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15440" yWindow="0" windowWidth="10160" windowHeight="16060" tabRatio="932" activeTab="4"/>
  </bookViews>
  <sheets>
    <sheet name="Detections" sheetId="1" r:id="rId1"/>
    <sheet name="Limits" sheetId="2" r:id="rId2"/>
    <sheet name="Physical" sheetId="17" r:id="rId3"/>
    <sheet name="Targets" sheetId="3" r:id="rId4"/>
    <sheet name="TAP" sheetId="24" r:id="rId5"/>
    <sheet name="Mass ratios" sheetId="28" r:id="rId6"/>
    <sheet name="EBs" sheetId="20" r:id="rId7"/>
    <sheet name="Known" sheetId="14" r:id="rId8"/>
    <sheet name="Magnitudes" sheetId="13" r:id="rId9"/>
    <sheet name="Extinctions" sheetId="16" r:id="rId10"/>
    <sheet name="GO Proposals" sheetId="9" r:id="rId11"/>
    <sheet name="Comparison" sheetId="27" r:id="rId12"/>
    <sheet name="physlatex" sheetId="23" r:id="rId13"/>
    <sheet name="oldphyslatex" sheetId="26" r:id="rId14"/>
    <sheet name="maglatex" sheetId="15" r:id="rId15"/>
    <sheet name="TAPlatex" sheetId="29" r:id="rId16"/>
  </sheets>
  <definedNames>
    <definedName name="_xlnm._FilterDatabase" localSheetId="11" hidden="1">Comparison!$A$46:$S$46</definedName>
    <definedName name="_xlnm._FilterDatabase" localSheetId="10" hidden="1">'GO Proposals'!$B$1:$B$58</definedName>
    <definedName name="_xlnm._FilterDatabase" localSheetId="3" hidden="1">Targets!$A$1:$BL$60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3" l="1"/>
  <c r="C35" i="20"/>
  <c r="C34" i="20"/>
  <c r="E69" i="2"/>
  <c r="J24" i="1"/>
  <c r="I24" i="1"/>
  <c r="G24" i="1"/>
  <c r="L12" i="1"/>
  <c r="B79" i="3"/>
  <c r="B80" i="3"/>
  <c r="B81" i="3"/>
  <c r="B83" i="3"/>
  <c r="B87" i="3"/>
  <c r="B84" i="3"/>
  <c r="B85" i="3"/>
  <c r="B89" i="3"/>
  <c r="B91" i="3"/>
  <c r="B88" i="3"/>
  <c r="M55" i="2"/>
  <c r="N55" i="2"/>
  <c r="O55" i="2"/>
  <c r="P55" i="2"/>
  <c r="Q55" i="2"/>
  <c r="R55" i="2"/>
  <c r="S55" i="2"/>
  <c r="T55" i="2"/>
  <c r="U55" i="2"/>
  <c r="V55" i="2"/>
  <c r="W55" i="2"/>
  <c r="X55" i="2"/>
  <c r="M56" i="2"/>
  <c r="N56" i="2"/>
  <c r="O56" i="2"/>
  <c r="P56" i="2"/>
  <c r="Q56" i="2"/>
  <c r="R56" i="2"/>
  <c r="S56" i="2"/>
  <c r="T56" i="2"/>
  <c r="U56" i="2"/>
  <c r="V56" i="2"/>
  <c r="W56" i="2"/>
  <c r="X56" i="2"/>
  <c r="M57" i="2"/>
  <c r="N57" i="2"/>
  <c r="O57" i="2"/>
  <c r="P57" i="2"/>
  <c r="Q57" i="2"/>
  <c r="R57" i="2"/>
  <c r="S57" i="2"/>
  <c r="T57" i="2"/>
  <c r="U57" i="2"/>
  <c r="V57" i="2"/>
  <c r="W57" i="2"/>
  <c r="X57" i="2"/>
  <c r="M58" i="2"/>
  <c r="N58" i="2"/>
  <c r="O58" i="2"/>
  <c r="P58" i="2"/>
  <c r="Q58" i="2"/>
  <c r="R58" i="2"/>
  <c r="S58" i="2"/>
  <c r="T58" i="2"/>
  <c r="U58" i="2"/>
  <c r="V58" i="2"/>
  <c r="W58" i="2"/>
  <c r="X58" i="2"/>
  <c r="M59" i="2"/>
  <c r="N59" i="2"/>
  <c r="O59" i="2"/>
  <c r="P59" i="2"/>
  <c r="Q59" i="2"/>
  <c r="R59" i="2"/>
  <c r="S59" i="2"/>
  <c r="T59" i="2"/>
  <c r="U59" i="2"/>
  <c r="V59" i="2"/>
  <c r="W59" i="2"/>
  <c r="X59" i="2"/>
  <c r="M60" i="2"/>
  <c r="N60" i="2"/>
  <c r="O60" i="2"/>
  <c r="P60" i="2"/>
  <c r="Q60" i="2"/>
  <c r="R60" i="2"/>
  <c r="S60" i="2"/>
  <c r="T60" i="2"/>
  <c r="U60" i="2"/>
  <c r="V60" i="2"/>
  <c r="W60" i="2"/>
  <c r="X60" i="2"/>
  <c r="M61" i="2"/>
  <c r="N61" i="2"/>
  <c r="O61" i="2"/>
  <c r="P61" i="2"/>
  <c r="Q61" i="2"/>
  <c r="R61" i="2"/>
  <c r="S61" i="2"/>
  <c r="T61" i="2"/>
  <c r="U61" i="2"/>
  <c r="V61" i="2"/>
  <c r="W61" i="2"/>
  <c r="X61" i="2"/>
  <c r="M62" i="2"/>
  <c r="N62" i="2"/>
  <c r="O62" i="2"/>
  <c r="P62" i="2"/>
  <c r="Q62" i="2"/>
  <c r="R62" i="2"/>
  <c r="S62" i="2"/>
  <c r="T62" i="2"/>
  <c r="U62" i="2"/>
  <c r="V62" i="2"/>
  <c r="W62" i="2"/>
  <c r="X62" i="2"/>
  <c r="M63" i="2"/>
  <c r="N63" i="2"/>
  <c r="O63" i="2"/>
  <c r="P63" i="2"/>
  <c r="Q63" i="2"/>
  <c r="R63" i="2"/>
  <c r="S63" i="2"/>
  <c r="T63" i="2"/>
  <c r="U63" i="2"/>
  <c r="V63" i="2"/>
  <c r="W63" i="2"/>
  <c r="X63" i="2"/>
  <c r="M64" i="2"/>
  <c r="N64" i="2"/>
  <c r="O64" i="2"/>
  <c r="P64" i="2"/>
  <c r="Q64" i="2"/>
  <c r="R64" i="2"/>
  <c r="S64" i="2"/>
  <c r="T64" i="2"/>
  <c r="U64" i="2"/>
  <c r="V64" i="2"/>
  <c r="W64" i="2"/>
  <c r="X64" i="2"/>
  <c r="M65" i="2"/>
  <c r="N65" i="2"/>
  <c r="O65" i="2"/>
  <c r="P65" i="2"/>
  <c r="Q65" i="2"/>
  <c r="R65" i="2"/>
  <c r="S65" i="2"/>
  <c r="T65" i="2"/>
  <c r="U65" i="2"/>
  <c r="V65" i="2"/>
  <c r="W65" i="2"/>
  <c r="X65" i="2"/>
  <c r="M66" i="2"/>
  <c r="N66" i="2"/>
  <c r="O66" i="2"/>
  <c r="P66" i="2"/>
  <c r="Q66" i="2"/>
  <c r="R66" i="2"/>
  <c r="S66" i="2"/>
  <c r="T66" i="2"/>
  <c r="U66" i="2"/>
  <c r="V66" i="2"/>
  <c r="W66" i="2"/>
  <c r="X66" i="2"/>
  <c r="M67" i="2"/>
  <c r="N67" i="2"/>
  <c r="O67" i="2"/>
  <c r="P67" i="2"/>
  <c r="Q67" i="2"/>
  <c r="R67" i="2"/>
  <c r="S67" i="2"/>
  <c r="T67" i="2"/>
  <c r="U67" i="2"/>
  <c r="V67" i="2"/>
  <c r="W67" i="2"/>
  <c r="X67" i="2"/>
  <c r="M68" i="2"/>
  <c r="N68" i="2"/>
  <c r="O68" i="2"/>
  <c r="P68" i="2"/>
  <c r="Q68" i="2"/>
  <c r="R68" i="2"/>
  <c r="S68" i="2"/>
  <c r="T68" i="2"/>
  <c r="U68" i="2"/>
  <c r="V68" i="2"/>
  <c r="W68" i="2"/>
  <c r="X68" i="2"/>
  <c r="N11" i="1"/>
  <c r="M11" i="1"/>
  <c r="L11" i="1"/>
  <c r="N10" i="1"/>
  <c r="M10" i="1"/>
  <c r="L10" i="1"/>
  <c r="N9" i="1"/>
  <c r="M9" i="1"/>
  <c r="L9" i="1"/>
  <c r="F11" i="1"/>
  <c r="F10" i="1"/>
  <c r="F9" i="1"/>
  <c r="D61" i="3"/>
  <c r="G23" i="1"/>
  <c r="J23" i="1"/>
  <c r="I23" i="1"/>
  <c r="G22" i="1"/>
  <c r="J22" i="1"/>
  <c r="I22" i="1"/>
  <c r="P19" i="1"/>
  <c r="P18" i="1"/>
  <c r="P17" i="1"/>
  <c r="O19" i="1"/>
  <c r="O18" i="1"/>
  <c r="O17" i="1"/>
  <c r="P16" i="1"/>
  <c r="O16" i="1"/>
  <c r="N19" i="1"/>
  <c r="N18" i="1"/>
  <c r="N17" i="1"/>
  <c r="N16" i="1"/>
  <c r="L6" i="1"/>
  <c r="N6" i="1"/>
  <c r="M6" i="1"/>
  <c r="L3" i="1"/>
  <c r="N7" i="1"/>
  <c r="L7" i="1"/>
  <c r="M7" i="1"/>
  <c r="N8" i="1"/>
  <c r="M8" i="1"/>
  <c r="L8" i="1"/>
  <c r="N5" i="1"/>
  <c r="M5" i="1"/>
  <c r="L5" i="1"/>
  <c r="N4" i="1"/>
  <c r="M4" i="1"/>
  <c r="L4" i="1"/>
  <c r="N3" i="1"/>
  <c r="M3" i="1"/>
  <c r="Q10" i="14"/>
  <c r="O10" i="14"/>
  <c r="M10" i="14"/>
  <c r="K10" i="14"/>
  <c r="I10" i="14"/>
  <c r="M4" i="2"/>
  <c r="N4" i="2"/>
  <c r="O4" i="2"/>
  <c r="P4" i="2"/>
  <c r="Q4" i="2"/>
  <c r="R4" i="2"/>
  <c r="S4" i="2"/>
  <c r="T4" i="2"/>
  <c r="U4" i="2"/>
  <c r="V4" i="2"/>
  <c r="W4" i="2"/>
  <c r="X4" i="2"/>
  <c r="M5" i="2"/>
  <c r="N5" i="2"/>
  <c r="O5" i="2"/>
  <c r="P5" i="2"/>
  <c r="Q5" i="2"/>
  <c r="R5" i="2"/>
  <c r="S5" i="2"/>
  <c r="T5" i="2"/>
  <c r="U5" i="2"/>
  <c r="V5" i="2"/>
  <c r="W5" i="2"/>
  <c r="X5" i="2"/>
  <c r="M6" i="2"/>
  <c r="N6" i="2"/>
  <c r="O6" i="2"/>
  <c r="P6" i="2"/>
  <c r="Q6" i="2"/>
  <c r="R6" i="2"/>
  <c r="S6" i="2"/>
  <c r="T6" i="2"/>
  <c r="U6" i="2"/>
  <c r="V6" i="2"/>
  <c r="W6" i="2"/>
  <c r="X6" i="2"/>
  <c r="M7" i="2"/>
  <c r="N7" i="2"/>
  <c r="O7" i="2"/>
  <c r="P7" i="2"/>
  <c r="Q7" i="2"/>
  <c r="R7" i="2"/>
  <c r="S7" i="2"/>
  <c r="T7" i="2"/>
  <c r="U7" i="2"/>
  <c r="V7" i="2"/>
  <c r="W7" i="2"/>
  <c r="X7" i="2"/>
  <c r="M8" i="2"/>
  <c r="N8" i="2"/>
  <c r="O8" i="2"/>
  <c r="P8" i="2"/>
  <c r="Q8" i="2"/>
  <c r="R8" i="2"/>
  <c r="S8" i="2"/>
  <c r="T8" i="2"/>
  <c r="U8" i="2"/>
  <c r="V8" i="2"/>
  <c r="W8" i="2"/>
  <c r="X8" i="2"/>
  <c r="M9" i="2"/>
  <c r="N9" i="2"/>
  <c r="O9" i="2"/>
  <c r="P9" i="2"/>
  <c r="Q9" i="2"/>
  <c r="R9" i="2"/>
  <c r="S9" i="2"/>
  <c r="T9" i="2"/>
  <c r="U9" i="2"/>
  <c r="V9" i="2"/>
  <c r="W9" i="2"/>
  <c r="X9" i="2"/>
  <c r="M10" i="2"/>
  <c r="N10" i="2"/>
  <c r="O10" i="2"/>
  <c r="P10" i="2"/>
  <c r="Q10" i="2"/>
  <c r="R10" i="2"/>
  <c r="S10" i="2"/>
  <c r="T10" i="2"/>
  <c r="U10" i="2"/>
  <c r="V10" i="2"/>
  <c r="W10" i="2"/>
  <c r="X10" i="2"/>
  <c r="M11" i="2"/>
  <c r="N11" i="2"/>
  <c r="O11" i="2"/>
  <c r="P11" i="2"/>
  <c r="Q11" i="2"/>
  <c r="R11" i="2"/>
  <c r="S11" i="2"/>
  <c r="T11" i="2"/>
  <c r="U11" i="2"/>
  <c r="V11" i="2"/>
  <c r="W11" i="2"/>
  <c r="X11" i="2"/>
  <c r="M12" i="2"/>
  <c r="N12" i="2"/>
  <c r="O12" i="2"/>
  <c r="P12" i="2"/>
  <c r="Q12" i="2"/>
  <c r="R12" i="2"/>
  <c r="S12" i="2"/>
  <c r="T12" i="2"/>
  <c r="U12" i="2"/>
  <c r="V12" i="2"/>
  <c r="W12" i="2"/>
  <c r="X12" i="2"/>
  <c r="M13" i="2"/>
  <c r="N13" i="2"/>
  <c r="O13" i="2"/>
  <c r="P13" i="2"/>
  <c r="Q13" i="2"/>
  <c r="R13" i="2"/>
  <c r="S13" i="2"/>
  <c r="T13" i="2"/>
  <c r="U13" i="2"/>
  <c r="V13" i="2"/>
  <c r="W13" i="2"/>
  <c r="X13" i="2"/>
  <c r="M14" i="2"/>
  <c r="N14" i="2"/>
  <c r="O14" i="2"/>
  <c r="P14" i="2"/>
  <c r="Q14" i="2"/>
  <c r="R14" i="2"/>
  <c r="S14" i="2"/>
  <c r="T14" i="2"/>
  <c r="U14" i="2"/>
  <c r="V14" i="2"/>
  <c r="W14" i="2"/>
  <c r="X14" i="2"/>
  <c r="M15" i="2"/>
  <c r="N15" i="2"/>
  <c r="O15" i="2"/>
  <c r="P15" i="2"/>
  <c r="Q15" i="2"/>
  <c r="R15" i="2"/>
  <c r="S15" i="2"/>
  <c r="T15" i="2"/>
  <c r="U15" i="2"/>
  <c r="V15" i="2"/>
  <c r="W15" i="2"/>
  <c r="X15" i="2"/>
  <c r="M16" i="2"/>
  <c r="N16" i="2"/>
  <c r="O16" i="2"/>
  <c r="P16" i="2"/>
  <c r="Q16" i="2"/>
  <c r="R16" i="2"/>
  <c r="S16" i="2"/>
  <c r="T16" i="2"/>
  <c r="U16" i="2"/>
  <c r="V16" i="2"/>
  <c r="W16" i="2"/>
  <c r="X16" i="2"/>
  <c r="M17" i="2"/>
  <c r="N17" i="2"/>
  <c r="O17" i="2"/>
  <c r="P17" i="2"/>
  <c r="Q17" i="2"/>
  <c r="R17" i="2"/>
  <c r="S17" i="2"/>
  <c r="T17" i="2"/>
  <c r="U17" i="2"/>
  <c r="V17" i="2"/>
  <c r="W17" i="2"/>
  <c r="X17" i="2"/>
  <c r="M18" i="2"/>
  <c r="N18" i="2"/>
  <c r="O18" i="2"/>
  <c r="P18" i="2"/>
  <c r="Q18" i="2"/>
  <c r="R18" i="2"/>
  <c r="S18" i="2"/>
  <c r="T18" i="2"/>
  <c r="U18" i="2"/>
  <c r="V18" i="2"/>
  <c r="W18" i="2"/>
  <c r="X18" i="2"/>
  <c r="M19" i="2"/>
  <c r="N19" i="2"/>
  <c r="O19" i="2"/>
  <c r="P19" i="2"/>
  <c r="Q19" i="2"/>
  <c r="R19" i="2"/>
  <c r="S19" i="2"/>
  <c r="T19" i="2"/>
  <c r="U19" i="2"/>
  <c r="V19" i="2"/>
  <c r="W19" i="2"/>
  <c r="X19" i="2"/>
  <c r="M20" i="2"/>
  <c r="N20" i="2"/>
  <c r="O20" i="2"/>
  <c r="P20" i="2"/>
  <c r="Q20" i="2"/>
  <c r="R20" i="2"/>
  <c r="S20" i="2"/>
  <c r="T20" i="2"/>
  <c r="U20" i="2"/>
  <c r="V20" i="2"/>
  <c r="W20" i="2"/>
  <c r="X20" i="2"/>
  <c r="M21" i="2"/>
  <c r="N21" i="2"/>
  <c r="O21" i="2"/>
  <c r="P21" i="2"/>
  <c r="Q21" i="2"/>
  <c r="R21" i="2"/>
  <c r="S21" i="2"/>
  <c r="T21" i="2"/>
  <c r="U21" i="2"/>
  <c r="V21" i="2"/>
  <c r="W21" i="2"/>
  <c r="X21" i="2"/>
  <c r="M22" i="2"/>
  <c r="N22" i="2"/>
  <c r="O22" i="2"/>
  <c r="P22" i="2"/>
  <c r="Q22" i="2"/>
  <c r="R22" i="2"/>
  <c r="S22" i="2"/>
  <c r="T22" i="2"/>
  <c r="U22" i="2"/>
  <c r="V22" i="2"/>
  <c r="W22" i="2"/>
  <c r="X22" i="2"/>
  <c r="M23" i="2"/>
  <c r="N23" i="2"/>
  <c r="O23" i="2"/>
  <c r="P23" i="2"/>
  <c r="Q23" i="2"/>
  <c r="R23" i="2"/>
  <c r="S23" i="2"/>
  <c r="T23" i="2"/>
  <c r="U23" i="2"/>
  <c r="V23" i="2"/>
  <c r="W23" i="2"/>
  <c r="X23" i="2"/>
  <c r="M24" i="2"/>
  <c r="N24" i="2"/>
  <c r="O24" i="2"/>
  <c r="P24" i="2"/>
  <c r="Q24" i="2"/>
  <c r="R24" i="2"/>
  <c r="S24" i="2"/>
  <c r="T24" i="2"/>
  <c r="U24" i="2"/>
  <c r="V24" i="2"/>
  <c r="W24" i="2"/>
  <c r="X24" i="2"/>
  <c r="M25" i="2"/>
  <c r="N25" i="2"/>
  <c r="O25" i="2"/>
  <c r="P25" i="2"/>
  <c r="Q25" i="2"/>
  <c r="R25" i="2"/>
  <c r="S25" i="2"/>
  <c r="T25" i="2"/>
  <c r="U25" i="2"/>
  <c r="V25" i="2"/>
  <c r="W25" i="2"/>
  <c r="X25" i="2"/>
  <c r="M26" i="2"/>
  <c r="N26" i="2"/>
  <c r="O26" i="2"/>
  <c r="P26" i="2"/>
  <c r="Q26" i="2"/>
  <c r="R26" i="2"/>
  <c r="S26" i="2"/>
  <c r="T26" i="2"/>
  <c r="U26" i="2"/>
  <c r="V26" i="2"/>
  <c r="W26" i="2"/>
  <c r="X26" i="2"/>
  <c r="M27" i="2"/>
  <c r="N27" i="2"/>
  <c r="O27" i="2"/>
  <c r="P27" i="2"/>
  <c r="Q27" i="2"/>
  <c r="R27" i="2"/>
  <c r="S27" i="2"/>
  <c r="T27" i="2"/>
  <c r="U27" i="2"/>
  <c r="V27" i="2"/>
  <c r="W27" i="2"/>
  <c r="X27" i="2"/>
  <c r="M28" i="2"/>
  <c r="N28" i="2"/>
  <c r="O28" i="2"/>
  <c r="P28" i="2"/>
  <c r="Q28" i="2"/>
  <c r="R28" i="2"/>
  <c r="S28" i="2"/>
  <c r="T28" i="2"/>
  <c r="U28" i="2"/>
  <c r="V28" i="2"/>
  <c r="W28" i="2"/>
  <c r="X28" i="2"/>
  <c r="M29" i="2"/>
  <c r="N29" i="2"/>
  <c r="O29" i="2"/>
  <c r="P29" i="2"/>
  <c r="Q29" i="2"/>
  <c r="R29" i="2"/>
  <c r="S29" i="2"/>
  <c r="T29" i="2"/>
  <c r="U29" i="2"/>
  <c r="V29" i="2"/>
  <c r="W29" i="2"/>
  <c r="X29" i="2"/>
  <c r="M30" i="2"/>
  <c r="N30" i="2"/>
  <c r="O30" i="2"/>
  <c r="P30" i="2"/>
  <c r="Q30" i="2"/>
  <c r="R30" i="2"/>
  <c r="S30" i="2"/>
  <c r="T30" i="2"/>
  <c r="U30" i="2"/>
  <c r="V30" i="2"/>
  <c r="W30" i="2"/>
  <c r="X30" i="2"/>
  <c r="M31" i="2"/>
  <c r="N31" i="2"/>
  <c r="O31" i="2"/>
  <c r="P31" i="2"/>
  <c r="Q31" i="2"/>
  <c r="R31" i="2"/>
  <c r="S31" i="2"/>
  <c r="T31" i="2"/>
  <c r="U31" i="2"/>
  <c r="V31" i="2"/>
  <c r="W31" i="2"/>
  <c r="X31" i="2"/>
  <c r="M32" i="2"/>
  <c r="N32" i="2"/>
  <c r="O32" i="2"/>
  <c r="P32" i="2"/>
  <c r="Q32" i="2"/>
  <c r="R32" i="2"/>
  <c r="S32" i="2"/>
  <c r="T32" i="2"/>
  <c r="U32" i="2"/>
  <c r="V32" i="2"/>
  <c r="W32" i="2"/>
  <c r="X32" i="2"/>
  <c r="M33" i="2"/>
  <c r="N33" i="2"/>
  <c r="O33" i="2"/>
  <c r="P33" i="2"/>
  <c r="Q33" i="2"/>
  <c r="R33" i="2"/>
  <c r="S33" i="2"/>
  <c r="T33" i="2"/>
  <c r="U33" i="2"/>
  <c r="V33" i="2"/>
  <c r="W33" i="2"/>
  <c r="X33" i="2"/>
  <c r="M34" i="2"/>
  <c r="N34" i="2"/>
  <c r="O34" i="2"/>
  <c r="P34" i="2"/>
  <c r="Q34" i="2"/>
  <c r="R34" i="2"/>
  <c r="S34" i="2"/>
  <c r="T34" i="2"/>
  <c r="U34" i="2"/>
  <c r="V34" i="2"/>
  <c r="W34" i="2"/>
  <c r="X34" i="2"/>
  <c r="M35" i="2"/>
  <c r="N35" i="2"/>
  <c r="O35" i="2"/>
  <c r="P35" i="2"/>
  <c r="Q35" i="2"/>
  <c r="R35" i="2"/>
  <c r="S35" i="2"/>
  <c r="T35" i="2"/>
  <c r="U35" i="2"/>
  <c r="V35" i="2"/>
  <c r="W35" i="2"/>
  <c r="X35" i="2"/>
  <c r="M36" i="2"/>
  <c r="N36" i="2"/>
  <c r="O36" i="2"/>
  <c r="P36" i="2"/>
  <c r="Q36" i="2"/>
  <c r="R36" i="2"/>
  <c r="S36" i="2"/>
  <c r="T36" i="2"/>
  <c r="U36" i="2"/>
  <c r="V36" i="2"/>
  <c r="W36" i="2"/>
  <c r="X36" i="2"/>
  <c r="M37" i="2"/>
  <c r="N37" i="2"/>
  <c r="O37" i="2"/>
  <c r="P37" i="2"/>
  <c r="Q37" i="2"/>
  <c r="R37" i="2"/>
  <c r="S37" i="2"/>
  <c r="T37" i="2"/>
  <c r="U37" i="2"/>
  <c r="V37" i="2"/>
  <c r="W37" i="2"/>
  <c r="X37" i="2"/>
  <c r="M38" i="2"/>
  <c r="N38" i="2"/>
  <c r="O38" i="2"/>
  <c r="P38" i="2"/>
  <c r="Q38" i="2"/>
  <c r="R38" i="2"/>
  <c r="S38" i="2"/>
  <c r="T38" i="2"/>
  <c r="U38" i="2"/>
  <c r="V38" i="2"/>
  <c r="W38" i="2"/>
  <c r="X38" i="2"/>
  <c r="M39" i="2"/>
  <c r="N39" i="2"/>
  <c r="O39" i="2"/>
  <c r="P39" i="2"/>
  <c r="Q39" i="2"/>
  <c r="R39" i="2"/>
  <c r="S39" i="2"/>
  <c r="T39" i="2"/>
  <c r="U39" i="2"/>
  <c r="V39" i="2"/>
  <c r="W39" i="2"/>
  <c r="X39" i="2"/>
  <c r="M40" i="2"/>
  <c r="N40" i="2"/>
  <c r="O40" i="2"/>
  <c r="P40" i="2"/>
  <c r="Q40" i="2"/>
  <c r="R40" i="2"/>
  <c r="S40" i="2"/>
  <c r="T40" i="2"/>
  <c r="U40" i="2"/>
  <c r="V40" i="2"/>
  <c r="W40" i="2"/>
  <c r="X40" i="2"/>
  <c r="M41" i="2"/>
  <c r="N41" i="2"/>
  <c r="O41" i="2"/>
  <c r="P41" i="2"/>
  <c r="Q41" i="2"/>
  <c r="R41" i="2"/>
  <c r="S41" i="2"/>
  <c r="T41" i="2"/>
  <c r="U41" i="2"/>
  <c r="V41" i="2"/>
  <c r="W41" i="2"/>
  <c r="X41" i="2"/>
  <c r="M42" i="2"/>
  <c r="N42" i="2"/>
  <c r="O42" i="2"/>
  <c r="P42" i="2"/>
  <c r="Q42" i="2"/>
  <c r="R42" i="2"/>
  <c r="S42" i="2"/>
  <c r="T42" i="2"/>
  <c r="U42" i="2"/>
  <c r="V42" i="2"/>
  <c r="W42" i="2"/>
  <c r="X42" i="2"/>
  <c r="M43" i="2"/>
  <c r="N43" i="2"/>
  <c r="O43" i="2"/>
  <c r="P43" i="2"/>
  <c r="Q43" i="2"/>
  <c r="R43" i="2"/>
  <c r="S43" i="2"/>
  <c r="T43" i="2"/>
  <c r="U43" i="2"/>
  <c r="V43" i="2"/>
  <c r="W43" i="2"/>
  <c r="X43" i="2"/>
  <c r="M44" i="2"/>
  <c r="N44" i="2"/>
  <c r="O44" i="2"/>
  <c r="P44" i="2"/>
  <c r="Q44" i="2"/>
  <c r="R44" i="2"/>
  <c r="S44" i="2"/>
  <c r="T44" i="2"/>
  <c r="U44" i="2"/>
  <c r="V44" i="2"/>
  <c r="W44" i="2"/>
  <c r="X44" i="2"/>
  <c r="M45" i="2"/>
  <c r="N45" i="2"/>
  <c r="O45" i="2"/>
  <c r="P45" i="2"/>
  <c r="Q45" i="2"/>
  <c r="R45" i="2"/>
  <c r="S45" i="2"/>
  <c r="T45" i="2"/>
  <c r="U45" i="2"/>
  <c r="V45" i="2"/>
  <c r="W45" i="2"/>
  <c r="X45" i="2"/>
  <c r="M46" i="2"/>
  <c r="N46" i="2"/>
  <c r="O46" i="2"/>
  <c r="P46" i="2"/>
  <c r="Q46" i="2"/>
  <c r="R46" i="2"/>
  <c r="S46" i="2"/>
  <c r="T46" i="2"/>
  <c r="U46" i="2"/>
  <c r="V46" i="2"/>
  <c r="W46" i="2"/>
  <c r="X46" i="2"/>
  <c r="M47" i="2"/>
  <c r="N47" i="2"/>
  <c r="O47" i="2"/>
  <c r="P47" i="2"/>
  <c r="Q47" i="2"/>
  <c r="R47" i="2"/>
  <c r="S47" i="2"/>
  <c r="T47" i="2"/>
  <c r="U47" i="2"/>
  <c r="V47" i="2"/>
  <c r="W47" i="2"/>
  <c r="X47" i="2"/>
  <c r="M48" i="2"/>
  <c r="N48" i="2"/>
  <c r="O48" i="2"/>
  <c r="P48" i="2"/>
  <c r="Q48" i="2"/>
  <c r="R48" i="2"/>
  <c r="S48" i="2"/>
  <c r="T48" i="2"/>
  <c r="U48" i="2"/>
  <c r="V48" i="2"/>
  <c r="W48" i="2"/>
  <c r="X48" i="2"/>
  <c r="M49" i="2"/>
  <c r="N49" i="2"/>
  <c r="O49" i="2"/>
  <c r="P49" i="2"/>
  <c r="Q49" i="2"/>
  <c r="R49" i="2"/>
  <c r="S49" i="2"/>
  <c r="T49" i="2"/>
  <c r="U49" i="2"/>
  <c r="V49" i="2"/>
  <c r="W49" i="2"/>
  <c r="X49" i="2"/>
  <c r="M50" i="2"/>
  <c r="N50" i="2"/>
  <c r="O50" i="2"/>
  <c r="P50" i="2"/>
  <c r="Q50" i="2"/>
  <c r="R50" i="2"/>
  <c r="S50" i="2"/>
  <c r="T50" i="2"/>
  <c r="U50" i="2"/>
  <c r="V50" i="2"/>
  <c r="W50" i="2"/>
  <c r="X50" i="2"/>
  <c r="M51" i="2"/>
  <c r="N51" i="2"/>
  <c r="O51" i="2"/>
  <c r="P51" i="2"/>
  <c r="Q51" i="2"/>
  <c r="R51" i="2"/>
  <c r="S51" i="2"/>
  <c r="T51" i="2"/>
  <c r="U51" i="2"/>
  <c r="V51" i="2"/>
  <c r="W51" i="2"/>
  <c r="X51" i="2"/>
  <c r="M52" i="2"/>
  <c r="N52" i="2"/>
  <c r="O52" i="2"/>
  <c r="P52" i="2"/>
  <c r="Q52" i="2"/>
  <c r="R52" i="2"/>
  <c r="S52" i="2"/>
  <c r="T52" i="2"/>
  <c r="U52" i="2"/>
  <c r="V52" i="2"/>
  <c r="W52" i="2"/>
  <c r="X52" i="2"/>
  <c r="M53" i="2"/>
  <c r="N53" i="2"/>
  <c r="O53" i="2"/>
  <c r="P53" i="2"/>
  <c r="Q53" i="2"/>
  <c r="R53" i="2"/>
  <c r="S53" i="2"/>
  <c r="T53" i="2"/>
  <c r="U53" i="2"/>
  <c r="V53" i="2"/>
  <c r="W53" i="2"/>
  <c r="X53" i="2"/>
  <c r="M54" i="2"/>
  <c r="N54" i="2"/>
  <c r="O54" i="2"/>
  <c r="P54" i="2"/>
  <c r="Q54" i="2"/>
  <c r="R54" i="2"/>
  <c r="S54" i="2"/>
  <c r="T54" i="2"/>
  <c r="U54" i="2"/>
  <c r="V54" i="2"/>
  <c r="W54" i="2"/>
  <c r="X54" i="2"/>
  <c r="X3" i="2"/>
  <c r="W3" i="2"/>
  <c r="V3" i="2"/>
  <c r="U3" i="2"/>
  <c r="T3" i="2"/>
  <c r="S3" i="2"/>
  <c r="R3" i="2"/>
  <c r="Q3" i="2"/>
  <c r="P3" i="2"/>
  <c r="O3" i="2"/>
  <c r="N3" i="2"/>
  <c r="M3" i="2"/>
  <c r="AH60" i="3"/>
</calcChain>
</file>

<file path=xl/sharedStrings.xml><?xml version="1.0" encoding="utf-8"?>
<sst xmlns="http://schemas.openxmlformats.org/spreadsheetml/2006/main" count="18678" uniqueCount="1362">
  <si>
    <t>Date</t>
  </si>
  <si>
    <t>rho</t>
  </si>
  <si>
    <t>dm</t>
  </si>
  <si>
    <t>FWHM</t>
  </si>
  <si>
    <t>Sep</t>
  </si>
  <si>
    <t>Fname</t>
  </si>
  <si>
    <t>TH.504</t>
  </si>
  <si>
    <t>TH.506</t>
  </si>
  <si>
    <t>TH.436</t>
  </si>
  <si>
    <t>TH.470</t>
  </si>
  <si>
    <t>TH.474</t>
  </si>
  <si>
    <t>TH.019</t>
  </si>
  <si>
    <t>TH.014</t>
  </si>
  <si>
    <t>TH.111</t>
  </si>
  <si>
    <t>TH.388</t>
  </si>
  <si>
    <t>TH.044</t>
  </si>
  <si>
    <t>TH.086</t>
  </si>
  <si>
    <t>TH.400</t>
  </si>
  <si>
    <t>TH.050</t>
  </si>
  <si>
    <t>TH.500</t>
  </si>
  <si>
    <t>TH.538</t>
  </si>
  <si>
    <t>TH.392</t>
  </si>
  <si>
    <t>TH.534</t>
  </si>
  <si>
    <t>TH.440</t>
  </si>
  <si>
    <t>TH.090</t>
  </si>
  <si>
    <t>TH.040</t>
  </si>
  <si>
    <t>TH.496</t>
  </si>
  <si>
    <t>TH.025</t>
  </si>
  <si>
    <t>TH.029</t>
  </si>
  <si>
    <t>TH.034</t>
  </si>
  <si>
    <t>TH.054</t>
  </si>
  <si>
    <t>TH.396</t>
  </si>
  <si>
    <t>TH.107</t>
  </si>
  <si>
    <t>TH.078</t>
  </si>
  <si>
    <t>TH.530</t>
  </si>
  <si>
    <t>TH.404</t>
  </si>
  <si>
    <t>TH.082</t>
  </si>
  <si>
    <t>TH.466</t>
  </si>
  <si>
    <t>TH.520</t>
  </si>
  <si>
    <t>TH.408</t>
  </si>
  <si>
    <t>TH.448</t>
  </si>
  <si>
    <t>TH.528</t>
  </si>
  <si>
    <t>TH.444</t>
  </si>
  <si>
    <t>TH.478</t>
  </si>
  <si>
    <t>TH.372</t>
  </si>
  <si>
    <t>TH.512</t>
  </si>
  <si>
    <t>TH.516</t>
  </si>
  <si>
    <t>TH.522</t>
  </si>
  <si>
    <t>TH.366</t>
  </si>
  <si>
    <t>TH.361</t>
  </si>
  <si>
    <t>TH.070</t>
  </si>
  <si>
    <t>TH.351</t>
  </si>
  <si>
    <t>TH.074</t>
  </si>
  <si>
    <t>TH.492</t>
  </si>
  <si>
    <t>TH.113</t>
  </si>
  <si>
    <t>TH.343</t>
  </si>
  <si>
    <t>TH.159</t>
  </si>
  <si>
    <t>TH.154</t>
  </si>
  <si>
    <t>dm0250</t>
  </si>
  <si>
    <t>dm0500</t>
  </si>
  <si>
    <t>dm1000</t>
  </si>
  <si>
    <t>dm2000</t>
  </si>
  <si>
    <t>K2 ID</t>
  </si>
  <si>
    <t>Priority</t>
  </si>
  <si>
    <t>Reference</t>
  </si>
  <si>
    <t>Dataset Name</t>
  </si>
  <si>
    <t>Campaign</t>
  </si>
  <si>
    <t>Object type</t>
  </si>
  <si>
    <t>Data Release</t>
  </si>
  <si>
    <t>RA (J2000)</t>
  </si>
  <si>
    <t>Dec (J2000)</t>
  </si>
  <si>
    <t>Target Type</t>
  </si>
  <si>
    <t>Archive Class</t>
  </si>
  <si>
    <t>Ref</t>
  </si>
  <si>
    <t>Actual Start Time</t>
  </si>
  <si>
    <t>Actual End Time</t>
  </si>
  <si>
    <t>Investigation ID</t>
  </si>
  <si>
    <t>RA PM</t>
  </si>
  <si>
    <t>RA PM Err</t>
  </si>
  <si>
    <t>Dec PM</t>
  </si>
  <si>
    <t>Dec PM Err</t>
  </si>
  <si>
    <t>Plx</t>
  </si>
  <si>
    <t>Plx Err</t>
  </si>
  <si>
    <t>U Mag</t>
  </si>
  <si>
    <t>U Mag Err</t>
  </si>
  <si>
    <t>B Mag</t>
  </si>
  <si>
    <t>B Mag Err</t>
  </si>
  <si>
    <t>V Mag</t>
  </si>
  <si>
    <t>V Mag Err</t>
  </si>
  <si>
    <t>G Mag</t>
  </si>
  <si>
    <t>G Mag Err</t>
  </si>
  <si>
    <t>R Mag</t>
  </si>
  <si>
    <t>R Mag Err</t>
  </si>
  <si>
    <t>I Mag</t>
  </si>
  <si>
    <t>I Mag Err</t>
  </si>
  <si>
    <t>Z Mag</t>
  </si>
  <si>
    <t>Z Mag Err</t>
  </si>
  <si>
    <t>J Mag</t>
  </si>
  <si>
    <t>J Mag Err</t>
  </si>
  <si>
    <t>H Mag</t>
  </si>
  <si>
    <t>H Mag Err</t>
  </si>
  <si>
    <t>K Mag</t>
  </si>
  <si>
    <t>K Mag Err</t>
  </si>
  <si>
    <t>KEP Mag</t>
  </si>
  <si>
    <t>Kep Flag</t>
  </si>
  <si>
    <t>stpropflag</t>
  </si>
  <si>
    <t>Hip ID</t>
  </si>
  <si>
    <t>Tyc ID</t>
  </si>
  <si>
    <t>SDSS ID</t>
  </si>
  <si>
    <t>UCAC ID</t>
  </si>
  <si>
    <t>2MASS ID</t>
  </si>
  <si>
    <t>2MASS Flag</t>
  </si>
  <si>
    <t>Processing Date</t>
  </si>
  <si>
    <t>crowding</t>
  </si>
  <si>
    <t>contamination</t>
  </si>
  <si>
    <t>flux fraction</t>
  </si>
  <si>
    <t>cdpp3</t>
  </si>
  <si>
    <t>cdpp6</t>
  </si>
  <si>
    <t>cdpp12</t>
  </si>
  <si>
    <t>Module</t>
  </si>
  <si>
    <t>Output</t>
  </si>
  <si>
    <t>Channel</t>
  </si>
  <si>
    <t>Nearest Neighbor</t>
  </si>
  <si>
    <t>Nomad ID</t>
  </si>
  <si>
    <t>integer</t>
  </si>
  <si>
    <t>string</t>
  </si>
  <si>
    <t>ra</t>
  </si>
  <si>
    <t>dec</t>
  </si>
  <si>
    <t>ustring</t>
  </si>
  <si>
    <t>datetime</t>
  </si>
  <si>
    <t>float</t>
  </si>
  <si>
    <t>EB</t>
  </si>
  <si>
    <t>Daryll</t>
  </si>
  <si>
    <t>STAR</t>
  </si>
  <si>
    <t>LC</t>
  </si>
  <si>
    <t>KTL</t>
  </si>
  <si>
    <t>GO1068</t>
  </si>
  <si>
    <t>gri</t>
  </si>
  <si>
    <t>pmV</t>
  </si>
  <si>
    <t>GO1059</t>
  </si>
  <si>
    <t>JHK</t>
  </si>
  <si>
    <t>Martti Holst Kristiansen</t>
  </si>
  <si>
    <t>KTWO201160662-C01</t>
  </si>
  <si>
    <t>11 39 59.468</t>
  </si>
  <si>
    <t>-05 02 24.85</t>
  </si>
  <si>
    <t>GO1054</t>
  </si>
  <si>
    <t>425-055705</t>
  </si>
  <si>
    <t>11395946-0502248</t>
  </si>
  <si>
    <t>GO1053_GO1059</t>
  </si>
  <si>
    <t>KTWO201207683-C01</t>
  </si>
  <si>
    <t>11 34 50.466</t>
  </si>
  <si>
    <t>-03 55 23.59</t>
  </si>
  <si>
    <t>4933-742-1</t>
  </si>
  <si>
    <t>431-055066</t>
  </si>
  <si>
    <t>11345046-0355234</t>
  </si>
  <si>
    <t>Foreman-Mackey et al. (2013)</t>
  </si>
  <si>
    <t>KTWO201208431-C01</t>
  </si>
  <si>
    <t>11 38 58.952</t>
  </si>
  <si>
    <t>-03 54 20.11</t>
  </si>
  <si>
    <t>431-055154</t>
  </si>
  <si>
    <t>11385895-0354202</t>
  </si>
  <si>
    <t>KTWO201246763-C01</t>
  </si>
  <si>
    <t>11 58 05.959</t>
  </si>
  <si>
    <t>-03 15 28.20</t>
  </si>
  <si>
    <t>4935-765-1</t>
  </si>
  <si>
    <t>434-056003</t>
  </si>
  <si>
    <t>11580595-0315281</t>
  </si>
  <si>
    <t>KTWO201253025-C01</t>
  </si>
  <si>
    <t>11 57 19.843</t>
  </si>
  <si>
    <t>-03 09 42.59</t>
  </si>
  <si>
    <t>GO1054_GO1068</t>
  </si>
  <si>
    <t>435-055785</t>
  </si>
  <si>
    <t>11571984-0309425</t>
  </si>
  <si>
    <t>KTWO201257461-C01</t>
  </si>
  <si>
    <t>11 52 38.665</t>
  </si>
  <si>
    <t>-03 05 41.77</t>
  </si>
  <si>
    <t>4935-562-1</t>
  </si>
  <si>
    <t>435-055655</t>
  </si>
  <si>
    <t>11523866-0305416</t>
  </si>
  <si>
    <t>KTWO201270464-C01</t>
  </si>
  <si>
    <t>11 20 32.035</t>
  </si>
  <si>
    <t>-02 53 53.41</t>
  </si>
  <si>
    <t>GO1014_GO1027_GO1043</t>
  </si>
  <si>
    <t>4926-207-1</t>
  </si>
  <si>
    <t>436-054673</t>
  </si>
  <si>
    <t>11203204-0253534</t>
  </si>
  <si>
    <t>KTWO201295312-C01</t>
  </si>
  <si>
    <t>11 36 02.790</t>
  </si>
  <si>
    <t>-02 31 15.17</t>
  </si>
  <si>
    <t>438-054801</t>
  </si>
  <si>
    <t>11360278-0231150</t>
  </si>
  <si>
    <t>KTWO201324549-C01</t>
  </si>
  <si>
    <t>11 24 56.621</t>
  </si>
  <si>
    <t>-02 05 06.59</t>
  </si>
  <si>
    <t>4923-201-1</t>
  </si>
  <si>
    <t>440-053218</t>
  </si>
  <si>
    <t>11245661-0205066</t>
  </si>
  <si>
    <t>pmJ</t>
  </si>
  <si>
    <t>KTWO201338508-C01</t>
  </si>
  <si>
    <t>11 17 12.840</t>
  </si>
  <si>
    <t>-01 52 40.71</t>
  </si>
  <si>
    <t>GO1054_GO1059</t>
  </si>
  <si>
    <t>441-053524</t>
  </si>
  <si>
    <t>11171284-0152406</t>
  </si>
  <si>
    <t>KTWO201367065-C01</t>
  </si>
  <si>
    <t>11 29 20.389</t>
  </si>
  <si>
    <t>-01 27 17.23</t>
  </si>
  <si>
    <t>GO1006_GO1036_GO1050_GO1052_GO1059_GO1063_GO1075</t>
  </si>
  <si>
    <t>443-054906</t>
  </si>
  <si>
    <t>11292037-0127173</t>
  </si>
  <si>
    <t>KTWO201384232-C01</t>
  </si>
  <si>
    <t>11 52 46.142</t>
  </si>
  <si>
    <t>-01 11 54.52</t>
  </si>
  <si>
    <t>445-054134</t>
  </si>
  <si>
    <t>11524614-0111545</t>
  </si>
  <si>
    <t>KTWO201393098-C01</t>
  </si>
  <si>
    <t>11 08 22.506</t>
  </si>
  <si>
    <t>-01 03 56.72</t>
  </si>
  <si>
    <t>445-053012</t>
  </si>
  <si>
    <t>11082249-0103565</t>
  </si>
  <si>
    <t>KTWO201403446-C01</t>
  </si>
  <si>
    <t>11 37 03.922</t>
  </si>
  <si>
    <t>-00 54 26.14</t>
  </si>
  <si>
    <t>446-053732</t>
  </si>
  <si>
    <t>11370392-0054262</t>
  </si>
  <si>
    <t>KTWO201407812-C01</t>
  </si>
  <si>
    <t>11 36 10.595</t>
  </si>
  <si>
    <t>-00 50 26.52</t>
  </si>
  <si>
    <t>446-053696</t>
  </si>
  <si>
    <t>11361058-0050265</t>
  </si>
  <si>
    <t>KTWO201408204-C01</t>
  </si>
  <si>
    <t>11 30 03.240</t>
  </si>
  <si>
    <t>-00 50 03.92</t>
  </si>
  <si>
    <t>4930-128-1</t>
  </si>
  <si>
    <t>446-053549</t>
  </si>
  <si>
    <t>11300320-0050039</t>
  </si>
  <si>
    <t>KTWO201445392-C01</t>
  </si>
  <si>
    <t>11 19 10.481</t>
  </si>
  <si>
    <t>-00 17 03.75</t>
  </si>
  <si>
    <t>6793-301-3-0061-0051</t>
  </si>
  <si>
    <t>449-051300</t>
  </si>
  <si>
    <t>11191047-0017036</t>
  </si>
  <si>
    <t>KTWO201458798-C01</t>
  </si>
  <si>
    <t>11 13 07.237</t>
  </si>
  <si>
    <t>-00 05 33.06</t>
  </si>
  <si>
    <t>450-051047</t>
  </si>
  <si>
    <t>11130723-0005330</t>
  </si>
  <si>
    <t>KTWO201465501-C01</t>
  </si>
  <si>
    <t>11 45 03.474</t>
  </si>
  <si>
    <t>+00 00 19.08</t>
  </si>
  <si>
    <t>GO1036_GO1052_GO1053_GO1059_GO1062</t>
  </si>
  <si>
    <t>6793-301-4-0105-0116</t>
  </si>
  <si>
    <t>451-052315</t>
  </si>
  <si>
    <t>11450348+0000190</t>
  </si>
  <si>
    <t>KTWO201488365-C01</t>
  </si>
  <si>
    <t>11 12 45.094</t>
  </si>
  <si>
    <t>+00 20 52.83</t>
  </si>
  <si>
    <t>GO1026_GO1034_GO1054_GO1068_GO1073</t>
  </si>
  <si>
    <t>plxV</t>
  </si>
  <si>
    <t>263-727-1</t>
  </si>
  <si>
    <t>452-049704</t>
  </si>
  <si>
    <t>11124509+0020527</t>
  </si>
  <si>
    <t>KTWO201505350-C01</t>
  </si>
  <si>
    <t>11 39 50.476</t>
  </si>
  <si>
    <t>+00 36 12.87</t>
  </si>
  <si>
    <t>454-050261</t>
  </si>
  <si>
    <t>11395048+0036129</t>
  </si>
  <si>
    <t>KTWO201516974-C01</t>
  </si>
  <si>
    <t>11 37 15.478</t>
  </si>
  <si>
    <t>+00 46 59.34</t>
  </si>
  <si>
    <t>271-1019-1</t>
  </si>
  <si>
    <t>454-050210</t>
  </si>
  <si>
    <t>11371547+0046593</t>
  </si>
  <si>
    <t>KTWO201546283-C01</t>
  </si>
  <si>
    <t>11 26 03.638</t>
  </si>
  <si>
    <t>+01 13 50.66</t>
  </si>
  <si>
    <t>457-048908</t>
  </si>
  <si>
    <t>11260363+0113505</t>
  </si>
  <si>
    <t>KTWO201549860-C01</t>
  </si>
  <si>
    <t>11 20 24.738</t>
  </si>
  <si>
    <t>+01 17 09.44</t>
  </si>
  <si>
    <t>1462-301-1-0299-0009</t>
  </si>
  <si>
    <t>457-048755</t>
  </si>
  <si>
    <t>11202473+0117094</t>
  </si>
  <si>
    <t>KTWO201555883-C01</t>
  </si>
  <si>
    <t>11 44 18.226</t>
  </si>
  <si>
    <t>+01 22 33.41</t>
  </si>
  <si>
    <t>5973-301-6-0083-0023</t>
  </si>
  <si>
    <t>457-049352</t>
  </si>
  <si>
    <t>11441821+0122336</t>
  </si>
  <si>
    <t>KTWO201567796-C01</t>
  </si>
  <si>
    <t>11 28 41.819</t>
  </si>
  <si>
    <t>+01 33 06.91</t>
  </si>
  <si>
    <t>264-962-1</t>
  </si>
  <si>
    <t>458-050565</t>
  </si>
  <si>
    <t>11284182+0133067</t>
  </si>
  <si>
    <t>KTWO201569483-C01</t>
  </si>
  <si>
    <t>11 08 41.111</t>
  </si>
  <si>
    <t>+01 34 39.05</t>
  </si>
  <si>
    <t>262-584-1</t>
  </si>
  <si>
    <t>458-050089</t>
  </si>
  <si>
    <t>11084111+0134389</t>
  </si>
  <si>
    <t>KTWO201576812-C01</t>
  </si>
  <si>
    <t>11 46 10.214</t>
  </si>
  <si>
    <t>+01 41 15.13</t>
  </si>
  <si>
    <t>GO1054_GO1055_GO1068</t>
  </si>
  <si>
    <t>272-458-1</t>
  </si>
  <si>
    <t>459-049120</t>
  </si>
  <si>
    <t>11461020+0141151</t>
  </si>
  <si>
    <t>KTWO201577035-C01</t>
  </si>
  <si>
    <t>11 28 29.269</t>
  </si>
  <si>
    <t>+01 41 26.29</t>
  </si>
  <si>
    <t>459-048706</t>
  </si>
  <si>
    <t>11282927+0141264</t>
  </si>
  <si>
    <t>KTWO201594823-C01</t>
  </si>
  <si>
    <t>11 09 20.149</t>
  </si>
  <si>
    <t>+01 57 49.78</t>
  </si>
  <si>
    <t>460-048564</t>
  </si>
  <si>
    <t>11092013+0157499</t>
  </si>
  <si>
    <t>KTWO201596316-C01</t>
  </si>
  <si>
    <t>11 16 10.081</t>
  </si>
  <si>
    <t>+01 59 12.62</t>
  </si>
  <si>
    <t>460-048735</t>
  </si>
  <si>
    <t>11161006+0159128</t>
  </si>
  <si>
    <t>KTWO201613023-C01</t>
  </si>
  <si>
    <t>11 32 46.090</t>
  </si>
  <si>
    <t>+02 14 41.58</t>
  </si>
  <si>
    <t>462-047983</t>
  </si>
  <si>
    <t>11324609+0214415</t>
  </si>
  <si>
    <t>KTWO201617985-C01</t>
  </si>
  <si>
    <t>11 57 58.000</t>
  </si>
  <si>
    <t>+02 19 17.31</t>
  </si>
  <si>
    <t>GO1002_GO1059</t>
  </si>
  <si>
    <t>1458-301-3-0365-0040</t>
  </si>
  <si>
    <t>462-048516</t>
  </si>
  <si>
    <t>11575801+0219172</t>
  </si>
  <si>
    <t>KTWO201626686-C01</t>
  </si>
  <si>
    <t>11 17 47.306</t>
  </si>
  <si>
    <t>+02 27 21.62</t>
  </si>
  <si>
    <t>GO1043_GO1054</t>
  </si>
  <si>
    <t>263-1053-1</t>
  </si>
  <si>
    <t>463-048469</t>
  </si>
  <si>
    <t>11174730+0227217</t>
  </si>
  <si>
    <t>KTWO201629650-C01</t>
  </si>
  <si>
    <t>11 20 37.327</t>
  </si>
  <si>
    <t>+02 30 09.71</t>
  </si>
  <si>
    <t>463-048534</t>
  </si>
  <si>
    <t>11203732+0230097</t>
  </si>
  <si>
    <t>KTWO201635569-C01</t>
  </si>
  <si>
    <t>11 52 13.685</t>
  </si>
  <si>
    <t>+02 35 39.28</t>
  </si>
  <si>
    <t>5976-301-3-0207-0364</t>
  </si>
  <si>
    <t>463-049256</t>
  </si>
  <si>
    <t>11521368+0235390</t>
  </si>
  <si>
    <t>KTWO201648133-C01</t>
  </si>
  <si>
    <t>11 11 33.464</t>
  </si>
  <si>
    <t>+02 47 13.35</t>
  </si>
  <si>
    <t>266-718-1</t>
  </si>
  <si>
    <t>464-046346</t>
  </si>
  <si>
    <t>11113346+0247133</t>
  </si>
  <si>
    <t>KTWO201649426-C01</t>
  </si>
  <si>
    <t>11 48 56.221</t>
  </si>
  <si>
    <t>+02 48 27.43</t>
  </si>
  <si>
    <t>465-047400</t>
  </si>
  <si>
    <t>11485622+0248275</t>
  </si>
  <si>
    <t>KTWO201665500-C01</t>
  </si>
  <si>
    <t>11 49 37.726</t>
  </si>
  <si>
    <t>+03 04 01.76</t>
  </si>
  <si>
    <t>466-046916</t>
  </si>
  <si>
    <t>11493772+0304016</t>
  </si>
  <si>
    <t>KTWO201702477-C01</t>
  </si>
  <si>
    <t>11 40 57.792</t>
  </si>
  <si>
    <t>+03 40 53.70</t>
  </si>
  <si>
    <t>469-045211</t>
  </si>
  <si>
    <t>11405777+0340535</t>
  </si>
  <si>
    <t>KTWO201704541-C01</t>
  </si>
  <si>
    <t>11 21 56.668</t>
  </si>
  <si>
    <t>+03 42 56.96</t>
  </si>
  <si>
    <t>469-044760</t>
  </si>
  <si>
    <t>KTWO201705526-C01</t>
  </si>
  <si>
    <t>11 29 32.593</t>
  </si>
  <si>
    <t>+03 43 55.58</t>
  </si>
  <si>
    <t>GO1054_GO1073</t>
  </si>
  <si>
    <t>267-973-1</t>
  </si>
  <si>
    <t>469-044945</t>
  </si>
  <si>
    <t>11293259+0343555</t>
  </si>
  <si>
    <t>KTWO201711881-C01</t>
  </si>
  <si>
    <t>11 28 39.778</t>
  </si>
  <si>
    <t>+03 50 26.29</t>
  </si>
  <si>
    <t>GO1021_GO1054</t>
  </si>
  <si>
    <t>267-687-1</t>
  </si>
  <si>
    <t>470-045501</t>
  </si>
  <si>
    <t>11283977+0350263</t>
  </si>
  <si>
    <t>KTWO201725399-C01</t>
  </si>
  <si>
    <t>11 13 43.363</t>
  </si>
  <si>
    <t>+04 04 22.48</t>
  </si>
  <si>
    <t>266-617-1</t>
  </si>
  <si>
    <t>471-045269</t>
  </si>
  <si>
    <t>11134336+0404225</t>
  </si>
  <si>
    <t>KTWO201736247-C01</t>
  </si>
  <si>
    <t>11 52 26.591</t>
  </si>
  <si>
    <t>+04 15 17.09</t>
  </si>
  <si>
    <t>472-046050</t>
  </si>
  <si>
    <t>11522658+0415171</t>
  </si>
  <si>
    <t>KTWO201754305-C01</t>
  </si>
  <si>
    <t>11 40 23.344</t>
  </si>
  <si>
    <t>+04 33 26.42</t>
  </si>
  <si>
    <t>2247-301-3-0096-0010</t>
  </si>
  <si>
    <t>473-047365</t>
  </si>
  <si>
    <t>11402333+0433264</t>
  </si>
  <si>
    <t>KTWO201779067-C01</t>
  </si>
  <si>
    <t>11 14 10.248</t>
  </si>
  <si>
    <t>+04 59 17.27</t>
  </si>
  <si>
    <t>GO1054_GO1055</t>
  </si>
  <si>
    <t>266-459-1</t>
  </si>
  <si>
    <t>475-048104</t>
  </si>
  <si>
    <t>11141025+0459173</t>
  </si>
  <si>
    <t>SC</t>
  </si>
  <si>
    <t>KTWO201826968-C01</t>
  </si>
  <si>
    <t>11 53 27.629</t>
  </si>
  <si>
    <t>+05 51 33.90</t>
  </si>
  <si>
    <t>480-050983</t>
  </si>
  <si>
    <t>11532762+0551338</t>
  </si>
  <si>
    <t>KTWO201828749-C01</t>
  </si>
  <si>
    <t>11 42 37.040</t>
  </si>
  <si>
    <t>+05 53 39.56</t>
  </si>
  <si>
    <t>278-142-1</t>
  </si>
  <si>
    <t>480-050749</t>
  </si>
  <si>
    <t>11423704+0553394</t>
  </si>
  <si>
    <t>KTWO201855371-C01</t>
  </si>
  <si>
    <t>11 53 19.147</t>
  </si>
  <si>
    <t>+06 24 44.14</t>
  </si>
  <si>
    <t>483-053214</t>
  </si>
  <si>
    <t>11531915+0624439</t>
  </si>
  <si>
    <t>KTWO201862715-C01</t>
  </si>
  <si>
    <t>11 43 38.010</t>
  </si>
  <si>
    <t>+06 33 49.41</t>
  </si>
  <si>
    <t>GO1032_GO1041</t>
  </si>
  <si>
    <t>278-584-1</t>
  </si>
  <si>
    <t>483-052963</t>
  </si>
  <si>
    <t>11433800+0633494</t>
  </si>
  <si>
    <t>KTWO201890494-C01</t>
  </si>
  <si>
    <t>11 50 58.772</t>
  </si>
  <si>
    <t>+07 07 29.43</t>
  </si>
  <si>
    <t>486-054126</t>
  </si>
  <si>
    <t>KTWO201912552-C01</t>
  </si>
  <si>
    <t>11 30 14.512</t>
  </si>
  <si>
    <t>+07 35 18.21</t>
  </si>
  <si>
    <t>GO1006_GO1036_GO1050_GO1051_GO1052_GO1059_GO1063_GO1075</t>
  </si>
  <si>
    <t>488-054338</t>
  </si>
  <si>
    <t>11301450+0735180</t>
  </si>
  <si>
    <t>KTWO201920032-C01</t>
  </si>
  <si>
    <t>11 36 25.657</t>
  </si>
  <si>
    <t>+07 45 11.21</t>
  </si>
  <si>
    <t>GO1069</t>
  </si>
  <si>
    <t>489-053928</t>
  </si>
  <si>
    <t>11362567+0745112</t>
  </si>
  <si>
    <t>KTWO201928968-C01</t>
  </si>
  <si>
    <t>11 25 25.270</t>
  </si>
  <si>
    <t>+07 57 10.65</t>
  </si>
  <si>
    <t>GO1027_GO1054_GO1073</t>
  </si>
  <si>
    <t>856-291-1</t>
  </si>
  <si>
    <t>490-054786</t>
  </si>
  <si>
    <t>11252527+0757106</t>
  </si>
  <si>
    <t>KTWO201929294-C01</t>
  </si>
  <si>
    <t>11 38 37.673</t>
  </si>
  <si>
    <t>+07 57 34.60</t>
  </si>
  <si>
    <t>490-055049</t>
  </si>
  <si>
    <t>11383766+0757348</t>
  </si>
  <si>
    <t>KTWO203533312-C02</t>
  </si>
  <si>
    <t>16 15 49.291</t>
  </si>
  <si>
    <t>-25 49 06.50</t>
  </si>
  <si>
    <t>GO2051_GO2054_GO2104</t>
  </si>
  <si>
    <t>321-084778</t>
  </si>
  <si>
    <t>16154928-2549065</t>
  </si>
  <si>
    <t>AAA-222-111-000-0-0</t>
  </si>
  <si>
    <t>Kian</t>
  </si>
  <si>
    <t>KTWO204129699-C02</t>
  </si>
  <si>
    <t>16 21 45.781</t>
  </si>
  <si>
    <t>-23 32 52.31</t>
  </si>
  <si>
    <t>GO2054_GO2104</t>
  </si>
  <si>
    <t>BV</t>
  </si>
  <si>
    <t>6794-471-1</t>
  </si>
  <si>
    <t>333-084536</t>
  </si>
  <si>
    <t>16214578-2332520</t>
  </si>
  <si>
    <t>AAA-212-111-000-0-0</t>
  </si>
  <si>
    <t>days</t>
  </si>
  <si>
    <t>degrees</t>
  </si>
  <si>
    <t>decimal</t>
  </si>
  <si>
    <t>arcsec</t>
  </si>
  <si>
    <t>mas</t>
  </si>
  <si>
    <t>mag</t>
  </si>
  <si>
    <t>FP</t>
  </si>
  <si>
    <t>nan</t>
  </si>
  <si>
    <t>notes</t>
  </si>
  <si>
    <t>V</t>
  </si>
  <si>
    <t>Binary</t>
  </si>
  <si>
    <t>CP</t>
  </si>
  <si>
    <t>EPIC ID</t>
  </si>
  <si>
    <t>Investigation IDs</t>
  </si>
  <si>
    <t>GO1059_LC</t>
  </si>
  <si>
    <t>GO1036_LC</t>
  </si>
  <si>
    <t>GO1054_LC</t>
  </si>
  <si>
    <t>GO1053_LC</t>
  </si>
  <si>
    <t>GO1027_LC</t>
  </si>
  <si>
    <t>GO1068_LC</t>
  </si>
  <si>
    <t>GO1069_LC</t>
  </si>
  <si>
    <t>GO1002_LC</t>
  </si>
  <si>
    <t>GO1062_LC</t>
  </si>
  <si>
    <t>GO1005_LC</t>
  </si>
  <si>
    <t>GO1073_LC</t>
  </si>
  <si>
    <t>GO1043_LC</t>
  </si>
  <si>
    <t>GO1055_LC</t>
  </si>
  <si>
    <t>GO1014_LC</t>
  </si>
  <si>
    <t>GO1021_LC</t>
  </si>
  <si>
    <t>GO1006_LC</t>
  </si>
  <si>
    <t>GO1050_LC</t>
  </si>
  <si>
    <t>GO1052_LC</t>
  </si>
  <si>
    <t>GO1075_LC</t>
  </si>
  <si>
    <t>GO1063_LC</t>
  </si>
  <si>
    <t>GO1034_SC</t>
  </si>
  <si>
    <t>GO1026_LC</t>
  </si>
  <si>
    <t>GO1041_SC</t>
  </si>
  <si>
    <t>GO1032_SC</t>
  </si>
  <si>
    <t>GO1051_LC</t>
  </si>
  <si>
    <t>GO2051_LC</t>
  </si>
  <si>
    <t>GO2054_LC</t>
  </si>
  <si>
    <t>GO2104_LC</t>
  </si>
  <si>
    <t>GO Proposal</t>
  </si>
  <si>
    <t>Bias?</t>
  </si>
  <si>
    <t>M-dwarfs (M0-M6), no 2MASS object within 10"</t>
  </si>
  <si>
    <t>Binaries from WDS with separation &lt; 1.5"</t>
  </si>
  <si>
    <t>M-dwarfs</t>
  </si>
  <si>
    <t>Am stars (metallic-line A stars)</t>
  </si>
  <si>
    <t>Cepheids</t>
  </si>
  <si>
    <t>A0-F5 stars that might be stars with a peculiar chemical composition, pulsating stars, or multiple star systems</t>
  </si>
  <si>
    <t>Solar-like planet-hosting stars</t>
  </si>
  <si>
    <t>WASP-85</t>
  </si>
  <si>
    <t>A to early-F stars</t>
  </si>
  <si>
    <t>M-dwarfs (M0-M5)</t>
  </si>
  <si>
    <t>M-dwarfs (M0-M4)</t>
  </si>
  <si>
    <t>M-dwarfs, emphasizing M4 and later</t>
  </si>
  <si>
    <t>Late F, G, and K dwarfs</t>
  </si>
  <si>
    <t>GKM dwarfs</t>
  </si>
  <si>
    <t>Red giants, but with overlap from KM dwarfs</t>
  </si>
  <si>
    <t>M-dwarfs, with the lower priority targets being likely M5-M8 dwarfs</t>
  </si>
  <si>
    <t>F-dwarfs</t>
  </si>
  <si>
    <t>FGK dwarfs</t>
  </si>
  <si>
    <t>M-dwarfs (M0-M6), no 2MASS object within 10" | Red giants, but with overlap from KM dwarfs</t>
  </si>
  <si>
    <t>Late F, G, and K dwarfs | Red giants, but with overlap from KM dwarfs</t>
  </si>
  <si>
    <t>Am stars (metallic-line A stars) | A0-F5 stars that might be stars with a peculiar chemical composition, pulsating stars, or multiple star systems | A to early-F stars</t>
  </si>
  <si>
    <t>M-dwarfs | M-dwarfs | M-dwarfs (M0-M5) | M-dwarfs | Red giants, but with overlap from KM dwarfs | M-dwarfs | M-dwarfs (M0-M5)</t>
  </si>
  <si>
    <t>Known EBs</t>
  </si>
  <si>
    <t>Late F, G, and K dwarfs | Known EBs</t>
  </si>
  <si>
    <t>M-dwarfs | M-dwarfs | M-dwarfs, emphasizing M4 and later | Red giants, but with overlap from KM dwarfs | M-dwarfs, with the lower priority targets being likely M5-M8 dwarfs</t>
  </si>
  <si>
    <t>Known EBs (eclipsing Algols, eclipsing binaries of the beta Lyr type, and eclipsing binaries of the W Uma type)</t>
  </si>
  <si>
    <t>Known EBs (eclipsing Algols, eclipsing binaries of the beta Lyr type, and eclipsing binaries of the W Uma type) | Known EBs | Late F, G, and K dwarfs | Known EBs | F-dwarfs</t>
  </si>
  <si>
    <t xml:space="preserve">Late F, G, and K dwarfs | GKM dwarfs | Known EBs </t>
  </si>
  <si>
    <t xml:space="preserve">Late F, G, and K dwarfs | Known EBs </t>
  </si>
  <si>
    <t>A to early-F stars | Late F, G, and K dwarfs</t>
  </si>
  <si>
    <t>M-dwarfs, emphasizing M4 and later | Red giants, but with overlap from KM dwarfs</t>
  </si>
  <si>
    <t>Late F, G, and K dwarfs | F-dwarfs</t>
  </si>
  <si>
    <t>Cepheids | Late F, G, and K dwarfs</t>
  </si>
  <si>
    <t>Late F, G, and K dwarfs | GKM dwarfs</t>
  </si>
  <si>
    <t>Binaries from WDS with separation $&lt;1.5\arcsec$ | Solar-like planet-hosting stars | WASP-85 | Late F, G, and K dwarfs | Red giants, but with overlap from KM dwarfs</t>
  </si>
  <si>
    <t>M-dwarfs | M-dwarfs | M-dwarfs (M0-M5) | M-dwarfs (M0-M4) | M-dwarfs | M-dwarfs | Red giants, but with overlap from KM dwarfs | M-dwarfs (M0-M5)</t>
  </si>
  <si>
    <t>Red giants, but with overlap from KM dwarfs | Late F, G, and K dwarfs | FGK dwarfs</t>
  </si>
  <si>
    <t>Late F, G, and K dwarfs | FGK dwarfs</t>
  </si>
  <si>
    <t>A0-F5 stars that might be stars with a peculiar chemical composition, pulsating stars, or multiple star systems | Late F, G, and K dwarfs | F-dwarfs</t>
  </si>
  <si>
    <t>Proper motion selected wide binaries $&gt;5\arcsec$ and $&lt;120\arcsec$</t>
  </si>
  <si>
    <t>PC</t>
  </si>
  <si>
    <t>EBC</t>
  </si>
  <si>
    <t>VP</t>
  </si>
  <si>
    <t>Status</t>
  </si>
  <si>
    <t>K</t>
  </si>
  <si>
    <t>pc</t>
  </si>
  <si>
    <t>d</t>
  </si>
  <si>
    <t>feh</t>
  </si>
  <si>
    <t>B</t>
  </si>
  <si>
    <t>J</t>
  </si>
  <si>
    <t>H</t>
  </si>
  <si>
    <t>g</t>
  </si>
  <si>
    <t>r</t>
  </si>
  <si>
    <t>i</t>
  </si>
  <si>
    <t>z</t>
  </si>
  <si>
    <t>W1</t>
  </si>
  <si>
    <t>W2</t>
  </si>
  <si>
    <t>W3</t>
  </si>
  <si>
    <t>B_err</t>
  </si>
  <si>
    <t>V_err</t>
  </si>
  <si>
    <t>J_err</t>
  </si>
  <si>
    <t>H_err</t>
  </si>
  <si>
    <t>K_err</t>
  </si>
  <si>
    <t>g_err</t>
  </si>
  <si>
    <t>r_err</t>
  </si>
  <si>
    <t>i_err</t>
  </si>
  <si>
    <t>z_err</t>
  </si>
  <si>
    <t>W1_err</t>
  </si>
  <si>
    <t>W2_err</t>
  </si>
  <si>
    <t>W3_err</t>
  </si>
  <si>
    <t>d_err</t>
  </si>
  <si>
    <t>RA_A</t>
  </si>
  <si>
    <t>Dec_A</t>
  </si>
  <si>
    <t>RA_A_err</t>
  </si>
  <si>
    <t>Dec_A_err</t>
  </si>
  <si>
    <t>RA_B</t>
  </si>
  <si>
    <t>RA_B_err</t>
  </si>
  <si>
    <t>Dec_B</t>
  </si>
  <si>
    <t>Dec_B_err</t>
  </si>
  <si>
    <t>RADec_A_err</t>
  </si>
  <si>
    <t>RADec_B_err</t>
  </si>
  <si>
    <t>u</t>
  </si>
  <si>
    <t>u_err</t>
  </si>
  <si>
    <t>binary in SDSS</t>
  </si>
  <si>
    <t>raa</t>
  </si>
  <si>
    <t>deca</t>
  </si>
  <si>
    <t>rab</t>
  </si>
  <si>
    <t>decb</t>
  </si>
  <si>
    <t>gri from APASS</t>
  </si>
  <si>
    <t>2ra_a</t>
  </si>
  <si>
    <t>2dec_a</t>
  </si>
  <si>
    <t>aerr_mag</t>
  </si>
  <si>
    <t>aerr_min</t>
  </si>
  <si>
    <t>aerr_deg</t>
  </si>
  <si>
    <t>2ra_b</t>
  </si>
  <si>
    <t>2dec_b</t>
  </si>
  <si>
    <t>berr_mag</t>
  </si>
  <si>
    <t>berr_min</t>
  </si>
  <si>
    <t>berr_deg</t>
  </si>
  <si>
    <t>binary in 2MASS</t>
  </si>
  <si>
    <t>plx_h</t>
  </si>
  <si>
    <t>plx_h_err</t>
  </si>
  <si>
    <t>plx_t</t>
  </si>
  <si>
    <t>plx_t_err</t>
  </si>
  <si>
    <t>SDSS</t>
  </si>
  <si>
    <t>2MASS</t>
  </si>
  <si>
    <t>binary in Montet</t>
  </si>
  <si>
    <t>Notes</t>
  </si>
  <si>
    <t>WISE/SDSS/2MASS</t>
  </si>
  <si>
    <t>overlapping galaxy</t>
  </si>
  <si>
    <t>Catalogs</t>
  </si>
  <si>
    <t>binary in SDSS/2MASS/WISE</t>
  </si>
  <si>
    <t>binary in WDS</t>
  </si>
  <si>
    <t>Montet</t>
  </si>
  <si>
    <t>WASP-85A</t>
  </si>
  <si>
    <t>\nodata</t>
  </si>
  <si>
    <t>\\</t>
  </si>
  <si>
    <t>Berr=0</t>
  </si>
  <si>
    <t>galaxy from SDSS; Verr=0</t>
  </si>
  <si>
    <t>Berr=0; Verr=0</t>
  </si>
  <si>
    <t>\multirow{2}{*}{</t>
  </si>
  <si>
    <t xml:space="preserve">} &amp; </t>
  </si>
  <si>
    <t xml:space="preserve">$ &amp; </t>
  </si>
  <si>
    <t>&amp;</t>
  </si>
  <si>
    <t>&amp; $\pm</t>
  </si>
  <si>
    <t>$ &amp; $\pm</t>
  </si>
  <si>
    <t xml:space="preserve">&amp; </t>
  </si>
  <si>
    <t>$ &amp;</t>
  </si>
  <si>
    <t>&amp; $&lt;</t>
  </si>
  <si>
    <t>$ \\</t>
  </si>
  <si>
    <t>$</t>
  </si>
  <si>
    <t>|objname</t>
  </si>
  <si>
    <t>|ra</t>
  </si>
  <si>
    <t>|dec</t>
  </si>
  <si>
    <t>|cutout_size</t>
  </si>
  <si>
    <t>|E_B_V_SandF</t>
  </si>
  <si>
    <t>|mean_E_B_V_SandF</t>
  </si>
  <si>
    <t>|stdev_E_B_V_SandF</t>
  </si>
  <si>
    <t>|max_E_B_V_SandF</t>
  </si>
  <si>
    <t>|min_E_B_V_SandF</t>
  </si>
  <si>
    <t>|AV_SandF</t>
  </si>
  <si>
    <t>|E_B_V_SFD</t>
  </si>
  <si>
    <t>|mean_E_B_V_SFD</t>
  </si>
  <si>
    <t>|stdev_E_B_V_SFD</t>
  </si>
  <si>
    <t>|max_E_B_V_SFD</t>
  </si>
  <si>
    <t>|min_E_B_V_SFD</t>
  </si>
  <si>
    <t>|AV_SFD</t>
  </si>
  <si>
    <t>|char</t>
  </si>
  <si>
    <t>|double</t>
  </si>
  <si>
    <t>|float</t>
  </si>
  <si>
    <t>|</t>
  </si>
  <si>
    <t>|deg</t>
  </si>
  <si>
    <t>|mags</t>
  </si>
  <si>
    <t>EPIC</t>
  </si>
  <si>
    <t>SDSS_u</t>
  </si>
  <si>
    <t>SDSS_u_err</t>
  </si>
  <si>
    <t>SDSS_g</t>
  </si>
  <si>
    <t>SDSS_g_err</t>
  </si>
  <si>
    <t>SDSS_r</t>
  </si>
  <si>
    <t>SDSS_r_err</t>
  </si>
  <si>
    <t>SDSS_i</t>
  </si>
  <si>
    <t>SDSS_i_err</t>
  </si>
  <si>
    <t>SDSS_z</t>
  </si>
  <si>
    <t>SDSS_z_err</t>
  </si>
  <si>
    <t>APASS_g</t>
  </si>
  <si>
    <t>APASS_g_err</t>
  </si>
  <si>
    <t>APASS_r</t>
  </si>
  <si>
    <t>APASS_r_err</t>
  </si>
  <si>
    <t>APASS_i</t>
  </si>
  <si>
    <t>APASS_i_err</t>
  </si>
  <si>
    <t xml:space="preserve">\nodata	</t>
  </si>
  <si>
    <t>AU</t>
  </si>
  <si>
    <t>dm0250_lo</t>
  </si>
  <si>
    <t>dm0250_hi</t>
  </si>
  <si>
    <t>dm0500_lo</t>
  </si>
  <si>
    <t>dm0500_hi</t>
  </si>
  <si>
    <t>dm1000_lo</t>
  </si>
  <si>
    <t>dm1000_hi</t>
  </si>
  <si>
    <t>dm2000_lo</t>
  </si>
  <si>
    <t>dm2000_hi</t>
  </si>
  <si>
    <t>d_lo</t>
  </si>
  <si>
    <t>d_hi</t>
  </si>
  <si>
    <t>rhotheta_err</t>
  </si>
  <si>
    <t>rho_err</t>
  </si>
  <si>
    <t>sep</t>
  </si>
  <si>
    <t>sep_lo</t>
  </si>
  <si>
    <t>sep_hi</t>
  </si>
  <si>
    <t>&amp; $</t>
  </si>
  <si>
    <t>_{-</t>
  </si>
  <si>
    <t>}^{+</t>
  </si>
  <si>
    <t>L</t>
  </si>
  <si>
    <t>L_lo</t>
  </si>
  <si>
    <t>L_hi</t>
  </si>
  <si>
    <t>age</t>
  </si>
  <si>
    <t>age_lo</t>
  </si>
  <si>
    <t>age_hi</t>
  </si>
  <si>
    <t>shallow, V-shaped, suspect BGEB</t>
  </si>
  <si>
    <t>shallow, V-shaped, appears may be alternating minima (barely)</t>
  </si>
  <si>
    <t>single stellar eclipse; ~24%</t>
  </si>
  <si>
    <t>Designation</t>
  </si>
  <si>
    <t>PH BJD0</t>
  </si>
  <si>
    <t>PH Period</t>
  </si>
  <si>
    <t>ID</t>
  </si>
  <si>
    <t>BJD</t>
  </si>
  <si>
    <t>KEP BJD0 is wrong</t>
  </si>
  <si>
    <t>&amp; \phd</t>
  </si>
  <si>
    <t xml:space="preserve"> &amp; $\pm</t>
  </si>
  <si>
    <t>&amp; \phs</t>
  </si>
  <si>
    <t xml:space="preserve">} &amp; \phs </t>
  </si>
  <si>
    <t>$\phn &amp; $\pm</t>
  </si>
  <si>
    <t>PHOI</t>
  </si>
  <si>
    <t>morph</t>
  </si>
  <si>
    <t>RA</t>
  </si>
  <si>
    <t>DEC</t>
  </si>
  <si>
    <t>kmag</t>
  </si>
  <si>
    <t>K2-TESS Teff</t>
  </si>
  <si>
    <t>KEB period</t>
  </si>
  <si>
    <t>KEB period_err</t>
  </si>
  <si>
    <t>BJD0</t>
  </si>
  <si>
    <t>BJD0_err</t>
  </si>
  <si>
    <t>Teff</t>
  </si>
  <si>
    <t>Teff_lo</t>
  </si>
  <si>
    <t>Teff_hi</t>
  </si>
  <si>
    <t>logL</t>
  </si>
  <si>
    <t>logL_lo</t>
  </si>
  <si>
    <t>logL_hi</t>
  </si>
  <si>
    <t>logg</t>
  </si>
  <si>
    <t>logg_lo</t>
  </si>
  <si>
    <t>logg_hi</t>
  </si>
  <si>
    <t>radius</t>
  </si>
  <si>
    <t>radius_lo</t>
  </si>
  <si>
    <t>radius_hi</t>
  </si>
  <si>
    <t>mass</t>
  </si>
  <si>
    <t>mass_lo</t>
  </si>
  <si>
    <t>mass_hi</t>
  </si>
  <si>
    <t>mass_B</t>
  </si>
  <si>
    <t>mass_B_lo</t>
  </si>
  <si>
    <t>mass_B_hi</t>
  </si>
  <si>
    <t>mass_C</t>
  </si>
  <si>
    <t>mass_C_lo</t>
  </si>
  <si>
    <t>mass_C_hi</t>
  </si>
  <si>
    <t>radius_B</t>
  </si>
  <si>
    <t>radius_B_lo</t>
  </si>
  <si>
    <t>radius_B_hi</t>
  </si>
  <si>
    <t>radius_C</t>
  </si>
  <si>
    <t>radius_C_lo</t>
  </si>
  <si>
    <t>radius_C_hi</t>
  </si>
  <si>
    <t>feh_lo</t>
  </si>
  <si>
    <t>feh_hi</t>
  </si>
  <si>
    <t>distance</t>
  </si>
  <si>
    <t>distance_lo</t>
  </si>
  <si>
    <t>distance_hi</t>
  </si>
  <si>
    <t>AV</t>
  </si>
  <si>
    <t>AV_lo</t>
  </si>
  <si>
    <t>AV_hi</t>
  </si>
  <si>
    <t>m_b/m_a</t>
  </si>
  <si>
    <t>m_c/m_a</t>
  </si>
  <si>
    <t>j</t>
  </si>
  <si>
    <t>PHOIdepth</t>
  </si>
  <si>
    <t>PHOIdur</t>
  </si>
  <si>
    <t>ppm</t>
  </si>
  <si>
    <t>hours</t>
  </si>
  <si>
    <t>Planet-like</t>
  </si>
  <si>
    <t>Planet-like-No-FP</t>
  </si>
  <si>
    <t>EB-like</t>
  </si>
  <si>
    <t>Median</t>
  </si>
  <si>
    <t>0.05-3.00</t>
  </si>
  <si>
    <t>0.25-3.00</t>
  </si>
  <si>
    <t>All</t>
  </si>
  <si>
    <t>err</t>
  </si>
  <si>
    <t>Actual</t>
  </si>
  <si>
    <t>Significance</t>
  </si>
  <si>
    <t>0.50-3.00</t>
  </si>
  <si>
    <t>Possible BGEB with double the period, 0.351258</t>
  </si>
  <si>
    <t>22 15 00.462</t>
  </si>
  <si>
    <t>-17 15 02.55</t>
  </si>
  <si>
    <t>364-184661</t>
  </si>
  <si>
    <t>22150046-1715025</t>
  </si>
  <si>
    <t>22 26 05.730</t>
  </si>
  <si>
    <t>-15 15 34.31</t>
  </si>
  <si>
    <t>374-178385</t>
  </si>
  <si>
    <t>22260573-1515341</t>
  </si>
  <si>
    <t>22 54 39.023</t>
  </si>
  <si>
    <t>-13 58 59.27</t>
  </si>
  <si>
    <t>381-169781</t>
  </si>
  <si>
    <t>22543903-1358592</t>
  </si>
  <si>
    <t>22 34 25.484</t>
  </si>
  <si>
    <t>-13 43 54.13</t>
  </si>
  <si>
    <t>382-162409</t>
  </si>
  <si>
    <t>22342548-1343541</t>
  </si>
  <si>
    <t>22 17 34.414</t>
  </si>
  <si>
    <t>-13 29 39.27</t>
  </si>
  <si>
    <t>383-163810</t>
  </si>
  <si>
    <t>22173441-1329391</t>
  </si>
  <si>
    <t>22 20 13.766</t>
  </si>
  <si>
    <t>-13 06 52.66</t>
  </si>
  <si>
    <t>385-159466</t>
  </si>
  <si>
    <t>22201376-1306526</t>
  </si>
  <si>
    <t>22 21 14.010</t>
  </si>
  <si>
    <t>-12 33 24.84</t>
  </si>
  <si>
    <t>388-146530</t>
  </si>
  <si>
    <t>22211401-1233247</t>
  </si>
  <si>
    <t>22 31 45.746</t>
  </si>
  <si>
    <t>-11 10 55.35</t>
  </si>
  <si>
    <t>5814-536-1</t>
  </si>
  <si>
    <t>395-130147</t>
  </si>
  <si>
    <t>22314575-1110552</t>
  </si>
  <si>
    <t>22 13 10.747</t>
  </si>
  <si>
    <t>-11 10 38.49</t>
  </si>
  <si>
    <t>5806-602-1</t>
  </si>
  <si>
    <t>395-129536</t>
  </si>
  <si>
    <t>22131070-1110383</t>
  </si>
  <si>
    <t>22 49 21.928</t>
  </si>
  <si>
    <t>-10 44 36.35</t>
  </si>
  <si>
    <t>397-131732</t>
  </si>
  <si>
    <t>22492193-1044362</t>
  </si>
  <si>
    <t>22 14 25.515</t>
  </si>
  <si>
    <t>-10 39 10.03</t>
  </si>
  <si>
    <t>397-130645</t>
  </si>
  <si>
    <t>22142551-1039100</t>
  </si>
  <si>
    <t>22 36 00.826</t>
  </si>
  <si>
    <t>-10 15 02.43</t>
  </si>
  <si>
    <t>399-133283</t>
  </si>
  <si>
    <t>22360082-1015024</t>
  </si>
  <si>
    <t>22 20 06.115</t>
  </si>
  <si>
    <t>-09 03 21.93</t>
  </si>
  <si>
    <t>5804-1290-1</t>
  </si>
  <si>
    <t>405-134338</t>
  </si>
  <si>
    <t>22200610-0903219</t>
  </si>
  <si>
    <t>22 33 28.414</t>
  </si>
  <si>
    <t>-09 01 21.97</t>
  </si>
  <si>
    <t>5811-835-1</t>
  </si>
  <si>
    <t>405-134770</t>
  </si>
  <si>
    <t>22332842-0901219</t>
  </si>
  <si>
    <t>22 20 28.443</t>
  </si>
  <si>
    <t>-08 03 37.93</t>
  </si>
  <si>
    <t>410-142612</t>
  </si>
  <si>
    <t>22202843-0803379</t>
  </si>
  <si>
    <t>22 03 11.536</t>
  </si>
  <si>
    <t>-06 56 34.68</t>
  </si>
  <si>
    <t>416-149426</t>
  </si>
  <si>
    <t>22031153-0656346</t>
  </si>
  <si>
    <t>22 28 25.341</t>
  </si>
  <si>
    <t>-06 05 12.04</t>
  </si>
  <si>
    <t>420-147340</t>
  </si>
  <si>
    <t>22282534-0605119</t>
  </si>
  <si>
    <t>AAA-111-111-000-0-0</t>
  </si>
  <si>
    <t>AAA-112-111-000-0-0</t>
  </si>
  <si>
    <t>GO3051_LC</t>
  </si>
  <si>
    <t>GO3054_LC</t>
  </si>
  <si>
    <t>GO3072_LC</t>
  </si>
  <si>
    <t>GO3104_LC</t>
  </si>
  <si>
    <t>GO3081_LC</t>
  </si>
  <si>
    <t>GO3107_LC</t>
  </si>
  <si>
    <t>GO3034_LC</t>
  </si>
  <si>
    <t>Late M-dwarf EBs</t>
  </si>
  <si>
    <t xml:space="preserve"> A0-F5 stars that might be stars with a peculiar chemical composition, pulsating stars, or multiple star systems</t>
  </si>
  <si>
    <t>Late-FGK dwarfs</t>
  </si>
  <si>
    <t>FGK dwarfs | Late-GFK dwarfs |  A0-F5 stars that might be stars with a peculiar chemical composition, pulsating stars, or multiple star systems</t>
  </si>
  <si>
    <t>Late-FGK dwarfs | Red giants, but with overlap from KM dwarfs | M-dwarfs</t>
  </si>
  <si>
    <t>FGK dwarfs | Late-FGK dwarfs</t>
  </si>
  <si>
    <t>FGK dwarfs | Late-FGK dwarfs |  A0-F5 stars that might be stars with a peculiar chemical composition, pulsating stars, or multiple star systems</t>
  </si>
  <si>
    <t>FGK dwarfs | Late M-dwarf EBs | GKM dwarfs | Late-FGK dwarfs | Red giants, but with overlap from KM dwarfs |  A0-F5 stars that might be stars with a peculiar chemical composition, pulsating stars, or multiple star systems</t>
  </si>
  <si>
    <t>FGK dwarfs | Late-FGK dwarfs | Red giants, but with overlap from KM dwarfs</t>
  </si>
  <si>
    <t>Late-FGK dwarfs | Red giants, but with overlap from KM dwarfs</t>
  </si>
  <si>
    <t>b</t>
  </si>
  <si>
    <t>T</t>
  </si>
  <si>
    <t>per</t>
  </si>
  <si>
    <t>per_lo</t>
  </si>
  <si>
    <t>per_hi</t>
  </si>
  <si>
    <t>b_lo</t>
  </si>
  <si>
    <t>b_hi</t>
  </si>
  <si>
    <t>T_lo</t>
  </si>
  <si>
    <t>T_hi</t>
  </si>
  <si>
    <t>rp/rs</t>
  </si>
  <si>
    <t>rp/rs_lo</t>
  </si>
  <si>
    <t>rp/rs_hi</t>
  </si>
  <si>
    <t>LLD</t>
  </si>
  <si>
    <t>LLD_lo</t>
  </si>
  <si>
    <t>LLD_hi</t>
  </si>
  <si>
    <t>QLD</t>
  </si>
  <si>
    <t>QLD_lo</t>
  </si>
  <si>
    <t>QLD_hi</t>
  </si>
  <si>
    <t>midts</t>
  </si>
  <si>
    <t>midts_lo</t>
  </si>
  <si>
    <t>midts_hi</t>
  </si>
  <si>
    <t>0.009804285;0.007767363</t>
  </si>
  <si>
    <t>0.0094775556;0.007943658</t>
  </si>
  <si>
    <t>0.005854747;0.005871077;0.005669009</t>
  </si>
  <si>
    <t>0.005064072;0.005574242;0.006297712</t>
  </si>
  <si>
    <t>a/Rs</t>
  </si>
  <si>
    <t>a/Rs_lo</t>
  </si>
  <si>
    <t>a/Rs_hi</t>
  </si>
  <si>
    <t>inc</t>
  </si>
  <si>
    <t>inc_lo</t>
  </si>
  <si>
    <t>inc_hi</t>
  </si>
  <si>
    <t>0.003967804;0.000625373;0.000635809;0.000787733;0.000393751;0.000528726;0.000491188;0.000411349;0.001140785;0.000445596;0.000820323;0.001186302;0.003534272</t>
  </si>
  <si>
    <t>0.003801221;0.000621526;0.000620474;0.000794285;0.000469913;0.000544455;0.000492826;0.000429553;0.001136391;0.000446765;0.000815866;0.001257729;0.003439623</t>
  </si>
  <si>
    <t>0.000479448;0.000515814;0.000621357;0.000491812;0.000633323;0.000729185;0.000530606;0.00111389;0.000512042;0.001070679</t>
  </si>
  <si>
    <t>0.000642436;0.000601166;0.000526553;0.000962717;0.000474599;0.000534799;0.001169852;0.001580003;0.000941521</t>
  </si>
  <si>
    <t>0.00063328;0.000625777;0.000509542;0.00103752;0.000459496;0.000505059;0.001172107;0.001917323;0.001040946</t>
  </si>
  <si>
    <t>0.00183228;0.001381926;0.00093209;0.000869542;0.000420143;0.001139701;0.00043211;0.001607133;0.001473275;0.000887001;0.0007375</t>
  </si>
  <si>
    <t>0.001795384;0.001390813;0.000920602;0.000866858;0.000421745;0.001180214;0.000425784;0.001616381;0.001502717;0.00086716;0.000742757</t>
  </si>
  <si>
    <t>0.0010753755;0.00111493</t>
  </si>
  <si>
    <t>0.0010604049;0.00126376</t>
  </si>
  <si>
    <t>0.004058633;0.008341065;0.005932451;0.006403984;0.008179792;0.010786272;0.005398046;0.009444994;0.005164925;0.010216795;0.006947917;0.164863287;0.012136181;0.012605427</t>
  </si>
  <si>
    <t>0.004724891;0.008382177;0.005325986;0.007067287;0.005158295;0.013142775;0.005311594;0.014477469;0.005907561;0.010580287;0.006856423;0.026519354;0.010857124;0.009246428</t>
  </si>
  <si>
    <t>0.000836868;0.000640046;0.000854005;0.000558534;0.000537352;0.000498323;0.000783151;0.000896083;0.001015757;0.001047962;0.000603407;0.000577492;0.00068409;0.000511609;0.001009537;0.000663694;0.000633532;0.000991608;0.000683987;0.000770264</t>
  </si>
  <si>
    <t>0.000803866;0.000642894;0.000845843;0.000566004;0.00053718;0.000489127;0.000782463;0.000882904;0.001008846;0.001085899;0.000605582;0.000569625;0.000693969;0.000509138;0.001051517;0.000663673;0.000636364;0.001007312;0.000662477;0.000760726</t>
  </si>
  <si>
    <t>0.000488371;0.000557087;0.000624701;0.000477565;0.00063905;0.000741898;0.000533465;0.001112144;0.000515405;0.001047993</t>
  </si>
  <si>
    <t>dm_err</t>
  </si>
  <si>
    <t>theta_err</t>
  </si>
  <si>
    <t>theta</t>
  </si>
  <si>
    <t>Telescope</t>
  </si>
  <si>
    <t>SOAR</t>
  </si>
  <si>
    <t>Keck</t>
  </si>
  <si>
    <t>0.000465088;0.000331133;0.000599499;0.000410652;0.000371668;0.000475249;0.000420292;0.000478022;0.000324711;0.000397675;0.002802407;0.000324648;0.00159018;0.000537332;0.000422329;0.000652305;0.000513419;0.000287966;0.00063088;0.000664661</t>
  </si>
  <si>
    <t>0.000496226;0.000344961;0.000617893;0.000396105;0.000352384;0.000452593;0.000403067;0.000480084;0.000319064;0.000406408;0.002212332;0.000325515;0.001508113;0.000532955;0.000427151;0.000637658;0.000524246;0.000290513;0.000607497;0.000635889</t>
  </si>
  <si>
    <t>0.000222261;0.000427079;0.000394638</t>
  </si>
  <si>
    <t>0.000218424;0.000433185;0.000392458</t>
  </si>
  <si>
    <t>Teff_B</t>
  </si>
  <si>
    <t>Teff_B_lo</t>
  </si>
  <si>
    <t>Teff_B_hi</t>
  </si>
  <si>
    <t>Teff_C</t>
  </si>
  <si>
    <t>Teff_C_lo</t>
  </si>
  <si>
    <t>Teff_C_hi</t>
  </si>
  <si>
    <t>logg_B</t>
  </si>
  <si>
    <t>logg_B_lo</t>
  </si>
  <si>
    <t>logg_B_hi</t>
  </si>
  <si>
    <t>logg_C</t>
  </si>
  <si>
    <t>logg_C_lo</t>
  </si>
  <si>
    <t>logg_C_hi</t>
  </si>
  <si>
    <t>logL_B</t>
  </si>
  <si>
    <t>logL_B_lo</t>
  </si>
  <si>
    <t>logL_B_hi</t>
  </si>
  <si>
    <t>logL_C</t>
  </si>
  <si>
    <t>logL_C_lo</t>
  </si>
  <si>
    <t>logL_C_hi</t>
  </si>
  <si>
    <t>B_mag</t>
  </si>
  <si>
    <t>B_mag_lo</t>
  </si>
  <si>
    <t>B_mag_hi</t>
  </si>
  <si>
    <t>V_mag</t>
  </si>
  <si>
    <t>V_mag_lo</t>
  </si>
  <si>
    <t>V_mag_hi</t>
  </si>
  <si>
    <t>g_mag</t>
  </si>
  <si>
    <t>g_mag_lo</t>
  </si>
  <si>
    <t>g_mag_hi</t>
  </si>
  <si>
    <t>r_mag</t>
  </si>
  <si>
    <t>r_mag_lo</t>
  </si>
  <si>
    <t>r_mag_hi</t>
  </si>
  <si>
    <t>i_mag</t>
  </si>
  <si>
    <t>i_mag_lo</t>
  </si>
  <si>
    <t>i_mag_hi</t>
  </si>
  <si>
    <t>z_mag</t>
  </si>
  <si>
    <t>z_mag_lo</t>
  </si>
  <si>
    <t>z_mag_hi</t>
  </si>
  <si>
    <t>J_mag</t>
  </si>
  <si>
    <t>J_mag_lo</t>
  </si>
  <si>
    <t>J_mag_hi</t>
  </si>
  <si>
    <t>H_mag</t>
  </si>
  <si>
    <t>H_mag_lo</t>
  </si>
  <si>
    <t>H_mag_hi</t>
  </si>
  <si>
    <t>K_mag</t>
  </si>
  <si>
    <t>K_mag_lo</t>
  </si>
  <si>
    <t>K_mag_hi</t>
  </si>
  <si>
    <t>W1_mag</t>
  </si>
  <si>
    <t>W1_mag_lo</t>
  </si>
  <si>
    <t>W1_mag_hi</t>
  </si>
  <si>
    <t>W2_mag</t>
  </si>
  <si>
    <t>W2_mag_lo</t>
  </si>
  <si>
    <t>W2_mag_hi</t>
  </si>
  <si>
    <t>W3_mag</t>
  </si>
  <si>
    <t>W3_mag_lo</t>
  </si>
  <si>
    <t>W3_mag_hi</t>
  </si>
  <si>
    <t>B_mag_A</t>
  </si>
  <si>
    <t>B_mag_A_lo</t>
  </si>
  <si>
    <t>B_mag_A_hi</t>
  </si>
  <si>
    <t>B_mag_B</t>
  </si>
  <si>
    <t>B_mag_B_lo</t>
  </si>
  <si>
    <t>B_mag_B_hi</t>
  </si>
  <si>
    <t>B_mag_C</t>
  </si>
  <si>
    <t>B_mag_C_lo</t>
  </si>
  <si>
    <t>B_mag_C_hi</t>
  </si>
  <si>
    <t>V_mag_A</t>
  </si>
  <si>
    <t>V_mag_A_lo</t>
  </si>
  <si>
    <t>V_mag_A_hi</t>
  </si>
  <si>
    <t>V_mag_B</t>
  </si>
  <si>
    <t>V_mag_B_lo</t>
  </si>
  <si>
    <t>V_mag_B_hi</t>
  </si>
  <si>
    <t>V_mag_C</t>
  </si>
  <si>
    <t>V_mag_C_lo</t>
  </si>
  <si>
    <t>V_mag_C_hi</t>
  </si>
  <si>
    <t>g_mag_A</t>
  </si>
  <si>
    <t>g_mag_A_lo</t>
  </si>
  <si>
    <t>g_mag_A_hi</t>
  </si>
  <si>
    <t>g_mag_B</t>
  </si>
  <si>
    <t>g_mag_B_lo</t>
  </si>
  <si>
    <t>g_mag_B_hi</t>
  </si>
  <si>
    <t>g_mag_C</t>
  </si>
  <si>
    <t>g_mag_C_lo</t>
  </si>
  <si>
    <t>g_mag_C_hi</t>
  </si>
  <si>
    <t>r_mag_A</t>
  </si>
  <si>
    <t>r_mag_A_lo</t>
  </si>
  <si>
    <t>r_mag_A_hi</t>
  </si>
  <si>
    <t>r_mag_B</t>
  </si>
  <si>
    <t>r_mag_B_lo</t>
  </si>
  <si>
    <t>r_mag_B_hi</t>
  </si>
  <si>
    <t>r_mag_C</t>
  </si>
  <si>
    <t>r_mag_C_lo</t>
  </si>
  <si>
    <t>r_mag_C_hi</t>
  </si>
  <si>
    <t>i_mag_A</t>
  </si>
  <si>
    <t>i_mag_A_lo</t>
  </si>
  <si>
    <t>i_mag_A_hi</t>
  </si>
  <si>
    <t>i_mag_B</t>
  </si>
  <si>
    <t>i_mag_B_lo</t>
  </si>
  <si>
    <t>i_mag_B_hi</t>
  </si>
  <si>
    <t>i_mag_C</t>
  </si>
  <si>
    <t>i_mag_C_lo</t>
  </si>
  <si>
    <t>i_mag_C_hi</t>
  </si>
  <si>
    <t>z_mag_A</t>
  </si>
  <si>
    <t>z_mag_A_lo</t>
  </si>
  <si>
    <t>z_mag_A_hi</t>
  </si>
  <si>
    <t>z_mag_B</t>
  </si>
  <si>
    <t>z_mag_B_lo</t>
  </si>
  <si>
    <t>z_mag_B_hi</t>
  </si>
  <si>
    <t>z_mag_C</t>
  </si>
  <si>
    <t>z_mag_C_lo</t>
  </si>
  <si>
    <t>z_mag_C_hi</t>
  </si>
  <si>
    <t>J_mag_A</t>
  </si>
  <si>
    <t>J_mag_A_lo</t>
  </si>
  <si>
    <t>J_mag_A_hi</t>
  </si>
  <si>
    <t>J_mag_B</t>
  </si>
  <si>
    <t>J_mag_B_lo</t>
  </si>
  <si>
    <t>J_mag_B_hi</t>
  </si>
  <si>
    <t>J_mag_C</t>
  </si>
  <si>
    <t>J_mag_C_lo</t>
  </si>
  <si>
    <t>J_mag_C_hi</t>
  </si>
  <si>
    <t>H_mag_A</t>
  </si>
  <si>
    <t>H_mag_A_lo</t>
  </si>
  <si>
    <t>H_mag_A_hi</t>
  </si>
  <si>
    <t>H_mag_B</t>
  </si>
  <si>
    <t>H_mag_B_lo</t>
  </si>
  <si>
    <t>H_mag_B_hi</t>
  </si>
  <si>
    <t>H_mag_C</t>
  </si>
  <si>
    <t>H_mag_C_lo</t>
  </si>
  <si>
    <t>H_mag_C_hi</t>
  </si>
  <si>
    <t>K_mag_A</t>
  </si>
  <si>
    <t>K_mag_A_lo</t>
  </si>
  <si>
    <t>K_mag_A_hi</t>
  </si>
  <si>
    <t>K_mag_B</t>
  </si>
  <si>
    <t>K_mag_B_lo</t>
  </si>
  <si>
    <t>K_mag_B_hi</t>
  </si>
  <si>
    <t>K_mag_C</t>
  </si>
  <si>
    <t>K_mag_C_lo</t>
  </si>
  <si>
    <t>K_mag_C_hi</t>
  </si>
  <si>
    <t>W1_mag_A</t>
  </si>
  <si>
    <t>W1_mag_A_lo</t>
  </si>
  <si>
    <t>W1_mag_A_hi</t>
  </si>
  <si>
    <t>W1_mag_B</t>
  </si>
  <si>
    <t>W1_mag_B_lo</t>
  </si>
  <si>
    <t>W1_mag_B_hi</t>
  </si>
  <si>
    <t>W1_mag_C</t>
  </si>
  <si>
    <t>W1_mag_C_lo</t>
  </si>
  <si>
    <t>W1_mag_C_hi</t>
  </si>
  <si>
    <t>W2_mag_A</t>
  </si>
  <si>
    <t>W2_mag_A_lo</t>
  </si>
  <si>
    <t>W2_mag_A_hi</t>
  </si>
  <si>
    <t>W2_mag_B</t>
  </si>
  <si>
    <t>W2_mag_B_lo</t>
  </si>
  <si>
    <t>W2_mag_B_hi</t>
  </si>
  <si>
    <t>W2_mag_C</t>
  </si>
  <si>
    <t>W2_mag_C_lo</t>
  </si>
  <si>
    <t>W2_mag_C_hi</t>
  </si>
  <si>
    <t>W3_mag_A</t>
  </si>
  <si>
    <t>W3_mag_A_lo</t>
  </si>
  <si>
    <t>W3_mag_A_hi</t>
  </si>
  <si>
    <t>W3_mag_B</t>
  </si>
  <si>
    <t>W3_mag_B_lo</t>
  </si>
  <si>
    <t>W3_mag_B_hi</t>
  </si>
  <si>
    <t>W3_mag_C</t>
  </si>
  <si>
    <t>W3_mag_C_lo</t>
  </si>
  <si>
    <t>W3_mag_C_hi</t>
  </si>
  <si>
    <t>lnprob</t>
  </si>
  <si>
    <t>lnprob_lo</t>
  </si>
  <si>
    <t>lnprob_hi</t>
  </si>
  <si>
    <t>L_B_lo</t>
  </si>
  <si>
    <t>L_B</t>
  </si>
  <si>
    <t>L_C_lo</t>
  </si>
  <si>
    <t>L_C</t>
  </si>
  <si>
    <t>L_C_hi</t>
  </si>
  <si>
    <t>log_age</t>
  </si>
  <si>
    <t>log_age_lo</t>
  </si>
  <si>
    <t>log_age_hi</t>
  </si>
  <si>
    <t>\nodata0.58395651</t>
  </si>
  <si>
    <t>\nodata8.0026432</t>
  </si>
  <si>
    <t>\nodata8.80060306</t>
  </si>
  <si>
    <t>\nodata2.18588634</t>
  </si>
  <si>
    <t>\nodata3.82713554</t>
  </si>
  <si>
    <t xml:space="preserve">}$ &amp; </t>
  </si>
  <si>
    <t>}$&amp; $</t>
  </si>
  <si>
    <t xml:space="preserve">}$ \\ </t>
  </si>
  <si>
    <t xml:space="preserve">}$ </t>
  </si>
  <si>
    <t>PLOs</t>
  </si>
  <si>
    <t>PLOnoFPs</t>
  </si>
  <si>
    <t>EBLOs</t>
  </si>
  <si>
    <t>Total</t>
  </si>
  <si>
    <t>Expected number of companion stars at different ranges and their significance</t>
  </si>
  <si>
    <t>Dec</t>
  </si>
  <si>
    <t>-05:02:24.85</t>
  </si>
  <si>
    <t>-03:55:23.59</t>
  </si>
  <si>
    <t>-03:54:20.11</t>
  </si>
  <si>
    <t>-03:15:28.20</t>
  </si>
  <si>
    <t>-03:09:42.59</t>
  </si>
  <si>
    <t>-03:05:41.77</t>
  </si>
  <si>
    <t>-02:53:53.41</t>
  </si>
  <si>
    <t>-02:31:15.17</t>
  </si>
  <si>
    <t>-02:05:06.59</t>
  </si>
  <si>
    <t>-01:52:40.71</t>
  </si>
  <si>
    <t>-01:27:17.23</t>
  </si>
  <si>
    <t>-01:11:54.52</t>
  </si>
  <si>
    <t>-01:03:56.72</t>
  </si>
  <si>
    <t>-00:54:26.14</t>
  </si>
  <si>
    <t>-00:50:26.52</t>
  </si>
  <si>
    <t>-00:50:03.92</t>
  </si>
  <si>
    <t>-00:17:03.75</t>
  </si>
  <si>
    <t>-00:05:33.06</t>
  </si>
  <si>
    <t>+00:00:19.08</t>
  </si>
  <si>
    <t>+00:20:52.83</t>
  </si>
  <si>
    <t>+00:36:12.87</t>
  </si>
  <si>
    <t>+00:46:59.34</t>
  </si>
  <si>
    <t>+01:13:50.66</t>
  </si>
  <si>
    <t>+01:17:09.44</t>
  </si>
  <si>
    <t>+01:22:33.41</t>
  </si>
  <si>
    <t>+01:33:06.91</t>
  </si>
  <si>
    <t>+01:34:39.05</t>
  </si>
  <si>
    <t>+01:41:15.13</t>
  </si>
  <si>
    <t>+01:41:26.29</t>
  </si>
  <si>
    <t>+01:57:49.78</t>
  </si>
  <si>
    <t>+01:59:12.62</t>
  </si>
  <si>
    <t>+02:14:41.58</t>
  </si>
  <si>
    <t>+02:19:17.31</t>
  </si>
  <si>
    <t>+02:27:21.62</t>
  </si>
  <si>
    <t>+02:30:09.71</t>
  </si>
  <si>
    <t>+02:35:39.28</t>
  </si>
  <si>
    <t>+02:47:13.35</t>
  </si>
  <si>
    <t>+02:48:27.43</t>
  </si>
  <si>
    <t>+03:04:01.76</t>
  </si>
  <si>
    <t>+03:40:53.70</t>
  </si>
  <si>
    <t>+03:42:56.96</t>
  </si>
  <si>
    <t>+03:43:55.58</t>
  </si>
  <si>
    <t>+03:50:26.29</t>
  </si>
  <si>
    <t>+04:04:22.48</t>
  </si>
  <si>
    <t>+04:15:17.09</t>
  </si>
  <si>
    <t>+04:33:26.42</t>
  </si>
  <si>
    <t>+04:59:17.27</t>
  </si>
  <si>
    <t>+05:51:33.90</t>
  </si>
  <si>
    <t>+05:53:39.56</t>
  </si>
  <si>
    <t>+06:24:44.14</t>
  </si>
  <si>
    <t>+06:33:49.41</t>
  </si>
  <si>
    <t>+07:07:29.43</t>
  </si>
  <si>
    <t>+07:35:18.21</t>
  </si>
  <si>
    <t>+07:45:11.21</t>
  </si>
  <si>
    <t>+07:57:10.65</t>
  </si>
  <si>
    <t>+07:57:34.60</t>
  </si>
  <si>
    <t>-25:49:06.50</t>
  </si>
  <si>
    <t>-23:32:52.31</t>
  </si>
  <si>
    <t>-17:15:02.55</t>
  </si>
  <si>
    <t>-15:15:34.31</t>
  </si>
  <si>
    <t>-13:58:59.27</t>
  </si>
  <si>
    <t>-13:43:54.13</t>
  </si>
  <si>
    <t>-13:29:39.27</t>
  </si>
  <si>
    <t>-13:06:52.66</t>
  </si>
  <si>
    <t>-12:33:24.84</t>
  </si>
  <si>
    <t>-11:10:55.35</t>
  </si>
  <si>
    <t>-11:10:38.49</t>
  </si>
  <si>
    <t>-10:44:36.35</t>
  </si>
  <si>
    <t>-10:39:10.03</t>
  </si>
  <si>
    <t>-10:15:02.43</t>
  </si>
  <si>
    <t>-09:03:21.93</t>
  </si>
  <si>
    <t>-09:01:21.97</t>
  </si>
  <si>
    <t>-08:03:37.93</t>
  </si>
  <si>
    <t>-06:56:34.68</t>
  </si>
  <si>
    <t>-06:05:12.04</t>
  </si>
  <si>
    <t>11:39:59.468</t>
  </si>
  <si>
    <t>11:34:50.466</t>
  </si>
  <si>
    <t>11:38:58.952</t>
  </si>
  <si>
    <t>11:58:05.959</t>
  </si>
  <si>
    <t>11:57:19.843</t>
  </si>
  <si>
    <t>11:52:38.665</t>
  </si>
  <si>
    <t>11:20:32.035</t>
  </si>
  <si>
    <t>11:36:02.790</t>
  </si>
  <si>
    <t>11:24:56.621</t>
  </si>
  <si>
    <t>11:17:12.840</t>
  </si>
  <si>
    <t>11:29:20.389</t>
  </si>
  <si>
    <t>11:52:46.142</t>
  </si>
  <si>
    <t>11:08:22.506</t>
  </si>
  <si>
    <t>11:37:03.922</t>
  </si>
  <si>
    <t>11:36:10.595</t>
  </si>
  <si>
    <t>11:30:03.240</t>
  </si>
  <si>
    <t>11:19:10.481</t>
  </si>
  <si>
    <t>11:13:07.237</t>
  </si>
  <si>
    <t>11:45:03.474</t>
  </si>
  <si>
    <t>11:12:45.094</t>
  </si>
  <si>
    <t>11:39:50.476</t>
  </si>
  <si>
    <t>11:37:15.478</t>
  </si>
  <si>
    <t>11:26:03.638</t>
  </si>
  <si>
    <t>11:20:24.738</t>
  </si>
  <si>
    <t>11:44:18.226</t>
  </si>
  <si>
    <t>11:28:41.819</t>
  </si>
  <si>
    <t>11:08:41.111</t>
  </si>
  <si>
    <t>11:46:10.214</t>
  </si>
  <si>
    <t>11:28:29.269</t>
  </si>
  <si>
    <t>11:09:20.149</t>
  </si>
  <si>
    <t>11:16:10.081</t>
  </si>
  <si>
    <t>11:32:46.090</t>
  </si>
  <si>
    <t>11:57:58.000</t>
  </si>
  <si>
    <t>11:17:47.306</t>
  </si>
  <si>
    <t>11:20:37.327</t>
  </si>
  <si>
    <t>11:52:13.685</t>
  </si>
  <si>
    <t>11:11:33.464</t>
  </si>
  <si>
    <t>11:48:56.221</t>
  </si>
  <si>
    <t>11:49:37.726</t>
  </si>
  <si>
    <t>11:40:57.792</t>
  </si>
  <si>
    <t>11:21:56.668</t>
  </si>
  <si>
    <t>11:29:32.593</t>
  </si>
  <si>
    <t>11:28:39.778</t>
  </si>
  <si>
    <t>11:13:43.363</t>
  </si>
  <si>
    <t>11:52:26.591</t>
  </si>
  <si>
    <t>11:40:23.344</t>
  </si>
  <si>
    <t>11:14:10.248</t>
  </si>
  <si>
    <t>11:53:27.629</t>
  </si>
  <si>
    <t>11:42:37.040</t>
  </si>
  <si>
    <t>11:53:19.147</t>
  </si>
  <si>
    <t>11:43:38.010</t>
  </si>
  <si>
    <t>11:50:58.772</t>
  </si>
  <si>
    <t>11:30:14.512</t>
  </si>
  <si>
    <t>11:36:25.657</t>
  </si>
  <si>
    <t>11:25:25.270</t>
  </si>
  <si>
    <t>11:38:37.673</t>
  </si>
  <si>
    <t>16:15:49.291</t>
  </si>
  <si>
    <t>16:21:45.781</t>
  </si>
  <si>
    <t>22:15:00.462</t>
  </si>
  <si>
    <t>22:26:05.730</t>
  </si>
  <si>
    <t>22:54:39.023</t>
  </si>
  <si>
    <t>22:34:25.484</t>
  </si>
  <si>
    <t>22:17:34.414</t>
  </si>
  <si>
    <t>22:20:13.766</t>
  </si>
  <si>
    <t>22:21:14.010</t>
  </si>
  <si>
    <t>22:31:45.746</t>
  </si>
  <si>
    <t>22:13:10.747</t>
  </si>
  <si>
    <t>22:49:21.928</t>
  </si>
  <si>
    <t>22:14:25.515</t>
  </si>
  <si>
    <t>22:36:00.826</t>
  </si>
  <si>
    <t>22:20:06.115</t>
  </si>
  <si>
    <t>22:33:28.414</t>
  </si>
  <si>
    <t>22:20:28.443</t>
  </si>
  <si>
    <t>22:03:11.536</t>
  </si>
  <si>
    <t>22:28:25.341</t>
  </si>
  <si>
    <t xml:space="preserve"> &amp; </t>
  </si>
  <si>
    <t>0.001785314;0.002915363;0.001797339;0.001469718;0.002169056;0.001811635;0.001722535;0.001726355</t>
  </si>
  <si>
    <t>0.001333353;0.001163501;0.001768172;0.001195530;0.002902697;0.001489871;0.001615347;0.001273723</t>
  </si>
  <si>
    <t>new/old</t>
  </si>
  <si>
    <t>new</t>
  </si>
  <si>
    <t>old</t>
  </si>
  <si>
    <t>rp</t>
  </si>
  <si>
    <t>rp_lo</t>
  </si>
  <si>
    <t>rp_hi</t>
  </si>
  <si>
    <t>a</t>
  </si>
  <si>
    <t>a_lo</t>
  </si>
  <si>
    <t>a_hi</t>
  </si>
  <si>
    <t>Adams2012</t>
  </si>
  <si>
    <t>Adams2013</t>
  </si>
  <si>
    <t>Ks</t>
  </si>
  <si>
    <t>Dressing2014</t>
  </si>
  <si>
    <t>LP600</t>
  </si>
  <si>
    <t>confirmed</t>
  </si>
  <si>
    <t>status</t>
  </si>
  <si>
    <t>Law2014</t>
  </si>
  <si>
    <t>total</t>
  </si>
  <si>
    <t>likely</t>
  </si>
  <si>
    <t>Wang2014</t>
  </si>
  <si>
    <t>bry</t>
  </si>
  <si>
    <t>Howell2011</t>
  </si>
  <si>
    <t>Lillo-Box2014</t>
  </si>
  <si>
    <t>paper</t>
  </si>
  <si>
    <t>planetname</t>
  </si>
  <si>
    <t>PHOI-1 b</t>
  </si>
  <si>
    <t>PHOI-2 b</t>
  </si>
  <si>
    <t>PHOI-3 b</t>
  </si>
  <si>
    <t>PHOI-4 b</t>
  </si>
  <si>
    <t>PHOI-5 b</t>
  </si>
  <si>
    <t>PHOI-6 b</t>
  </si>
  <si>
    <t>PHOI-7 b</t>
  </si>
  <si>
    <t>PHOI-8 b</t>
  </si>
  <si>
    <t>PHOI-9 b</t>
  </si>
  <si>
    <t>PHOI-10 b</t>
  </si>
  <si>
    <t>PHOI-11 b</t>
  </si>
  <si>
    <t>PHOI-12 b</t>
  </si>
  <si>
    <t>PHOI-13 b</t>
  </si>
  <si>
    <t>Companion rate</t>
  </si>
  <si>
    <t>comp_mag</t>
  </si>
  <si>
    <t>prime_mag</t>
  </si>
  <si>
    <t>band</t>
  </si>
  <si>
    <t>I</t>
  </si>
  <si>
    <t xml:space="preserve"> &amp; $</t>
  </si>
  <si>
    <t>epoch_hi</t>
  </si>
  <si>
    <t>epoch_lo</t>
  </si>
  <si>
    <t>epoch</t>
  </si>
  <si>
    <t>}$ &amp; $</t>
  </si>
  <si>
    <t>}$ \\</t>
  </si>
  <si>
    <t>1 b</t>
  </si>
  <si>
    <t>2 b</t>
  </si>
  <si>
    <t>3 b</t>
  </si>
  <si>
    <t>4 b</t>
  </si>
  <si>
    <t>5 b</t>
  </si>
  <si>
    <t>6 b</t>
  </si>
  <si>
    <t>7 b</t>
  </si>
  <si>
    <t>8 b</t>
  </si>
  <si>
    <t>9 b</t>
  </si>
  <si>
    <t>10 b</t>
  </si>
  <si>
    <t>11 b</t>
  </si>
  <si>
    <t>12 b</t>
  </si>
  <si>
    <t>13 b</t>
  </si>
  <si>
    <t xml:space="preserve"> &amp; $\phn</t>
  </si>
  <si>
    <t>}$ &amp; $\phn</t>
  </si>
  <si>
    <t>_{-\phn</t>
  </si>
  <si>
    <t>}^{+\phn</t>
  </si>
  <si>
    <t>}$ &amp; $\phn\phn</t>
  </si>
  <si>
    <t>206432863\tablenotemark{c}</t>
  </si>
  <si>
    <t xml:space="preserve"> &amp; \phn</t>
  </si>
  <si>
    <t>Rp = Earth Units</t>
  </si>
  <si>
    <t>In yellow: 1) For target 201516974, I manually modified the value for Rp based on Joey's suggestions (I haven't touched rp_lo and rp_h because my code doesn't need them, but it could obviously be done). 2) Each target had more than one transit time in the original Excel file, but in this particular excel, I've only left the first one (the format of the original excel made it very complicated to extract the first t0 from the rows for every target, so I assumed it'd be easier to only have the first than to spend many hours figuring out how to use Python to only pick the first t0)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</si>
</sst>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
    <numFmt numFmtId="166" formatCode="0.000"/>
    <numFmt numFmtId="167" formatCode="0.00000"/>
    <numFmt numFmtId="168" formatCode="0.0%"/>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Calibri"/>
      <family val="2"/>
      <scheme val="minor"/>
    </font>
    <font>
      <sz val="10"/>
      <color theme="1"/>
      <name val="Courier"/>
    </font>
    <font>
      <sz val="12"/>
      <color theme="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78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164" fontId="0" fillId="0" borderId="0" xfId="0" applyNumberFormat="1"/>
    <xf numFmtId="165" fontId="0" fillId="0" borderId="0" xfId="0" applyNumberFormat="1"/>
    <xf numFmtId="0" fontId="0" fillId="0" borderId="0" xfId="0" applyNumberFormat="1" applyFill="1" applyBorder="1"/>
    <xf numFmtId="22" fontId="0" fillId="0" borderId="0" xfId="0" applyNumberFormat="1"/>
    <xf numFmtId="0" fontId="4" fillId="0" borderId="0" xfId="0" applyFont="1"/>
    <xf numFmtId="0" fontId="0" fillId="0" borderId="0" xfId="0" applyFill="1"/>
    <xf numFmtId="0" fontId="0" fillId="0" borderId="0" xfId="0" applyFill="1" applyBorder="1"/>
    <xf numFmtId="0" fontId="0" fillId="0" borderId="0" xfId="0" applyFont="1" applyFill="1" applyBorder="1"/>
    <xf numFmtId="0" fontId="0" fillId="0" borderId="0" xfId="0" applyFont="1" applyFill="1" applyBorder="1" applyAlignment="1">
      <alignment horizontal="center" vertical="center"/>
    </xf>
    <xf numFmtId="0" fontId="5" fillId="0" borderId="0" xfId="0" applyFont="1" applyBorder="1" applyAlignment="1">
      <alignment vertical="center" wrapText="1"/>
    </xf>
    <xf numFmtId="0" fontId="0" fillId="0" borderId="0" xfId="0" applyBorder="1"/>
    <xf numFmtId="0" fontId="0" fillId="0" borderId="0" xfId="0" applyFont="1" applyBorder="1"/>
    <xf numFmtId="0" fontId="0" fillId="0" borderId="0" xfId="0" applyFont="1" applyBorder="1" applyAlignment="1">
      <alignment vertical="center" wrapText="1"/>
    </xf>
    <xf numFmtId="0" fontId="0" fillId="0" borderId="0" xfId="0" applyNumberFormat="1" applyFont="1" applyFill="1" applyBorder="1"/>
    <xf numFmtId="0" fontId="0" fillId="0" borderId="0" xfId="0" applyNumberFormat="1" applyFill="1" applyBorder="1" applyAlignment="1">
      <alignment horizontal="right"/>
    </xf>
    <xf numFmtId="0" fontId="0" fillId="0" borderId="0" xfId="0" applyAlignment="1">
      <alignment horizontal="right"/>
    </xf>
    <xf numFmtId="0" fontId="0" fillId="0" borderId="0" xfId="0" applyFont="1" applyFill="1" applyBorder="1" applyAlignment="1">
      <alignment horizontal="right"/>
    </xf>
    <xf numFmtId="0" fontId="6" fillId="0" borderId="0" xfId="0" applyFont="1" applyAlignment="1">
      <alignment vertical="center"/>
    </xf>
    <xf numFmtId="164" fontId="0" fillId="0" borderId="0" xfId="0" applyNumberFormat="1" applyFill="1"/>
    <xf numFmtId="165" fontId="0" fillId="0" borderId="0" xfId="0" applyNumberFormat="1" applyFill="1"/>
    <xf numFmtId="0" fontId="0" fillId="0" borderId="0" xfId="0" applyBorder="1" applyAlignment="1">
      <alignment horizontal="right"/>
    </xf>
    <xf numFmtId="2" fontId="0" fillId="0" borderId="0" xfId="0" applyNumberFormat="1"/>
    <xf numFmtId="1" fontId="0" fillId="0" borderId="0" xfId="0" applyNumberFormat="1"/>
    <xf numFmtId="2" fontId="0" fillId="0" borderId="0" xfId="0" applyNumberFormat="1" applyFill="1"/>
    <xf numFmtId="1" fontId="0" fillId="0" borderId="0" xfId="0" applyNumberFormat="1" applyFill="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166" fontId="0" fillId="0" borderId="0" xfId="0" applyNumberFormat="1"/>
    <xf numFmtId="2" fontId="0" fillId="0" borderId="0" xfId="0" applyNumberFormat="1" applyFill="1" applyBorder="1"/>
    <xf numFmtId="2" fontId="0" fillId="0" borderId="0" xfId="0" applyNumberFormat="1" applyFill="1" applyBorder="1" applyAlignment="1">
      <alignment horizontal="right"/>
    </xf>
    <xf numFmtId="2" fontId="0" fillId="0" borderId="0" xfId="0" applyNumberFormat="1" applyAlignment="1">
      <alignment horizontal="right"/>
    </xf>
    <xf numFmtId="2" fontId="0" fillId="0" borderId="0" xfId="0" applyNumberFormat="1" applyFont="1" applyFill="1" applyBorder="1" applyAlignment="1">
      <alignment horizontal="right"/>
    </xf>
    <xf numFmtId="2" fontId="0" fillId="0" borderId="0" xfId="0" applyNumberFormat="1" applyFont="1" applyFill="1" applyBorder="1"/>
    <xf numFmtId="2" fontId="0" fillId="0" borderId="0" xfId="0" applyNumberFormat="1" applyBorder="1" applyAlignment="1">
      <alignment horizontal="right"/>
    </xf>
    <xf numFmtId="2" fontId="0" fillId="0" borderId="0" xfId="0" applyNumberFormat="1" applyBorder="1"/>
    <xf numFmtId="2" fontId="4" fillId="0" borderId="0" xfId="0" applyNumberFormat="1" applyFont="1" applyAlignment="1">
      <alignment horizontal="right"/>
    </xf>
    <xf numFmtId="2" fontId="0" fillId="0" borderId="0" xfId="0" applyNumberFormat="1" applyFont="1" applyBorder="1" applyAlignment="1">
      <alignment horizontal="right" vertical="center" wrapText="1"/>
    </xf>
    <xf numFmtId="2" fontId="0" fillId="0" borderId="0" xfId="0" applyNumberFormat="1" applyFont="1" applyBorder="1" applyAlignment="1">
      <alignment vertical="center" wrapText="1"/>
    </xf>
    <xf numFmtId="2" fontId="4" fillId="0" borderId="0" xfId="0" applyNumberFormat="1" applyFont="1" applyAlignment="1">
      <alignment horizontal="right" vertical="center" wrapText="1"/>
    </xf>
    <xf numFmtId="2" fontId="0" fillId="0" borderId="0" xfId="0" applyNumberFormat="1" applyFont="1" applyBorder="1"/>
    <xf numFmtId="1" fontId="0" fillId="0" borderId="0" xfId="0" applyNumberFormat="1" applyFill="1" applyBorder="1"/>
    <xf numFmtId="167" fontId="0" fillId="0" borderId="0" xfId="0" applyNumberFormat="1"/>
    <xf numFmtId="0" fontId="0" fillId="0" borderId="0" xfId="0" applyNumberFormat="1"/>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right" vertical="center"/>
    </xf>
    <xf numFmtId="0" fontId="0" fillId="0" borderId="0" xfId="0" applyFont="1"/>
    <xf numFmtId="0" fontId="0" fillId="0" borderId="0" xfId="0" applyFont="1" applyAlignment="1">
      <alignment horizontal="right" vertical="center"/>
    </xf>
    <xf numFmtId="0" fontId="7" fillId="0" borderId="0" xfId="0" applyFont="1" applyAlignment="1">
      <alignment vertical="center"/>
    </xf>
    <xf numFmtId="0" fontId="4" fillId="0" borderId="0" xfId="0" applyFont="1" applyAlignment="1">
      <alignment horizontal="right" vertical="center"/>
    </xf>
    <xf numFmtId="166" fontId="0" fillId="0" borderId="0" xfId="0" applyNumberFormat="1" applyFill="1"/>
    <xf numFmtId="0" fontId="0" fillId="0" borderId="0" xfId="0" applyFill="1" applyAlignment="1">
      <alignment horizontal="center"/>
    </xf>
    <xf numFmtId="168" fontId="0" fillId="0" borderId="0" xfId="3439" applyNumberFormat="1" applyFont="1" applyFill="1"/>
    <xf numFmtId="168" fontId="0" fillId="0" borderId="0" xfId="0" applyNumberFormat="1" applyFill="1"/>
    <xf numFmtId="49" fontId="0" fillId="0" borderId="0" xfId="0" applyNumberFormat="1"/>
    <xf numFmtId="165" fontId="0" fillId="2" borderId="0" xfId="0" applyNumberFormat="1" applyFill="1"/>
    <xf numFmtId="0" fontId="8" fillId="0" borderId="0" xfId="0" applyFont="1"/>
    <xf numFmtId="0" fontId="0" fillId="0" borderId="0" xfId="0" applyFill="1" applyAlignment="1">
      <alignment horizontal="center"/>
    </xf>
    <xf numFmtId="0" fontId="0" fillId="0" borderId="0" xfId="0" applyAlignment="1">
      <alignment horizontal="left" vertical="top" wrapText="1"/>
    </xf>
    <xf numFmtId="0" fontId="0" fillId="2" borderId="0" xfId="0" applyFill="1"/>
  </cellXfs>
  <cellStyles count="678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2643" builtinId="8" hidden="1"/>
    <cellStyle name="Hipervínculo" xfId="2645" builtinId="8" hidden="1"/>
    <cellStyle name="Hipervínculo" xfId="2647" builtinId="8" hidden="1"/>
    <cellStyle name="Hipervínculo" xfId="2649" builtinId="8" hidden="1"/>
    <cellStyle name="Hipervínculo" xfId="2651" builtinId="8" hidden="1"/>
    <cellStyle name="Hipervínculo" xfId="2653" builtinId="8" hidden="1"/>
    <cellStyle name="Hipervínculo" xfId="2655" builtinId="8" hidden="1"/>
    <cellStyle name="Hipervínculo" xfId="2657" builtinId="8" hidden="1"/>
    <cellStyle name="Hipervínculo" xfId="2659" builtinId="8" hidden="1"/>
    <cellStyle name="Hipervínculo" xfId="2661" builtinId="8" hidden="1"/>
    <cellStyle name="Hipervínculo" xfId="2663" builtinId="8" hidden="1"/>
    <cellStyle name="Hipervínculo" xfId="2665" builtinId="8" hidden="1"/>
    <cellStyle name="Hipervínculo" xfId="2667" builtinId="8" hidden="1"/>
    <cellStyle name="Hipervínculo" xfId="2669" builtinId="8" hidden="1"/>
    <cellStyle name="Hipervínculo" xfId="2671" builtinId="8" hidden="1"/>
    <cellStyle name="Hipervínculo" xfId="2673" builtinId="8" hidden="1"/>
    <cellStyle name="Hipervínculo" xfId="2675" builtinId="8" hidden="1"/>
    <cellStyle name="Hipervínculo" xfId="2677" builtinId="8" hidden="1"/>
    <cellStyle name="Hipervínculo" xfId="2679" builtinId="8" hidden="1"/>
    <cellStyle name="Hipervínculo" xfId="2681" builtinId="8" hidden="1"/>
    <cellStyle name="Hipervínculo" xfId="2683" builtinId="8" hidden="1"/>
    <cellStyle name="Hipervínculo" xfId="2685" builtinId="8" hidden="1"/>
    <cellStyle name="Hipervínculo" xfId="2687" builtinId="8" hidden="1"/>
    <cellStyle name="Hipervínculo" xfId="2689" builtinId="8" hidden="1"/>
    <cellStyle name="Hipervínculo" xfId="2691" builtinId="8" hidden="1"/>
    <cellStyle name="Hipervínculo" xfId="2693" builtinId="8" hidden="1"/>
    <cellStyle name="Hipervínculo" xfId="2695" builtinId="8" hidden="1"/>
    <cellStyle name="Hipervínculo" xfId="2697" builtinId="8" hidden="1"/>
    <cellStyle name="Hipervínculo" xfId="2699" builtinId="8" hidden="1"/>
    <cellStyle name="Hipervínculo" xfId="2701" builtinId="8" hidden="1"/>
    <cellStyle name="Hipervínculo" xfId="2703" builtinId="8" hidden="1"/>
    <cellStyle name="Hipervínculo" xfId="2705" builtinId="8" hidden="1"/>
    <cellStyle name="Hipervínculo" xfId="2707" builtinId="8" hidden="1"/>
    <cellStyle name="Hipervínculo" xfId="2709" builtinId="8" hidden="1"/>
    <cellStyle name="Hipervínculo" xfId="2711" builtinId="8" hidden="1"/>
    <cellStyle name="Hipervínculo" xfId="2713" builtinId="8" hidden="1"/>
    <cellStyle name="Hipervínculo" xfId="2715" builtinId="8" hidden="1"/>
    <cellStyle name="Hipervínculo" xfId="2717" builtinId="8" hidden="1"/>
    <cellStyle name="Hipervínculo" xfId="2719" builtinId="8" hidden="1"/>
    <cellStyle name="Hipervínculo" xfId="2721" builtinId="8" hidden="1"/>
    <cellStyle name="Hipervínculo" xfId="2723" builtinId="8" hidden="1"/>
    <cellStyle name="Hipervínculo" xfId="2725" builtinId="8" hidden="1"/>
    <cellStyle name="Hipervínculo" xfId="2727" builtinId="8" hidden="1"/>
    <cellStyle name="Hipervínculo" xfId="2729" builtinId="8" hidden="1"/>
    <cellStyle name="Hipervínculo" xfId="2731" builtinId="8" hidden="1"/>
    <cellStyle name="Hipervínculo" xfId="2733" builtinId="8" hidden="1"/>
    <cellStyle name="Hipervínculo" xfId="2735" builtinId="8" hidden="1"/>
    <cellStyle name="Hipervínculo" xfId="2737" builtinId="8" hidden="1"/>
    <cellStyle name="Hipervínculo" xfId="2739" builtinId="8" hidden="1"/>
    <cellStyle name="Hipervínculo" xfId="2741" builtinId="8" hidden="1"/>
    <cellStyle name="Hipervínculo" xfId="2743" builtinId="8" hidden="1"/>
    <cellStyle name="Hipervínculo" xfId="2745" builtinId="8" hidden="1"/>
    <cellStyle name="Hipervínculo" xfId="2747" builtinId="8" hidden="1"/>
    <cellStyle name="Hipervínculo" xfId="2749" builtinId="8" hidden="1"/>
    <cellStyle name="Hipervínculo" xfId="2751" builtinId="8" hidden="1"/>
    <cellStyle name="Hipervínculo" xfId="2753" builtinId="8" hidden="1"/>
    <cellStyle name="Hipervínculo" xfId="2755" builtinId="8" hidden="1"/>
    <cellStyle name="Hipervínculo" xfId="2757" builtinId="8" hidden="1"/>
    <cellStyle name="Hipervínculo" xfId="2759" builtinId="8" hidden="1"/>
    <cellStyle name="Hipervínculo" xfId="2761" builtinId="8" hidden="1"/>
    <cellStyle name="Hipervínculo" xfId="2763" builtinId="8" hidden="1"/>
    <cellStyle name="Hipervínculo" xfId="2765" builtinId="8" hidden="1"/>
    <cellStyle name="Hipervínculo" xfId="2767" builtinId="8" hidden="1"/>
    <cellStyle name="Hipervínculo" xfId="2769" builtinId="8" hidden="1"/>
    <cellStyle name="Hipervínculo" xfId="2771" builtinId="8" hidden="1"/>
    <cellStyle name="Hipervínculo" xfId="2773" builtinId="8" hidden="1"/>
    <cellStyle name="Hipervínculo" xfId="2775" builtinId="8" hidden="1"/>
    <cellStyle name="Hipervínculo" xfId="2777" builtinId="8" hidden="1"/>
    <cellStyle name="Hipervínculo" xfId="2779" builtinId="8" hidden="1"/>
    <cellStyle name="Hipervínculo" xfId="2781" builtinId="8" hidden="1"/>
    <cellStyle name="Hipervínculo" xfId="2783" builtinId="8" hidden="1"/>
    <cellStyle name="Hipervínculo" xfId="2785" builtinId="8" hidden="1"/>
    <cellStyle name="Hipervínculo" xfId="2787" builtinId="8" hidden="1"/>
    <cellStyle name="Hipervínculo" xfId="2789" builtinId="8" hidden="1"/>
    <cellStyle name="Hipervínculo" xfId="2791" builtinId="8" hidden="1"/>
    <cellStyle name="Hipervínculo" xfId="2793" builtinId="8" hidden="1"/>
    <cellStyle name="Hipervínculo" xfId="2795" builtinId="8" hidden="1"/>
    <cellStyle name="Hipervínculo" xfId="2797" builtinId="8" hidden="1"/>
    <cellStyle name="Hipervínculo" xfId="2799" builtinId="8" hidden="1"/>
    <cellStyle name="Hipervínculo" xfId="2801" builtinId="8" hidden="1"/>
    <cellStyle name="Hipervínculo" xfId="2803" builtinId="8" hidden="1"/>
    <cellStyle name="Hipervínculo" xfId="2805" builtinId="8" hidden="1"/>
    <cellStyle name="Hipervínculo" xfId="2807" builtinId="8" hidden="1"/>
    <cellStyle name="Hipervínculo" xfId="2809" builtinId="8" hidden="1"/>
    <cellStyle name="Hipervínculo" xfId="2811" builtinId="8" hidden="1"/>
    <cellStyle name="Hipervínculo" xfId="2813" builtinId="8" hidden="1"/>
    <cellStyle name="Hipervínculo" xfId="2815" builtinId="8" hidden="1"/>
    <cellStyle name="Hipervínculo" xfId="2817" builtinId="8" hidden="1"/>
    <cellStyle name="Hipervínculo" xfId="2819" builtinId="8" hidden="1"/>
    <cellStyle name="Hipervínculo" xfId="2821" builtinId="8" hidden="1"/>
    <cellStyle name="Hipervínculo" xfId="2823" builtinId="8" hidden="1"/>
    <cellStyle name="Hipervínculo" xfId="2825" builtinId="8" hidden="1"/>
    <cellStyle name="Hipervínculo" xfId="2827" builtinId="8" hidden="1"/>
    <cellStyle name="Hipervínculo" xfId="2829" builtinId="8" hidden="1"/>
    <cellStyle name="Hipervínculo" xfId="2831" builtinId="8" hidden="1"/>
    <cellStyle name="Hipervínculo" xfId="2833" builtinId="8" hidden="1"/>
    <cellStyle name="Hipervínculo" xfId="2835" builtinId="8" hidden="1"/>
    <cellStyle name="Hipervínculo" xfId="2837" builtinId="8" hidden="1"/>
    <cellStyle name="Hipervínculo" xfId="2839" builtinId="8" hidden="1"/>
    <cellStyle name="Hipervínculo" xfId="2841" builtinId="8" hidden="1"/>
    <cellStyle name="Hipervínculo" xfId="2843" builtinId="8" hidden="1"/>
    <cellStyle name="Hipervínculo" xfId="2845" builtinId="8" hidden="1"/>
    <cellStyle name="Hipervínculo" xfId="2847" builtinId="8" hidden="1"/>
    <cellStyle name="Hipervínculo" xfId="2849" builtinId="8" hidden="1"/>
    <cellStyle name="Hipervínculo" xfId="2851" builtinId="8" hidden="1"/>
    <cellStyle name="Hipervínculo" xfId="2853" builtinId="8" hidden="1"/>
    <cellStyle name="Hipervínculo" xfId="2855" builtinId="8" hidden="1"/>
    <cellStyle name="Hipervínculo" xfId="2857" builtinId="8" hidden="1"/>
    <cellStyle name="Hipervínculo" xfId="2859" builtinId="8" hidden="1"/>
    <cellStyle name="Hipervínculo" xfId="2861" builtinId="8" hidden="1"/>
    <cellStyle name="Hipervínculo" xfId="2863" builtinId="8" hidden="1"/>
    <cellStyle name="Hipervínculo" xfId="2865" builtinId="8" hidden="1"/>
    <cellStyle name="Hipervínculo" xfId="2867" builtinId="8" hidden="1"/>
    <cellStyle name="Hipervínculo" xfId="2869" builtinId="8" hidden="1"/>
    <cellStyle name="Hipervínculo" xfId="2871" builtinId="8" hidden="1"/>
    <cellStyle name="Hipervínculo" xfId="2873" builtinId="8" hidden="1"/>
    <cellStyle name="Hipervínculo" xfId="2875" builtinId="8" hidden="1"/>
    <cellStyle name="Hipervínculo" xfId="2877" builtinId="8" hidden="1"/>
    <cellStyle name="Hipervínculo" xfId="2879" builtinId="8" hidden="1"/>
    <cellStyle name="Hipervínculo" xfId="2881" builtinId="8" hidden="1"/>
    <cellStyle name="Hipervínculo" xfId="2883" builtinId="8" hidden="1"/>
    <cellStyle name="Hipervínculo" xfId="2885" builtinId="8" hidden="1"/>
    <cellStyle name="Hipervínculo" xfId="2887" builtinId="8" hidden="1"/>
    <cellStyle name="Hipervínculo" xfId="2889" builtinId="8" hidden="1"/>
    <cellStyle name="Hipervínculo" xfId="2891" builtinId="8" hidden="1"/>
    <cellStyle name="Hipervínculo" xfId="2893" builtinId="8" hidden="1"/>
    <cellStyle name="Hipervínculo" xfId="2895" builtinId="8" hidden="1"/>
    <cellStyle name="Hipervínculo" xfId="2897" builtinId="8" hidden="1"/>
    <cellStyle name="Hipervínculo" xfId="2899" builtinId="8" hidden="1"/>
    <cellStyle name="Hipervínculo" xfId="2901" builtinId="8" hidden="1"/>
    <cellStyle name="Hipervínculo" xfId="2903" builtinId="8" hidden="1"/>
    <cellStyle name="Hipervínculo" xfId="2905" builtinId="8" hidden="1"/>
    <cellStyle name="Hipervínculo" xfId="2907" builtinId="8" hidden="1"/>
    <cellStyle name="Hipervínculo" xfId="2909" builtinId="8" hidden="1"/>
    <cellStyle name="Hipervínculo" xfId="2911" builtinId="8" hidden="1"/>
    <cellStyle name="Hipervínculo" xfId="2913" builtinId="8" hidden="1"/>
    <cellStyle name="Hipervínculo" xfId="2915" builtinId="8" hidden="1"/>
    <cellStyle name="Hipervínculo" xfId="2917" builtinId="8" hidden="1"/>
    <cellStyle name="Hipervínculo" xfId="2919" builtinId="8" hidden="1"/>
    <cellStyle name="Hipervínculo" xfId="2921" builtinId="8" hidden="1"/>
    <cellStyle name="Hipervínculo" xfId="2923" builtinId="8" hidden="1"/>
    <cellStyle name="Hipervínculo" xfId="2925" builtinId="8" hidden="1"/>
    <cellStyle name="Hipervínculo" xfId="2927" builtinId="8" hidden="1"/>
    <cellStyle name="Hipervínculo" xfId="2929" builtinId="8" hidden="1"/>
    <cellStyle name="Hipervínculo" xfId="2931" builtinId="8" hidden="1"/>
    <cellStyle name="Hipervínculo" xfId="2933" builtinId="8" hidden="1"/>
    <cellStyle name="Hipervínculo" xfId="2935" builtinId="8" hidden="1"/>
    <cellStyle name="Hipervínculo" xfId="2937" builtinId="8" hidden="1"/>
    <cellStyle name="Hipervínculo" xfId="2939" builtinId="8" hidden="1"/>
    <cellStyle name="Hipervínculo" xfId="2941" builtinId="8" hidden="1"/>
    <cellStyle name="Hipervínculo" xfId="2943" builtinId="8" hidden="1"/>
    <cellStyle name="Hipervínculo" xfId="2945" builtinId="8" hidden="1"/>
    <cellStyle name="Hipervínculo" xfId="2947" builtinId="8" hidden="1"/>
    <cellStyle name="Hipervínculo" xfId="2949" builtinId="8" hidden="1"/>
    <cellStyle name="Hipervínculo" xfId="2951" builtinId="8" hidden="1"/>
    <cellStyle name="Hipervínculo" xfId="2953" builtinId="8" hidden="1"/>
    <cellStyle name="Hipervínculo" xfId="2955" builtinId="8" hidden="1"/>
    <cellStyle name="Hipervínculo" xfId="2957" builtinId="8" hidden="1"/>
    <cellStyle name="Hipervínculo" xfId="2959" builtinId="8" hidden="1"/>
    <cellStyle name="Hipervínculo" xfId="2961" builtinId="8" hidden="1"/>
    <cellStyle name="Hipervínculo" xfId="2963" builtinId="8" hidden="1"/>
    <cellStyle name="Hipervínculo" xfId="2965" builtinId="8" hidden="1"/>
    <cellStyle name="Hipervínculo" xfId="2967" builtinId="8" hidden="1"/>
    <cellStyle name="Hipervínculo" xfId="2969" builtinId="8" hidden="1"/>
    <cellStyle name="Hipervínculo" xfId="2971" builtinId="8" hidden="1"/>
    <cellStyle name="Hipervínculo" xfId="2973" builtinId="8" hidden="1"/>
    <cellStyle name="Hipervínculo" xfId="2975" builtinId="8" hidden="1"/>
    <cellStyle name="Hipervínculo" xfId="2977" builtinId="8" hidden="1"/>
    <cellStyle name="Hipervínculo" xfId="2979" builtinId="8" hidden="1"/>
    <cellStyle name="Hipervínculo" xfId="2981" builtinId="8" hidden="1"/>
    <cellStyle name="Hipervínculo" xfId="2983" builtinId="8" hidden="1"/>
    <cellStyle name="Hipervínculo" xfId="2985" builtinId="8" hidden="1"/>
    <cellStyle name="Hipervínculo" xfId="2987" builtinId="8" hidden="1"/>
    <cellStyle name="Hipervínculo" xfId="2989" builtinId="8" hidden="1"/>
    <cellStyle name="Hipervínculo" xfId="2991" builtinId="8" hidden="1"/>
    <cellStyle name="Hipervínculo" xfId="2993" builtinId="8" hidden="1"/>
    <cellStyle name="Hipervínculo" xfId="2995" builtinId="8" hidden="1"/>
    <cellStyle name="Hipervínculo" xfId="2997" builtinId="8" hidden="1"/>
    <cellStyle name="Hipervínculo" xfId="2999" builtinId="8" hidden="1"/>
    <cellStyle name="Hipervínculo" xfId="3001" builtinId="8" hidden="1"/>
    <cellStyle name="Hipervínculo" xfId="3003" builtinId="8" hidden="1"/>
    <cellStyle name="Hipervínculo" xfId="3005" builtinId="8" hidden="1"/>
    <cellStyle name="Hipervínculo" xfId="3007" builtinId="8" hidden="1"/>
    <cellStyle name="Hipervínculo" xfId="3009" builtinId="8" hidden="1"/>
    <cellStyle name="Hipervínculo" xfId="3011" builtinId="8" hidden="1"/>
    <cellStyle name="Hipervínculo" xfId="3013" builtinId="8" hidden="1"/>
    <cellStyle name="Hipervínculo" xfId="3015" builtinId="8" hidden="1"/>
    <cellStyle name="Hipervínculo" xfId="3017" builtinId="8" hidden="1"/>
    <cellStyle name="Hipervínculo" xfId="3019" builtinId="8" hidden="1"/>
    <cellStyle name="Hipervínculo" xfId="3021" builtinId="8" hidden="1"/>
    <cellStyle name="Hipervínculo" xfId="3023" builtinId="8" hidden="1"/>
    <cellStyle name="Hipervínculo" xfId="3025" builtinId="8" hidden="1"/>
    <cellStyle name="Hipervínculo" xfId="3027" builtinId="8" hidden="1"/>
    <cellStyle name="Hipervínculo" xfId="3029" builtinId="8" hidden="1"/>
    <cellStyle name="Hipervínculo" xfId="3031" builtinId="8" hidden="1"/>
    <cellStyle name="Hipervínculo" xfId="3033" builtinId="8" hidden="1"/>
    <cellStyle name="Hipervínculo" xfId="3035" builtinId="8" hidden="1"/>
    <cellStyle name="Hipervínculo" xfId="3037" builtinId="8" hidden="1"/>
    <cellStyle name="Hipervínculo" xfId="3039" builtinId="8" hidden="1"/>
    <cellStyle name="Hipervínculo" xfId="3041" builtinId="8" hidden="1"/>
    <cellStyle name="Hipervínculo" xfId="3043" builtinId="8" hidden="1"/>
    <cellStyle name="Hipervínculo" xfId="3045" builtinId="8" hidden="1"/>
    <cellStyle name="Hipervínculo" xfId="3047" builtinId="8" hidden="1"/>
    <cellStyle name="Hipervínculo" xfId="3049" builtinId="8" hidden="1"/>
    <cellStyle name="Hipervínculo" xfId="3051" builtinId="8" hidden="1"/>
    <cellStyle name="Hipervínculo" xfId="3053" builtinId="8" hidden="1"/>
    <cellStyle name="Hipervínculo" xfId="3055" builtinId="8" hidden="1"/>
    <cellStyle name="Hipervínculo" xfId="3057" builtinId="8" hidden="1"/>
    <cellStyle name="Hipervínculo" xfId="3059" builtinId="8" hidden="1"/>
    <cellStyle name="Hipervínculo" xfId="3061" builtinId="8" hidden="1"/>
    <cellStyle name="Hipervínculo" xfId="3063" builtinId="8" hidden="1"/>
    <cellStyle name="Hipervínculo" xfId="3065" builtinId="8" hidden="1"/>
    <cellStyle name="Hipervínculo" xfId="3067" builtinId="8" hidden="1"/>
    <cellStyle name="Hipervínculo" xfId="3069" builtinId="8" hidden="1"/>
    <cellStyle name="Hipervínculo" xfId="3071" builtinId="8" hidden="1"/>
    <cellStyle name="Hipervínculo" xfId="3073" builtinId="8" hidden="1"/>
    <cellStyle name="Hipervínculo" xfId="3075" builtinId="8" hidden="1"/>
    <cellStyle name="Hipervínculo" xfId="3077" builtinId="8" hidden="1"/>
    <cellStyle name="Hipervínculo" xfId="3079" builtinId="8" hidden="1"/>
    <cellStyle name="Hipervínculo" xfId="3081" builtinId="8" hidden="1"/>
    <cellStyle name="Hipervínculo" xfId="3083" builtinId="8" hidden="1"/>
    <cellStyle name="Hipervínculo" xfId="3085" builtinId="8" hidden="1"/>
    <cellStyle name="Hipervínculo" xfId="3087" builtinId="8" hidden="1"/>
    <cellStyle name="Hipervínculo" xfId="3089" builtinId="8" hidden="1"/>
    <cellStyle name="Hipervínculo" xfId="3091" builtinId="8" hidden="1"/>
    <cellStyle name="Hipervínculo" xfId="3093" builtinId="8" hidden="1"/>
    <cellStyle name="Hipervínculo" xfId="3095" builtinId="8" hidden="1"/>
    <cellStyle name="Hipervínculo" xfId="3097" builtinId="8" hidden="1"/>
    <cellStyle name="Hipervínculo" xfId="3099" builtinId="8" hidden="1"/>
    <cellStyle name="Hipervínculo" xfId="3101" builtinId="8" hidden="1"/>
    <cellStyle name="Hipervínculo" xfId="3103" builtinId="8" hidden="1"/>
    <cellStyle name="Hipervínculo" xfId="3105" builtinId="8" hidden="1"/>
    <cellStyle name="Hipervínculo" xfId="3107" builtinId="8" hidden="1"/>
    <cellStyle name="Hipervínculo" xfId="3109" builtinId="8" hidden="1"/>
    <cellStyle name="Hipervínculo" xfId="3111" builtinId="8" hidden="1"/>
    <cellStyle name="Hipervínculo" xfId="3113" builtinId="8" hidden="1"/>
    <cellStyle name="Hipervínculo" xfId="3115" builtinId="8" hidden="1"/>
    <cellStyle name="Hipervínculo" xfId="3117" builtinId="8" hidden="1"/>
    <cellStyle name="Hipervínculo" xfId="3119" builtinId="8" hidden="1"/>
    <cellStyle name="Hipervínculo" xfId="3121" builtinId="8" hidden="1"/>
    <cellStyle name="Hipervínculo" xfId="3123" builtinId="8" hidden="1"/>
    <cellStyle name="Hipervínculo" xfId="3125" builtinId="8" hidden="1"/>
    <cellStyle name="Hipervínculo" xfId="3127" builtinId="8" hidden="1"/>
    <cellStyle name="Hipervínculo" xfId="3129" builtinId="8" hidden="1"/>
    <cellStyle name="Hipervínculo" xfId="3131" builtinId="8" hidden="1"/>
    <cellStyle name="Hipervínculo" xfId="3133" builtinId="8" hidden="1"/>
    <cellStyle name="Hipervínculo" xfId="3135" builtinId="8" hidden="1"/>
    <cellStyle name="Hipervínculo" xfId="3137" builtinId="8" hidden="1"/>
    <cellStyle name="Hipervínculo" xfId="3139" builtinId="8" hidden="1"/>
    <cellStyle name="Hipervínculo" xfId="3141" builtinId="8" hidden="1"/>
    <cellStyle name="Hipervínculo" xfId="3143" builtinId="8" hidden="1"/>
    <cellStyle name="Hipervínculo" xfId="3145" builtinId="8" hidden="1"/>
    <cellStyle name="Hipervínculo" xfId="3147" builtinId="8" hidden="1"/>
    <cellStyle name="Hipervínculo" xfId="3149" builtinId="8" hidden="1"/>
    <cellStyle name="Hipervínculo" xfId="3151" builtinId="8" hidden="1"/>
    <cellStyle name="Hipervínculo" xfId="3153" builtinId="8" hidden="1"/>
    <cellStyle name="Hipervínculo" xfId="3155" builtinId="8" hidden="1"/>
    <cellStyle name="Hipervínculo" xfId="3157" builtinId="8" hidden="1"/>
    <cellStyle name="Hipervínculo" xfId="3159" builtinId="8" hidden="1"/>
    <cellStyle name="Hipervínculo" xfId="3161" builtinId="8" hidden="1"/>
    <cellStyle name="Hipervínculo" xfId="3163" builtinId="8" hidden="1"/>
    <cellStyle name="Hipervínculo" xfId="3165" builtinId="8" hidden="1"/>
    <cellStyle name="Hipervínculo" xfId="3167" builtinId="8" hidden="1"/>
    <cellStyle name="Hipervínculo" xfId="3169" builtinId="8" hidden="1"/>
    <cellStyle name="Hipervínculo" xfId="3171" builtinId="8" hidden="1"/>
    <cellStyle name="Hipervínculo" xfId="3173" builtinId="8" hidden="1"/>
    <cellStyle name="Hipervínculo" xfId="3175" builtinId="8" hidden="1"/>
    <cellStyle name="Hipervínculo" xfId="3177" builtinId="8" hidden="1"/>
    <cellStyle name="Hipervínculo" xfId="3179" builtinId="8" hidden="1"/>
    <cellStyle name="Hipervínculo" xfId="3181" builtinId="8" hidden="1"/>
    <cellStyle name="Hipervínculo" xfId="3183" builtinId="8" hidden="1"/>
    <cellStyle name="Hipervínculo" xfId="3185" builtinId="8" hidden="1"/>
    <cellStyle name="Hipervínculo" xfId="3187" builtinId="8" hidden="1"/>
    <cellStyle name="Hipervínculo" xfId="3189" builtinId="8" hidden="1"/>
    <cellStyle name="Hipervínculo" xfId="3191" builtinId="8" hidden="1"/>
    <cellStyle name="Hipervínculo" xfId="3193" builtinId="8" hidden="1"/>
    <cellStyle name="Hipervínculo" xfId="3195" builtinId="8" hidden="1"/>
    <cellStyle name="Hipervínculo" xfId="3197" builtinId="8" hidden="1"/>
    <cellStyle name="Hipervínculo" xfId="3199" builtinId="8" hidden="1"/>
    <cellStyle name="Hipervínculo" xfId="3201" builtinId="8" hidden="1"/>
    <cellStyle name="Hipervínculo" xfId="3203" builtinId="8" hidden="1"/>
    <cellStyle name="Hipervínculo" xfId="3205" builtinId="8" hidden="1"/>
    <cellStyle name="Hipervínculo" xfId="3207" builtinId="8" hidden="1"/>
    <cellStyle name="Hipervínculo" xfId="3209" builtinId="8" hidden="1"/>
    <cellStyle name="Hipervínculo" xfId="3211" builtinId="8" hidden="1"/>
    <cellStyle name="Hipervínculo" xfId="3213" builtinId="8" hidden="1"/>
    <cellStyle name="Hipervínculo" xfId="3215" builtinId="8" hidden="1"/>
    <cellStyle name="Hipervínculo" xfId="3217" builtinId="8" hidden="1"/>
    <cellStyle name="Hipervínculo" xfId="3219" builtinId="8" hidden="1"/>
    <cellStyle name="Hipervínculo" xfId="3221" builtinId="8" hidden="1"/>
    <cellStyle name="Hipervínculo" xfId="3223" builtinId="8" hidden="1"/>
    <cellStyle name="Hipervínculo" xfId="3225" builtinId="8" hidden="1"/>
    <cellStyle name="Hipervínculo" xfId="3227" builtinId="8" hidden="1"/>
    <cellStyle name="Hipervínculo" xfId="3229" builtinId="8" hidden="1"/>
    <cellStyle name="Hipervínculo" xfId="3231" builtinId="8" hidden="1"/>
    <cellStyle name="Hipervínculo" xfId="3233" builtinId="8" hidden="1"/>
    <cellStyle name="Hipervínculo" xfId="3235" builtinId="8" hidden="1"/>
    <cellStyle name="Hipervínculo" xfId="3237" builtinId="8" hidden="1"/>
    <cellStyle name="Hipervínculo" xfId="3239" builtinId="8" hidden="1"/>
    <cellStyle name="Hipervínculo" xfId="3241" builtinId="8" hidden="1"/>
    <cellStyle name="Hipervínculo" xfId="3243" builtinId="8" hidden="1"/>
    <cellStyle name="Hipervínculo" xfId="3245" builtinId="8" hidden="1"/>
    <cellStyle name="Hipervínculo" xfId="3247" builtinId="8" hidden="1"/>
    <cellStyle name="Hipervínculo" xfId="3249" builtinId="8" hidden="1"/>
    <cellStyle name="Hipervínculo" xfId="3251" builtinId="8" hidden="1"/>
    <cellStyle name="Hipervínculo" xfId="3253" builtinId="8" hidden="1"/>
    <cellStyle name="Hipervínculo" xfId="3255" builtinId="8" hidden="1"/>
    <cellStyle name="Hipervínculo" xfId="3257" builtinId="8" hidden="1"/>
    <cellStyle name="Hipervínculo" xfId="3259" builtinId="8" hidden="1"/>
    <cellStyle name="Hipervínculo" xfId="3261" builtinId="8" hidden="1"/>
    <cellStyle name="Hipervínculo" xfId="3263" builtinId="8" hidden="1"/>
    <cellStyle name="Hipervínculo" xfId="3265" builtinId="8" hidden="1"/>
    <cellStyle name="Hipervínculo" xfId="3267" builtinId="8" hidden="1"/>
    <cellStyle name="Hipervínculo" xfId="3269" builtinId="8" hidden="1"/>
    <cellStyle name="Hipervínculo" xfId="3271" builtinId="8" hidden="1"/>
    <cellStyle name="Hipervínculo" xfId="3273" builtinId="8" hidden="1"/>
    <cellStyle name="Hipervínculo" xfId="3275" builtinId="8" hidden="1"/>
    <cellStyle name="Hipervínculo" xfId="3277" builtinId="8" hidden="1"/>
    <cellStyle name="Hipervínculo" xfId="3279" builtinId="8" hidden="1"/>
    <cellStyle name="Hipervínculo" xfId="3281" builtinId="8" hidden="1"/>
    <cellStyle name="Hipervínculo" xfId="3283" builtinId="8" hidden="1"/>
    <cellStyle name="Hipervínculo" xfId="3285" builtinId="8" hidden="1"/>
    <cellStyle name="Hipervínculo" xfId="3287" builtinId="8" hidden="1"/>
    <cellStyle name="Hipervínculo" xfId="3289" builtinId="8" hidden="1"/>
    <cellStyle name="Hipervínculo" xfId="3291" builtinId="8" hidden="1"/>
    <cellStyle name="Hipervínculo" xfId="3293" builtinId="8" hidden="1"/>
    <cellStyle name="Hipervínculo" xfId="3295" builtinId="8" hidden="1"/>
    <cellStyle name="Hipervínculo" xfId="3297" builtinId="8" hidden="1"/>
    <cellStyle name="Hipervínculo" xfId="3299" builtinId="8" hidden="1"/>
    <cellStyle name="Hipervínculo" xfId="3301" builtinId="8" hidden="1"/>
    <cellStyle name="Hipervínculo" xfId="3303" builtinId="8" hidden="1"/>
    <cellStyle name="Hipervínculo" xfId="3305" builtinId="8" hidden="1"/>
    <cellStyle name="Hipervínculo" xfId="3307" builtinId="8" hidden="1"/>
    <cellStyle name="Hipervínculo" xfId="3309" builtinId="8" hidden="1"/>
    <cellStyle name="Hipervínculo" xfId="3311" builtinId="8" hidden="1"/>
    <cellStyle name="Hipervínculo" xfId="3313" builtinId="8" hidden="1"/>
    <cellStyle name="Hipervínculo" xfId="3315" builtinId="8" hidden="1"/>
    <cellStyle name="Hipervínculo" xfId="3317" builtinId="8" hidden="1"/>
    <cellStyle name="Hipervínculo" xfId="3319" builtinId="8" hidden="1"/>
    <cellStyle name="Hipervínculo" xfId="3321" builtinId="8" hidden="1"/>
    <cellStyle name="Hipervínculo" xfId="3323" builtinId="8" hidden="1"/>
    <cellStyle name="Hipervínculo" xfId="3325" builtinId="8" hidden="1"/>
    <cellStyle name="Hipervínculo" xfId="3327" builtinId="8" hidden="1"/>
    <cellStyle name="Hipervínculo" xfId="3329" builtinId="8" hidden="1"/>
    <cellStyle name="Hipervínculo" xfId="3331" builtinId="8" hidden="1"/>
    <cellStyle name="Hipervínculo" xfId="3333" builtinId="8" hidden="1"/>
    <cellStyle name="Hipervínculo" xfId="3335" builtinId="8" hidden="1"/>
    <cellStyle name="Hipervínculo" xfId="3337" builtinId="8" hidden="1"/>
    <cellStyle name="Hipervínculo" xfId="3339" builtinId="8" hidden="1"/>
    <cellStyle name="Hipervínculo" xfId="3341" builtinId="8" hidden="1"/>
    <cellStyle name="Hipervínculo" xfId="3343" builtinId="8" hidden="1"/>
    <cellStyle name="Hipervínculo" xfId="3345" builtinId="8" hidden="1"/>
    <cellStyle name="Hipervínculo" xfId="3347" builtinId="8" hidden="1"/>
    <cellStyle name="Hipervínculo" xfId="3349" builtinId="8" hidden="1"/>
    <cellStyle name="Hipervínculo" xfId="3351" builtinId="8" hidden="1"/>
    <cellStyle name="Hipervínculo" xfId="3353" builtinId="8" hidden="1"/>
    <cellStyle name="Hipervínculo" xfId="3355" builtinId="8" hidden="1"/>
    <cellStyle name="Hipervínculo" xfId="3357" builtinId="8" hidden="1"/>
    <cellStyle name="Hipervínculo" xfId="3359" builtinId="8" hidden="1"/>
    <cellStyle name="Hipervínculo" xfId="3361" builtinId="8" hidden="1"/>
    <cellStyle name="Hipervínculo" xfId="3363" builtinId="8" hidden="1"/>
    <cellStyle name="Hipervínculo" xfId="3365" builtinId="8" hidden="1"/>
    <cellStyle name="Hipervínculo" xfId="3367" builtinId="8" hidden="1"/>
    <cellStyle name="Hipervínculo" xfId="3369" builtinId="8" hidden="1"/>
    <cellStyle name="Hipervínculo" xfId="3371" builtinId="8" hidden="1"/>
    <cellStyle name="Hipervínculo" xfId="3373" builtinId="8" hidden="1"/>
    <cellStyle name="Hipervínculo" xfId="3375" builtinId="8" hidden="1"/>
    <cellStyle name="Hipervínculo" xfId="3377" builtinId="8" hidden="1"/>
    <cellStyle name="Hipervínculo" xfId="3379" builtinId="8" hidden="1"/>
    <cellStyle name="Hipervínculo" xfId="3381" builtinId="8" hidden="1"/>
    <cellStyle name="Hipervínculo" xfId="3383" builtinId="8" hidden="1"/>
    <cellStyle name="Hipervínculo" xfId="3385" builtinId="8" hidden="1"/>
    <cellStyle name="Hipervínculo" xfId="3387" builtinId="8" hidden="1"/>
    <cellStyle name="Hipervínculo" xfId="3389" builtinId="8" hidden="1"/>
    <cellStyle name="Hipervínculo" xfId="3391" builtinId="8" hidden="1"/>
    <cellStyle name="Hipervínculo" xfId="3393" builtinId="8" hidden="1"/>
    <cellStyle name="Hipervínculo" xfId="3395" builtinId="8" hidden="1"/>
    <cellStyle name="Hipervínculo" xfId="3397" builtinId="8" hidden="1"/>
    <cellStyle name="Hipervínculo" xfId="3399" builtinId="8" hidden="1"/>
    <cellStyle name="Hipervínculo" xfId="3401" builtinId="8" hidden="1"/>
    <cellStyle name="Hipervínculo" xfId="3403" builtinId="8" hidden="1"/>
    <cellStyle name="Hipervínculo" xfId="3405" builtinId="8" hidden="1"/>
    <cellStyle name="Hipervínculo" xfId="3407" builtinId="8" hidden="1"/>
    <cellStyle name="Hipervínculo" xfId="3409" builtinId="8" hidden="1"/>
    <cellStyle name="Hipervínculo" xfId="3411" builtinId="8" hidden="1"/>
    <cellStyle name="Hipervínculo" xfId="3413" builtinId="8" hidden="1"/>
    <cellStyle name="Hipervínculo" xfId="3415" builtinId="8" hidden="1"/>
    <cellStyle name="Hipervínculo" xfId="3417" builtinId="8" hidden="1"/>
    <cellStyle name="Hipervínculo" xfId="3419" builtinId="8" hidden="1"/>
    <cellStyle name="Hipervínculo" xfId="3421" builtinId="8" hidden="1"/>
    <cellStyle name="Hipervínculo" xfId="3423" builtinId="8" hidden="1"/>
    <cellStyle name="Hipervínculo" xfId="3425" builtinId="8" hidden="1"/>
    <cellStyle name="Hipervínculo" xfId="3427" builtinId="8" hidden="1"/>
    <cellStyle name="Hipervínculo" xfId="3429" builtinId="8" hidden="1"/>
    <cellStyle name="Hipervínculo" xfId="3431" builtinId="8" hidden="1"/>
    <cellStyle name="Hipervínculo" xfId="3433" builtinId="8" hidden="1"/>
    <cellStyle name="Hipervínculo" xfId="3435" builtinId="8" hidden="1"/>
    <cellStyle name="Hipervínculo" xfId="3437" builtinId="8" hidden="1"/>
    <cellStyle name="Hipervínculo" xfId="3440" builtinId="8" hidden="1"/>
    <cellStyle name="Hipervínculo" xfId="3442" builtinId="8" hidden="1"/>
    <cellStyle name="Hipervínculo" xfId="3444" builtinId="8" hidden="1"/>
    <cellStyle name="Hipervínculo" xfId="3446" builtinId="8" hidden="1"/>
    <cellStyle name="Hipervínculo" xfId="3448" builtinId="8" hidden="1"/>
    <cellStyle name="Hipervínculo" xfId="3450" builtinId="8" hidden="1"/>
    <cellStyle name="Hipervínculo" xfId="3452" builtinId="8" hidden="1"/>
    <cellStyle name="Hipervínculo" xfId="3454" builtinId="8" hidden="1"/>
    <cellStyle name="Hipervínculo" xfId="3456" builtinId="8" hidden="1"/>
    <cellStyle name="Hipervínculo" xfId="3458" builtinId="8" hidden="1"/>
    <cellStyle name="Hipervínculo" xfId="3460" builtinId="8" hidden="1"/>
    <cellStyle name="Hipervínculo" xfId="3462" builtinId="8" hidden="1"/>
    <cellStyle name="Hipervínculo" xfId="3464" builtinId="8" hidden="1"/>
    <cellStyle name="Hipervínculo" xfId="3466" builtinId="8" hidden="1"/>
    <cellStyle name="Hipervínculo" xfId="3468" builtinId="8" hidden="1"/>
    <cellStyle name="Hipervínculo" xfId="3470" builtinId="8" hidden="1"/>
    <cellStyle name="Hipervínculo" xfId="3472" builtinId="8" hidden="1"/>
    <cellStyle name="Hipervínculo" xfId="3474" builtinId="8" hidden="1"/>
    <cellStyle name="Hipervínculo" xfId="3476" builtinId="8" hidden="1"/>
    <cellStyle name="Hipervínculo" xfId="3478" builtinId="8" hidden="1"/>
    <cellStyle name="Hipervínculo" xfId="3480" builtinId="8" hidden="1"/>
    <cellStyle name="Hipervínculo" xfId="3482" builtinId="8" hidden="1"/>
    <cellStyle name="Hipervínculo" xfId="3484" builtinId="8" hidden="1"/>
    <cellStyle name="Hipervínculo" xfId="3486" builtinId="8" hidden="1"/>
    <cellStyle name="Hipervínculo" xfId="3488" builtinId="8" hidden="1"/>
    <cellStyle name="Hipervínculo" xfId="3490" builtinId="8" hidden="1"/>
    <cellStyle name="Hipervínculo" xfId="3492" builtinId="8" hidden="1"/>
    <cellStyle name="Hipervínculo" xfId="3494" builtinId="8" hidden="1"/>
    <cellStyle name="Hipervínculo" xfId="3496" builtinId="8" hidden="1"/>
    <cellStyle name="Hipervínculo" xfId="3498" builtinId="8" hidden="1"/>
    <cellStyle name="Hipervínculo" xfId="3500" builtinId="8" hidden="1"/>
    <cellStyle name="Hipervínculo" xfId="3502" builtinId="8" hidden="1"/>
    <cellStyle name="Hipervínculo" xfId="3504" builtinId="8" hidden="1"/>
    <cellStyle name="Hipervínculo" xfId="3506" builtinId="8" hidden="1"/>
    <cellStyle name="Hipervínculo" xfId="3508" builtinId="8" hidden="1"/>
    <cellStyle name="Hipervínculo" xfId="3510" builtinId="8" hidden="1"/>
    <cellStyle name="Hipervínculo" xfId="3512" builtinId="8" hidden="1"/>
    <cellStyle name="Hipervínculo" xfId="3514" builtinId="8" hidden="1"/>
    <cellStyle name="Hipervínculo" xfId="3516" builtinId="8" hidden="1"/>
    <cellStyle name="Hipervínculo" xfId="3518" builtinId="8" hidden="1"/>
    <cellStyle name="Hipervínculo" xfId="3520" builtinId="8" hidden="1"/>
    <cellStyle name="Hipervínculo" xfId="3522" builtinId="8" hidden="1"/>
    <cellStyle name="Hipervínculo" xfId="3524" builtinId="8" hidden="1"/>
    <cellStyle name="Hipervínculo" xfId="3526" builtinId="8" hidden="1"/>
    <cellStyle name="Hipervínculo" xfId="3528" builtinId="8" hidden="1"/>
    <cellStyle name="Hipervínculo" xfId="3530" builtinId="8" hidden="1"/>
    <cellStyle name="Hipervínculo" xfId="3532" builtinId="8" hidden="1"/>
    <cellStyle name="Hipervínculo" xfId="3534" builtinId="8" hidden="1"/>
    <cellStyle name="Hipervínculo" xfId="3536" builtinId="8" hidden="1"/>
    <cellStyle name="Hipervínculo" xfId="3538" builtinId="8" hidden="1"/>
    <cellStyle name="Hipervínculo" xfId="3540" builtinId="8" hidden="1"/>
    <cellStyle name="Hipervínculo" xfId="3542" builtinId="8" hidden="1"/>
    <cellStyle name="Hipervínculo" xfId="3544" builtinId="8" hidden="1"/>
    <cellStyle name="Hipervínculo" xfId="3546" builtinId="8" hidden="1"/>
    <cellStyle name="Hipervínculo" xfId="3548" builtinId="8" hidden="1"/>
    <cellStyle name="Hipervínculo" xfId="3550" builtinId="8" hidden="1"/>
    <cellStyle name="Hipervínculo" xfId="3552" builtinId="8" hidden="1"/>
    <cellStyle name="Hipervínculo" xfId="3554" builtinId="8" hidden="1"/>
    <cellStyle name="Hipervínculo" xfId="3556" builtinId="8" hidden="1"/>
    <cellStyle name="Hipervínculo" xfId="3558" builtinId="8" hidden="1"/>
    <cellStyle name="Hipervínculo" xfId="3560" builtinId="8" hidden="1"/>
    <cellStyle name="Hipervínculo" xfId="3562" builtinId="8" hidden="1"/>
    <cellStyle name="Hipervínculo" xfId="3564" builtinId="8" hidden="1"/>
    <cellStyle name="Hipervínculo" xfId="3566" builtinId="8" hidden="1"/>
    <cellStyle name="Hipervínculo" xfId="3568" builtinId="8" hidden="1"/>
    <cellStyle name="Hipervínculo" xfId="3570" builtinId="8" hidden="1"/>
    <cellStyle name="Hipervínculo" xfId="3572" builtinId="8" hidden="1"/>
    <cellStyle name="Hipervínculo" xfId="3574" builtinId="8" hidden="1"/>
    <cellStyle name="Hipervínculo" xfId="3576" builtinId="8" hidden="1"/>
    <cellStyle name="Hipervínculo" xfId="3578" builtinId="8" hidden="1"/>
    <cellStyle name="Hipervínculo" xfId="3580" builtinId="8" hidden="1"/>
    <cellStyle name="Hipervínculo" xfId="3582" builtinId="8" hidden="1"/>
    <cellStyle name="Hipervínculo" xfId="3584" builtinId="8" hidden="1"/>
    <cellStyle name="Hipervínculo" xfId="3586" builtinId="8" hidden="1"/>
    <cellStyle name="Hipervínculo" xfId="3588" builtinId="8" hidden="1"/>
    <cellStyle name="Hipervínculo" xfId="3590" builtinId="8" hidden="1"/>
    <cellStyle name="Hipervínculo" xfId="3592" builtinId="8" hidden="1"/>
    <cellStyle name="Hipervínculo" xfId="3594" builtinId="8" hidden="1"/>
    <cellStyle name="Hipervínculo" xfId="3596" builtinId="8" hidden="1"/>
    <cellStyle name="Hipervínculo" xfId="3598" builtinId="8" hidden="1"/>
    <cellStyle name="Hipervínculo" xfId="3600" builtinId="8" hidden="1"/>
    <cellStyle name="Hipervínculo" xfId="3602" builtinId="8" hidden="1"/>
    <cellStyle name="Hipervínculo" xfId="3604" builtinId="8" hidden="1"/>
    <cellStyle name="Hipervínculo" xfId="3606" builtinId="8" hidden="1"/>
    <cellStyle name="Hipervínculo" xfId="3608" builtinId="8" hidden="1"/>
    <cellStyle name="Hipervínculo" xfId="3610" builtinId="8" hidden="1"/>
    <cellStyle name="Hipervínculo" xfId="3612" builtinId="8" hidden="1"/>
    <cellStyle name="Hipervínculo" xfId="3614" builtinId="8" hidden="1"/>
    <cellStyle name="Hipervínculo" xfId="3616" builtinId="8" hidden="1"/>
    <cellStyle name="Hipervínculo" xfId="3618" builtinId="8" hidden="1"/>
    <cellStyle name="Hipervínculo" xfId="3620" builtinId="8" hidden="1"/>
    <cellStyle name="Hipervínculo" xfId="3622" builtinId="8" hidden="1"/>
    <cellStyle name="Hipervínculo" xfId="3624" builtinId="8" hidden="1"/>
    <cellStyle name="Hipervínculo" xfId="3626" builtinId="8" hidden="1"/>
    <cellStyle name="Hipervínculo" xfId="3628" builtinId="8" hidden="1"/>
    <cellStyle name="Hipervínculo" xfId="3630" builtinId="8" hidden="1"/>
    <cellStyle name="Hipervínculo" xfId="3632" builtinId="8" hidden="1"/>
    <cellStyle name="Hipervínculo" xfId="3634" builtinId="8" hidden="1"/>
    <cellStyle name="Hipervínculo" xfId="3636" builtinId="8" hidden="1"/>
    <cellStyle name="Hipervínculo" xfId="3638" builtinId="8" hidden="1"/>
    <cellStyle name="Hipervínculo" xfId="3640" builtinId="8" hidden="1"/>
    <cellStyle name="Hipervínculo" xfId="3642" builtinId="8" hidden="1"/>
    <cellStyle name="Hipervínculo" xfId="3644" builtinId="8" hidden="1"/>
    <cellStyle name="Hipervínculo" xfId="3646" builtinId="8" hidden="1"/>
    <cellStyle name="Hipervínculo" xfId="3648" builtinId="8" hidden="1"/>
    <cellStyle name="Hipervínculo" xfId="3650" builtinId="8" hidden="1"/>
    <cellStyle name="Hipervínculo" xfId="3652" builtinId="8" hidden="1"/>
    <cellStyle name="Hipervínculo" xfId="3654" builtinId="8" hidden="1"/>
    <cellStyle name="Hipervínculo" xfId="3656" builtinId="8" hidden="1"/>
    <cellStyle name="Hipervínculo" xfId="3658" builtinId="8" hidden="1"/>
    <cellStyle name="Hipervínculo" xfId="3660" builtinId="8" hidden="1"/>
    <cellStyle name="Hipervínculo" xfId="3662" builtinId="8" hidden="1"/>
    <cellStyle name="Hipervínculo" xfId="3664" builtinId="8" hidden="1"/>
    <cellStyle name="Hipervínculo" xfId="3666" builtinId="8" hidden="1"/>
    <cellStyle name="Hipervínculo" xfId="3668" builtinId="8" hidden="1"/>
    <cellStyle name="Hipervínculo" xfId="3670" builtinId="8" hidden="1"/>
    <cellStyle name="Hipervínculo" xfId="3672" builtinId="8" hidden="1"/>
    <cellStyle name="Hipervínculo" xfId="3674" builtinId="8" hidden="1"/>
    <cellStyle name="Hipervínculo" xfId="3676" builtinId="8" hidden="1"/>
    <cellStyle name="Hipervínculo" xfId="3678" builtinId="8" hidden="1"/>
    <cellStyle name="Hipervínculo" xfId="3680" builtinId="8" hidden="1"/>
    <cellStyle name="Hipervínculo" xfId="3682" builtinId="8" hidden="1"/>
    <cellStyle name="Hipervínculo" xfId="3684" builtinId="8" hidden="1"/>
    <cellStyle name="Hipervínculo" xfId="3686" builtinId="8" hidden="1"/>
    <cellStyle name="Hipervínculo" xfId="3688" builtinId="8" hidden="1"/>
    <cellStyle name="Hipervínculo" xfId="3690" builtinId="8" hidden="1"/>
    <cellStyle name="Hipervínculo" xfId="3692" builtinId="8" hidden="1"/>
    <cellStyle name="Hipervínculo" xfId="3694" builtinId="8" hidden="1"/>
    <cellStyle name="Hipervínculo" xfId="3696" builtinId="8" hidden="1"/>
    <cellStyle name="Hipervínculo" xfId="3698" builtinId="8" hidden="1"/>
    <cellStyle name="Hipervínculo" xfId="3700" builtinId="8" hidden="1"/>
    <cellStyle name="Hipervínculo" xfId="3702" builtinId="8" hidden="1"/>
    <cellStyle name="Hipervínculo" xfId="3704" builtinId="8" hidden="1"/>
    <cellStyle name="Hipervínculo" xfId="3706" builtinId="8" hidden="1"/>
    <cellStyle name="Hipervínculo" xfId="3708" builtinId="8" hidden="1"/>
    <cellStyle name="Hipervínculo" xfId="3710" builtinId="8" hidden="1"/>
    <cellStyle name="Hipervínculo" xfId="3712" builtinId="8" hidden="1"/>
    <cellStyle name="Hipervínculo" xfId="3714" builtinId="8" hidden="1"/>
    <cellStyle name="Hipervínculo" xfId="3716" builtinId="8" hidden="1"/>
    <cellStyle name="Hipervínculo" xfId="3718" builtinId="8" hidden="1"/>
    <cellStyle name="Hipervínculo" xfId="3720" builtinId="8" hidden="1"/>
    <cellStyle name="Hipervínculo" xfId="3722" builtinId="8" hidden="1"/>
    <cellStyle name="Hipervínculo" xfId="3724" builtinId="8" hidden="1"/>
    <cellStyle name="Hipervínculo" xfId="3726" builtinId="8" hidden="1"/>
    <cellStyle name="Hipervínculo" xfId="3728" builtinId="8" hidden="1"/>
    <cellStyle name="Hipervínculo" xfId="3730" builtinId="8" hidden="1"/>
    <cellStyle name="Hipervínculo" xfId="3732" builtinId="8" hidden="1"/>
    <cellStyle name="Hipervínculo" xfId="3734" builtinId="8" hidden="1"/>
    <cellStyle name="Hipervínculo" xfId="3736" builtinId="8" hidden="1"/>
    <cellStyle name="Hipervínculo" xfId="3738" builtinId="8" hidden="1"/>
    <cellStyle name="Hipervínculo" xfId="3740" builtinId="8" hidden="1"/>
    <cellStyle name="Hipervínculo" xfId="3742" builtinId="8" hidden="1"/>
    <cellStyle name="Hipervínculo" xfId="3744" builtinId="8" hidden="1"/>
    <cellStyle name="Hipervínculo" xfId="3746" builtinId="8" hidden="1"/>
    <cellStyle name="Hipervínculo" xfId="3748" builtinId="8" hidden="1"/>
    <cellStyle name="Hipervínculo" xfId="3750" builtinId="8" hidden="1"/>
    <cellStyle name="Hipervínculo" xfId="3752" builtinId="8" hidden="1"/>
    <cellStyle name="Hipervínculo" xfId="3754" builtinId="8" hidden="1"/>
    <cellStyle name="Hipervínculo" xfId="3756" builtinId="8" hidden="1"/>
    <cellStyle name="Hipervínculo" xfId="3758" builtinId="8" hidden="1"/>
    <cellStyle name="Hipervínculo" xfId="3760" builtinId="8" hidden="1"/>
    <cellStyle name="Hipervínculo" xfId="3762" builtinId="8" hidden="1"/>
    <cellStyle name="Hipervínculo" xfId="3764" builtinId="8" hidden="1"/>
    <cellStyle name="Hipervínculo" xfId="3766" builtinId="8" hidden="1"/>
    <cellStyle name="Hipervínculo" xfId="3768" builtinId="8" hidden="1"/>
    <cellStyle name="Hipervínculo" xfId="3770" builtinId="8" hidden="1"/>
    <cellStyle name="Hipervínculo" xfId="3772" builtinId="8" hidden="1"/>
    <cellStyle name="Hipervínculo" xfId="3774" builtinId="8" hidden="1"/>
    <cellStyle name="Hipervínculo" xfId="3776" builtinId="8" hidden="1"/>
    <cellStyle name="Hipervínculo" xfId="3778" builtinId="8" hidden="1"/>
    <cellStyle name="Hipervínculo" xfId="3780" builtinId="8" hidden="1"/>
    <cellStyle name="Hipervínculo" xfId="3782" builtinId="8" hidden="1"/>
    <cellStyle name="Hipervínculo" xfId="3784" builtinId="8" hidden="1"/>
    <cellStyle name="Hipervínculo" xfId="3786" builtinId="8" hidden="1"/>
    <cellStyle name="Hipervínculo" xfId="3788" builtinId="8" hidden="1"/>
    <cellStyle name="Hipervínculo" xfId="3790" builtinId="8" hidden="1"/>
    <cellStyle name="Hipervínculo" xfId="3792" builtinId="8" hidden="1"/>
    <cellStyle name="Hipervínculo" xfId="3794" builtinId="8" hidden="1"/>
    <cellStyle name="Hipervínculo" xfId="3796" builtinId="8" hidden="1"/>
    <cellStyle name="Hipervínculo" xfId="3798" builtinId="8" hidden="1"/>
    <cellStyle name="Hipervínculo" xfId="3800" builtinId="8" hidden="1"/>
    <cellStyle name="Hipervínculo" xfId="3802" builtinId="8" hidden="1"/>
    <cellStyle name="Hipervínculo" xfId="3804" builtinId="8" hidden="1"/>
    <cellStyle name="Hipervínculo" xfId="3806" builtinId="8" hidden="1"/>
    <cellStyle name="Hipervínculo" xfId="3808" builtinId="8" hidden="1"/>
    <cellStyle name="Hipervínculo" xfId="3810" builtinId="8" hidden="1"/>
    <cellStyle name="Hipervínculo" xfId="3812" builtinId="8" hidden="1"/>
    <cellStyle name="Hipervínculo" xfId="3814" builtinId="8" hidden="1"/>
    <cellStyle name="Hipervínculo" xfId="3816" builtinId="8" hidden="1"/>
    <cellStyle name="Hipervínculo" xfId="3818" builtinId="8" hidden="1"/>
    <cellStyle name="Hipervínculo" xfId="3820" builtinId="8" hidden="1"/>
    <cellStyle name="Hipervínculo" xfId="3822" builtinId="8" hidden="1"/>
    <cellStyle name="Hipervínculo" xfId="3824" builtinId="8" hidden="1"/>
    <cellStyle name="Hipervínculo" xfId="3826" builtinId="8" hidden="1"/>
    <cellStyle name="Hipervínculo" xfId="3828" builtinId="8" hidden="1"/>
    <cellStyle name="Hipervínculo" xfId="3830" builtinId="8" hidden="1"/>
    <cellStyle name="Hipervínculo" xfId="3832" builtinId="8" hidden="1"/>
    <cellStyle name="Hipervínculo" xfId="3834" builtinId="8" hidden="1"/>
    <cellStyle name="Hipervínculo" xfId="3836" builtinId="8" hidden="1"/>
    <cellStyle name="Hipervínculo" xfId="3838" builtinId="8" hidden="1"/>
    <cellStyle name="Hipervínculo" xfId="3840" builtinId="8" hidden="1"/>
    <cellStyle name="Hipervínculo" xfId="3842" builtinId="8" hidden="1"/>
    <cellStyle name="Hipervínculo" xfId="3844" builtinId="8" hidden="1"/>
    <cellStyle name="Hipervínculo" xfId="3846" builtinId="8" hidden="1"/>
    <cellStyle name="Hipervínculo" xfId="3848" builtinId="8" hidden="1"/>
    <cellStyle name="Hipervínculo" xfId="3850" builtinId="8" hidden="1"/>
    <cellStyle name="Hipervínculo" xfId="3852" builtinId="8" hidden="1"/>
    <cellStyle name="Hipervínculo" xfId="3854" builtinId="8" hidden="1"/>
    <cellStyle name="Hipervínculo" xfId="3856" builtinId="8" hidden="1"/>
    <cellStyle name="Hipervínculo" xfId="3858" builtinId="8" hidden="1"/>
    <cellStyle name="Hipervínculo" xfId="3860" builtinId="8" hidden="1"/>
    <cellStyle name="Hipervínculo" xfId="3862" builtinId="8" hidden="1"/>
    <cellStyle name="Hipervínculo" xfId="3864" builtinId="8" hidden="1"/>
    <cellStyle name="Hipervínculo" xfId="3866" builtinId="8" hidden="1"/>
    <cellStyle name="Hipervínculo" xfId="3868" builtinId="8" hidden="1"/>
    <cellStyle name="Hipervínculo" xfId="3870" builtinId="8" hidden="1"/>
    <cellStyle name="Hipervínculo" xfId="3872" builtinId="8" hidden="1"/>
    <cellStyle name="Hipervínculo" xfId="3874" builtinId="8" hidden="1"/>
    <cellStyle name="Hipervínculo" xfId="3876" builtinId="8" hidden="1"/>
    <cellStyle name="Hipervínculo" xfId="3878" builtinId="8" hidden="1"/>
    <cellStyle name="Hipervínculo" xfId="3880" builtinId="8" hidden="1"/>
    <cellStyle name="Hipervínculo" xfId="3882" builtinId="8" hidden="1"/>
    <cellStyle name="Hipervínculo" xfId="3884" builtinId="8" hidden="1"/>
    <cellStyle name="Hipervínculo" xfId="3886" builtinId="8" hidden="1"/>
    <cellStyle name="Hipervínculo" xfId="3888" builtinId="8" hidden="1"/>
    <cellStyle name="Hipervínculo" xfId="3890" builtinId="8" hidden="1"/>
    <cellStyle name="Hipervínculo" xfId="3892" builtinId="8" hidden="1"/>
    <cellStyle name="Hipervínculo" xfId="3894" builtinId="8" hidden="1"/>
    <cellStyle name="Hipervínculo" xfId="3896" builtinId="8" hidden="1"/>
    <cellStyle name="Hipervínculo" xfId="3898" builtinId="8" hidden="1"/>
    <cellStyle name="Hipervínculo" xfId="3900" builtinId="8" hidden="1"/>
    <cellStyle name="Hipervínculo" xfId="3902" builtinId="8" hidden="1"/>
    <cellStyle name="Hipervínculo" xfId="3904" builtinId="8" hidden="1"/>
    <cellStyle name="Hipervínculo" xfId="3906" builtinId="8" hidden="1"/>
    <cellStyle name="Hipervínculo" xfId="3908" builtinId="8" hidden="1"/>
    <cellStyle name="Hipervínculo" xfId="3910" builtinId="8" hidden="1"/>
    <cellStyle name="Hipervínculo" xfId="3912" builtinId="8" hidden="1"/>
    <cellStyle name="Hipervínculo" xfId="3914" builtinId="8" hidden="1"/>
    <cellStyle name="Hipervínculo" xfId="3916" builtinId="8" hidden="1"/>
    <cellStyle name="Hipervínculo" xfId="3918" builtinId="8" hidden="1"/>
    <cellStyle name="Hipervínculo" xfId="3920" builtinId="8" hidden="1"/>
    <cellStyle name="Hipervínculo" xfId="3922" builtinId="8" hidden="1"/>
    <cellStyle name="Hipervínculo" xfId="3924" builtinId="8" hidden="1"/>
    <cellStyle name="Hipervínculo" xfId="3926" builtinId="8" hidden="1"/>
    <cellStyle name="Hipervínculo" xfId="3928" builtinId="8" hidden="1"/>
    <cellStyle name="Hipervínculo" xfId="3930" builtinId="8" hidden="1"/>
    <cellStyle name="Hipervínculo" xfId="3932" builtinId="8" hidden="1"/>
    <cellStyle name="Hipervínculo" xfId="3934" builtinId="8" hidden="1"/>
    <cellStyle name="Hipervínculo" xfId="3936" builtinId="8" hidden="1"/>
    <cellStyle name="Hipervínculo" xfId="3938" builtinId="8" hidden="1"/>
    <cellStyle name="Hipervínculo" xfId="3940" builtinId="8" hidden="1"/>
    <cellStyle name="Hipervínculo" xfId="3942" builtinId="8" hidden="1"/>
    <cellStyle name="Hipervínculo" xfId="3944" builtinId="8" hidden="1"/>
    <cellStyle name="Hipervínculo" xfId="3946" builtinId="8" hidden="1"/>
    <cellStyle name="Hipervínculo" xfId="3948" builtinId="8" hidden="1"/>
    <cellStyle name="Hipervínculo" xfId="3950" builtinId="8" hidden="1"/>
    <cellStyle name="Hipervínculo" xfId="3952" builtinId="8" hidden="1"/>
    <cellStyle name="Hipervínculo" xfId="3954" builtinId="8" hidden="1"/>
    <cellStyle name="Hipervínculo" xfId="3956" builtinId="8" hidden="1"/>
    <cellStyle name="Hipervínculo" xfId="3958" builtinId="8" hidden="1"/>
    <cellStyle name="Hipervínculo" xfId="3960" builtinId="8" hidden="1"/>
    <cellStyle name="Hipervínculo" xfId="3962" builtinId="8" hidden="1"/>
    <cellStyle name="Hipervínculo" xfId="3964" builtinId="8" hidden="1"/>
    <cellStyle name="Hipervínculo" xfId="3966" builtinId="8" hidden="1"/>
    <cellStyle name="Hipervínculo" xfId="3968" builtinId="8" hidden="1"/>
    <cellStyle name="Hipervínculo" xfId="3970" builtinId="8" hidden="1"/>
    <cellStyle name="Hipervínculo" xfId="3972" builtinId="8" hidden="1"/>
    <cellStyle name="Hipervínculo" xfId="3974" builtinId="8" hidden="1"/>
    <cellStyle name="Hipervínculo" xfId="3976" builtinId="8" hidden="1"/>
    <cellStyle name="Hipervínculo" xfId="3978" builtinId="8" hidden="1"/>
    <cellStyle name="Hipervínculo" xfId="3980" builtinId="8" hidden="1"/>
    <cellStyle name="Hipervínculo" xfId="3982" builtinId="8" hidden="1"/>
    <cellStyle name="Hipervínculo" xfId="3984" builtinId="8" hidden="1"/>
    <cellStyle name="Hipervínculo" xfId="3986" builtinId="8" hidden="1"/>
    <cellStyle name="Hipervínculo" xfId="3988" builtinId="8" hidden="1"/>
    <cellStyle name="Hipervínculo" xfId="3990" builtinId="8" hidden="1"/>
    <cellStyle name="Hipervínculo" xfId="3992" builtinId="8" hidden="1"/>
    <cellStyle name="Hipervínculo" xfId="3994" builtinId="8" hidden="1"/>
    <cellStyle name="Hipervínculo" xfId="3996" builtinId="8" hidden="1"/>
    <cellStyle name="Hipervínculo" xfId="3998" builtinId="8" hidden="1"/>
    <cellStyle name="Hipervínculo" xfId="4000" builtinId="8" hidden="1"/>
    <cellStyle name="Hipervínculo" xfId="4002" builtinId="8" hidden="1"/>
    <cellStyle name="Hipervínculo" xfId="4004" builtinId="8" hidden="1"/>
    <cellStyle name="Hipervínculo" xfId="4006" builtinId="8" hidden="1"/>
    <cellStyle name="Hipervínculo" xfId="4008" builtinId="8" hidden="1"/>
    <cellStyle name="Hipervínculo" xfId="4010" builtinId="8" hidden="1"/>
    <cellStyle name="Hipervínculo" xfId="4012" builtinId="8" hidden="1"/>
    <cellStyle name="Hipervínculo" xfId="4014" builtinId="8" hidden="1"/>
    <cellStyle name="Hipervínculo" xfId="4016" builtinId="8" hidden="1"/>
    <cellStyle name="Hipervínculo" xfId="4018" builtinId="8" hidden="1"/>
    <cellStyle name="Hipervínculo" xfId="4020" builtinId="8" hidden="1"/>
    <cellStyle name="Hipervínculo" xfId="4022" builtinId="8" hidden="1"/>
    <cellStyle name="Hipervínculo" xfId="4024" builtinId="8" hidden="1"/>
    <cellStyle name="Hipervínculo" xfId="4026" builtinId="8" hidden="1"/>
    <cellStyle name="Hipervínculo" xfId="4028" builtinId="8" hidden="1"/>
    <cellStyle name="Hipervínculo" xfId="4030" builtinId="8" hidden="1"/>
    <cellStyle name="Hipervínculo" xfId="4032" builtinId="8" hidden="1"/>
    <cellStyle name="Hipervínculo" xfId="4034" builtinId="8" hidden="1"/>
    <cellStyle name="Hipervínculo" xfId="4036" builtinId="8" hidden="1"/>
    <cellStyle name="Hipervínculo" xfId="4038" builtinId="8" hidden="1"/>
    <cellStyle name="Hipervínculo" xfId="4040" builtinId="8" hidden="1"/>
    <cellStyle name="Hipervínculo" xfId="4042" builtinId="8" hidden="1"/>
    <cellStyle name="Hipervínculo" xfId="4044" builtinId="8" hidden="1"/>
    <cellStyle name="Hipervínculo" xfId="4046" builtinId="8" hidden="1"/>
    <cellStyle name="Hipervínculo" xfId="4048" builtinId="8" hidden="1"/>
    <cellStyle name="Hipervínculo" xfId="4050" builtinId="8" hidden="1"/>
    <cellStyle name="Hipervínculo" xfId="4052" builtinId="8" hidden="1"/>
    <cellStyle name="Hipervínculo" xfId="4054" builtinId="8" hidden="1"/>
    <cellStyle name="Hipervínculo" xfId="4056" builtinId="8" hidden="1"/>
    <cellStyle name="Hipervínculo" xfId="4058" builtinId="8" hidden="1"/>
    <cellStyle name="Hipervínculo" xfId="4060" builtinId="8" hidden="1"/>
    <cellStyle name="Hipervínculo" xfId="4062" builtinId="8" hidden="1"/>
    <cellStyle name="Hipervínculo" xfId="4064" builtinId="8" hidden="1"/>
    <cellStyle name="Hipervínculo" xfId="4066" builtinId="8" hidden="1"/>
    <cellStyle name="Hipervínculo" xfId="4068" builtinId="8" hidden="1"/>
    <cellStyle name="Hipervínculo" xfId="4070" builtinId="8" hidden="1"/>
    <cellStyle name="Hipervínculo" xfId="4072" builtinId="8" hidden="1"/>
    <cellStyle name="Hipervínculo" xfId="4074" builtinId="8" hidden="1"/>
    <cellStyle name="Hipervínculo" xfId="4076" builtinId="8" hidden="1"/>
    <cellStyle name="Hipervínculo" xfId="4476" builtinId="8" hidden="1"/>
    <cellStyle name="Hipervínculo" xfId="4478" builtinId="8" hidden="1"/>
    <cellStyle name="Hipervínculo" xfId="4480" builtinId="8" hidden="1"/>
    <cellStyle name="Hipervínculo" xfId="4482" builtinId="8" hidden="1"/>
    <cellStyle name="Hipervínculo" xfId="4484" builtinId="8" hidden="1"/>
    <cellStyle name="Hipervínculo" xfId="4486" builtinId="8" hidden="1"/>
    <cellStyle name="Hipervínculo" xfId="4488" builtinId="8" hidden="1"/>
    <cellStyle name="Hipervínculo" xfId="4490" builtinId="8" hidden="1"/>
    <cellStyle name="Hipervínculo" xfId="4492" builtinId="8" hidden="1"/>
    <cellStyle name="Hipervínculo" xfId="4494" builtinId="8" hidden="1"/>
    <cellStyle name="Hipervínculo" xfId="4496" builtinId="8" hidden="1"/>
    <cellStyle name="Hipervínculo" xfId="4498" builtinId="8" hidden="1"/>
    <cellStyle name="Hipervínculo" xfId="4500" builtinId="8" hidden="1"/>
    <cellStyle name="Hipervínculo" xfId="4502" builtinId="8" hidden="1"/>
    <cellStyle name="Hipervínculo" xfId="4504" builtinId="8" hidden="1"/>
    <cellStyle name="Hipervínculo" xfId="4506" builtinId="8" hidden="1"/>
    <cellStyle name="Hipervínculo" xfId="4508" builtinId="8" hidden="1"/>
    <cellStyle name="Hipervínculo" xfId="4510" builtinId="8" hidden="1"/>
    <cellStyle name="Hipervínculo" xfId="4512" builtinId="8" hidden="1"/>
    <cellStyle name="Hipervínculo" xfId="4514" builtinId="8" hidden="1"/>
    <cellStyle name="Hipervínculo" xfId="4516" builtinId="8" hidden="1"/>
    <cellStyle name="Hipervínculo" xfId="4518" builtinId="8" hidden="1"/>
    <cellStyle name="Hipervínculo" xfId="4520" builtinId="8" hidden="1"/>
    <cellStyle name="Hipervínculo" xfId="4522" builtinId="8" hidden="1"/>
    <cellStyle name="Hipervínculo" xfId="4524" builtinId="8" hidden="1"/>
    <cellStyle name="Hipervínculo" xfId="4526" builtinId="8" hidden="1"/>
    <cellStyle name="Hipervínculo" xfId="4528" builtinId="8" hidden="1"/>
    <cellStyle name="Hipervínculo" xfId="4530" builtinId="8" hidden="1"/>
    <cellStyle name="Hipervínculo" xfId="4532" builtinId="8" hidden="1"/>
    <cellStyle name="Hipervínculo" xfId="4534" builtinId="8" hidden="1"/>
    <cellStyle name="Hipervínculo" xfId="4536" builtinId="8" hidden="1"/>
    <cellStyle name="Hipervínculo" xfId="4538" builtinId="8" hidden="1"/>
    <cellStyle name="Hipervínculo" xfId="4540" builtinId="8" hidden="1"/>
    <cellStyle name="Hipervínculo" xfId="4542" builtinId="8" hidden="1"/>
    <cellStyle name="Hipervínculo" xfId="4544" builtinId="8" hidden="1"/>
    <cellStyle name="Hipervínculo" xfId="4546" builtinId="8" hidden="1"/>
    <cellStyle name="Hipervínculo" xfId="4548" builtinId="8" hidden="1"/>
    <cellStyle name="Hipervínculo" xfId="4550" builtinId="8" hidden="1"/>
    <cellStyle name="Hipervínculo" xfId="4552" builtinId="8" hidden="1"/>
    <cellStyle name="Hipervínculo" xfId="4554" builtinId="8" hidden="1"/>
    <cellStyle name="Hipervínculo" xfId="4556" builtinId="8" hidden="1"/>
    <cellStyle name="Hipervínculo" xfId="4558" builtinId="8" hidden="1"/>
    <cellStyle name="Hipervínculo" xfId="4560" builtinId="8" hidden="1"/>
    <cellStyle name="Hipervínculo" xfId="4562" builtinId="8" hidden="1"/>
    <cellStyle name="Hipervínculo" xfId="4564" builtinId="8" hidden="1"/>
    <cellStyle name="Hipervínculo" xfId="4566" builtinId="8" hidden="1"/>
    <cellStyle name="Hipervínculo" xfId="4568" builtinId="8" hidden="1"/>
    <cellStyle name="Hipervínculo" xfId="4570" builtinId="8" hidden="1"/>
    <cellStyle name="Hipervínculo" xfId="4572" builtinId="8" hidden="1"/>
    <cellStyle name="Hipervínculo" xfId="4574" builtinId="8" hidden="1"/>
    <cellStyle name="Hipervínculo" xfId="4576" builtinId="8" hidden="1"/>
    <cellStyle name="Hipervínculo" xfId="4578" builtinId="8" hidden="1"/>
    <cellStyle name="Hipervínculo" xfId="4580" builtinId="8" hidden="1"/>
    <cellStyle name="Hipervínculo" xfId="4582" builtinId="8" hidden="1"/>
    <cellStyle name="Hipervínculo" xfId="4584" builtinId="8" hidden="1"/>
    <cellStyle name="Hipervínculo" xfId="4586" builtinId="8" hidden="1"/>
    <cellStyle name="Hipervínculo" xfId="4588" builtinId="8" hidden="1"/>
    <cellStyle name="Hipervínculo" xfId="4590" builtinId="8" hidden="1"/>
    <cellStyle name="Hipervínculo" xfId="4592" builtinId="8" hidden="1"/>
    <cellStyle name="Hipervínculo" xfId="4594" builtinId="8" hidden="1"/>
    <cellStyle name="Hipervínculo" xfId="4596" builtinId="8" hidden="1"/>
    <cellStyle name="Hipervínculo" xfId="4598" builtinId="8" hidden="1"/>
    <cellStyle name="Hipervínculo" xfId="4600" builtinId="8" hidden="1"/>
    <cellStyle name="Hipervínculo" xfId="4602" builtinId="8" hidden="1"/>
    <cellStyle name="Hipervínculo" xfId="4604" builtinId="8" hidden="1"/>
    <cellStyle name="Hipervínculo" xfId="4606" builtinId="8" hidden="1"/>
    <cellStyle name="Hipervínculo" xfId="4608" builtinId="8" hidden="1"/>
    <cellStyle name="Hipervínculo" xfId="4610" builtinId="8" hidden="1"/>
    <cellStyle name="Hipervínculo" xfId="4612" builtinId="8" hidden="1"/>
    <cellStyle name="Hipervínculo" xfId="4614" builtinId="8" hidden="1"/>
    <cellStyle name="Hipervínculo" xfId="4616" builtinId="8" hidden="1"/>
    <cellStyle name="Hipervínculo" xfId="4618" builtinId="8" hidden="1"/>
    <cellStyle name="Hipervínculo" xfId="4620" builtinId="8" hidden="1"/>
    <cellStyle name="Hipervínculo" xfId="4622" builtinId="8" hidden="1"/>
    <cellStyle name="Hipervínculo" xfId="4624" builtinId="8" hidden="1"/>
    <cellStyle name="Hipervínculo" xfId="4626" builtinId="8" hidden="1"/>
    <cellStyle name="Hipervínculo" xfId="4628" builtinId="8" hidden="1"/>
    <cellStyle name="Hipervínculo" xfId="4630" builtinId="8" hidden="1"/>
    <cellStyle name="Hipervínculo" xfId="4632" builtinId="8" hidden="1"/>
    <cellStyle name="Hipervínculo" xfId="4634" builtinId="8" hidden="1"/>
    <cellStyle name="Hipervínculo" xfId="4636" builtinId="8" hidden="1"/>
    <cellStyle name="Hipervínculo" xfId="4638" builtinId="8" hidden="1"/>
    <cellStyle name="Hipervínculo" xfId="4640" builtinId="8" hidden="1"/>
    <cellStyle name="Hipervínculo" xfId="4642" builtinId="8" hidden="1"/>
    <cellStyle name="Hipervínculo" xfId="4644" builtinId="8" hidden="1"/>
    <cellStyle name="Hipervínculo" xfId="4646" builtinId="8" hidden="1"/>
    <cellStyle name="Hipervínculo" xfId="4648" builtinId="8" hidden="1"/>
    <cellStyle name="Hipervínculo" xfId="4650" builtinId="8" hidden="1"/>
    <cellStyle name="Hipervínculo" xfId="4652" builtinId="8" hidden="1"/>
    <cellStyle name="Hipervínculo" xfId="4654" builtinId="8" hidden="1"/>
    <cellStyle name="Hipervínculo" xfId="4656" builtinId="8" hidden="1"/>
    <cellStyle name="Hipervínculo" xfId="4658" builtinId="8" hidden="1"/>
    <cellStyle name="Hipervínculo" xfId="4660" builtinId="8" hidden="1"/>
    <cellStyle name="Hipervínculo" xfId="4662" builtinId="8" hidden="1"/>
    <cellStyle name="Hipervínculo" xfId="4664" builtinId="8" hidden="1"/>
    <cellStyle name="Hipervínculo" xfId="4666" builtinId="8" hidden="1"/>
    <cellStyle name="Hipervínculo" xfId="4668" builtinId="8" hidden="1"/>
    <cellStyle name="Hipervínculo" xfId="4670" builtinId="8" hidden="1"/>
    <cellStyle name="Hipervínculo" xfId="4672" builtinId="8" hidden="1"/>
    <cellStyle name="Hipervínculo" xfId="4674" builtinId="8" hidden="1"/>
    <cellStyle name="Hipervínculo" xfId="4676" builtinId="8" hidden="1"/>
    <cellStyle name="Hipervínculo" xfId="4678" builtinId="8" hidden="1"/>
    <cellStyle name="Hipervínculo" xfId="4680" builtinId="8" hidden="1"/>
    <cellStyle name="Hipervínculo" xfId="4682" builtinId="8" hidden="1"/>
    <cellStyle name="Hipervínculo" xfId="4684" builtinId="8" hidden="1"/>
    <cellStyle name="Hipervínculo" xfId="4686" builtinId="8" hidden="1"/>
    <cellStyle name="Hipervínculo" xfId="4688" builtinId="8" hidden="1"/>
    <cellStyle name="Hipervínculo" xfId="4690" builtinId="8" hidden="1"/>
    <cellStyle name="Hipervínculo" xfId="4692" builtinId="8" hidden="1"/>
    <cellStyle name="Hipervínculo" xfId="4694" builtinId="8" hidden="1"/>
    <cellStyle name="Hipervínculo" xfId="4696" builtinId="8" hidden="1"/>
    <cellStyle name="Hipervínculo" xfId="4698" builtinId="8" hidden="1"/>
    <cellStyle name="Hipervínculo" xfId="4700" builtinId="8" hidden="1"/>
    <cellStyle name="Hipervínculo" xfId="4702" builtinId="8" hidden="1"/>
    <cellStyle name="Hipervínculo" xfId="4704" builtinId="8" hidden="1"/>
    <cellStyle name="Hipervínculo" xfId="4706" builtinId="8" hidden="1"/>
    <cellStyle name="Hipervínculo" xfId="4708" builtinId="8" hidden="1"/>
    <cellStyle name="Hipervínculo" xfId="4710" builtinId="8" hidden="1"/>
    <cellStyle name="Hipervínculo" xfId="4712" builtinId="8" hidden="1"/>
    <cellStyle name="Hipervínculo" xfId="4714" builtinId="8" hidden="1"/>
    <cellStyle name="Hipervínculo" xfId="4716" builtinId="8" hidden="1"/>
    <cellStyle name="Hipervínculo" xfId="4718" builtinId="8" hidden="1"/>
    <cellStyle name="Hipervínculo" xfId="4720" builtinId="8" hidden="1"/>
    <cellStyle name="Hipervínculo" xfId="4722" builtinId="8" hidden="1"/>
    <cellStyle name="Hipervínculo" xfId="4724" builtinId="8" hidden="1"/>
    <cellStyle name="Hipervínculo" xfId="4726" builtinId="8" hidden="1"/>
    <cellStyle name="Hipervínculo" xfId="4728" builtinId="8" hidden="1"/>
    <cellStyle name="Hipervínculo" xfId="4730" builtinId="8" hidden="1"/>
    <cellStyle name="Hipervínculo" xfId="4732" builtinId="8" hidden="1"/>
    <cellStyle name="Hipervínculo" xfId="4734" builtinId="8" hidden="1"/>
    <cellStyle name="Hipervínculo" xfId="4736" builtinId="8" hidden="1"/>
    <cellStyle name="Hipervínculo" xfId="4738" builtinId="8" hidden="1"/>
    <cellStyle name="Hipervínculo" xfId="4740" builtinId="8" hidden="1"/>
    <cellStyle name="Hipervínculo" xfId="4742" builtinId="8" hidden="1"/>
    <cellStyle name="Hipervínculo" xfId="4744" builtinId="8" hidden="1"/>
    <cellStyle name="Hipervínculo" xfId="4746" builtinId="8" hidden="1"/>
    <cellStyle name="Hipervínculo" xfId="4748" builtinId="8" hidden="1"/>
    <cellStyle name="Hipervínculo" xfId="4750" builtinId="8" hidden="1"/>
    <cellStyle name="Hipervínculo" xfId="4752" builtinId="8" hidden="1"/>
    <cellStyle name="Hipervínculo" xfId="4754" builtinId="8" hidden="1"/>
    <cellStyle name="Hipervínculo" xfId="4756" builtinId="8" hidden="1"/>
    <cellStyle name="Hipervínculo" xfId="4758" builtinId="8" hidden="1"/>
    <cellStyle name="Hipervínculo" xfId="4760" builtinId="8" hidden="1"/>
    <cellStyle name="Hipervínculo" xfId="4762" builtinId="8" hidden="1"/>
    <cellStyle name="Hipervínculo" xfId="4764" builtinId="8" hidden="1"/>
    <cellStyle name="Hipervínculo" xfId="4766" builtinId="8" hidden="1"/>
    <cellStyle name="Hipervínculo" xfId="4768" builtinId="8" hidden="1"/>
    <cellStyle name="Hipervínculo" xfId="4770" builtinId="8" hidden="1"/>
    <cellStyle name="Hipervínculo" xfId="4772" builtinId="8" hidden="1"/>
    <cellStyle name="Hipervínculo" xfId="4774" builtinId="8" hidden="1"/>
    <cellStyle name="Hipervínculo" xfId="4776" builtinId="8" hidden="1"/>
    <cellStyle name="Hipervínculo" xfId="4778" builtinId="8" hidden="1"/>
    <cellStyle name="Hipervínculo" xfId="4780" builtinId="8" hidden="1"/>
    <cellStyle name="Hipervínculo" xfId="4782" builtinId="8" hidden="1"/>
    <cellStyle name="Hipervínculo" xfId="4784" builtinId="8" hidden="1"/>
    <cellStyle name="Hipervínculo" xfId="4786" builtinId="8" hidden="1"/>
    <cellStyle name="Hipervínculo" xfId="4788" builtinId="8" hidden="1"/>
    <cellStyle name="Hipervínculo" xfId="4790" builtinId="8" hidden="1"/>
    <cellStyle name="Hipervínculo" xfId="4792" builtinId="8" hidden="1"/>
    <cellStyle name="Hipervínculo" xfId="4794" builtinId="8" hidden="1"/>
    <cellStyle name="Hipervínculo" xfId="4796" builtinId="8" hidden="1"/>
    <cellStyle name="Hipervínculo" xfId="4798" builtinId="8" hidden="1"/>
    <cellStyle name="Hipervínculo" xfId="4800" builtinId="8" hidden="1"/>
    <cellStyle name="Hipervínculo" xfId="4802" builtinId="8" hidden="1"/>
    <cellStyle name="Hipervínculo" xfId="4804" builtinId="8" hidden="1"/>
    <cellStyle name="Hipervínculo" xfId="4806" builtinId="8" hidden="1"/>
    <cellStyle name="Hipervínculo" xfId="4808" builtinId="8" hidden="1"/>
    <cellStyle name="Hipervínculo" xfId="4810" builtinId="8" hidden="1"/>
    <cellStyle name="Hipervínculo" xfId="4812" builtinId="8" hidden="1"/>
    <cellStyle name="Hipervínculo" xfId="4814" builtinId="8" hidden="1"/>
    <cellStyle name="Hipervínculo" xfId="4816" builtinId="8" hidden="1"/>
    <cellStyle name="Hipervínculo" xfId="4818" builtinId="8" hidden="1"/>
    <cellStyle name="Hipervínculo" xfId="4820" builtinId="8" hidden="1"/>
    <cellStyle name="Hipervínculo" xfId="4822" builtinId="8" hidden="1"/>
    <cellStyle name="Hipervínculo" xfId="4824" builtinId="8" hidden="1"/>
    <cellStyle name="Hipervínculo" xfId="4826" builtinId="8" hidden="1"/>
    <cellStyle name="Hipervínculo" xfId="4828" builtinId="8" hidden="1"/>
    <cellStyle name="Hipervínculo" xfId="4830" builtinId="8" hidden="1"/>
    <cellStyle name="Hipervínculo" xfId="4832" builtinId="8" hidden="1"/>
    <cellStyle name="Hipervínculo" xfId="4834" builtinId="8" hidden="1"/>
    <cellStyle name="Hipervínculo" xfId="4836" builtinId="8" hidden="1"/>
    <cellStyle name="Hipervínculo" xfId="4838" builtinId="8" hidden="1"/>
    <cellStyle name="Hipervínculo" xfId="4840" builtinId="8" hidden="1"/>
    <cellStyle name="Hipervínculo" xfId="4842" builtinId="8" hidden="1"/>
    <cellStyle name="Hipervínculo" xfId="4844" builtinId="8" hidden="1"/>
    <cellStyle name="Hipervínculo" xfId="4846" builtinId="8" hidden="1"/>
    <cellStyle name="Hipervínculo" xfId="4848" builtinId="8" hidden="1"/>
    <cellStyle name="Hipervínculo" xfId="4850" builtinId="8" hidden="1"/>
    <cellStyle name="Hipervínculo" xfId="4852" builtinId="8" hidden="1"/>
    <cellStyle name="Hipervínculo" xfId="4854" builtinId="8" hidden="1"/>
    <cellStyle name="Hipervínculo" xfId="4856" builtinId="8" hidden="1"/>
    <cellStyle name="Hipervínculo" xfId="4858" builtinId="8" hidden="1"/>
    <cellStyle name="Hipervínculo" xfId="4860" builtinId="8" hidden="1"/>
    <cellStyle name="Hipervínculo" xfId="4862" builtinId="8" hidden="1"/>
    <cellStyle name="Hipervínculo" xfId="4864" builtinId="8" hidden="1"/>
    <cellStyle name="Hipervínculo" xfId="4866" builtinId="8" hidden="1"/>
    <cellStyle name="Hipervínculo" xfId="4868" builtinId="8" hidden="1"/>
    <cellStyle name="Hipervínculo" xfId="4870" builtinId="8" hidden="1"/>
    <cellStyle name="Hipervínculo" xfId="4872" builtinId="8" hidden="1"/>
    <cellStyle name="Hipervínculo" xfId="4874" builtinId="8" hidden="1"/>
    <cellStyle name="Hipervínculo" xfId="4876" builtinId="8" hidden="1"/>
    <cellStyle name="Hipervínculo" xfId="4878" builtinId="8" hidden="1"/>
    <cellStyle name="Hipervínculo" xfId="4880" builtinId="8" hidden="1"/>
    <cellStyle name="Hipervínculo" xfId="4882" builtinId="8" hidden="1"/>
    <cellStyle name="Hipervínculo" xfId="4884" builtinId="8" hidden="1"/>
    <cellStyle name="Hipervínculo" xfId="4886" builtinId="8" hidden="1"/>
    <cellStyle name="Hipervínculo" xfId="4888" builtinId="8" hidden="1"/>
    <cellStyle name="Hipervínculo" xfId="4890" builtinId="8" hidden="1"/>
    <cellStyle name="Hipervínculo" xfId="4892" builtinId="8" hidden="1"/>
    <cellStyle name="Hipervínculo" xfId="4894" builtinId="8" hidden="1"/>
    <cellStyle name="Hipervínculo" xfId="4896" builtinId="8" hidden="1"/>
    <cellStyle name="Hipervínculo" xfId="4898" builtinId="8" hidden="1"/>
    <cellStyle name="Hipervínculo" xfId="4900" builtinId="8" hidden="1"/>
    <cellStyle name="Hipervínculo" xfId="4902" builtinId="8" hidden="1"/>
    <cellStyle name="Hipervínculo" xfId="4904" builtinId="8" hidden="1"/>
    <cellStyle name="Hipervínculo" xfId="4906" builtinId="8" hidden="1"/>
    <cellStyle name="Hipervínculo" xfId="4908" builtinId="8" hidden="1"/>
    <cellStyle name="Hipervínculo" xfId="4910" builtinId="8" hidden="1"/>
    <cellStyle name="Hipervínculo" xfId="4912" builtinId="8" hidden="1"/>
    <cellStyle name="Hipervínculo" xfId="4914" builtinId="8" hidden="1"/>
    <cellStyle name="Hipervínculo" xfId="4916" builtinId="8" hidden="1"/>
    <cellStyle name="Hipervínculo" xfId="4918" builtinId="8" hidden="1"/>
    <cellStyle name="Hipervínculo" xfId="4920" builtinId="8" hidden="1"/>
    <cellStyle name="Hipervínculo" xfId="4922" builtinId="8" hidden="1"/>
    <cellStyle name="Hipervínculo" xfId="4924" builtinId="8" hidden="1"/>
    <cellStyle name="Hipervínculo" xfId="4926" builtinId="8" hidden="1"/>
    <cellStyle name="Hipervínculo" xfId="4928" builtinId="8" hidden="1"/>
    <cellStyle name="Hipervínculo" xfId="4930" builtinId="8" hidden="1"/>
    <cellStyle name="Hipervínculo" xfId="4932" builtinId="8" hidden="1"/>
    <cellStyle name="Hipervínculo" xfId="4934" builtinId="8" hidden="1"/>
    <cellStyle name="Hipervínculo" xfId="4936" builtinId="8" hidden="1"/>
    <cellStyle name="Hipervínculo" xfId="4938" builtinId="8" hidden="1"/>
    <cellStyle name="Hipervínculo" xfId="4940" builtinId="8" hidden="1"/>
    <cellStyle name="Hipervínculo" xfId="4942" builtinId="8" hidden="1"/>
    <cellStyle name="Hipervínculo" xfId="4944" builtinId="8" hidden="1"/>
    <cellStyle name="Hipervínculo" xfId="4946" builtinId="8" hidden="1"/>
    <cellStyle name="Hipervínculo" xfId="4948" builtinId="8" hidden="1"/>
    <cellStyle name="Hipervínculo" xfId="4950" builtinId="8" hidden="1"/>
    <cellStyle name="Hipervínculo" xfId="4952" builtinId="8" hidden="1"/>
    <cellStyle name="Hipervínculo" xfId="4954" builtinId="8" hidden="1"/>
    <cellStyle name="Hipervínculo" xfId="4956" builtinId="8" hidden="1"/>
    <cellStyle name="Hipervínculo" xfId="4958" builtinId="8" hidden="1"/>
    <cellStyle name="Hipervínculo" xfId="4960" builtinId="8" hidden="1"/>
    <cellStyle name="Hipervínculo" xfId="4962" builtinId="8" hidden="1"/>
    <cellStyle name="Hipervínculo" xfId="4964" builtinId="8" hidden="1"/>
    <cellStyle name="Hipervínculo" xfId="4966" builtinId="8" hidden="1"/>
    <cellStyle name="Hipervínculo" xfId="4968" builtinId="8" hidden="1"/>
    <cellStyle name="Hipervínculo" xfId="4970" builtinId="8" hidden="1"/>
    <cellStyle name="Hipervínculo" xfId="4972" builtinId="8" hidden="1"/>
    <cellStyle name="Hipervínculo" xfId="4974" builtinId="8" hidden="1"/>
    <cellStyle name="Hipervínculo" xfId="4976" builtinId="8" hidden="1"/>
    <cellStyle name="Hipervínculo" xfId="4978" builtinId="8" hidden="1"/>
    <cellStyle name="Hipervínculo" xfId="4980" builtinId="8" hidden="1"/>
    <cellStyle name="Hipervínculo" xfId="4982" builtinId="8" hidden="1"/>
    <cellStyle name="Hipervínculo" xfId="4984" builtinId="8" hidden="1"/>
    <cellStyle name="Hipervínculo" xfId="4986" builtinId="8" hidden="1"/>
    <cellStyle name="Hipervínculo" xfId="4988" builtinId="8" hidden="1"/>
    <cellStyle name="Hipervínculo" xfId="4990" builtinId="8" hidden="1"/>
    <cellStyle name="Hipervínculo" xfId="4992" builtinId="8" hidden="1"/>
    <cellStyle name="Hipervínculo" xfId="4994" builtinId="8" hidden="1"/>
    <cellStyle name="Hipervínculo" xfId="4996" builtinId="8" hidden="1"/>
    <cellStyle name="Hipervínculo" xfId="4998" builtinId="8" hidden="1"/>
    <cellStyle name="Hipervínculo" xfId="5000" builtinId="8" hidden="1"/>
    <cellStyle name="Hipervínculo" xfId="5002" builtinId="8" hidden="1"/>
    <cellStyle name="Hipervínculo" xfId="5004" builtinId="8" hidden="1"/>
    <cellStyle name="Hipervínculo" xfId="5006" builtinId="8" hidden="1"/>
    <cellStyle name="Hipervínculo" xfId="5008" builtinId="8" hidden="1"/>
    <cellStyle name="Hipervínculo" xfId="5010" builtinId="8" hidden="1"/>
    <cellStyle name="Hipervínculo" xfId="5012" builtinId="8" hidden="1"/>
    <cellStyle name="Hipervínculo" xfId="5014" builtinId="8" hidden="1"/>
    <cellStyle name="Hipervínculo" xfId="5016" builtinId="8" hidden="1"/>
    <cellStyle name="Hipervínculo" xfId="5018" builtinId="8" hidden="1"/>
    <cellStyle name="Hipervínculo" xfId="5020" builtinId="8" hidden="1"/>
    <cellStyle name="Hipervínculo" xfId="5022" builtinId="8" hidden="1"/>
    <cellStyle name="Hipervínculo" xfId="5024" builtinId="8" hidden="1"/>
    <cellStyle name="Hipervínculo" xfId="5026" builtinId="8" hidden="1"/>
    <cellStyle name="Hipervínculo" xfId="5028" builtinId="8" hidden="1"/>
    <cellStyle name="Hipervínculo" xfId="5030" builtinId="8" hidden="1"/>
    <cellStyle name="Hipervínculo" xfId="5032" builtinId="8" hidden="1"/>
    <cellStyle name="Hipervínculo" xfId="5034" builtinId="8" hidden="1"/>
    <cellStyle name="Hipervínculo" xfId="5036" builtinId="8" hidden="1"/>
    <cellStyle name="Hipervínculo" xfId="5038" builtinId="8" hidden="1"/>
    <cellStyle name="Hipervínculo" xfId="5040" builtinId="8" hidden="1"/>
    <cellStyle name="Hipervínculo" xfId="5042" builtinId="8" hidden="1"/>
    <cellStyle name="Hipervínculo" xfId="5044" builtinId="8" hidden="1"/>
    <cellStyle name="Hipervínculo" xfId="5046" builtinId="8" hidden="1"/>
    <cellStyle name="Hipervínculo" xfId="5048" builtinId="8" hidden="1"/>
    <cellStyle name="Hipervínculo" xfId="5050" builtinId="8" hidden="1"/>
    <cellStyle name="Hipervínculo" xfId="5052" builtinId="8" hidden="1"/>
    <cellStyle name="Hipervínculo" xfId="5054" builtinId="8" hidden="1"/>
    <cellStyle name="Hipervínculo" xfId="5056" builtinId="8" hidden="1"/>
    <cellStyle name="Hipervínculo" xfId="5058" builtinId="8" hidden="1"/>
    <cellStyle name="Hipervínculo" xfId="5060" builtinId="8" hidden="1"/>
    <cellStyle name="Hipervínculo" xfId="5062" builtinId="8" hidden="1"/>
    <cellStyle name="Hipervínculo" xfId="5064" builtinId="8" hidden="1"/>
    <cellStyle name="Hipervínculo" xfId="5066" builtinId="8" hidden="1"/>
    <cellStyle name="Hipervínculo" xfId="5068" builtinId="8" hidden="1"/>
    <cellStyle name="Hipervínculo" xfId="5070" builtinId="8" hidden="1"/>
    <cellStyle name="Hipervínculo" xfId="5072" builtinId="8" hidden="1"/>
    <cellStyle name="Hipervínculo" xfId="5074" builtinId="8" hidden="1"/>
    <cellStyle name="Hipervínculo" xfId="5076" builtinId="8" hidden="1"/>
    <cellStyle name="Hipervínculo" xfId="5078" builtinId="8" hidden="1"/>
    <cellStyle name="Hipervínculo" xfId="5080" builtinId="8" hidden="1"/>
    <cellStyle name="Hipervínculo" xfId="5082" builtinId="8" hidden="1"/>
    <cellStyle name="Hipervínculo" xfId="5084" builtinId="8" hidden="1"/>
    <cellStyle name="Hipervínculo" xfId="5086" builtinId="8" hidden="1"/>
    <cellStyle name="Hipervínculo" xfId="5088" builtinId="8" hidden="1"/>
    <cellStyle name="Hipervínculo" xfId="5090" builtinId="8" hidden="1"/>
    <cellStyle name="Hipervínculo" xfId="5092" builtinId="8" hidden="1"/>
    <cellStyle name="Hipervínculo" xfId="5094" builtinId="8" hidden="1"/>
    <cellStyle name="Hipervínculo" xfId="5096" builtinId="8" hidden="1"/>
    <cellStyle name="Hipervínculo" xfId="5098" builtinId="8" hidden="1"/>
    <cellStyle name="Hipervínculo" xfId="5100" builtinId="8" hidden="1"/>
    <cellStyle name="Hipervínculo" xfId="5102" builtinId="8" hidden="1"/>
    <cellStyle name="Hipervínculo" xfId="5104" builtinId="8" hidden="1"/>
    <cellStyle name="Hipervínculo" xfId="5106" builtinId="8" hidden="1"/>
    <cellStyle name="Hipervínculo" xfId="5108" builtinId="8" hidden="1"/>
    <cellStyle name="Hipervínculo" xfId="5110" builtinId="8" hidden="1"/>
    <cellStyle name="Hipervínculo" xfId="5112" builtinId="8" hidden="1"/>
    <cellStyle name="Hipervínculo" xfId="5114" builtinId="8" hidden="1"/>
    <cellStyle name="Hipervínculo" xfId="5116" builtinId="8" hidden="1"/>
    <cellStyle name="Hipervínculo" xfId="5118" builtinId="8" hidden="1"/>
    <cellStyle name="Hipervínculo" xfId="5120" builtinId="8" hidden="1"/>
    <cellStyle name="Hipervínculo" xfId="5122" builtinId="8" hidden="1"/>
    <cellStyle name="Hipervínculo" xfId="5124" builtinId="8" hidden="1"/>
    <cellStyle name="Hipervínculo" xfId="5126" builtinId="8" hidden="1"/>
    <cellStyle name="Hipervínculo" xfId="5128" builtinId="8" hidden="1"/>
    <cellStyle name="Hipervínculo" xfId="5130" builtinId="8" hidden="1"/>
    <cellStyle name="Hipervínculo" xfId="5132" builtinId="8" hidden="1"/>
    <cellStyle name="Hipervínculo" xfId="5134" builtinId="8" hidden="1"/>
    <cellStyle name="Hipervínculo" xfId="5136" builtinId="8" hidden="1"/>
    <cellStyle name="Hipervínculo" xfId="5138" builtinId="8" hidden="1"/>
    <cellStyle name="Hipervínculo" xfId="5140" builtinId="8" hidden="1"/>
    <cellStyle name="Hipervínculo" xfId="5142" builtinId="8" hidden="1"/>
    <cellStyle name="Hipervínculo" xfId="5144" builtinId="8" hidden="1"/>
    <cellStyle name="Hipervínculo" xfId="5146" builtinId="8" hidden="1"/>
    <cellStyle name="Hipervínculo" xfId="5148" builtinId="8" hidden="1"/>
    <cellStyle name="Hipervínculo" xfId="5150" builtinId="8" hidden="1"/>
    <cellStyle name="Hipervínculo" xfId="5152" builtinId="8" hidden="1"/>
    <cellStyle name="Hipervínculo" xfId="5154" builtinId="8" hidden="1"/>
    <cellStyle name="Hipervínculo" xfId="5156" builtinId="8" hidden="1"/>
    <cellStyle name="Hipervínculo" xfId="5158" builtinId="8" hidden="1"/>
    <cellStyle name="Hipervínculo" xfId="5160" builtinId="8" hidden="1"/>
    <cellStyle name="Hipervínculo" xfId="5162" builtinId="8" hidden="1"/>
    <cellStyle name="Hipervínculo" xfId="5164" builtinId="8" hidden="1"/>
    <cellStyle name="Hipervínculo" xfId="5166" builtinId="8" hidden="1"/>
    <cellStyle name="Hipervínculo" xfId="5168" builtinId="8" hidden="1"/>
    <cellStyle name="Hipervínculo" xfId="5170" builtinId="8" hidden="1"/>
    <cellStyle name="Hipervínculo" xfId="5172" builtinId="8" hidden="1"/>
    <cellStyle name="Hipervínculo" xfId="5174" builtinId="8" hidden="1"/>
    <cellStyle name="Hipervínculo" xfId="5176" builtinId="8" hidden="1"/>
    <cellStyle name="Hipervínculo" xfId="5178" builtinId="8" hidden="1"/>
    <cellStyle name="Hipervínculo" xfId="5180" builtinId="8" hidden="1"/>
    <cellStyle name="Hipervínculo" xfId="5182" builtinId="8" hidden="1"/>
    <cellStyle name="Hipervínculo" xfId="5184" builtinId="8" hidden="1"/>
    <cellStyle name="Hipervínculo" xfId="5186" builtinId="8" hidden="1"/>
    <cellStyle name="Hipervínculo" xfId="5188" builtinId="8" hidden="1"/>
    <cellStyle name="Hipervínculo" xfId="5190" builtinId="8" hidden="1"/>
    <cellStyle name="Hipervínculo" xfId="5192" builtinId="8" hidden="1"/>
    <cellStyle name="Hipervínculo" xfId="5194" builtinId="8" hidden="1"/>
    <cellStyle name="Hipervínculo" xfId="5196" builtinId="8" hidden="1"/>
    <cellStyle name="Hipervínculo" xfId="5198" builtinId="8" hidden="1"/>
    <cellStyle name="Hipervínculo" xfId="5200" builtinId="8" hidden="1"/>
    <cellStyle name="Hipervínculo" xfId="5202" builtinId="8" hidden="1"/>
    <cellStyle name="Hipervínculo" xfId="5204" builtinId="8" hidden="1"/>
    <cellStyle name="Hipervínculo" xfId="5206" builtinId="8" hidden="1"/>
    <cellStyle name="Hipervínculo" xfId="5208" builtinId="8" hidden="1"/>
    <cellStyle name="Hipervínculo" xfId="5210" builtinId="8" hidden="1"/>
    <cellStyle name="Hipervínculo" xfId="5212" builtinId="8" hidden="1"/>
    <cellStyle name="Hipervínculo" xfId="5214" builtinId="8" hidden="1"/>
    <cellStyle name="Hipervínculo" xfId="5216" builtinId="8" hidden="1"/>
    <cellStyle name="Hipervínculo" xfId="5218" builtinId="8" hidden="1"/>
    <cellStyle name="Hipervínculo" xfId="5220" builtinId="8" hidden="1"/>
    <cellStyle name="Hipervínculo" xfId="5222" builtinId="8" hidden="1"/>
    <cellStyle name="Hipervínculo" xfId="5224" builtinId="8" hidden="1"/>
    <cellStyle name="Hipervínculo" xfId="5226" builtinId="8" hidden="1"/>
    <cellStyle name="Hipervínculo" xfId="5228" builtinId="8" hidden="1"/>
    <cellStyle name="Hipervínculo" xfId="5230" builtinId="8" hidden="1"/>
    <cellStyle name="Hipervínculo" xfId="5232" builtinId="8" hidden="1"/>
    <cellStyle name="Hipervínculo" xfId="5234" builtinId="8" hidden="1"/>
    <cellStyle name="Hipervínculo" xfId="5236" builtinId="8" hidden="1"/>
    <cellStyle name="Hipervínculo" xfId="5238" builtinId="8" hidden="1"/>
    <cellStyle name="Hipervínculo" xfId="5240" builtinId="8" hidden="1"/>
    <cellStyle name="Hipervínculo" xfId="5242" builtinId="8" hidden="1"/>
    <cellStyle name="Hipervínculo" xfId="5244" builtinId="8" hidden="1"/>
    <cellStyle name="Hipervínculo" xfId="5246" builtinId="8" hidden="1"/>
    <cellStyle name="Hipervínculo" xfId="5248" builtinId="8" hidden="1"/>
    <cellStyle name="Hipervínculo" xfId="5250" builtinId="8" hidden="1"/>
    <cellStyle name="Hipervínculo" xfId="5252" builtinId="8" hidden="1"/>
    <cellStyle name="Hipervínculo" xfId="5254" builtinId="8" hidden="1"/>
    <cellStyle name="Hipervínculo" xfId="5256" builtinId="8" hidden="1"/>
    <cellStyle name="Hipervínculo" xfId="5258" builtinId="8" hidden="1"/>
    <cellStyle name="Hipervínculo" xfId="5260" builtinId="8" hidden="1"/>
    <cellStyle name="Hipervínculo" xfId="5262" builtinId="8" hidden="1"/>
    <cellStyle name="Hipervínculo" xfId="5264" builtinId="8" hidden="1"/>
    <cellStyle name="Hipervínculo" xfId="5266" builtinId="8" hidden="1"/>
    <cellStyle name="Hipervínculo" xfId="5268" builtinId="8" hidden="1"/>
    <cellStyle name="Hipervínculo" xfId="5270" builtinId="8" hidden="1"/>
    <cellStyle name="Hipervínculo" xfId="5272" builtinId="8" hidden="1"/>
    <cellStyle name="Hipervínculo" xfId="5274" builtinId="8" hidden="1"/>
    <cellStyle name="Hipervínculo" xfId="5276" builtinId="8" hidden="1"/>
    <cellStyle name="Hipervínculo" xfId="5278" builtinId="8" hidden="1"/>
    <cellStyle name="Hipervínculo" xfId="5280" builtinId="8" hidden="1"/>
    <cellStyle name="Hipervínculo" xfId="5282" builtinId="8" hidden="1"/>
    <cellStyle name="Hipervínculo" xfId="5284" builtinId="8" hidden="1"/>
    <cellStyle name="Hipervínculo" xfId="5286" builtinId="8" hidden="1"/>
    <cellStyle name="Hipervínculo" xfId="5288" builtinId="8" hidden="1"/>
    <cellStyle name="Hipervínculo" xfId="5290" builtinId="8" hidden="1"/>
    <cellStyle name="Hipervínculo" xfId="5292" builtinId="8" hidden="1"/>
    <cellStyle name="Hipervínculo" xfId="5294" builtinId="8" hidden="1"/>
    <cellStyle name="Hipervínculo" xfId="5296" builtinId="8" hidden="1"/>
    <cellStyle name="Hipervínculo" xfId="5298" builtinId="8" hidden="1"/>
    <cellStyle name="Hipervínculo" xfId="5300" builtinId="8" hidden="1"/>
    <cellStyle name="Hipervínculo" xfId="5302" builtinId="8" hidden="1"/>
    <cellStyle name="Hipervínculo" xfId="5304" builtinId="8" hidden="1"/>
    <cellStyle name="Hipervínculo" xfId="5306" builtinId="8" hidden="1"/>
    <cellStyle name="Hipervínculo" xfId="5308" builtinId="8" hidden="1"/>
    <cellStyle name="Hipervínculo" xfId="5310" builtinId="8" hidden="1"/>
    <cellStyle name="Hipervínculo" xfId="5312" builtinId="8" hidden="1"/>
    <cellStyle name="Hipervínculo" xfId="5314" builtinId="8" hidden="1"/>
    <cellStyle name="Hipervínculo" xfId="5316" builtinId="8" hidden="1"/>
    <cellStyle name="Hipervínculo" xfId="5318" builtinId="8" hidden="1"/>
    <cellStyle name="Hipervínculo" xfId="5320" builtinId="8" hidden="1"/>
    <cellStyle name="Hipervínculo" xfId="5322" builtinId="8" hidden="1"/>
    <cellStyle name="Hipervínculo" xfId="5324" builtinId="8" hidden="1"/>
    <cellStyle name="Hipervínculo" xfId="5326" builtinId="8" hidden="1"/>
    <cellStyle name="Hipervínculo" xfId="5328" builtinId="8" hidden="1"/>
    <cellStyle name="Hipervínculo" xfId="5330" builtinId="8" hidden="1"/>
    <cellStyle name="Hipervínculo" xfId="5332" builtinId="8" hidden="1"/>
    <cellStyle name="Hipervínculo" xfId="5334" builtinId="8" hidden="1"/>
    <cellStyle name="Hipervínculo" xfId="5336" builtinId="8" hidden="1"/>
    <cellStyle name="Hipervínculo" xfId="5338" builtinId="8" hidden="1"/>
    <cellStyle name="Hipervínculo" xfId="5340" builtinId="8" hidden="1"/>
    <cellStyle name="Hipervínculo" xfId="5342" builtinId="8" hidden="1"/>
    <cellStyle name="Hipervínculo" xfId="5344" builtinId="8" hidden="1"/>
    <cellStyle name="Hipervínculo" xfId="5346" builtinId="8" hidden="1"/>
    <cellStyle name="Hipervínculo" xfId="5348" builtinId="8" hidden="1"/>
    <cellStyle name="Hipervínculo" xfId="5350" builtinId="8" hidden="1"/>
    <cellStyle name="Hipervínculo" xfId="5352" builtinId="8" hidden="1"/>
    <cellStyle name="Hipervínculo" xfId="5354" builtinId="8" hidden="1"/>
    <cellStyle name="Hipervínculo" xfId="5356" builtinId="8" hidden="1"/>
    <cellStyle name="Hipervínculo" xfId="5358" builtinId="8" hidden="1"/>
    <cellStyle name="Hipervínculo" xfId="5360" builtinId="8" hidden="1"/>
    <cellStyle name="Hipervínculo" xfId="5362" builtinId="8" hidden="1"/>
    <cellStyle name="Hipervínculo" xfId="5364" builtinId="8" hidden="1"/>
    <cellStyle name="Hipervínculo" xfId="5366" builtinId="8" hidden="1"/>
    <cellStyle name="Hipervínculo" xfId="5368" builtinId="8" hidden="1"/>
    <cellStyle name="Hipervínculo" xfId="5370" builtinId="8" hidden="1"/>
    <cellStyle name="Hipervínculo" xfId="5372" builtinId="8" hidden="1"/>
    <cellStyle name="Hipervínculo" xfId="5374" builtinId="8" hidden="1"/>
    <cellStyle name="Hipervínculo" xfId="5376" builtinId="8" hidden="1"/>
    <cellStyle name="Hipervínculo" xfId="5378" builtinId="8" hidden="1"/>
    <cellStyle name="Hipervínculo" xfId="5380" builtinId="8" hidden="1"/>
    <cellStyle name="Hipervínculo" xfId="5382" builtinId="8" hidden="1"/>
    <cellStyle name="Hipervínculo" xfId="5384" builtinId="8" hidden="1"/>
    <cellStyle name="Hipervínculo" xfId="5386" builtinId="8" hidden="1"/>
    <cellStyle name="Hipervínculo" xfId="5388" builtinId="8" hidden="1"/>
    <cellStyle name="Hipervínculo" xfId="5390" builtinId="8" hidden="1"/>
    <cellStyle name="Hipervínculo" xfId="5392" builtinId="8" hidden="1"/>
    <cellStyle name="Hipervínculo" xfId="5394" builtinId="8" hidden="1"/>
    <cellStyle name="Hipervínculo" xfId="5396" builtinId="8" hidden="1"/>
    <cellStyle name="Hipervínculo" xfId="5398" builtinId="8" hidden="1"/>
    <cellStyle name="Hipervínculo" xfId="5400" builtinId="8" hidden="1"/>
    <cellStyle name="Hipervínculo" xfId="5402" builtinId="8" hidden="1"/>
    <cellStyle name="Hipervínculo" xfId="5404" builtinId="8" hidden="1"/>
    <cellStyle name="Hipervínculo" xfId="5406" builtinId="8" hidden="1"/>
    <cellStyle name="Hipervínculo" xfId="5408" builtinId="8" hidden="1"/>
    <cellStyle name="Hipervínculo" xfId="5410" builtinId="8" hidden="1"/>
    <cellStyle name="Hipervínculo" xfId="5412" builtinId="8" hidden="1"/>
    <cellStyle name="Hipervínculo" xfId="5414" builtinId="8" hidden="1"/>
    <cellStyle name="Hipervínculo" xfId="5416" builtinId="8" hidden="1"/>
    <cellStyle name="Hipervínculo" xfId="5418" builtinId="8" hidden="1"/>
    <cellStyle name="Hipervínculo" xfId="5420" builtinId="8" hidden="1"/>
    <cellStyle name="Hipervínculo" xfId="5422" builtinId="8" hidden="1"/>
    <cellStyle name="Hipervínculo" xfId="5424" builtinId="8" hidden="1"/>
    <cellStyle name="Hipervínculo" xfId="5426" builtinId="8" hidden="1"/>
    <cellStyle name="Hipervínculo" xfId="5428" builtinId="8" hidden="1"/>
    <cellStyle name="Hipervínculo" xfId="5430" builtinId="8" hidden="1"/>
    <cellStyle name="Hipervínculo" xfId="5432" builtinId="8" hidden="1"/>
    <cellStyle name="Hipervínculo" xfId="5434" builtinId="8" hidden="1"/>
    <cellStyle name="Hipervínculo" xfId="5436" builtinId="8" hidden="1"/>
    <cellStyle name="Hipervínculo" xfId="5438" builtinId="8" hidden="1"/>
    <cellStyle name="Hipervínculo" xfId="5440" builtinId="8" hidden="1"/>
    <cellStyle name="Hipervínculo" xfId="5442" builtinId="8" hidden="1"/>
    <cellStyle name="Hipervínculo" xfId="5444" builtinId="8" hidden="1"/>
    <cellStyle name="Hipervínculo" xfId="5446" builtinId="8" hidden="1"/>
    <cellStyle name="Hipervínculo" xfId="5448" builtinId="8" hidden="1"/>
    <cellStyle name="Hipervínculo" xfId="5450" builtinId="8" hidden="1"/>
    <cellStyle name="Hipervínculo" xfId="5452" builtinId="8" hidden="1"/>
    <cellStyle name="Hipervínculo" xfId="5454" builtinId="8" hidden="1"/>
    <cellStyle name="Hipervínculo" xfId="5456" builtinId="8" hidden="1"/>
    <cellStyle name="Hipervínculo" xfId="5458" builtinId="8" hidden="1"/>
    <cellStyle name="Hipervínculo" xfId="5460" builtinId="8" hidden="1"/>
    <cellStyle name="Hipervínculo" xfId="5462" builtinId="8" hidden="1"/>
    <cellStyle name="Hipervínculo" xfId="5464" builtinId="8" hidden="1"/>
    <cellStyle name="Hipervínculo" xfId="5466" builtinId="8" hidden="1"/>
    <cellStyle name="Hipervínculo" xfId="5468" builtinId="8" hidden="1"/>
    <cellStyle name="Hipervínculo" xfId="5470" builtinId="8" hidden="1"/>
    <cellStyle name="Hipervínculo" xfId="5472" builtinId="8" hidden="1"/>
    <cellStyle name="Hipervínculo" xfId="5474" builtinId="8" hidden="1"/>
    <cellStyle name="Hipervínculo" xfId="5476" builtinId="8" hidden="1"/>
    <cellStyle name="Hipervínculo" xfId="5478" builtinId="8" hidden="1"/>
    <cellStyle name="Hipervínculo" xfId="5480" builtinId="8" hidden="1"/>
    <cellStyle name="Hipervínculo" xfId="5482" builtinId="8" hidden="1"/>
    <cellStyle name="Hipervínculo" xfId="5484" builtinId="8" hidden="1"/>
    <cellStyle name="Hipervínculo" xfId="5486" builtinId="8" hidden="1"/>
    <cellStyle name="Hipervínculo" xfId="5488" builtinId="8" hidden="1"/>
    <cellStyle name="Hipervínculo" xfId="5490" builtinId="8" hidden="1"/>
    <cellStyle name="Hipervínculo" xfId="5492" builtinId="8" hidden="1"/>
    <cellStyle name="Hipervínculo" xfId="5494" builtinId="8" hidden="1"/>
    <cellStyle name="Hipervínculo" xfId="5496" builtinId="8" hidden="1"/>
    <cellStyle name="Hipervínculo" xfId="5498" builtinId="8" hidden="1"/>
    <cellStyle name="Hipervínculo" xfId="5500" builtinId="8" hidden="1"/>
    <cellStyle name="Hipervínculo" xfId="5502" builtinId="8" hidden="1"/>
    <cellStyle name="Hipervínculo" xfId="5504" builtinId="8" hidden="1"/>
    <cellStyle name="Hipervínculo" xfId="5506" builtinId="8" hidden="1"/>
    <cellStyle name="Hipervínculo" xfId="5508" builtinId="8" hidden="1"/>
    <cellStyle name="Hipervínculo" xfId="5510" builtinId="8" hidden="1"/>
    <cellStyle name="Hipervínculo" xfId="5512" builtinId="8" hidden="1"/>
    <cellStyle name="Hipervínculo" xfId="5514" builtinId="8" hidden="1"/>
    <cellStyle name="Hipervínculo" xfId="5516" builtinId="8" hidden="1"/>
    <cellStyle name="Hipervínculo" xfId="5518" builtinId="8" hidden="1"/>
    <cellStyle name="Hipervínculo" xfId="5520" builtinId="8" hidden="1"/>
    <cellStyle name="Hipervínculo" xfId="5522" builtinId="8" hidden="1"/>
    <cellStyle name="Hipervínculo" xfId="5524" builtinId="8" hidden="1"/>
    <cellStyle name="Hipervínculo" xfId="5526" builtinId="8" hidden="1"/>
    <cellStyle name="Hipervínculo" xfId="5528" builtinId="8" hidden="1"/>
    <cellStyle name="Hipervínculo" xfId="5530" builtinId="8" hidden="1"/>
    <cellStyle name="Hipervínculo" xfId="5532" builtinId="8" hidden="1"/>
    <cellStyle name="Hipervínculo" xfId="5534" builtinId="8" hidden="1"/>
    <cellStyle name="Hipervínculo" xfId="5536" builtinId="8" hidden="1"/>
    <cellStyle name="Hipervínculo" xfId="5538" builtinId="8" hidden="1"/>
    <cellStyle name="Hipervínculo" xfId="5540" builtinId="8" hidden="1"/>
    <cellStyle name="Hipervínculo" xfId="5542" builtinId="8" hidden="1"/>
    <cellStyle name="Hipervínculo" xfId="5544" builtinId="8" hidden="1"/>
    <cellStyle name="Hipervínculo" xfId="5546" builtinId="8" hidden="1"/>
    <cellStyle name="Hipervínculo" xfId="5548" builtinId="8" hidden="1"/>
    <cellStyle name="Hipervínculo" xfId="5550" builtinId="8" hidden="1"/>
    <cellStyle name="Hipervínculo" xfId="5552" builtinId="8" hidden="1"/>
    <cellStyle name="Hipervínculo" xfId="5554" builtinId="8" hidden="1"/>
    <cellStyle name="Hipervínculo" xfId="5556" builtinId="8" hidden="1"/>
    <cellStyle name="Hipervínculo" xfId="5558" builtinId="8" hidden="1"/>
    <cellStyle name="Hipervínculo" xfId="5560" builtinId="8" hidden="1"/>
    <cellStyle name="Hipervínculo" xfId="5562" builtinId="8" hidden="1"/>
    <cellStyle name="Hipervínculo" xfId="5564" builtinId="8" hidden="1"/>
    <cellStyle name="Hipervínculo" xfId="5566" builtinId="8" hidden="1"/>
    <cellStyle name="Hipervínculo" xfId="5568" builtinId="8" hidden="1"/>
    <cellStyle name="Hipervínculo" xfId="5570" builtinId="8" hidden="1"/>
    <cellStyle name="Hipervínculo" xfId="5572" builtinId="8" hidden="1"/>
    <cellStyle name="Hipervínculo" xfId="5574" builtinId="8" hidden="1"/>
    <cellStyle name="Hipervínculo" xfId="5576" builtinId="8" hidden="1"/>
    <cellStyle name="Hipervínculo" xfId="5578" builtinId="8" hidden="1"/>
    <cellStyle name="Hipervínculo" xfId="5580" builtinId="8" hidden="1"/>
    <cellStyle name="Hipervínculo" xfId="5582" builtinId="8" hidden="1"/>
    <cellStyle name="Hipervínculo" xfId="5584" builtinId="8" hidden="1"/>
    <cellStyle name="Hipervínculo" xfId="5586" builtinId="8" hidden="1"/>
    <cellStyle name="Hipervínculo" xfId="5588" builtinId="8" hidden="1"/>
    <cellStyle name="Hipervínculo" xfId="5590" builtinId="8" hidden="1"/>
    <cellStyle name="Hipervínculo" xfId="5592" builtinId="8" hidden="1"/>
    <cellStyle name="Hipervínculo" xfId="5594" builtinId="8" hidden="1"/>
    <cellStyle name="Hipervínculo" xfId="5596" builtinId="8" hidden="1"/>
    <cellStyle name="Hipervínculo" xfId="5598" builtinId="8" hidden="1"/>
    <cellStyle name="Hipervínculo" xfId="5600" builtinId="8" hidden="1"/>
    <cellStyle name="Hipervínculo" xfId="5602" builtinId="8" hidden="1"/>
    <cellStyle name="Hipervínculo" xfId="5604" builtinId="8" hidden="1"/>
    <cellStyle name="Hipervínculo" xfId="5606" builtinId="8" hidden="1"/>
    <cellStyle name="Hipervínculo" xfId="5608" builtinId="8" hidden="1"/>
    <cellStyle name="Hipervínculo" xfId="5610" builtinId="8" hidden="1"/>
    <cellStyle name="Hipervínculo" xfId="5612" builtinId="8" hidden="1"/>
    <cellStyle name="Hipervínculo" xfId="5614" builtinId="8" hidden="1"/>
    <cellStyle name="Hipervínculo" xfId="5616" builtinId="8" hidden="1"/>
    <cellStyle name="Hipervínculo" xfId="5618" builtinId="8" hidden="1"/>
    <cellStyle name="Hipervínculo" xfId="5620" builtinId="8" hidden="1"/>
    <cellStyle name="Hipervínculo" xfId="5622" builtinId="8" hidden="1"/>
    <cellStyle name="Hipervínculo" xfId="5624" builtinId="8" hidden="1"/>
    <cellStyle name="Hipervínculo" xfId="5626" builtinId="8" hidden="1"/>
    <cellStyle name="Hipervínculo" xfId="5628" builtinId="8" hidden="1"/>
    <cellStyle name="Hipervínculo" xfId="5630" builtinId="8" hidden="1"/>
    <cellStyle name="Hipervínculo" xfId="5632" builtinId="8" hidden="1"/>
    <cellStyle name="Hipervínculo" xfId="5634" builtinId="8" hidden="1"/>
    <cellStyle name="Hipervínculo" xfId="5636" builtinId="8" hidden="1"/>
    <cellStyle name="Hipervínculo" xfId="5638" builtinId="8" hidden="1"/>
    <cellStyle name="Hipervínculo" xfId="5640" builtinId="8" hidden="1"/>
    <cellStyle name="Hipervínculo" xfId="5642" builtinId="8" hidden="1"/>
    <cellStyle name="Hipervínculo" xfId="5644" builtinId="8" hidden="1"/>
    <cellStyle name="Hipervínculo" xfId="5646" builtinId="8" hidden="1"/>
    <cellStyle name="Hipervínculo" xfId="5648" builtinId="8" hidden="1"/>
    <cellStyle name="Hipervínculo" xfId="5650" builtinId="8" hidden="1"/>
    <cellStyle name="Hipervínculo" xfId="5652" builtinId="8" hidden="1"/>
    <cellStyle name="Hipervínculo" xfId="5654" builtinId="8" hidden="1"/>
    <cellStyle name="Hipervínculo" xfId="5656" builtinId="8" hidden="1"/>
    <cellStyle name="Hipervínculo" xfId="5658" builtinId="8" hidden="1"/>
    <cellStyle name="Hipervínculo" xfId="5660" builtinId="8" hidden="1"/>
    <cellStyle name="Hipervínculo" xfId="5662" builtinId="8" hidden="1"/>
    <cellStyle name="Hipervínculo" xfId="5664" builtinId="8" hidden="1"/>
    <cellStyle name="Hipervínculo" xfId="5666" builtinId="8" hidden="1"/>
    <cellStyle name="Hipervínculo" xfId="5668" builtinId="8" hidden="1"/>
    <cellStyle name="Hipervínculo" xfId="5670" builtinId="8" hidden="1"/>
    <cellStyle name="Hipervínculo" xfId="5672" builtinId="8" hidden="1"/>
    <cellStyle name="Hipervínculo" xfId="5674" builtinId="8" hidden="1"/>
    <cellStyle name="Hipervínculo" xfId="5676" builtinId="8" hidden="1"/>
    <cellStyle name="Hipervínculo" xfId="5678" builtinId="8" hidden="1"/>
    <cellStyle name="Hipervínculo" xfId="5680" builtinId="8" hidden="1"/>
    <cellStyle name="Hipervínculo" xfId="5682" builtinId="8" hidden="1"/>
    <cellStyle name="Hipervínculo" xfId="5684" builtinId="8" hidden="1"/>
    <cellStyle name="Hipervínculo" xfId="5686" builtinId="8" hidden="1"/>
    <cellStyle name="Hipervínculo" xfId="5688" builtinId="8" hidden="1"/>
    <cellStyle name="Hipervínculo" xfId="5690" builtinId="8" hidden="1"/>
    <cellStyle name="Hipervínculo" xfId="5692" builtinId="8" hidden="1"/>
    <cellStyle name="Hipervínculo" xfId="5694" builtinId="8" hidden="1"/>
    <cellStyle name="Hipervínculo" xfId="5696" builtinId="8" hidden="1"/>
    <cellStyle name="Hipervínculo" xfId="5698" builtinId="8" hidden="1"/>
    <cellStyle name="Hipervínculo" xfId="5700" builtinId="8" hidden="1"/>
    <cellStyle name="Hipervínculo" xfId="5702" builtinId="8" hidden="1"/>
    <cellStyle name="Hipervínculo" xfId="5704" builtinId="8" hidden="1"/>
    <cellStyle name="Hipervínculo" xfId="5706" builtinId="8" hidden="1"/>
    <cellStyle name="Hipervínculo" xfId="5708" builtinId="8" hidden="1"/>
    <cellStyle name="Hipervínculo" xfId="5710" builtinId="8" hidden="1"/>
    <cellStyle name="Hipervínculo" xfId="5712" builtinId="8" hidden="1"/>
    <cellStyle name="Hipervínculo" xfId="5714" builtinId="8" hidden="1"/>
    <cellStyle name="Hipervínculo" xfId="5716" builtinId="8" hidden="1"/>
    <cellStyle name="Hipervínculo" xfId="5718" builtinId="8" hidden="1"/>
    <cellStyle name="Hipervínculo" xfId="5720" builtinId="8" hidden="1"/>
    <cellStyle name="Hipervínculo" xfId="5722" builtinId="8" hidden="1"/>
    <cellStyle name="Hipervínculo" xfId="5724" builtinId="8" hidden="1"/>
    <cellStyle name="Hipervínculo" xfId="5726" builtinId="8" hidden="1"/>
    <cellStyle name="Hipervínculo" xfId="5728" builtinId="8" hidden="1"/>
    <cellStyle name="Hipervínculo" xfId="5730" builtinId="8" hidden="1"/>
    <cellStyle name="Hipervínculo" xfId="5732" builtinId="8" hidden="1"/>
    <cellStyle name="Hipervínculo" xfId="5734" builtinId="8" hidden="1"/>
    <cellStyle name="Hipervínculo" xfId="5736" builtinId="8" hidden="1"/>
    <cellStyle name="Hipervínculo" xfId="5738" builtinId="8" hidden="1"/>
    <cellStyle name="Hipervínculo" xfId="5740" builtinId="8" hidden="1"/>
    <cellStyle name="Hipervínculo" xfId="5742" builtinId="8" hidden="1"/>
    <cellStyle name="Hipervínculo" xfId="5744" builtinId="8" hidden="1"/>
    <cellStyle name="Hipervínculo" xfId="5746" builtinId="8" hidden="1"/>
    <cellStyle name="Hipervínculo" xfId="5748" builtinId="8" hidden="1"/>
    <cellStyle name="Hipervínculo" xfId="5750" builtinId="8" hidden="1"/>
    <cellStyle name="Hipervínculo" xfId="5752" builtinId="8" hidden="1"/>
    <cellStyle name="Hipervínculo" xfId="5754" builtinId="8" hidden="1"/>
    <cellStyle name="Hipervínculo" xfId="5756" builtinId="8" hidden="1"/>
    <cellStyle name="Hipervínculo" xfId="5758" builtinId="8" hidden="1"/>
    <cellStyle name="Hipervínculo" xfId="5760" builtinId="8" hidden="1"/>
    <cellStyle name="Hipervínculo" xfId="5762" builtinId="8" hidden="1"/>
    <cellStyle name="Hipervínculo" xfId="5764" builtinId="8" hidden="1"/>
    <cellStyle name="Hipervínculo" xfId="5766" builtinId="8" hidden="1"/>
    <cellStyle name="Hipervínculo" xfId="5768" builtinId="8" hidden="1"/>
    <cellStyle name="Hipervínculo" xfId="5770" builtinId="8" hidden="1"/>
    <cellStyle name="Hipervínculo" xfId="5772" builtinId="8" hidden="1"/>
    <cellStyle name="Hipervínculo" xfId="5774" builtinId="8" hidden="1"/>
    <cellStyle name="Hipervínculo" xfId="5776" builtinId="8" hidden="1"/>
    <cellStyle name="Hipervínculo" xfId="5778" builtinId="8" hidden="1"/>
    <cellStyle name="Hipervínculo" xfId="5780" builtinId="8" hidden="1"/>
    <cellStyle name="Hipervínculo" xfId="5782" builtinId="8" hidden="1"/>
    <cellStyle name="Hipervínculo" xfId="5784" builtinId="8" hidden="1"/>
    <cellStyle name="Hipervínculo" xfId="5786" builtinId="8" hidden="1"/>
    <cellStyle name="Hipervínculo" xfId="5788" builtinId="8" hidden="1"/>
    <cellStyle name="Hipervínculo" xfId="5790" builtinId="8" hidden="1"/>
    <cellStyle name="Hipervínculo" xfId="5792" builtinId="8" hidden="1"/>
    <cellStyle name="Hipervínculo" xfId="5794" builtinId="8" hidden="1"/>
    <cellStyle name="Hipervínculo" xfId="5796" builtinId="8" hidden="1"/>
    <cellStyle name="Hipervínculo" xfId="5798" builtinId="8" hidden="1"/>
    <cellStyle name="Hipervínculo" xfId="5800" builtinId="8" hidden="1"/>
    <cellStyle name="Hipervínculo" xfId="5802" builtinId="8" hidden="1"/>
    <cellStyle name="Hipervínculo" xfId="5804" builtinId="8" hidden="1"/>
    <cellStyle name="Hipervínculo" xfId="5806" builtinId="8" hidden="1"/>
    <cellStyle name="Hipervínculo" xfId="5808" builtinId="8" hidden="1"/>
    <cellStyle name="Hipervínculo" xfId="5810" builtinId="8" hidden="1"/>
    <cellStyle name="Hipervínculo" xfId="5812" builtinId="8" hidden="1"/>
    <cellStyle name="Hipervínculo" xfId="5814" builtinId="8" hidden="1"/>
    <cellStyle name="Hipervínculo" xfId="5816" builtinId="8" hidden="1"/>
    <cellStyle name="Hipervínculo" xfId="5818" builtinId="8" hidden="1"/>
    <cellStyle name="Hipervínculo" xfId="5820" builtinId="8" hidden="1"/>
    <cellStyle name="Hipervínculo" xfId="5822" builtinId="8" hidden="1"/>
    <cellStyle name="Hipervínculo" xfId="5824" builtinId="8" hidden="1"/>
    <cellStyle name="Hipervínculo" xfId="5826" builtinId="8" hidden="1"/>
    <cellStyle name="Hipervínculo" xfId="5828" builtinId="8" hidden="1"/>
    <cellStyle name="Hipervínculo" xfId="5830" builtinId="8" hidden="1"/>
    <cellStyle name="Hipervínculo" xfId="5832" builtinId="8" hidden="1"/>
    <cellStyle name="Hipervínculo" xfId="5834" builtinId="8" hidden="1"/>
    <cellStyle name="Hipervínculo" xfId="5836" builtinId="8" hidden="1"/>
    <cellStyle name="Hipervínculo" xfId="5838" builtinId="8" hidden="1"/>
    <cellStyle name="Hipervínculo" xfId="5840" builtinId="8" hidden="1"/>
    <cellStyle name="Hipervínculo" xfId="5842" builtinId="8" hidden="1"/>
    <cellStyle name="Hipervínculo" xfId="5844" builtinId="8" hidden="1"/>
    <cellStyle name="Hipervínculo" xfId="5846" builtinId="8" hidden="1"/>
    <cellStyle name="Hipervínculo" xfId="5848" builtinId="8" hidden="1"/>
    <cellStyle name="Hipervínculo" xfId="5850" builtinId="8" hidden="1"/>
    <cellStyle name="Hipervínculo" xfId="5852" builtinId="8" hidden="1"/>
    <cellStyle name="Hipervínculo" xfId="5854" builtinId="8" hidden="1"/>
    <cellStyle name="Hipervínculo" xfId="5856" builtinId="8" hidden="1"/>
    <cellStyle name="Hipervínculo" xfId="5858" builtinId="8" hidden="1"/>
    <cellStyle name="Hipervínculo" xfId="5860" builtinId="8" hidden="1"/>
    <cellStyle name="Hipervínculo" xfId="5862" builtinId="8" hidden="1"/>
    <cellStyle name="Hipervínculo" xfId="5864" builtinId="8" hidden="1"/>
    <cellStyle name="Hipervínculo" xfId="5866" builtinId="8" hidden="1"/>
    <cellStyle name="Hipervínculo" xfId="5868" builtinId="8" hidden="1"/>
    <cellStyle name="Hipervínculo" xfId="5870" builtinId="8" hidden="1"/>
    <cellStyle name="Hipervínculo" xfId="5872" builtinId="8" hidden="1"/>
    <cellStyle name="Hipervínculo" xfId="5874" builtinId="8" hidden="1"/>
    <cellStyle name="Hipervínculo" xfId="5876" builtinId="8" hidden="1"/>
    <cellStyle name="Hipervínculo" xfId="5878" builtinId="8" hidden="1"/>
    <cellStyle name="Hipervínculo" xfId="5880" builtinId="8" hidden="1"/>
    <cellStyle name="Hipervínculo" xfId="5882" builtinId="8" hidden="1"/>
    <cellStyle name="Hipervínculo" xfId="5884" builtinId="8" hidden="1"/>
    <cellStyle name="Hipervínculo" xfId="5886" builtinId="8" hidden="1"/>
    <cellStyle name="Hipervínculo" xfId="5888" builtinId="8" hidden="1"/>
    <cellStyle name="Hipervínculo" xfId="5890" builtinId="8" hidden="1"/>
    <cellStyle name="Hipervínculo" xfId="5892" builtinId="8" hidden="1"/>
    <cellStyle name="Hipervínculo" xfId="5894" builtinId="8" hidden="1"/>
    <cellStyle name="Hipervínculo" xfId="5896" builtinId="8" hidden="1"/>
    <cellStyle name="Hipervínculo" xfId="5898" builtinId="8" hidden="1"/>
    <cellStyle name="Hipervínculo" xfId="5900" builtinId="8" hidden="1"/>
    <cellStyle name="Hipervínculo" xfId="5902" builtinId="8" hidden="1"/>
    <cellStyle name="Hipervínculo" xfId="5904" builtinId="8" hidden="1"/>
    <cellStyle name="Hipervínculo" xfId="5906" builtinId="8" hidden="1"/>
    <cellStyle name="Hipervínculo" xfId="5908" builtinId="8" hidden="1"/>
    <cellStyle name="Hipervínculo" xfId="5910" builtinId="8" hidden="1"/>
    <cellStyle name="Hipervínculo" xfId="5912" builtinId="8" hidden="1"/>
    <cellStyle name="Hipervínculo" xfId="5914" builtinId="8" hidden="1"/>
    <cellStyle name="Hipervínculo" xfId="5916" builtinId="8" hidden="1"/>
    <cellStyle name="Hipervínculo" xfId="5918" builtinId="8" hidden="1"/>
    <cellStyle name="Hipervínculo" xfId="5920" builtinId="8" hidden="1"/>
    <cellStyle name="Hipervínculo" xfId="5922" builtinId="8" hidden="1"/>
    <cellStyle name="Hipervínculo" xfId="5924" builtinId="8" hidden="1"/>
    <cellStyle name="Hipervínculo" xfId="5926" builtinId="8" hidden="1"/>
    <cellStyle name="Hipervínculo" xfId="5928" builtinId="8" hidden="1"/>
    <cellStyle name="Hipervínculo" xfId="5930" builtinId="8" hidden="1"/>
    <cellStyle name="Hipervínculo" xfId="5932" builtinId="8" hidden="1"/>
    <cellStyle name="Hipervínculo" xfId="5934" builtinId="8" hidden="1"/>
    <cellStyle name="Hipervínculo" xfId="5936" builtinId="8" hidden="1"/>
    <cellStyle name="Hipervínculo" xfId="5938" builtinId="8" hidden="1"/>
    <cellStyle name="Hipervínculo" xfId="5940" builtinId="8" hidden="1"/>
    <cellStyle name="Hipervínculo" xfId="5942" builtinId="8" hidden="1"/>
    <cellStyle name="Hipervínculo" xfId="5944" builtinId="8" hidden="1"/>
    <cellStyle name="Hipervínculo" xfId="5946" builtinId="8" hidden="1"/>
    <cellStyle name="Hipervínculo" xfId="5948" builtinId="8" hidden="1"/>
    <cellStyle name="Hipervínculo" xfId="5950" builtinId="8" hidden="1"/>
    <cellStyle name="Hipervínculo" xfId="5952" builtinId="8" hidden="1"/>
    <cellStyle name="Hipervínculo" xfId="5954" builtinId="8" hidden="1"/>
    <cellStyle name="Hipervínculo" xfId="5956" builtinId="8" hidden="1"/>
    <cellStyle name="Hipervínculo" xfId="5958" builtinId="8" hidden="1"/>
    <cellStyle name="Hipervínculo" xfId="5960" builtinId="8" hidden="1"/>
    <cellStyle name="Hipervínculo" xfId="5962" builtinId="8" hidden="1"/>
    <cellStyle name="Hipervínculo" xfId="5964" builtinId="8" hidden="1"/>
    <cellStyle name="Hipervínculo" xfId="5966" builtinId="8" hidden="1"/>
    <cellStyle name="Hipervínculo" xfId="5968" builtinId="8" hidden="1"/>
    <cellStyle name="Hipervínculo" xfId="5970" builtinId="8" hidden="1"/>
    <cellStyle name="Hipervínculo" xfId="5972" builtinId="8" hidden="1"/>
    <cellStyle name="Hipervínculo" xfId="5974" builtinId="8" hidden="1"/>
    <cellStyle name="Hipervínculo" xfId="5976" builtinId="8" hidden="1"/>
    <cellStyle name="Hipervínculo" xfId="5978" builtinId="8" hidden="1"/>
    <cellStyle name="Hipervínculo" xfId="5980" builtinId="8" hidden="1"/>
    <cellStyle name="Hipervínculo" xfId="5982" builtinId="8" hidden="1"/>
    <cellStyle name="Hipervínculo" xfId="5984" builtinId="8" hidden="1"/>
    <cellStyle name="Hipervínculo" xfId="5986" builtinId="8" hidden="1"/>
    <cellStyle name="Hipervínculo" xfId="5988" builtinId="8" hidden="1"/>
    <cellStyle name="Hipervínculo" xfId="5990" builtinId="8" hidden="1"/>
    <cellStyle name="Hipervínculo" xfId="5992" builtinId="8" hidden="1"/>
    <cellStyle name="Hipervínculo" xfId="5994" builtinId="8" hidden="1"/>
    <cellStyle name="Hipervínculo" xfId="5996" builtinId="8" hidden="1"/>
    <cellStyle name="Hipervínculo" xfId="5998" builtinId="8" hidden="1"/>
    <cellStyle name="Hipervínculo" xfId="6000" builtinId="8" hidden="1"/>
    <cellStyle name="Hipervínculo" xfId="6002" builtinId="8" hidden="1"/>
    <cellStyle name="Hipervínculo" xfId="6004" builtinId="8" hidden="1"/>
    <cellStyle name="Hipervínculo" xfId="6006" builtinId="8" hidden="1"/>
    <cellStyle name="Hipervínculo" xfId="6008" builtinId="8" hidden="1"/>
    <cellStyle name="Hipervínculo" xfId="6010" builtinId="8" hidden="1"/>
    <cellStyle name="Hipervínculo" xfId="6012" builtinId="8" hidden="1"/>
    <cellStyle name="Hipervínculo" xfId="6014" builtinId="8" hidden="1"/>
    <cellStyle name="Hipervínculo" xfId="6016" builtinId="8" hidden="1"/>
    <cellStyle name="Hipervínculo" xfId="6018" builtinId="8" hidden="1"/>
    <cellStyle name="Hipervínculo" xfId="6020" builtinId="8" hidden="1"/>
    <cellStyle name="Hipervínculo" xfId="6022" builtinId="8" hidden="1"/>
    <cellStyle name="Hipervínculo" xfId="6024" builtinId="8" hidden="1"/>
    <cellStyle name="Hipervínculo" xfId="6026" builtinId="8" hidden="1"/>
    <cellStyle name="Hipervínculo" xfId="6028" builtinId="8" hidden="1"/>
    <cellStyle name="Hipervínculo" xfId="6030" builtinId="8" hidden="1"/>
    <cellStyle name="Hipervínculo" xfId="6032" builtinId="8" hidden="1"/>
    <cellStyle name="Hipervínculo" xfId="6034" builtinId="8" hidden="1"/>
    <cellStyle name="Hipervínculo" xfId="6036" builtinId="8" hidden="1"/>
    <cellStyle name="Hipervínculo" xfId="6038" builtinId="8" hidden="1"/>
    <cellStyle name="Hipervínculo" xfId="6040" builtinId="8" hidden="1"/>
    <cellStyle name="Hipervínculo" xfId="6042" builtinId="8" hidden="1"/>
    <cellStyle name="Hipervínculo" xfId="6044" builtinId="8" hidden="1"/>
    <cellStyle name="Hipervínculo" xfId="6046" builtinId="8" hidden="1"/>
    <cellStyle name="Hipervínculo" xfId="6048" builtinId="8" hidden="1"/>
    <cellStyle name="Hipervínculo" xfId="6050" builtinId="8" hidden="1"/>
    <cellStyle name="Hipervínculo" xfId="6052" builtinId="8" hidden="1"/>
    <cellStyle name="Hipervínculo" xfId="6054" builtinId="8" hidden="1"/>
    <cellStyle name="Hipervínculo" xfId="6056" builtinId="8" hidden="1"/>
    <cellStyle name="Hipervínculo" xfId="6058" builtinId="8" hidden="1"/>
    <cellStyle name="Hipervínculo" xfId="6060" builtinId="8" hidden="1"/>
    <cellStyle name="Hipervínculo" xfId="6062" builtinId="8" hidden="1"/>
    <cellStyle name="Hipervínculo" xfId="6064" builtinId="8" hidden="1"/>
    <cellStyle name="Hipervínculo" xfId="6066" builtinId="8" hidden="1"/>
    <cellStyle name="Hipervínculo" xfId="6068" builtinId="8" hidden="1"/>
    <cellStyle name="Hipervínculo" xfId="6070" builtinId="8" hidden="1"/>
    <cellStyle name="Hipervínculo" xfId="6072" builtinId="8" hidden="1"/>
    <cellStyle name="Hipervínculo" xfId="6074" builtinId="8" hidden="1"/>
    <cellStyle name="Hipervínculo" xfId="6076" builtinId="8" hidden="1"/>
    <cellStyle name="Hipervínculo" xfId="6078" builtinId="8" hidden="1"/>
    <cellStyle name="Hipervínculo" xfId="6080" builtinId="8" hidden="1"/>
    <cellStyle name="Hipervínculo" xfId="6082" builtinId="8" hidden="1"/>
    <cellStyle name="Hipervínculo" xfId="6084" builtinId="8" hidden="1"/>
    <cellStyle name="Hipervínculo" xfId="6086" builtinId="8" hidden="1"/>
    <cellStyle name="Hipervínculo" xfId="6088" builtinId="8" hidden="1"/>
    <cellStyle name="Hipervínculo" xfId="6090" builtinId="8" hidden="1"/>
    <cellStyle name="Hipervínculo" xfId="6092" builtinId="8" hidden="1"/>
    <cellStyle name="Hipervínculo" xfId="6094" builtinId="8" hidden="1"/>
    <cellStyle name="Hipervínculo" xfId="6096" builtinId="8" hidden="1"/>
    <cellStyle name="Hipervínculo" xfId="6098" builtinId="8" hidden="1"/>
    <cellStyle name="Hipervínculo" xfId="6100" builtinId="8" hidden="1"/>
    <cellStyle name="Hipervínculo" xfId="6102" builtinId="8" hidden="1"/>
    <cellStyle name="Hipervínculo" xfId="6104" builtinId="8" hidden="1"/>
    <cellStyle name="Hipervínculo" xfId="6106" builtinId="8" hidden="1"/>
    <cellStyle name="Hipervínculo" xfId="6108" builtinId="8" hidden="1"/>
    <cellStyle name="Hipervínculo" xfId="6110" builtinId="8" hidden="1"/>
    <cellStyle name="Hipervínculo" xfId="6112" builtinId="8" hidden="1"/>
    <cellStyle name="Hipervínculo" xfId="6114" builtinId="8" hidden="1"/>
    <cellStyle name="Hipervínculo" xfId="6116" builtinId="8" hidden="1"/>
    <cellStyle name="Hipervínculo" xfId="6118" builtinId="8" hidden="1"/>
    <cellStyle name="Hipervínculo" xfId="6120" builtinId="8" hidden="1"/>
    <cellStyle name="Hipervínculo" xfId="6122" builtinId="8" hidden="1"/>
    <cellStyle name="Hipervínculo" xfId="6124" builtinId="8" hidden="1"/>
    <cellStyle name="Hipervínculo" xfId="6126" builtinId="8" hidden="1"/>
    <cellStyle name="Hipervínculo" xfId="6128" builtinId="8" hidden="1"/>
    <cellStyle name="Hipervínculo" xfId="6130" builtinId="8" hidden="1"/>
    <cellStyle name="Hipervínculo" xfId="6132" builtinId="8" hidden="1"/>
    <cellStyle name="Hipervínculo" xfId="6134" builtinId="8" hidden="1"/>
    <cellStyle name="Hipervínculo" xfId="6136" builtinId="8" hidden="1"/>
    <cellStyle name="Hipervínculo" xfId="6138" builtinId="8" hidden="1"/>
    <cellStyle name="Hipervínculo" xfId="6140" builtinId="8" hidden="1"/>
    <cellStyle name="Hipervínculo" xfId="6142" builtinId="8" hidden="1"/>
    <cellStyle name="Hipervínculo" xfId="6144" builtinId="8" hidden="1"/>
    <cellStyle name="Hipervínculo" xfId="6146" builtinId="8" hidden="1"/>
    <cellStyle name="Hipervínculo" xfId="6148" builtinId="8" hidden="1"/>
    <cellStyle name="Hipervínculo" xfId="6150" builtinId="8" hidden="1"/>
    <cellStyle name="Hipervínculo" xfId="6152" builtinId="8" hidden="1"/>
    <cellStyle name="Hipervínculo" xfId="6154" builtinId="8" hidden="1"/>
    <cellStyle name="Hipervínculo" xfId="6156" builtinId="8" hidden="1"/>
    <cellStyle name="Hipervínculo" xfId="6158" builtinId="8" hidden="1"/>
    <cellStyle name="Hipervínculo" xfId="6160" builtinId="8" hidden="1"/>
    <cellStyle name="Hipervínculo" xfId="6162" builtinId="8" hidden="1"/>
    <cellStyle name="Hipervínculo" xfId="6164" builtinId="8" hidden="1"/>
    <cellStyle name="Hipervínculo" xfId="6166" builtinId="8" hidden="1"/>
    <cellStyle name="Hipervínculo" xfId="6168" builtinId="8" hidden="1"/>
    <cellStyle name="Hipervínculo" xfId="6170" builtinId="8" hidden="1"/>
    <cellStyle name="Hipervínculo" xfId="6172" builtinId="8" hidden="1"/>
    <cellStyle name="Hipervínculo" xfId="6174" builtinId="8" hidden="1"/>
    <cellStyle name="Hipervínculo" xfId="6176" builtinId="8" hidden="1"/>
    <cellStyle name="Hipervínculo" xfId="6178" builtinId="8" hidden="1"/>
    <cellStyle name="Hipervínculo" xfId="6180" builtinId="8" hidden="1"/>
    <cellStyle name="Hipervínculo" xfId="6182" builtinId="8" hidden="1"/>
    <cellStyle name="Hipervínculo" xfId="6184" builtinId="8" hidden="1"/>
    <cellStyle name="Hipervínculo" xfId="6186" builtinId="8" hidden="1"/>
    <cellStyle name="Hipervínculo" xfId="6188" builtinId="8" hidden="1"/>
    <cellStyle name="Hipervínculo" xfId="6190" builtinId="8" hidden="1"/>
    <cellStyle name="Hipervínculo" xfId="6192" builtinId="8" hidden="1"/>
    <cellStyle name="Hipervínculo" xfId="6194" builtinId="8" hidden="1"/>
    <cellStyle name="Hipervínculo" xfId="6196" builtinId="8" hidden="1"/>
    <cellStyle name="Hipervínculo" xfId="6198" builtinId="8" hidden="1"/>
    <cellStyle name="Hipervínculo" xfId="6200" builtinId="8" hidden="1"/>
    <cellStyle name="Hipervínculo" xfId="6202" builtinId="8" hidden="1"/>
    <cellStyle name="Hipervínculo" xfId="6204" builtinId="8" hidden="1"/>
    <cellStyle name="Hipervínculo" xfId="6206" builtinId="8" hidden="1"/>
    <cellStyle name="Hipervínculo" xfId="6208" builtinId="8" hidden="1"/>
    <cellStyle name="Hipervínculo" xfId="6210" builtinId="8" hidden="1"/>
    <cellStyle name="Hipervínculo" xfId="6212" builtinId="8" hidden="1"/>
    <cellStyle name="Hipervínculo" xfId="6214" builtinId="8" hidden="1"/>
    <cellStyle name="Hipervínculo" xfId="6216" builtinId="8" hidden="1"/>
    <cellStyle name="Hipervínculo" xfId="6218" builtinId="8" hidden="1"/>
    <cellStyle name="Hipervínculo" xfId="6220" builtinId="8" hidden="1"/>
    <cellStyle name="Hipervínculo" xfId="6222" builtinId="8" hidden="1"/>
    <cellStyle name="Hipervínculo" xfId="6224" builtinId="8" hidden="1"/>
    <cellStyle name="Hipervínculo" xfId="6226" builtinId="8" hidden="1"/>
    <cellStyle name="Hipervínculo" xfId="6228" builtinId="8" hidden="1"/>
    <cellStyle name="Hipervínculo" xfId="6230" builtinId="8" hidden="1"/>
    <cellStyle name="Hipervínculo" xfId="6232" builtinId="8" hidden="1"/>
    <cellStyle name="Hipervínculo" xfId="6234" builtinId="8" hidden="1"/>
    <cellStyle name="Hipervínculo" xfId="6236" builtinId="8" hidden="1"/>
    <cellStyle name="Hipervínculo" xfId="6238" builtinId="8" hidden="1"/>
    <cellStyle name="Hipervínculo" xfId="6240" builtinId="8" hidden="1"/>
    <cellStyle name="Hipervínculo" xfId="6242" builtinId="8" hidden="1"/>
    <cellStyle name="Hipervínculo" xfId="6244" builtinId="8" hidden="1"/>
    <cellStyle name="Hipervínculo" xfId="6246" builtinId="8" hidden="1"/>
    <cellStyle name="Hipervínculo" xfId="6248" builtinId="8" hidden="1"/>
    <cellStyle name="Hipervínculo" xfId="6250" builtinId="8" hidden="1"/>
    <cellStyle name="Hipervínculo" xfId="6252" builtinId="8" hidden="1"/>
    <cellStyle name="Hipervínculo" xfId="6254" builtinId="8" hidden="1"/>
    <cellStyle name="Hipervínculo" xfId="6256" builtinId="8" hidden="1"/>
    <cellStyle name="Hipervínculo" xfId="6258" builtinId="8" hidden="1"/>
    <cellStyle name="Hipervínculo" xfId="6260" builtinId="8" hidden="1"/>
    <cellStyle name="Hipervínculo" xfId="6262" builtinId="8" hidden="1"/>
    <cellStyle name="Hipervínculo" xfId="6264" builtinId="8" hidden="1"/>
    <cellStyle name="Hipervínculo" xfId="6266" builtinId="8" hidden="1"/>
    <cellStyle name="Hipervínculo" xfId="6268" builtinId="8" hidden="1"/>
    <cellStyle name="Hipervínculo" xfId="6270" builtinId="8" hidden="1"/>
    <cellStyle name="Hipervínculo" xfId="6272" builtinId="8" hidden="1"/>
    <cellStyle name="Hipervínculo" xfId="6274" builtinId="8" hidden="1"/>
    <cellStyle name="Hipervínculo" xfId="6276" builtinId="8" hidden="1"/>
    <cellStyle name="Hipervínculo" xfId="6278" builtinId="8" hidden="1"/>
    <cellStyle name="Hipervínculo" xfId="6280" builtinId="8" hidden="1"/>
    <cellStyle name="Hipervínculo" xfId="6282" builtinId="8" hidden="1"/>
    <cellStyle name="Hipervínculo" xfId="6284" builtinId="8" hidden="1"/>
    <cellStyle name="Hipervínculo" xfId="6286" builtinId="8" hidden="1"/>
    <cellStyle name="Hipervínculo" xfId="6288" builtinId="8" hidden="1"/>
    <cellStyle name="Hipervínculo" xfId="6290" builtinId="8" hidden="1"/>
    <cellStyle name="Hipervínculo" xfId="6292" builtinId="8" hidden="1"/>
    <cellStyle name="Hipervínculo" xfId="6294" builtinId="8" hidden="1"/>
    <cellStyle name="Hipervínculo" xfId="6296" builtinId="8" hidden="1"/>
    <cellStyle name="Hipervínculo" xfId="6298" builtinId="8" hidden="1"/>
    <cellStyle name="Hipervínculo" xfId="6300" builtinId="8" hidden="1"/>
    <cellStyle name="Hipervínculo" xfId="6302" builtinId="8" hidden="1"/>
    <cellStyle name="Hipervínculo" xfId="6304" builtinId="8" hidden="1"/>
    <cellStyle name="Hipervínculo" xfId="6306" builtinId="8" hidden="1"/>
    <cellStyle name="Hipervínculo" xfId="6308" builtinId="8" hidden="1"/>
    <cellStyle name="Hipervínculo" xfId="6310" builtinId="8" hidden="1"/>
    <cellStyle name="Hipervínculo" xfId="6312" builtinId="8" hidden="1"/>
    <cellStyle name="Hipervínculo" xfId="6314" builtinId="8" hidden="1"/>
    <cellStyle name="Hipervínculo" xfId="6316" builtinId="8" hidden="1"/>
    <cellStyle name="Hipervínculo" xfId="6318" builtinId="8" hidden="1"/>
    <cellStyle name="Hipervínculo" xfId="6320" builtinId="8" hidden="1"/>
    <cellStyle name="Hipervínculo" xfId="6322" builtinId="8" hidden="1"/>
    <cellStyle name="Hipervínculo" xfId="6324" builtinId="8" hidden="1"/>
    <cellStyle name="Hipervínculo" xfId="6326" builtinId="8" hidden="1"/>
    <cellStyle name="Hipervínculo" xfId="6328" builtinId="8" hidden="1"/>
    <cellStyle name="Hipervínculo" xfId="6330" builtinId="8" hidden="1"/>
    <cellStyle name="Hipervínculo" xfId="6332" builtinId="8" hidden="1"/>
    <cellStyle name="Hipervínculo" xfId="6334" builtinId="8" hidden="1"/>
    <cellStyle name="Hipervínculo" xfId="6336" builtinId="8" hidden="1"/>
    <cellStyle name="Hipervínculo" xfId="6338" builtinId="8" hidden="1"/>
    <cellStyle name="Hipervínculo" xfId="6340" builtinId="8" hidden="1"/>
    <cellStyle name="Hipervínculo" xfId="6342" builtinId="8" hidden="1"/>
    <cellStyle name="Hipervínculo" xfId="6344" builtinId="8" hidden="1"/>
    <cellStyle name="Hipervínculo" xfId="6346" builtinId="8" hidden="1"/>
    <cellStyle name="Hipervínculo" xfId="6348" builtinId="8" hidden="1"/>
    <cellStyle name="Hipervínculo" xfId="6350" builtinId="8" hidden="1"/>
    <cellStyle name="Hipervínculo" xfId="6352" builtinId="8" hidden="1"/>
    <cellStyle name="Hipervínculo" xfId="6354" builtinId="8" hidden="1"/>
    <cellStyle name="Hipervínculo" xfId="6356" builtinId="8" hidden="1"/>
    <cellStyle name="Hipervínculo" xfId="6358" builtinId="8" hidden="1"/>
    <cellStyle name="Hipervínculo" xfId="6360" builtinId="8" hidden="1"/>
    <cellStyle name="Hipervínculo" xfId="6362" builtinId="8" hidden="1"/>
    <cellStyle name="Hipervínculo" xfId="6364" builtinId="8" hidden="1"/>
    <cellStyle name="Hipervínculo" xfId="6366" builtinId="8" hidden="1"/>
    <cellStyle name="Hipervínculo" xfId="6368" builtinId="8" hidden="1"/>
    <cellStyle name="Hipervínculo" xfId="6370" builtinId="8" hidden="1"/>
    <cellStyle name="Hipervínculo" xfId="6372" builtinId="8" hidden="1"/>
    <cellStyle name="Hipervínculo" xfId="6374" builtinId="8" hidden="1"/>
    <cellStyle name="Hipervínculo" xfId="6376" builtinId="8" hidden="1"/>
    <cellStyle name="Hipervínculo" xfId="6378" builtinId="8" hidden="1"/>
    <cellStyle name="Hipervínculo" xfId="6380" builtinId="8" hidden="1"/>
    <cellStyle name="Hipervínculo" xfId="6382" builtinId="8" hidden="1"/>
    <cellStyle name="Hipervínculo" xfId="6384" builtinId="8" hidden="1"/>
    <cellStyle name="Hipervínculo" xfId="6386" builtinId="8" hidden="1"/>
    <cellStyle name="Hipervínculo" xfId="6388" builtinId="8" hidden="1"/>
    <cellStyle name="Hipervínculo" xfId="6390" builtinId="8" hidden="1"/>
    <cellStyle name="Hipervínculo" xfId="6392" builtinId="8" hidden="1"/>
    <cellStyle name="Hipervínculo" xfId="6394" builtinId="8" hidden="1"/>
    <cellStyle name="Hipervínculo" xfId="6396" builtinId="8" hidden="1"/>
    <cellStyle name="Hipervínculo" xfId="6398" builtinId="8" hidden="1"/>
    <cellStyle name="Hipervínculo" xfId="6400" builtinId="8" hidden="1"/>
    <cellStyle name="Hipervínculo" xfId="6402" builtinId="8" hidden="1"/>
    <cellStyle name="Hipervínculo" xfId="6404" builtinId="8" hidden="1"/>
    <cellStyle name="Hipervínculo" xfId="6406" builtinId="8" hidden="1"/>
    <cellStyle name="Hipervínculo" xfId="6408" builtinId="8" hidden="1"/>
    <cellStyle name="Hipervínculo" xfId="6410" builtinId="8" hidden="1"/>
    <cellStyle name="Hipervínculo" xfId="6412" builtinId="8" hidden="1"/>
    <cellStyle name="Hipervínculo" xfId="6414" builtinId="8" hidden="1"/>
    <cellStyle name="Hipervínculo" xfId="6416" builtinId="8" hidden="1"/>
    <cellStyle name="Hipervínculo" xfId="6418" builtinId="8" hidden="1"/>
    <cellStyle name="Hipervínculo" xfId="6420" builtinId="8" hidden="1"/>
    <cellStyle name="Hipervínculo" xfId="6422" builtinId="8" hidden="1"/>
    <cellStyle name="Hipervínculo" xfId="6424" builtinId="8" hidden="1"/>
    <cellStyle name="Hipervínculo" xfId="6426" builtinId="8" hidden="1"/>
    <cellStyle name="Hipervínculo" xfId="6428" builtinId="8" hidden="1"/>
    <cellStyle name="Hipervínculo" xfId="6430" builtinId="8" hidden="1"/>
    <cellStyle name="Hipervínculo" xfId="6432" builtinId="8" hidden="1"/>
    <cellStyle name="Hipervínculo" xfId="6434" builtinId="8" hidden="1"/>
    <cellStyle name="Hipervínculo" xfId="6436" builtinId="8" hidden="1"/>
    <cellStyle name="Hipervínculo" xfId="6438" builtinId="8" hidden="1"/>
    <cellStyle name="Hipervínculo" xfId="6440" builtinId="8" hidden="1"/>
    <cellStyle name="Hipervínculo" xfId="6442" builtinId="8" hidden="1"/>
    <cellStyle name="Hipervínculo" xfId="6444" builtinId="8" hidden="1"/>
    <cellStyle name="Hipervínculo" xfId="6446" builtinId="8" hidden="1"/>
    <cellStyle name="Hipervínculo" xfId="6448" builtinId="8" hidden="1"/>
    <cellStyle name="Hipervínculo" xfId="6450" builtinId="8" hidden="1"/>
    <cellStyle name="Hipervínculo" xfId="6452" builtinId="8" hidden="1"/>
    <cellStyle name="Hipervínculo" xfId="6454" builtinId="8" hidden="1"/>
    <cellStyle name="Hipervínculo" xfId="6456" builtinId="8" hidden="1"/>
    <cellStyle name="Hipervínculo" xfId="6458" builtinId="8" hidden="1"/>
    <cellStyle name="Hipervínculo" xfId="6460" builtinId="8" hidden="1"/>
    <cellStyle name="Hipervínculo" xfId="6462" builtinId="8" hidden="1"/>
    <cellStyle name="Hipervínculo" xfId="6464" builtinId="8" hidden="1"/>
    <cellStyle name="Hipervínculo" xfId="6466" builtinId="8" hidden="1"/>
    <cellStyle name="Hipervínculo" xfId="6468" builtinId="8" hidden="1"/>
    <cellStyle name="Hipervínculo" xfId="6470" builtinId="8" hidden="1"/>
    <cellStyle name="Hipervínculo" xfId="6472" builtinId="8" hidden="1"/>
    <cellStyle name="Hipervínculo" xfId="6474" builtinId="8" hidden="1"/>
    <cellStyle name="Hipervínculo" xfId="6476" builtinId="8" hidden="1"/>
    <cellStyle name="Hipervínculo" xfId="6478" builtinId="8" hidden="1"/>
    <cellStyle name="Hipervínculo" xfId="6480" builtinId="8" hidden="1"/>
    <cellStyle name="Hipervínculo" xfId="6482" builtinId="8" hidden="1"/>
    <cellStyle name="Hipervínculo" xfId="6484" builtinId="8" hidden="1"/>
    <cellStyle name="Hipervínculo" xfId="6486" builtinId="8" hidden="1"/>
    <cellStyle name="Hipervínculo" xfId="6488" builtinId="8" hidden="1"/>
    <cellStyle name="Hipervínculo" xfId="6490" builtinId="8" hidden="1"/>
    <cellStyle name="Hipervínculo" xfId="6492" builtinId="8" hidden="1"/>
    <cellStyle name="Hipervínculo" xfId="6494" builtinId="8" hidden="1"/>
    <cellStyle name="Hipervínculo" xfId="6496" builtinId="8" hidden="1"/>
    <cellStyle name="Hipervínculo" xfId="6498" builtinId="8" hidden="1"/>
    <cellStyle name="Hipervínculo" xfId="6500" builtinId="8" hidden="1"/>
    <cellStyle name="Hipervínculo" xfId="6502" builtinId="8" hidden="1"/>
    <cellStyle name="Hipervínculo" xfId="6504" builtinId="8" hidden="1"/>
    <cellStyle name="Hipervínculo" xfId="6506" builtinId="8" hidden="1"/>
    <cellStyle name="Hipervínculo" xfId="6508" builtinId="8" hidden="1"/>
    <cellStyle name="Hipervínculo" xfId="6510" builtinId="8" hidden="1"/>
    <cellStyle name="Hipervínculo" xfId="6512" builtinId="8" hidden="1"/>
    <cellStyle name="Hipervínculo" xfId="6514" builtinId="8" hidden="1"/>
    <cellStyle name="Hipervínculo" xfId="6516" builtinId="8" hidden="1"/>
    <cellStyle name="Hipervínculo" xfId="6518" builtinId="8" hidden="1"/>
    <cellStyle name="Hipervínculo" xfId="6520" builtinId="8" hidden="1"/>
    <cellStyle name="Hipervínculo" xfId="6522" builtinId="8" hidden="1"/>
    <cellStyle name="Hipervínculo" xfId="6524" builtinId="8" hidden="1"/>
    <cellStyle name="Hipervínculo" xfId="6526" builtinId="8" hidden="1"/>
    <cellStyle name="Hipervínculo" xfId="6528" builtinId="8" hidden="1"/>
    <cellStyle name="Hipervínculo" xfId="6530" builtinId="8" hidden="1"/>
    <cellStyle name="Hipervínculo" xfId="6532" builtinId="8" hidden="1"/>
    <cellStyle name="Hipervínculo" xfId="6534" builtinId="8" hidden="1"/>
    <cellStyle name="Hipervínculo" xfId="6536" builtinId="8" hidden="1"/>
    <cellStyle name="Hipervínculo" xfId="6538" builtinId="8" hidden="1"/>
    <cellStyle name="Hipervínculo" xfId="6540" builtinId="8" hidden="1"/>
    <cellStyle name="Hipervínculo" xfId="6542" builtinId="8" hidden="1"/>
    <cellStyle name="Hipervínculo" xfId="6544" builtinId="8" hidden="1"/>
    <cellStyle name="Hipervínculo" xfId="6546" builtinId="8" hidden="1"/>
    <cellStyle name="Hipervínculo" xfId="6548" builtinId="8" hidden="1"/>
    <cellStyle name="Hipervínculo" xfId="6550" builtinId="8" hidden="1"/>
    <cellStyle name="Hipervínculo" xfId="6552" builtinId="8" hidden="1"/>
    <cellStyle name="Hipervínculo" xfId="6554" builtinId="8" hidden="1"/>
    <cellStyle name="Hipervínculo" xfId="6556" builtinId="8" hidden="1"/>
    <cellStyle name="Hipervínculo" xfId="6558" builtinId="8" hidden="1"/>
    <cellStyle name="Hipervínculo" xfId="6560" builtinId="8" hidden="1"/>
    <cellStyle name="Hipervínculo" xfId="6562" builtinId="8" hidden="1"/>
    <cellStyle name="Hipervínculo" xfId="6564" builtinId="8" hidden="1"/>
    <cellStyle name="Hipervínculo" xfId="6566" builtinId="8" hidden="1"/>
    <cellStyle name="Hipervínculo" xfId="6568" builtinId="8" hidden="1"/>
    <cellStyle name="Hipervínculo" xfId="6570" builtinId="8" hidden="1"/>
    <cellStyle name="Hipervínculo" xfId="6572" builtinId="8" hidden="1"/>
    <cellStyle name="Hipervínculo" xfId="6574" builtinId="8" hidden="1"/>
    <cellStyle name="Hipervínculo" xfId="6576" builtinId="8" hidden="1"/>
    <cellStyle name="Hipervínculo" xfId="6578" builtinId="8" hidden="1"/>
    <cellStyle name="Hipervínculo" xfId="6580" builtinId="8" hidden="1"/>
    <cellStyle name="Hipervínculo" xfId="6582" builtinId="8" hidden="1"/>
    <cellStyle name="Hipervínculo" xfId="6584" builtinId="8" hidden="1"/>
    <cellStyle name="Hipervínculo" xfId="6586" builtinId="8" hidden="1"/>
    <cellStyle name="Hipervínculo" xfId="6588" builtinId="8" hidden="1"/>
    <cellStyle name="Hipervínculo" xfId="6590" builtinId="8" hidden="1"/>
    <cellStyle name="Hipervínculo" xfId="6592" builtinId="8" hidden="1"/>
    <cellStyle name="Hipervínculo" xfId="6594" builtinId="8" hidden="1"/>
    <cellStyle name="Hipervínculo" xfId="6596" builtinId="8" hidden="1"/>
    <cellStyle name="Hipervínculo" xfId="6598" builtinId="8" hidden="1"/>
    <cellStyle name="Hipervínculo" xfId="6600" builtinId="8" hidden="1"/>
    <cellStyle name="Hipervínculo" xfId="6602" builtinId="8" hidden="1"/>
    <cellStyle name="Hipervínculo" xfId="6604" builtinId="8" hidden="1"/>
    <cellStyle name="Hipervínculo" xfId="6606" builtinId="8" hidden="1"/>
    <cellStyle name="Hipervínculo" xfId="6608" builtinId="8" hidden="1"/>
    <cellStyle name="Hipervínculo" xfId="6610" builtinId="8" hidden="1"/>
    <cellStyle name="Hipervínculo" xfId="6612" builtinId="8" hidden="1"/>
    <cellStyle name="Hipervínculo" xfId="6614" builtinId="8" hidden="1"/>
    <cellStyle name="Hipervínculo" xfId="6616" builtinId="8" hidden="1"/>
    <cellStyle name="Hipervínculo" xfId="6618" builtinId="8" hidden="1"/>
    <cellStyle name="Hipervínculo" xfId="6620" builtinId="8" hidden="1"/>
    <cellStyle name="Hipervínculo" xfId="6622" builtinId="8" hidden="1"/>
    <cellStyle name="Hipervínculo" xfId="6624" builtinId="8" hidden="1"/>
    <cellStyle name="Hipervínculo" xfId="6626" builtinId="8" hidden="1"/>
    <cellStyle name="Hipervínculo" xfId="6628" builtinId="8" hidden="1"/>
    <cellStyle name="Hipervínculo" xfId="6630" builtinId="8" hidden="1"/>
    <cellStyle name="Hipervínculo" xfId="6632" builtinId="8" hidden="1"/>
    <cellStyle name="Hipervínculo" xfId="6634" builtinId="8" hidden="1"/>
    <cellStyle name="Hipervínculo" xfId="6636" builtinId="8" hidden="1"/>
    <cellStyle name="Hipervínculo" xfId="6638" builtinId="8" hidden="1"/>
    <cellStyle name="Hipervínculo" xfId="6640" builtinId="8" hidden="1"/>
    <cellStyle name="Hipervínculo" xfId="6642" builtinId="8" hidden="1"/>
    <cellStyle name="Hipervínculo" xfId="6644" builtinId="8" hidden="1"/>
    <cellStyle name="Hipervínculo" xfId="6646" builtinId="8" hidden="1"/>
    <cellStyle name="Hipervínculo" xfId="6648" builtinId="8" hidden="1"/>
    <cellStyle name="Hipervínculo" xfId="6650" builtinId="8" hidden="1"/>
    <cellStyle name="Hipervínculo" xfId="6652" builtinId="8" hidden="1"/>
    <cellStyle name="Hipervínculo" xfId="6654" builtinId="8" hidden="1"/>
    <cellStyle name="Hipervínculo" xfId="6656" builtinId="8" hidden="1"/>
    <cellStyle name="Hipervínculo" xfId="6658" builtinId="8" hidden="1"/>
    <cellStyle name="Hipervínculo" xfId="6660" builtinId="8" hidden="1"/>
    <cellStyle name="Hipervínculo" xfId="6662" builtinId="8" hidden="1"/>
    <cellStyle name="Hipervínculo" xfId="6664" builtinId="8" hidden="1"/>
    <cellStyle name="Hipervínculo" xfId="6666" builtinId="8" hidden="1"/>
    <cellStyle name="Hipervínculo" xfId="6668" builtinId="8" hidden="1"/>
    <cellStyle name="Hipervínculo" xfId="6670" builtinId="8" hidden="1"/>
    <cellStyle name="Hipervínculo" xfId="6672" builtinId="8" hidden="1"/>
    <cellStyle name="Hipervínculo" xfId="6674" builtinId="8" hidden="1"/>
    <cellStyle name="Hipervínculo" xfId="6676" builtinId="8" hidden="1"/>
    <cellStyle name="Hipervínculo" xfId="6678" builtinId="8" hidden="1"/>
    <cellStyle name="Hipervínculo" xfId="6680" builtinId="8" hidden="1"/>
    <cellStyle name="Hipervínculo" xfId="6682" builtinId="8" hidden="1"/>
    <cellStyle name="Hipervínculo" xfId="6684" builtinId="8" hidden="1"/>
    <cellStyle name="Hipervínculo" xfId="6686" builtinId="8" hidden="1"/>
    <cellStyle name="Hipervínculo" xfId="6688" builtinId="8" hidden="1"/>
    <cellStyle name="Hipervínculo" xfId="6690" builtinId="8" hidden="1"/>
    <cellStyle name="Hipervínculo" xfId="6692" builtinId="8" hidden="1"/>
    <cellStyle name="Hipervínculo" xfId="6694" builtinId="8" hidden="1"/>
    <cellStyle name="Hipervínculo" xfId="6696" builtinId="8" hidden="1"/>
    <cellStyle name="Hipervínculo" xfId="6698" builtinId="8" hidden="1"/>
    <cellStyle name="Hipervínculo" xfId="6700" builtinId="8" hidden="1"/>
    <cellStyle name="Hipervínculo" xfId="6702" builtinId="8" hidden="1"/>
    <cellStyle name="Hipervínculo" xfId="6704" builtinId="8" hidden="1"/>
    <cellStyle name="Hipervínculo" xfId="6706" builtinId="8" hidden="1"/>
    <cellStyle name="Hipervínculo" xfId="6708" builtinId="8" hidden="1"/>
    <cellStyle name="Hipervínculo" xfId="6710" builtinId="8" hidden="1"/>
    <cellStyle name="Hipervínculo" xfId="6712" builtinId="8" hidden="1"/>
    <cellStyle name="Hipervínculo" xfId="6714" builtinId="8" hidden="1"/>
    <cellStyle name="Hipervínculo" xfId="6716" builtinId="8" hidden="1"/>
    <cellStyle name="Hipervínculo" xfId="6718" builtinId="8" hidden="1"/>
    <cellStyle name="Hipervínculo" xfId="6720" builtinId="8" hidden="1"/>
    <cellStyle name="Hipervínculo" xfId="6722" builtinId="8" hidden="1"/>
    <cellStyle name="Hipervínculo" xfId="6724" builtinId="8" hidden="1"/>
    <cellStyle name="Hipervínculo" xfId="6726" builtinId="8" hidden="1"/>
    <cellStyle name="Hipervínculo" xfId="6728" builtinId="8" hidden="1"/>
    <cellStyle name="Hipervínculo" xfId="6730" builtinId="8" hidden="1"/>
    <cellStyle name="Hipervínculo" xfId="6732" builtinId="8" hidden="1"/>
    <cellStyle name="Hipervínculo" xfId="6734" builtinId="8" hidden="1"/>
    <cellStyle name="Hipervínculo" xfId="6736" builtinId="8" hidden="1"/>
    <cellStyle name="Hipervínculo" xfId="6738" builtinId="8" hidden="1"/>
    <cellStyle name="Hipervínculo" xfId="6740" builtinId="8" hidden="1"/>
    <cellStyle name="Hipervínculo" xfId="6742" builtinId="8" hidden="1"/>
    <cellStyle name="Hipervínculo" xfId="6744" builtinId="8" hidden="1"/>
    <cellStyle name="Hipervínculo" xfId="6746" builtinId="8" hidden="1"/>
    <cellStyle name="Hipervínculo" xfId="6748" builtinId="8" hidden="1"/>
    <cellStyle name="Hipervínculo" xfId="6750" builtinId="8" hidden="1"/>
    <cellStyle name="Hipervínculo" xfId="6752" builtinId="8" hidden="1"/>
    <cellStyle name="Hipervínculo" xfId="6754" builtinId="8" hidden="1"/>
    <cellStyle name="Hipervínculo" xfId="6756" builtinId="8" hidden="1"/>
    <cellStyle name="Hipervínculo" xfId="6758" builtinId="8" hidden="1"/>
    <cellStyle name="Hipervínculo" xfId="6760" builtinId="8" hidden="1"/>
    <cellStyle name="Hipervínculo" xfId="6762" builtinId="8" hidden="1"/>
    <cellStyle name="Hipervínculo" xfId="6764" builtinId="8" hidden="1"/>
    <cellStyle name="Hipervínculo" xfId="6766" builtinId="8" hidden="1"/>
    <cellStyle name="Hipervínculo" xfId="6768" builtinId="8" hidden="1"/>
    <cellStyle name="Hipervínculo" xfId="6770" builtinId="8" hidden="1"/>
    <cellStyle name="Hipervínculo" xfId="6772" builtinId="8" hidden="1"/>
    <cellStyle name="Hipervínculo" xfId="6774" builtinId="8" hidden="1"/>
    <cellStyle name="Hipervínculo" xfId="6776" builtinId="8" hidden="1"/>
    <cellStyle name="Hipervínculo" xfId="6778" builtinId="8" hidden="1"/>
    <cellStyle name="Hipervínculo" xfId="6780" builtinId="8" hidden="1"/>
    <cellStyle name="Hipervínculo" xfId="678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1" builtinId="9" hidden="1"/>
    <cellStyle name="Hipervínculo visitado" xfId="1712" builtinId="9" hidden="1"/>
    <cellStyle name="Hipervínculo visitado" xfId="1713" builtinId="9" hidden="1"/>
    <cellStyle name="Hipervínculo visitado" xfId="1714" builtinId="9" hidden="1"/>
    <cellStyle name="Hipervínculo visitado" xfId="1715" builtinId="9" hidden="1"/>
    <cellStyle name="Hipervínculo visitado" xfId="1716" builtinId="9" hidden="1"/>
    <cellStyle name="Hipervínculo visitado" xfId="1717" builtinId="9" hidden="1"/>
    <cellStyle name="Hipervínculo visitado" xfId="1718" builtinId="9" hidden="1"/>
    <cellStyle name="Hipervínculo visitado" xfId="1719" builtinId="9" hidden="1"/>
    <cellStyle name="Hipervínculo visitado" xfId="1720" builtinId="9" hidden="1"/>
    <cellStyle name="Hipervínculo visitado" xfId="1721" builtinId="9" hidden="1"/>
    <cellStyle name="Hipervínculo visitado" xfId="1722" builtinId="9" hidden="1"/>
    <cellStyle name="Hipervínculo visitado" xfId="1723" builtinId="9" hidden="1"/>
    <cellStyle name="Hipervínculo visitado" xfId="1724" builtinId="9" hidden="1"/>
    <cellStyle name="Hipervínculo visitado" xfId="1725" builtinId="9" hidden="1"/>
    <cellStyle name="Hipervínculo visitado" xfId="1726" builtinId="9" hidden="1"/>
    <cellStyle name="Hipervínculo visitado" xfId="1727" builtinId="9" hidden="1"/>
    <cellStyle name="Hipervínculo visitado" xfId="1728" builtinId="9" hidden="1"/>
    <cellStyle name="Hipervínculo visitado" xfId="1729" builtinId="9" hidden="1"/>
    <cellStyle name="Hipervínculo visitado" xfId="1730" builtinId="9" hidden="1"/>
    <cellStyle name="Hipervínculo visitado" xfId="1731" builtinId="9" hidden="1"/>
    <cellStyle name="Hipervínculo visitado" xfId="1732" builtinId="9" hidden="1"/>
    <cellStyle name="Hipervínculo visitado" xfId="1733" builtinId="9" hidden="1"/>
    <cellStyle name="Hipervínculo visitado" xfId="1734" builtinId="9" hidden="1"/>
    <cellStyle name="Hipervínculo visitado" xfId="1735" builtinId="9" hidden="1"/>
    <cellStyle name="Hipervínculo visitado" xfId="1736" builtinId="9" hidden="1"/>
    <cellStyle name="Hipervínculo visitado" xfId="1737" builtinId="9" hidden="1"/>
    <cellStyle name="Hipervínculo visitado" xfId="1738" builtinId="9" hidden="1"/>
    <cellStyle name="Hipervínculo visitado" xfId="1739" builtinId="9" hidden="1"/>
    <cellStyle name="Hipervínculo visitado" xfId="1740" builtinId="9" hidden="1"/>
    <cellStyle name="Hipervínculo visitado" xfId="1741" builtinId="9" hidden="1"/>
    <cellStyle name="Hipervínculo visitado" xfId="1742" builtinId="9" hidden="1"/>
    <cellStyle name="Hipervínculo visitado" xfId="1743" builtinId="9" hidden="1"/>
    <cellStyle name="Hipervínculo visitado" xfId="1744" builtinId="9" hidden="1"/>
    <cellStyle name="Hipervínculo visitado" xfId="1745" builtinId="9" hidden="1"/>
    <cellStyle name="Hipervínculo visitado" xfId="1746" builtinId="9" hidden="1"/>
    <cellStyle name="Hipervínculo visitado" xfId="1747" builtinId="9" hidden="1"/>
    <cellStyle name="Hipervínculo visitado" xfId="1748" builtinId="9" hidden="1"/>
    <cellStyle name="Hipervínculo visitado" xfId="1749" builtinId="9" hidden="1"/>
    <cellStyle name="Hipervínculo visitado" xfId="1750" builtinId="9" hidden="1"/>
    <cellStyle name="Hipervínculo visitado" xfId="1751" builtinId="9" hidden="1"/>
    <cellStyle name="Hipervínculo visitado" xfId="1752" builtinId="9" hidden="1"/>
    <cellStyle name="Hipervínculo visitado" xfId="1753" builtinId="9" hidden="1"/>
    <cellStyle name="Hipervínculo visitado" xfId="1754" builtinId="9" hidden="1"/>
    <cellStyle name="Hipervínculo visitado" xfId="1755" builtinId="9" hidden="1"/>
    <cellStyle name="Hipervínculo visitado" xfId="1756" builtinId="9" hidden="1"/>
    <cellStyle name="Hipervínculo visitado" xfId="1757" builtinId="9" hidden="1"/>
    <cellStyle name="Hipervínculo visitado" xfId="1758" builtinId="9" hidden="1"/>
    <cellStyle name="Hipervínculo visitado" xfId="1759" builtinId="9" hidden="1"/>
    <cellStyle name="Hipervínculo visitado" xfId="1760" builtinId="9" hidden="1"/>
    <cellStyle name="Hipervínculo visitado" xfId="1761" builtinId="9" hidden="1"/>
    <cellStyle name="Hipervínculo visitado" xfId="1762" builtinId="9" hidden="1"/>
    <cellStyle name="Hipervínculo visitado" xfId="1763" builtinId="9" hidden="1"/>
    <cellStyle name="Hipervínculo visitado" xfId="1764" builtinId="9" hidden="1"/>
    <cellStyle name="Hipervínculo visitado" xfId="1765" builtinId="9" hidden="1"/>
    <cellStyle name="Hipervínculo visitado" xfId="1766" builtinId="9" hidden="1"/>
    <cellStyle name="Hipervínculo visitado" xfId="1767" builtinId="9" hidden="1"/>
    <cellStyle name="Hipervínculo visitado" xfId="1768" builtinId="9" hidden="1"/>
    <cellStyle name="Hipervínculo visitado" xfId="1769" builtinId="9" hidden="1"/>
    <cellStyle name="Hipervínculo visitado" xfId="1770" builtinId="9" hidden="1"/>
    <cellStyle name="Hipervínculo visitado" xfId="1771" builtinId="9" hidden="1"/>
    <cellStyle name="Hipervínculo visitado" xfId="1772" builtinId="9" hidden="1"/>
    <cellStyle name="Hipervínculo visitado" xfId="1773" builtinId="9" hidden="1"/>
    <cellStyle name="Hipervínculo visitado" xfId="1774" builtinId="9" hidden="1"/>
    <cellStyle name="Hipervínculo visitado" xfId="1775" builtinId="9" hidden="1"/>
    <cellStyle name="Hipervínculo visitado" xfId="1776" builtinId="9" hidden="1"/>
    <cellStyle name="Hipervínculo visitado" xfId="1777" builtinId="9" hidden="1"/>
    <cellStyle name="Hipervínculo visitado" xfId="1778" builtinId="9" hidden="1"/>
    <cellStyle name="Hipervínculo visitado" xfId="1779" builtinId="9" hidden="1"/>
    <cellStyle name="Hipervínculo visitado" xfId="1780" builtinId="9" hidden="1"/>
    <cellStyle name="Hipervínculo visitado" xfId="1781" builtinId="9" hidden="1"/>
    <cellStyle name="Hipervínculo visitado" xfId="1782" builtinId="9" hidden="1"/>
    <cellStyle name="Hipervínculo visitado" xfId="1783" builtinId="9" hidden="1"/>
    <cellStyle name="Hipervínculo visitado" xfId="1784" builtinId="9" hidden="1"/>
    <cellStyle name="Hipervínculo visitado" xfId="1785" builtinId="9" hidden="1"/>
    <cellStyle name="Hipervínculo visitado" xfId="1786" builtinId="9" hidden="1"/>
    <cellStyle name="Hipervínculo visitado" xfId="1787" builtinId="9" hidden="1"/>
    <cellStyle name="Hipervínculo visitado" xfId="1788" builtinId="9" hidden="1"/>
    <cellStyle name="Hipervínculo visitado" xfId="1789" builtinId="9" hidden="1"/>
    <cellStyle name="Hipervínculo visitado" xfId="1790" builtinId="9" hidden="1"/>
    <cellStyle name="Hipervínculo visitado" xfId="1791" builtinId="9" hidden="1"/>
    <cellStyle name="Hipervínculo visitado" xfId="1792" builtinId="9" hidden="1"/>
    <cellStyle name="Hipervínculo visitado" xfId="1793" builtinId="9" hidden="1"/>
    <cellStyle name="Hipervínculo visitado" xfId="1794" builtinId="9" hidden="1"/>
    <cellStyle name="Hipervínculo visitado" xfId="1795" builtinId="9" hidden="1"/>
    <cellStyle name="Hipervínculo visitado" xfId="1796" builtinId="9" hidden="1"/>
    <cellStyle name="Hipervínculo visitado" xfId="1797" builtinId="9" hidden="1"/>
    <cellStyle name="Hipervínculo visitado" xfId="1798" builtinId="9" hidden="1"/>
    <cellStyle name="Hipervínculo visitado" xfId="1799" builtinId="9" hidden="1"/>
    <cellStyle name="Hipervínculo visitado" xfId="1800" builtinId="9" hidden="1"/>
    <cellStyle name="Hipervínculo visitado" xfId="1801" builtinId="9" hidden="1"/>
    <cellStyle name="Hipervínculo visitado" xfId="1802" builtinId="9" hidden="1"/>
    <cellStyle name="Hipervínculo visitado" xfId="1803" builtinId="9" hidden="1"/>
    <cellStyle name="Hipervínculo visitado" xfId="1804" builtinId="9" hidden="1"/>
    <cellStyle name="Hipervínculo visitado" xfId="1805" builtinId="9" hidden="1"/>
    <cellStyle name="Hipervínculo visitado" xfId="1806" builtinId="9" hidden="1"/>
    <cellStyle name="Hipervínculo visitado" xfId="1807" builtinId="9" hidden="1"/>
    <cellStyle name="Hipervínculo visitado" xfId="1808" builtinId="9" hidden="1"/>
    <cellStyle name="Hipervínculo visitado" xfId="1809" builtinId="9" hidden="1"/>
    <cellStyle name="Hipervínculo visitado" xfId="1810" builtinId="9" hidden="1"/>
    <cellStyle name="Hipervínculo visitado" xfId="1811" builtinId="9" hidden="1"/>
    <cellStyle name="Hipervínculo visitado" xfId="1812" builtinId="9" hidden="1"/>
    <cellStyle name="Hipervínculo visitado" xfId="1813" builtinId="9" hidden="1"/>
    <cellStyle name="Hipervínculo visitado" xfId="1814" builtinId="9" hidden="1"/>
    <cellStyle name="Hipervínculo visitado" xfId="1815" builtinId="9" hidden="1"/>
    <cellStyle name="Hipervínculo visitado" xfId="1816" builtinId="9" hidden="1"/>
    <cellStyle name="Hipervínculo visitado" xfId="1817" builtinId="9" hidden="1"/>
    <cellStyle name="Hipervínculo visitado" xfId="1818" builtinId="9" hidden="1"/>
    <cellStyle name="Hipervínculo visitado" xfId="1819" builtinId="9" hidden="1"/>
    <cellStyle name="Hipervínculo visitado" xfId="1820" builtinId="9" hidden="1"/>
    <cellStyle name="Hipervínculo visitado" xfId="1821" builtinId="9" hidden="1"/>
    <cellStyle name="Hipervínculo visitado" xfId="1822" builtinId="9" hidden="1"/>
    <cellStyle name="Hipervínculo visitado" xfId="1823" builtinId="9" hidden="1"/>
    <cellStyle name="Hipervínculo visitado" xfId="1824" builtinId="9" hidden="1"/>
    <cellStyle name="Hipervínculo visitado" xfId="1825" builtinId="9" hidden="1"/>
    <cellStyle name="Hipervínculo visitado" xfId="1826" builtinId="9" hidden="1"/>
    <cellStyle name="Hipervínculo visitado" xfId="1827" builtinId="9" hidden="1"/>
    <cellStyle name="Hipervínculo visitado" xfId="1828" builtinId="9" hidden="1"/>
    <cellStyle name="Hipervínculo visitado" xfId="1829" builtinId="9" hidden="1"/>
    <cellStyle name="Hipervínculo visitado" xfId="1830" builtinId="9" hidden="1"/>
    <cellStyle name="Hipervínculo visitado" xfId="1831" builtinId="9" hidden="1"/>
    <cellStyle name="Hipervínculo visitado" xfId="1832" builtinId="9" hidden="1"/>
    <cellStyle name="Hipervínculo visitado" xfId="1833" builtinId="9" hidden="1"/>
    <cellStyle name="Hipervínculo visitado" xfId="1834" builtinId="9" hidden="1"/>
    <cellStyle name="Hipervínculo visitado" xfId="1835" builtinId="9" hidden="1"/>
    <cellStyle name="Hipervínculo visitado" xfId="1836" builtinId="9" hidden="1"/>
    <cellStyle name="Hipervínculo visitado" xfId="1837" builtinId="9" hidden="1"/>
    <cellStyle name="Hipervínculo visitado" xfId="1838" builtinId="9" hidden="1"/>
    <cellStyle name="Hipervínculo visitado" xfId="1839" builtinId="9" hidden="1"/>
    <cellStyle name="Hipervínculo visitado" xfId="1840" builtinId="9" hidden="1"/>
    <cellStyle name="Hipervínculo visitado" xfId="1841" builtinId="9" hidden="1"/>
    <cellStyle name="Hipervínculo visitado" xfId="1842" builtinId="9" hidden="1"/>
    <cellStyle name="Hipervínculo visitado" xfId="1843" builtinId="9" hidden="1"/>
    <cellStyle name="Hipervínculo visitado" xfId="1844" builtinId="9" hidden="1"/>
    <cellStyle name="Hipervínculo visitado" xfId="1845" builtinId="9" hidden="1"/>
    <cellStyle name="Hipervínculo visitado" xfId="1846" builtinId="9" hidden="1"/>
    <cellStyle name="Hipervínculo visitado" xfId="1847" builtinId="9" hidden="1"/>
    <cellStyle name="Hipervínculo visitado" xfId="1848" builtinId="9" hidden="1"/>
    <cellStyle name="Hipervínculo visitado" xfId="1849" builtinId="9" hidden="1"/>
    <cellStyle name="Hipervínculo visitado" xfId="1850" builtinId="9" hidden="1"/>
    <cellStyle name="Hipervínculo visitado" xfId="1851" builtinId="9" hidden="1"/>
    <cellStyle name="Hipervínculo visitado" xfId="1852" builtinId="9" hidden="1"/>
    <cellStyle name="Hipervínculo visitado" xfId="1853" builtinId="9" hidden="1"/>
    <cellStyle name="Hipervínculo visitado" xfId="1854" builtinId="9" hidden="1"/>
    <cellStyle name="Hipervínculo visitado" xfId="1855" builtinId="9" hidden="1"/>
    <cellStyle name="Hipervínculo visitado" xfId="1856" builtinId="9" hidden="1"/>
    <cellStyle name="Hipervínculo visitado" xfId="1857" builtinId="9" hidden="1"/>
    <cellStyle name="Hipervínculo visitado" xfId="1858" builtinId="9" hidden="1"/>
    <cellStyle name="Hipervínculo visitado" xfId="1859" builtinId="9" hidden="1"/>
    <cellStyle name="Hipervínculo visitado" xfId="1860" builtinId="9" hidden="1"/>
    <cellStyle name="Hipervínculo visitado" xfId="1861" builtinId="9" hidden="1"/>
    <cellStyle name="Hipervínculo visitado" xfId="1862" builtinId="9" hidden="1"/>
    <cellStyle name="Hipervínculo visitado" xfId="1863" builtinId="9" hidden="1"/>
    <cellStyle name="Hipervínculo visitado" xfId="1864" builtinId="9" hidden="1"/>
    <cellStyle name="Hipervínculo visitado" xfId="1865" builtinId="9" hidden="1"/>
    <cellStyle name="Hipervínculo visitado" xfId="1866" builtinId="9" hidden="1"/>
    <cellStyle name="Hipervínculo visitado" xfId="1867" builtinId="9" hidden="1"/>
    <cellStyle name="Hipervínculo visitado" xfId="1868" builtinId="9" hidden="1"/>
    <cellStyle name="Hipervínculo visitado" xfId="1869" builtinId="9" hidden="1"/>
    <cellStyle name="Hipervínculo visitado" xfId="1870" builtinId="9" hidden="1"/>
    <cellStyle name="Hipervínculo visitado" xfId="1871" builtinId="9" hidden="1"/>
    <cellStyle name="Hipervínculo visitado" xfId="1872" builtinId="9" hidden="1"/>
    <cellStyle name="Hipervínculo visitado" xfId="1873" builtinId="9" hidden="1"/>
    <cellStyle name="Hipervínculo visitado" xfId="1874" builtinId="9" hidden="1"/>
    <cellStyle name="Hipervínculo visitado" xfId="1875" builtinId="9" hidden="1"/>
    <cellStyle name="Hipervínculo visitado" xfId="1876" builtinId="9" hidden="1"/>
    <cellStyle name="Hipervínculo visitado" xfId="1877" builtinId="9" hidden="1"/>
    <cellStyle name="Hipervínculo visitado" xfId="1878" builtinId="9" hidden="1"/>
    <cellStyle name="Hipervínculo visitado" xfId="1879" builtinId="9" hidden="1"/>
    <cellStyle name="Hipervínculo visitado" xfId="1880" builtinId="9" hidden="1"/>
    <cellStyle name="Hipervínculo visitado" xfId="1881" builtinId="9" hidden="1"/>
    <cellStyle name="Hipervínculo visitado" xfId="1882" builtinId="9" hidden="1"/>
    <cellStyle name="Hipervínculo visitado" xfId="1883" builtinId="9" hidden="1"/>
    <cellStyle name="Hipervínculo visitado" xfId="1884" builtinId="9" hidden="1"/>
    <cellStyle name="Hipervínculo visitado" xfId="1885" builtinId="9" hidden="1"/>
    <cellStyle name="Hipervínculo visitado" xfId="1886" builtinId="9" hidden="1"/>
    <cellStyle name="Hipervínculo visitado" xfId="1887" builtinId="9" hidden="1"/>
    <cellStyle name="Hipervínculo visitado" xfId="1888" builtinId="9" hidden="1"/>
    <cellStyle name="Hipervínculo visitado" xfId="1889" builtinId="9" hidden="1"/>
    <cellStyle name="Hipervínculo visitado" xfId="1890" builtinId="9" hidden="1"/>
    <cellStyle name="Hipervínculo visitado" xfId="1891" builtinId="9" hidden="1"/>
    <cellStyle name="Hipervínculo visitado" xfId="1892" builtinId="9" hidden="1"/>
    <cellStyle name="Hipervínculo visitado" xfId="1893" builtinId="9" hidden="1"/>
    <cellStyle name="Hipervínculo visitado" xfId="1894" builtinId="9" hidden="1"/>
    <cellStyle name="Hipervínculo visitado" xfId="1895" builtinId="9" hidden="1"/>
    <cellStyle name="Hipervínculo visitado" xfId="1896" builtinId="9" hidden="1"/>
    <cellStyle name="Hipervínculo visitado" xfId="1897" builtinId="9" hidden="1"/>
    <cellStyle name="Hipervínculo visitado" xfId="1898" builtinId="9" hidden="1"/>
    <cellStyle name="Hipervínculo visitado" xfId="1899" builtinId="9" hidden="1"/>
    <cellStyle name="Hipervínculo visitado" xfId="1900" builtinId="9" hidden="1"/>
    <cellStyle name="Hipervínculo visitado" xfId="1901" builtinId="9" hidden="1"/>
    <cellStyle name="Hipervínculo visitado" xfId="1902" builtinId="9" hidden="1"/>
    <cellStyle name="Hipervínculo visitado" xfId="1903" builtinId="9" hidden="1"/>
    <cellStyle name="Hipervínculo visitado" xfId="1904" builtinId="9" hidden="1"/>
    <cellStyle name="Hipervínculo visitado" xfId="1905" builtinId="9" hidden="1"/>
    <cellStyle name="Hipervínculo visitado" xfId="1906" builtinId="9" hidden="1"/>
    <cellStyle name="Hipervínculo visitado" xfId="1907" builtinId="9" hidden="1"/>
    <cellStyle name="Hipervínculo visitado" xfId="1908" builtinId="9" hidden="1"/>
    <cellStyle name="Hipervínculo visitado" xfId="1909" builtinId="9" hidden="1"/>
    <cellStyle name="Hipervínculo visitado" xfId="1910" builtinId="9" hidden="1"/>
    <cellStyle name="Hipervínculo visitado" xfId="1911" builtinId="9" hidden="1"/>
    <cellStyle name="Hipervínculo visitado" xfId="1912" builtinId="9" hidden="1"/>
    <cellStyle name="Hipervínculo visitado" xfId="1913" builtinId="9" hidden="1"/>
    <cellStyle name="Hipervínculo visitado" xfId="1914" builtinId="9" hidden="1"/>
    <cellStyle name="Hipervínculo visitado" xfId="1915" builtinId="9" hidden="1"/>
    <cellStyle name="Hipervínculo visitado" xfId="1916" builtinId="9" hidden="1"/>
    <cellStyle name="Hipervínculo visitado" xfId="1917" builtinId="9" hidden="1"/>
    <cellStyle name="Hipervínculo visitado" xfId="1918" builtinId="9" hidden="1"/>
    <cellStyle name="Hipervínculo visitado" xfId="1919" builtinId="9" hidden="1"/>
    <cellStyle name="Hipervínculo visitado" xfId="1920" builtinId="9" hidden="1"/>
    <cellStyle name="Hipervínculo visitado" xfId="1921" builtinId="9" hidden="1"/>
    <cellStyle name="Hipervínculo visitado" xfId="1922" builtinId="9" hidden="1"/>
    <cellStyle name="Hipervínculo visitado" xfId="1923" builtinId="9" hidden="1"/>
    <cellStyle name="Hipervínculo visitado" xfId="1924" builtinId="9" hidden="1"/>
    <cellStyle name="Hipervínculo visitado" xfId="1925" builtinId="9" hidden="1"/>
    <cellStyle name="Hipervínculo visitado" xfId="1926" builtinId="9" hidden="1"/>
    <cellStyle name="Hipervínculo visitado" xfId="1927" builtinId="9" hidden="1"/>
    <cellStyle name="Hipervínculo visitado" xfId="1928" builtinId="9" hidden="1"/>
    <cellStyle name="Hipervínculo visitado" xfId="1929" builtinId="9" hidden="1"/>
    <cellStyle name="Hipervínculo visitado" xfId="1930" builtinId="9" hidden="1"/>
    <cellStyle name="Hipervínculo visitado" xfId="1931" builtinId="9" hidden="1"/>
    <cellStyle name="Hipervínculo visitado" xfId="1932" builtinId="9" hidden="1"/>
    <cellStyle name="Hipervínculo visitado" xfId="1933" builtinId="9" hidden="1"/>
    <cellStyle name="Hipervínculo visitado" xfId="1934" builtinId="9" hidden="1"/>
    <cellStyle name="Hipervínculo visitado" xfId="1935" builtinId="9" hidden="1"/>
    <cellStyle name="Hipervínculo visitado" xfId="1936" builtinId="9" hidden="1"/>
    <cellStyle name="Hipervínculo visitado" xfId="1937" builtinId="9" hidden="1"/>
    <cellStyle name="Hipervínculo visitado" xfId="1938" builtinId="9" hidden="1"/>
    <cellStyle name="Hipervínculo visitado" xfId="1939" builtinId="9" hidden="1"/>
    <cellStyle name="Hipervínculo visitado" xfId="1940" builtinId="9" hidden="1"/>
    <cellStyle name="Hipervínculo visitado" xfId="1941" builtinId="9" hidden="1"/>
    <cellStyle name="Hipervínculo visitado" xfId="1942" builtinId="9" hidden="1"/>
    <cellStyle name="Hipervínculo visitado" xfId="1943" builtinId="9" hidden="1"/>
    <cellStyle name="Hipervínculo visitado" xfId="1944" builtinId="9" hidden="1"/>
    <cellStyle name="Hipervínculo visitado" xfId="1945" builtinId="9" hidden="1"/>
    <cellStyle name="Hipervínculo visitado" xfId="1946" builtinId="9" hidden="1"/>
    <cellStyle name="Hipervínculo visitado" xfId="1947" builtinId="9" hidden="1"/>
    <cellStyle name="Hipervínculo visitado" xfId="1948" builtinId="9" hidden="1"/>
    <cellStyle name="Hipervínculo visitado" xfId="1949" builtinId="9" hidden="1"/>
    <cellStyle name="Hipervínculo visitado" xfId="1950" builtinId="9" hidden="1"/>
    <cellStyle name="Hipervínculo visitado" xfId="1951" builtinId="9" hidden="1"/>
    <cellStyle name="Hipervínculo visitado" xfId="1952" builtinId="9" hidden="1"/>
    <cellStyle name="Hipervínculo visitado" xfId="1953" builtinId="9" hidden="1"/>
    <cellStyle name="Hipervínculo visitado" xfId="1954" builtinId="9" hidden="1"/>
    <cellStyle name="Hipervínculo visitado" xfId="1955" builtinId="9" hidden="1"/>
    <cellStyle name="Hipervínculo visitado" xfId="1956" builtinId="9" hidden="1"/>
    <cellStyle name="Hipervínculo visitado" xfId="1957" builtinId="9" hidden="1"/>
    <cellStyle name="Hipervínculo visitado" xfId="1958" builtinId="9" hidden="1"/>
    <cellStyle name="Hipervínculo visitado" xfId="1959" builtinId="9" hidden="1"/>
    <cellStyle name="Hipervínculo visitado" xfId="1960" builtinId="9" hidden="1"/>
    <cellStyle name="Hipervínculo visitado" xfId="1961" builtinId="9" hidden="1"/>
    <cellStyle name="Hipervínculo visitado" xfId="1962" builtinId="9" hidden="1"/>
    <cellStyle name="Hipervínculo visitado" xfId="1963" builtinId="9" hidden="1"/>
    <cellStyle name="Hipervínculo visitado" xfId="1964" builtinId="9" hidden="1"/>
    <cellStyle name="Hipervínculo visitado" xfId="1965" builtinId="9" hidden="1"/>
    <cellStyle name="Hipervínculo visitado" xfId="1966" builtinId="9" hidden="1"/>
    <cellStyle name="Hipervínculo visitado" xfId="1967" builtinId="9" hidden="1"/>
    <cellStyle name="Hipervínculo visitado" xfId="1968" builtinId="9" hidden="1"/>
    <cellStyle name="Hipervínculo visitado" xfId="1969" builtinId="9" hidden="1"/>
    <cellStyle name="Hipervínculo visitado" xfId="1970" builtinId="9" hidden="1"/>
    <cellStyle name="Hipervínculo visitado" xfId="1971" builtinId="9" hidden="1"/>
    <cellStyle name="Hipervínculo visitado" xfId="1972" builtinId="9" hidden="1"/>
    <cellStyle name="Hipervínculo visitado" xfId="1973" builtinId="9" hidden="1"/>
    <cellStyle name="Hipervínculo visitado" xfId="1974" builtinId="9" hidden="1"/>
    <cellStyle name="Hipervínculo visitado" xfId="1975" builtinId="9" hidden="1"/>
    <cellStyle name="Hipervínculo visitado" xfId="1976" builtinId="9" hidden="1"/>
    <cellStyle name="Hipervínculo visitado" xfId="1977" builtinId="9" hidden="1"/>
    <cellStyle name="Hipervínculo visitado" xfId="1978" builtinId="9" hidden="1"/>
    <cellStyle name="Hipervínculo visitado" xfId="1979" builtinId="9" hidden="1"/>
    <cellStyle name="Hipervínculo visitado" xfId="1980" builtinId="9" hidden="1"/>
    <cellStyle name="Hipervínculo visitado" xfId="1981" builtinId="9" hidden="1"/>
    <cellStyle name="Hipervínculo visitado" xfId="1982" builtinId="9" hidden="1"/>
    <cellStyle name="Hipervínculo visitado" xfId="1983" builtinId="9" hidden="1"/>
    <cellStyle name="Hipervínculo visitado" xfId="1984" builtinId="9" hidden="1"/>
    <cellStyle name="Hipervínculo visitado" xfId="1985" builtinId="9" hidden="1"/>
    <cellStyle name="Hipervínculo visitado" xfId="1986" builtinId="9" hidden="1"/>
    <cellStyle name="Hipervínculo visitado" xfId="1987" builtinId="9" hidden="1"/>
    <cellStyle name="Hipervínculo visitado" xfId="1988" builtinId="9" hidden="1"/>
    <cellStyle name="Hipervínculo visitado" xfId="1989" builtinId="9" hidden="1"/>
    <cellStyle name="Hipervínculo visitado" xfId="1990" builtinId="9" hidden="1"/>
    <cellStyle name="Hipervínculo visitado" xfId="1991" builtinId="9" hidden="1"/>
    <cellStyle name="Hipervínculo visitado" xfId="1992" builtinId="9" hidden="1"/>
    <cellStyle name="Hipervínculo visitado" xfId="1993" builtinId="9" hidden="1"/>
    <cellStyle name="Hipervínculo visitado" xfId="1994" builtinId="9" hidden="1"/>
    <cellStyle name="Hipervínculo visitado" xfId="1995" builtinId="9" hidden="1"/>
    <cellStyle name="Hipervínculo visitado" xfId="1996" builtinId="9" hidden="1"/>
    <cellStyle name="Hipervínculo visitado" xfId="1997" builtinId="9" hidden="1"/>
    <cellStyle name="Hipervínculo visitado" xfId="1998" builtinId="9" hidden="1"/>
    <cellStyle name="Hipervínculo visitado" xfId="1999" builtinId="9" hidden="1"/>
    <cellStyle name="Hipervínculo visitado" xfId="2000" builtinId="9" hidden="1"/>
    <cellStyle name="Hipervínculo visitado" xfId="2001" builtinId="9" hidden="1"/>
    <cellStyle name="Hipervínculo visitado" xfId="2002" builtinId="9" hidden="1"/>
    <cellStyle name="Hipervínculo visitado" xfId="2003" builtinId="9" hidden="1"/>
    <cellStyle name="Hipervínculo visitado" xfId="2004" builtinId="9" hidden="1"/>
    <cellStyle name="Hipervínculo visitado" xfId="2005" builtinId="9" hidden="1"/>
    <cellStyle name="Hipervínculo visitado" xfId="2006" builtinId="9" hidden="1"/>
    <cellStyle name="Hipervínculo visitado" xfId="2007" builtinId="9" hidden="1"/>
    <cellStyle name="Hipervínculo visitado" xfId="2008" builtinId="9" hidden="1"/>
    <cellStyle name="Hipervínculo visitado" xfId="2009" builtinId="9" hidden="1"/>
    <cellStyle name="Hipervínculo visitado" xfId="2010" builtinId="9" hidden="1"/>
    <cellStyle name="Hipervínculo visitado" xfId="2011" builtinId="9" hidden="1"/>
    <cellStyle name="Hipervínculo visitado" xfId="2012" builtinId="9" hidden="1"/>
    <cellStyle name="Hipervínculo visitado" xfId="2013" builtinId="9" hidden="1"/>
    <cellStyle name="Hipervínculo visitado" xfId="2014" builtinId="9" hidden="1"/>
    <cellStyle name="Hipervínculo visitado" xfId="2015" builtinId="9" hidden="1"/>
    <cellStyle name="Hipervínculo visitado" xfId="2016" builtinId="9" hidden="1"/>
    <cellStyle name="Hipervínculo visitado" xfId="2017" builtinId="9" hidden="1"/>
    <cellStyle name="Hipervínculo visitado" xfId="2018" builtinId="9" hidden="1"/>
    <cellStyle name="Hipervínculo visitado" xfId="2019" builtinId="9" hidden="1"/>
    <cellStyle name="Hipervínculo visitado" xfId="2020" builtinId="9" hidden="1"/>
    <cellStyle name="Hipervínculo visitado" xfId="2021" builtinId="9" hidden="1"/>
    <cellStyle name="Hipervínculo visitado" xfId="2022" builtinId="9" hidden="1"/>
    <cellStyle name="Hipervínculo visitado" xfId="2023" builtinId="9" hidden="1"/>
    <cellStyle name="Hipervínculo visitado" xfId="2024" builtinId="9" hidden="1"/>
    <cellStyle name="Hipervínculo visitado" xfId="2025" builtinId="9" hidden="1"/>
    <cellStyle name="Hipervínculo visitado" xfId="2026" builtinId="9" hidden="1"/>
    <cellStyle name="Hipervínculo visitado" xfId="2027" builtinId="9" hidden="1"/>
    <cellStyle name="Hipervínculo visitado" xfId="2028" builtinId="9" hidden="1"/>
    <cellStyle name="Hipervínculo visitado" xfId="2029" builtinId="9" hidden="1"/>
    <cellStyle name="Hipervínculo visitado" xfId="2030" builtinId="9" hidden="1"/>
    <cellStyle name="Hipervínculo visitado" xfId="2031" builtinId="9" hidden="1"/>
    <cellStyle name="Hipervínculo visitado" xfId="2032" builtinId="9" hidden="1"/>
    <cellStyle name="Hipervínculo visitado" xfId="2033" builtinId="9" hidden="1"/>
    <cellStyle name="Hipervínculo visitado" xfId="2034" builtinId="9" hidden="1"/>
    <cellStyle name="Hipervínculo visitado" xfId="2035" builtinId="9" hidden="1"/>
    <cellStyle name="Hipervínculo visitado" xfId="2036" builtinId="9" hidden="1"/>
    <cellStyle name="Hipervínculo visitado" xfId="2037" builtinId="9" hidden="1"/>
    <cellStyle name="Hipervínculo visitado" xfId="2038" builtinId="9" hidden="1"/>
    <cellStyle name="Hipervínculo visitado" xfId="2039" builtinId="9" hidden="1"/>
    <cellStyle name="Hipervínculo visitado" xfId="2040" builtinId="9" hidden="1"/>
    <cellStyle name="Hipervínculo visitado" xfId="2041" builtinId="9" hidden="1"/>
    <cellStyle name="Hipervínculo visitado" xfId="2042" builtinId="9" hidden="1"/>
    <cellStyle name="Hipervínculo visitado" xfId="2043" builtinId="9" hidden="1"/>
    <cellStyle name="Hipervínculo visitado" xfId="2044" builtinId="9" hidden="1"/>
    <cellStyle name="Hipervínculo visitado" xfId="2045" builtinId="9" hidden="1"/>
    <cellStyle name="Hipervínculo visitado" xfId="2046" builtinId="9" hidden="1"/>
    <cellStyle name="Hipervínculo visitado" xfId="2047" builtinId="9" hidden="1"/>
    <cellStyle name="Hipervínculo visitado" xfId="2048" builtinId="9" hidden="1"/>
    <cellStyle name="Hipervínculo visitado" xfId="2049" builtinId="9" hidden="1"/>
    <cellStyle name="Hipervínculo visitado" xfId="2050" builtinId="9" hidden="1"/>
    <cellStyle name="Hipervínculo visitado" xfId="2051" builtinId="9" hidden="1"/>
    <cellStyle name="Hipervínculo visitado" xfId="2052" builtinId="9" hidden="1"/>
    <cellStyle name="Hipervínculo visitado" xfId="2053" builtinId="9" hidden="1"/>
    <cellStyle name="Hipervínculo visitado" xfId="2054" builtinId="9" hidden="1"/>
    <cellStyle name="Hipervínculo visitado" xfId="2055" builtinId="9" hidden="1"/>
    <cellStyle name="Hipervínculo visitado" xfId="2056" builtinId="9" hidden="1"/>
    <cellStyle name="Hipervínculo visitado" xfId="2057" builtinId="9" hidden="1"/>
    <cellStyle name="Hipervínculo visitado" xfId="2058" builtinId="9" hidden="1"/>
    <cellStyle name="Hipervínculo visitado" xfId="2059" builtinId="9" hidden="1"/>
    <cellStyle name="Hipervínculo visitado" xfId="2060" builtinId="9" hidden="1"/>
    <cellStyle name="Hipervínculo visitado" xfId="2061" builtinId="9" hidden="1"/>
    <cellStyle name="Hipervínculo visitado" xfId="2062" builtinId="9" hidden="1"/>
    <cellStyle name="Hipervínculo visitado" xfId="2063" builtinId="9" hidden="1"/>
    <cellStyle name="Hipervínculo visitado" xfId="2064" builtinId="9" hidden="1"/>
    <cellStyle name="Hipervínculo visitado" xfId="2065" builtinId="9" hidden="1"/>
    <cellStyle name="Hipervínculo visitado" xfId="2066" builtinId="9" hidden="1"/>
    <cellStyle name="Hipervínculo visitado" xfId="2067" builtinId="9" hidden="1"/>
    <cellStyle name="Hipervínculo visitado" xfId="2068" builtinId="9" hidden="1"/>
    <cellStyle name="Hipervínculo visitado" xfId="2069" builtinId="9" hidden="1"/>
    <cellStyle name="Hipervínculo visitado" xfId="2070" builtinId="9" hidden="1"/>
    <cellStyle name="Hipervínculo visitado" xfId="2071" builtinId="9" hidden="1"/>
    <cellStyle name="Hipervínculo visitado" xfId="2072" builtinId="9" hidden="1"/>
    <cellStyle name="Hipervínculo visitado" xfId="2073" builtinId="9" hidden="1"/>
    <cellStyle name="Hipervínculo visitado" xfId="2074" builtinId="9" hidden="1"/>
    <cellStyle name="Hipervínculo visitado" xfId="2075" builtinId="9" hidden="1"/>
    <cellStyle name="Hipervínculo visitado" xfId="2076" builtinId="9" hidden="1"/>
    <cellStyle name="Hipervínculo visitado" xfId="2077" builtinId="9" hidden="1"/>
    <cellStyle name="Hipervínculo visitado" xfId="2078" builtinId="9" hidden="1"/>
    <cellStyle name="Hipervínculo visitado" xfId="2079" builtinId="9" hidden="1"/>
    <cellStyle name="Hipervínculo visitado" xfId="2080" builtinId="9" hidden="1"/>
    <cellStyle name="Hipervínculo visitado" xfId="2081" builtinId="9" hidden="1"/>
    <cellStyle name="Hipervínculo visitado" xfId="2082" builtinId="9" hidden="1"/>
    <cellStyle name="Hipervínculo visitado" xfId="2083" builtinId="9" hidden="1"/>
    <cellStyle name="Hipervínculo visitado" xfId="2084" builtinId="9" hidden="1"/>
    <cellStyle name="Hipervínculo visitado" xfId="2085" builtinId="9" hidden="1"/>
    <cellStyle name="Hipervínculo visitado" xfId="2086" builtinId="9" hidden="1"/>
    <cellStyle name="Hipervínculo visitado" xfId="2087" builtinId="9" hidden="1"/>
    <cellStyle name="Hipervínculo visitado" xfId="2088" builtinId="9" hidden="1"/>
    <cellStyle name="Hipervínculo visitado" xfId="2089" builtinId="9" hidden="1"/>
    <cellStyle name="Hipervínculo visitado" xfId="2090" builtinId="9" hidden="1"/>
    <cellStyle name="Hipervínculo visitado" xfId="2091" builtinId="9" hidden="1"/>
    <cellStyle name="Hipervínculo visitado" xfId="2092" builtinId="9" hidden="1"/>
    <cellStyle name="Hipervínculo visitado" xfId="2093" builtinId="9" hidden="1"/>
    <cellStyle name="Hipervínculo visitado" xfId="2094" builtinId="9" hidden="1"/>
    <cellStyle name="Hipervínculo visitado" xfId="2095" builtinId="9" hidden="1"/>
    <cellStyle name="Hipervínculo visitado" xfId="2096" builtinId="9" hidden="1"/>
    <cellStyle name="Hipervínculo visitado" xfId="2097" builtinId="9" hidden="1"/>
    <cellStyle name="Hipervínculo visitado" xfId="2098" builtinId="9" hidden="1"/>
    <cellStyle name="Hipervínculo visitado" xfId="2099" builtinId="9" hidden="1"/>
    <cellStyle name="Hipervínculo visitado" xfId="2100" builtinId="9" hidden="1"/>
    <cellStyle name="Hipervínculo visitado" xfId="2101" builtinId="9" hidden="1"/>
    <cellStyle name="Hipervínculo visitado" xfId="2102" builtinId="9" hidden="1"/>
    <cellStyle name="Hipervínculo visitado" xfId="2103" builtinId="9" hidden="1"/>
    <cellStyle name="Hipervínculo visitado" xfId="2104" builtinId="9" hidden="1"/>
    <cellStyle name="Hipervínculo visitado" xfId="2105" builtinId="9" hidden="1"/>
    <cellStyle name="Hipervínculo visitado" xfId="2106" builtinId="9" hidden="1"/>
    <cellStyle name="Hipervínculo visitado" xfId="2107" builtinId="9" hidden="1"/>
    <cellStyle name="Hipervínculo visitado" xfId="2108" builtinId="9" hidden="1"/>
    <cellStyle name="Hipervínculo visitado" xfId="2109" builtinId="9" hidden="1"/>
    <cellStyle name="Hipervínculo visitado" xfId="2110" builtinId="9" hidden="1"/>
    <cellStyle name="Hipervínculo visitado" xfId="2111" builtinId="9" hidden="1"/>
    <cellStyle name="Hipervínculo visitado" xfId="2112" builtinId="9" hidden="1"/>
    <cellStyle name="Hipervínculo visitado" xfId="2113" builtinId="9" hidden="1"/>
    <cellStyle name="Hipervínculo visitado" xfId="2114" builtinId="9" hidden="1"/>
    <cellStyle name="Hipervínculo visitado" xfId="2115" builtinId="9" hidden="1"/>
    <cellStyle name="Hipervínculo visitado" xfId="2116" builtinId="9" hidden="1"/>
    <cellStyle name="Hipervínculo visitado" xfId="2117" builtinId="9" hidden="1"/>
    <cellStyle name="Hipervínculo visitado" xfId="2118" builtinId="9" hidden="1"/>
    <cellStyle name="Hipervínculo visitado" xfId="2119" builtinId="9" hidden="1"/>
    <cellStyle name="Hipervínculo visitado" xfId="2120" builtinId="9" hidden="1"/>
    <cellStyle name="Hipervínculo visitado" xfId="2121" builtinId="9" hidden="1"/>
    <cellStyle name="Hipervínculo visitado" xfId="2122" builtinId="9" hidden="1"/>
    <cellStyle name="Hipervínculo visitado" xfId="2123" builtinId="9" hidden="1"/>
    <cellStyle name="Hipervínculo visitado" xfId="2124" builtinId="9" hidden="1"/>
    <cellStyle name="Hipervínculo visitado" xfId="2125" builtinId="9" hidden="1"/>
    <cellStyle name="Hipervínculo visitado" xfId="2126" builtinId="9" hidden="1"/>
    <cellStyle name="Hipervínculo visitado" xfId="2127" builtinId="9" hidden="1"/>
    <cellStyle name="Hipervínculo visitado" xfId="2128" builtinId="9" hidden="1"/>
    <cellStyle name="Hipervínculo visitado" xfId="2129" builtinId="9" hidden="1"/>
    <cellStyle name="Hipervínculo visitado" xfId="2130" builtinId="9" hidden="1"/>
    <cellStyle name="Hipervínculo visitado" xfId="2131" builtinId="9" hidden="1"/>
    <cellStyle name="Hipervínculo visitado" xfId="2132" builtinId="9" hidden="1"/>
    <cellStyle name="Hipervínculo visitado" xfId="2133" builtinId="9" hidden="1"/>
    <cellStyle name="Hipervínculo visitado" xfId="2134" builtinId="9" hidden="1"/>
    <cellStyle name="Hipervínculo visitado" xfId="2135" builtinId="9" hidden="1"/>
    <cellStyle name="Hipervínculo visitado" xfId="2136" builtinId="9" hidden="1"/>
    <cellStyle name="Hipervínculo visitado" xfId="2137" builtinId="9" hidden="1"/>
    <cellStyle name="Hipervínculo visitado" xfId="2138" builtinId="9" hidden="1"/>
    <cellStyle name="Hipervínculo visitado" xfId="2139" builtinId="9" hidden="1"/>
    <cellStyle name="Hipervínculo visitado" xfId="2140" builtinId="9" hidden="1"/>
    <cellStyle name="Hipervínculo visitado" xfId="2141" builtinId="9" hidden="1"/>
    <cellStyle name="Hipervínculo visitado" xfId="2142" builtinId="9" hidden="1"/>
    <cellStyle name="Hipervínculo visitado" xfId="2143" builtinId="9" hidden="1"/>
    <cellStyle name="Hipervínculo visitado" xfId="2144" builtinId="9" hidden="1"/>
    <cellStyle name="Hipervínculo visitado" xfId="2145" builtinId="9" hidden="1"/>
    <cellStyle name="Hipervínculo visitado" xfId="2146" builtinId="9" hidden="1"/>
    <cellStyle name="Hipervínculo visitado" xfId="2147" builtinId="9" hidden="1"/>
    <cellStyle name="Hipervínculo visitado" xfId="2148" builtinId="9" hidden="1"/>
    <cellStyle name="Hipervínculo visitado" xfId="2149" builtinId="9" hidden="1"/>
    <cellStyle name="Hipervínculo visitado" xfId="2150" builtinId="9" hidden="1"/>
    <cellStyle name="Hipervínculo visitado" xfId="2151" builtinId="9" hidden="1"/>
    <cellStyle name="Hipervínculo visitado" xfId="2152" builtinId="9" hidden="1"/>
    <cellStyle name="Hipervínculo visitado" xfId="2153" builtinId="9" hidden="1"/>
    <cellStyle name="Hipervínculo visitado" xfId="2154" builtinId="9" hidden="1"/>
    <cellStyle name="Hipervínculo visitado" xfId="2155" builtinId="9" hidden="1"/>
    <cellStyle name="Hipervínculo visitado" xfId="2156" builtinId="9" hidden="1"/>
    <cellStyle name="Hipervínculo visitado" xfId="2157" builtinId="9" hidden="1"/>
    <cellStyle name="Hipervínculo visitado" xfId="2158" builtinId="9" hidden="1"/>
    <cellStyle name="Hipervínculo visitado" xfId="2159" builtinId="9" hidden="1"/>
    <cellStyle name="Hipervínculo visitado" xfId="2160" builtinId="9" hidden="1"/>
    <cellStyle name="Hipervínculo visitado" xfId="2161" builtinId="9" hidden="1"/>
    <cellStyle name="Hipervínculo visitado" xfId="2162" builtinId="9" hidden="1"/>
    <cellStyle name="Hipervínculo visitado" xfId="2163" builtinId="9" hidden="1"/>
    <cellStyle name="Hipervínculo visitado" xfId="2164" builtinId="9" hidden="1"/>
    <cellStyle name="Hipervínculo visitado" xfId="2165" builtinId="9" hidden="1"/>
    <cellStyle name="Hipervínculo visitado" xfId="2166" builtinId="9" hidden="1"/>
    <cellStyle name="Hipervínculo visitado" xfId="2167" builtinId="9" hidden="1"/>
    <cellStyle name="Hipervínculo visitado" xfId="2168" builtinId="9" hidden="1"/>
    <cellStyle name="Hipervínculo visitado" xfId="2169" builtinId="9" hidden="1"/>
    <cellStyle name="Hipervínculo visitado" xfId="2170" builtinId="9" hidden="1"/>
    <cellStyle name="Hipervínculo visitado" xfId="2171" builtinId="9" hidden="1"/>
    <cellStyle name="Hipervínculo visitado" xfId="2172" builtinId="9" hidden="1"/>
    <cellStyle name="Hipervínculo visitado" xfId="2173" builtinId="9" hidden="1"/>
    <cellStyle name="Hipervínculo visitado" xfId="2174" builtinId="9" hidden="1"/>
    <cellStyle name="Hipervínculo visitado" xfId="2175" builtinId="9" hidden="1"/>
    <cellStyle name="Hipervínculo visitado" xfId="2176" builtinId="9" hidden="1"/>
    <cellStyle name="Hipervínculo visitado" xfId="2177" builtinId="9" hidden="1"/>
    <cellStyle name="Hipervínculo visitado" xfId="2178" builtinId="9" hidden="1"/>
    <cellStyle name="Hipervínculo visitado" xfId="2179" builtinId="9" hidden="1"/>
    <cellStyle name="Hipervínculo visitado" xfId="2180" builtinId="9" hidden="1"/>
    <cellStyle name="Hipervínculo visitado" xfId="2181" builtinId="9" hidden="1"/>
    <cellStyle name="Hipervínculo visitado" xfId="2182" builtinId="9" hidden="1"/>
    <cellStyle name="Hipervínculo visitado" xfId="2183" builtinId="9" hidden="1"/>
    <cellStyle name="Hipervínculo visitado" xfId="2184" builtinId="9" hidden="1"/>
    <cellStyle name="Hipervínculo visitado" xfId="2185" builtinId="9" hidden="1"/>
    <cellStyle name="Hipervínculo visitado" xfId="2186" builtinId="9" hidden="1"/>
    <cellStyle name="Hipervínculo visitado" xfId="2187" builtinId="9" hidden="1"/>
    <cellStyle name="Hipervínculo visitado" xfId="2188" builtinId="9" hidden="1"/>
    <cellStyle name="Hipervínculo visitado" xfId="2189" builtinId="9" hidden="1"/>
    <cellStyle name="Hipervínculo visitado" xfId="2190" builtinId="9" hidden="1"/>
    <cellStyle name="Hipervínculo visitado" xfId="2191" builtinId="9" hidden="1"/>
    <cellStyle name="Hipervínculo visitado" xfId="2192" builtinId="9" hidden="1"/>
    <cellStyle name="Hipervínculo visitado" xfId="2193" builtinId="9" hidden="1"/>
    <cellStyle name="Hipervínculo visitado" xfId="2194" builtinId="9" hidden="1"/>
    <cellStyle name="Hipervínculo visitado" xfId="2195" builtinId="9" hidden="1"/>
    <cellStyle name="Hipervínculo visitado" xfId="2196" builtinId="9" hidden="1"/>
    <cellStyle name="Hipervínculo visitado" xfId="2197" builtinId="9" hidden="1"/>
    <cellStyle name="Hipervínculo visitado" xfId="2198" builtinId="9" hidden="1"/>
    <cellStyle name="Hipervínculo visitado" xfId="2199" builtinId="9" hidden="1"/>
    <cellStyle name="Hipervínculo visitado" xfId="2200" builtinId="9" hidden="1"/>
    <cellStyle name="Hipervínculo visitado" xfId="2201" builtinId="9" hidden="1"/>
    <cellStyle name="Hipervínculo visitado" xfId="2202" builtinId="9" hidden="1"/>
    <cellStyle name="Hipervínculo visitado" xfId="2203" builtinId="9" hidden="1"/>
    <cellStyle name="Hipervínculo visitado" xfId="2204" builtinId="9" hidden="1"/>
    <cellStyle name="Hipervínculo visitado" xfId="2205" builtinId="9" hidden="1"/>
    <cellStyle name="Hipervínculo visitado" xfId="2206" builtinId="9" hidden="1"/>
    <cellStyle name="Hipervínculo visitado" xfId="2207" builtinId="9" hidden="1"/>
    <cellStyle name="Hipervínculo visitado" xfId="2208" builtinId="9" hidden="1"/>
    <cellStyle name="Hipervínculo visitado" xfId="2209" builtinId="9" hidden="1"/>
    <cellStyle name="Hipervínculo visitado" xfId="2210" builtinId="9" hidden="1"/>
    <cellStyle name="Hipervínculo visitado" xfId="2211" builtinId="9" hidden="1"/>
    <cellStyle name="Hipervínculo visitado" xfId="2212" builtinId="9" hidden="1"/>
    <cellStyle name="Hipervínculo visitado" xfId="2213" builtinId="9" hidden="1"/>
    <cellStyle name="Hipervínculo visitado" xfId="2214" builtinId="9" hidden="1"/>
    <cellStyle name="Hipervínculo visitado" xfId="2215" builtinId="9" hidden="1"/>
    <cellStyle name="Hipervínculo visitado" xfId="2216" builtinId="9" hidden="1"/>
    <cellStyle name="Hipervínculo visitado" xfId="2217" builtinId="9" hidden="1"/>
    <cellStyle name="Hipervínculo visitado" xfId="2218" builtinId="9" hidden="1"/>
    <cellStyle name="Hipervínculo visitado" xfId="2219" builtinId="9" hidden="1"/>
    <cellStyle name="Hipervínculo visitado" xfId="2220" builtinId="9" hidden="1"/>
    <cellStyle name="Hipervínculo visitado" xfId="2221" builtinId="9" hidden="1"/>
    <cellStyle name="Hipervínculo visitado" xfId="2222" builtinId="9" hidden="1"/>
    <cellStyle name="Hipervínculo visitado" xfId="2223" builtinId="9" hidden="1"/>
    <cellStyle name="Hipervínculo visitado" xfId="2224" builtinId="9" hidden="1"/>
    <cellStyle name="Hipervínculo visitado" xfId="2225" builtinId="9" hidden="1"/>
    <cellStyle name="Hipervínculo visitado" xfId="2226" builtinId="9" hidden="1"/>
    <cellStyle name="Hipervínculo visitado" xfId="2227" builtinId="9" hidden="1"/>
    <cellStyle name="Hipervínculo visitado" xfId="2228" builtinId="9" hidden="1"/>
    <cellStyle name="Hipervínculo visitado" xfId="2229" builtinId="9" hidden="1"/>
    <cellStyle name="Hipervínculo visitado" xfId="2230" builtinId="9" hidden="1"/>
    <cellStyle name="Hipervínculo visitado" xfId="2231" builtinId="9" hidden="1"/>
    <cellStyle name="Hipervínculo visitado" xfId="2232" builtinId="9" hidden="1"/>
    <cellStyle name="Hipervínculo visitado" xfId="2233" builtinId="9" hidden="1"/>
    <cellStyle name="Hipervínculo visitado" xfId="2234" builtinId="9" hidden="1"/>
    <cellStyle name="Hipervínculo visitado" xfId="2235" builtinId="9" hidden="1"/>
    <cellStyle name="Hipervínculo visitado" xfId="2236" builtinId="9" hidden="1"/>
    <cellStyle name="Hipervínculo visitado" xfId="2237" builtinId="9" hidden="1"/>
    <cellStyle name="Hipervínculo visitado" xfId="2238" builtinId="9" hidden="1"/>
    <cellStyle name="Hipervínculo visitado" xfId="2239" builtinId="9" hidden="1"/>
    <cellStyle name="Hipervínculo visitado" xfId="2240" builtinId="9" hidden="1"/>
    <cellStyle name="Hipervínculo visitado" xfId="2241" builtinId="9" hidden="1"/>
    <cellStyle name="Hipervínculo visitado" xfId="2242" builtinId="9" hidden="1"/>
    <cellStyle name="Hipervínculo visitado" xfId="2243" builtinId="9" hidden="1"/>
    <cellStyle name="Hipervínculo visitado" xfId="2244" builtinId="9" hidden="1"/>
    <cellStyle name="Hipervínculo visitado" xfId="2245" builtinId="9" hidden="1"/>
    <cellStyle name="Hipervínculo visitado" xfId="2246" builtinId="9" hidden="1"/>
    <cellStyle name="Hipervínculo visitado" xfId="2247" builtinId="9" hidden="1"/>
    <cellStyle name="Hipervínculo visitado" xfId="2248" builtinId="9" hidden="1"/>
    <cellStyle name="Hipervínculo visitado" xfId="2249" builtinId="9" hidden="1"/>
    <cellStyle name="Hipervínculo visitado" xfId="2250" builtinId="9" hidden="1"/>
    <cellStyle name="Hipervínculo visitado" xfId="2251" builtinId="9" hidden="1"/>
    <cellStyle name="Hipervínculo visitado" xfId="2252" builtinId="9" hidden="1"/>
    <cellStyle name="Hipervínculo visitado" xfId="2253" builtinId="9" hidden="1"/>
    <cellStyle name="Hipervínculo visitado" xfId="2254" builtinId="9" hidden="1"/>
    <cellStyle name="Hipervínculo visitado" xfId="2255" builtinId="9" hidden="1"/>
    <cellStyle name="Hipervínculo visitado" xfId="2256" builtinId="9" hidden="1"/>
    <cellStyle name="Hipervínculo visitado" xfId="2257" builtinId="9" hidden="1"/>
    <cellStyle name="Hipervínculo visitado" xfId="2258" builtinId="9" hidden="1"/>
    <cellStyle name="Hipervínculo visitado" xfId="2259" builtinId="9" hidden="1"/>
    <cellStyle name="Hipervínculo visitado" xfId="2260" builtinId="9" hidden="1"/>
    <cellStyle name="Hipervínculo visitado" xfId="2261" builtinId="9" hidden="1"/>
    <cellStyle name="Hipervínculo visitado" xfId="2262" builtinId="9" hidden="1"/>
    <cellStyle name="Hipervínculo visitado" xfId="2263" builtinId="9" hidden="1"/>
    <cellStyle name="Hipervínculo visitado" xfId="2264" builtinId="9" hidden="1"/>
    <cellStyle name="Hipervínculo visitado" xfId="2265" builtinId="9" hidden="1"/>
    <cellStyle name="Hipervínculo visitado" xfId="2266" builtinId="9" hidden="1"/>
    <cellStyle name="Hipervínculo visitado" xfId="2267" builtinId="9" hidden="1"/>
    <cellStyle name="Hipervínculo visitado" xfId="2268" builtinId="9" hidden="1"/>
    <cellStyle name="Hipervínculo visitado" xfId="2269" builtinId="9" hidden="1"/>
    <cellStyle name="Hipervínculo visitado" xfId="2270" builtinId="9" hidden="1"/>
    <cellStyle name="Hipervínculo visitado" xfId="2271" builtinId="9" hidden="1"/>
    <cellStyle name="Hipervínculo visitado" xfId="2272" builtinId="9" hidden="1"/>
    <cellStyle name="Hipervínculo visitado" xfId="2273" builtinId="9" hidden="1"/>
    <cellStyle name="Hipervínculo visitado" xfId="2274" builtinId="9" hidden="1"/>
    <cellStyle name="Hipervínculo visitado" xfId="2275" builtinId="9" hidden="1"/>
    <cellStyle name="Hipervínculo visitado" xfId="2276" builtinId="9" hidden="1"/>
    <cellStyle name="Hipervínculo visitado" xfId="2277" builtinId="9" hidden="1"/>
    <cellStyle name="Hipervínculo visitado" xfId="2278" builtinId="9" hidden="1"/>
    <cellStyle name="Hipervínculo visitado" xfId="2279" builtinId="9" hidden="1"/>
    <cellStyle name="Hipervínculo visitado" xfId="2280" builtinId="9" hidden="1"/>
    <cellStyle name="Hipervínculo visitado" xfId="2281" builtinId="9" hidden="1"/>
    <cellStyle name="Hipervínculo visitado" xfId="2282" builtinId="9" hidden="1"/>
    <cellStyle name="Hipervínculo visitado" xfId="2283" builtinId="9" hidden="1"/>
    <cellStyle name="Hipervínculo visitado" xfId="2284" builtinId="9" hidden="1"/>
    <cellStyle name="Hipervínculo visitado" xfId="2285" builtinId="9" hidden="1"/>
    <cellStyle name="Hipervínculo visitado" xfId="2286" builtinId="9" hidden="1"/>
    <cellStyle name="Hipervínculo visitado" xfId="2287" builtinId="9" hidden="1"/>
    <cellStyle name="Hipervínculo visitado" xfId="2288" builtinId="9" hidden="1"/>
    <cellStyle name="Hipervínculo visitado" xfId="2289" builtinId="9" hidden="1"/>
    <cellStyle name="Hipervínculo visitado" xfId="2290" builtinId="9" hidden="1"/>
    <cellStyle name="Hipervínculo visitado" xfId="2291" builtinId="9" hidden="1"/>
    <cellStyle name="Hipervínculo visitado" xfId="2292" builtinId="9" hidden="1"/>
    <cellStyle name="Hipervínculo visitado" xfId="2293" builtinId="9" hidden="1"/>
    <cellStyle name="Hipervínculo visitado" xfId="2294" builtinId="9" hidden="1"/>
    <cellStyle name="Hipervínculo visitado" xfId="2295" builtinId="9" hidden="1"/>
    <cellStyle name="Hipervínculo visitado" xfId="2296" builtinId="9" hidden="1"/>
    <cellStyle name="Hipervínculo visitado" xfId="2297" builtinId="9" hidden="1"/>
    <cellStyle name="Hipervínculo visitado" xfId="2298" builtinId="9" hidden="1"/>
    <cellStyle name="Hipervínculo visitado" xfId="2299" builtinId="9" hidden="1"/>
    <cellStyle name="Hipervínculo visitado" xfId="2300" builtinId="9" hidden="1"/>
    <cellStyle name="Hipervínculo visitado" xfId="2301" builtinId="9" hidden="1"/>
    <cellStyle name="Hipervínculo visitado" xfId="2302" builtinId="9" hidden="1"/>
    <cellStyle name="Hipervínculo visitado" xfId="2303" builtinId="9" hidden="1"/>
    <cellStyle name="Hipervínculo visitado" xfId="2304" builtinId="9" hidden="1"/>
    <cellStyle name="Hipervínculo visitado" xfId="2305" builtinId="9" hidden="1"/>
    <cellStyle name="Hipervínculo visitado" xfId="2306" builtinId="9" hidden="1"/>
    <cellStyle name="Hipervínculo visitado" xfId="2307" builtinId="9" hidden="1"/>
    <cellStyle name="Hipervínculo visitado" xfId="2308" builtinId="9" hidden="1"/>
    <cellStyle name="Hipervínculo visitado" xfId="2309" builtinId="9" hidden="1"/>
    <cellStyle name="Hipervínculo visitado" xfId="2310" builtinId="9" hidden="1"/>
    <cellStyle name="Hipervínculo visitado" xfId="2311" builtinId="9" hidden="1"/>
    <cellStyle name="Hipervínculo visitado" xfId="2312" builtinId="9" hidden="1"/>
    <cellStyle name="Hipervínculo visitado" xfId="2313" builtinId="9" hidden="1"/>
    <cellStyle name="Hipervínculo visitado" xfId="2314" builtinId="9" hidden="1"/>
    <cellStyle name="Hipervínculo visitado" xfId="2315" builtinId="9" hidden="1"/>
    <cellStyle name="Hipervínculo visitado" xfId="2316" builtinId="9" hidden="1"/>
    <cellStyle name="Hipervínculo visitado" xfId="2317" builtinId="9" hidden="1"/>
    <cellStyle name="Hipervínculo visitado" xfId="2318" builtinId="9" hidden="1"/>
    <cellStyle name="Hipervínculo visitado" xfId="2319" builtinId="9" hidden="1"/>
    <cellStyle name="Hipervínculo visitado" xfId="2320" builtinId="9" hidden="1"/>
    <cellStyle name="Hipervínculo visitado" xfId="2321" builtinId="9" hidden="1"/>
    <cellStyle name="Hipervínculo visitado" xfId="2322" builtinId="9" hidden="1"/>
    <cellStyle name="Hipervínculo visitado" xfId="2323" builtinId="9" hidden="1"/>
    <cellStyle name="Hipervínculo visitado" xfId="2324" builtinId="9" hidden="1"/>
    <cellStyle name="Hipervínculo visitado" xfId="2325" builtinId="9" hidden="1"/>
    <cellStyle name="Hipervínculo visitado" xfId="2326" builtinId="9" hidden="1"/>
    <cellStyle name="Hipervínculo visitado" xfId="2327" builtinId="9" hidden="1"/>
    <cellStyle name="Hipervínculo visitado" xfId="2328" builtinId="9" hidden="1"/>
    <cellStyle name="Hipervínculo visitado" xfId="2329" builtinId="9" hidden="1"/>
    <cellStyle name="Hipervínculo visitado" xfId="2330" builtinId="9" hidden="1"/>
    <cellStyle name="Hipervínculo visitado" xfId="2331" builtinId="9" hidden="1"/>
    <cellStyle name="Hipervínculo visitado" xfId="2332" builtinId="9" hidden="1"/>
    <cellStyle name="Hipervínculo visitado" xfId="2333" builtinId="9" hidden="1"/>
    <cellStyle name="Hipervínculo visitado" xfId="2334" builtinId="9" hidden="1"/>
    <cellStyle name="Hipervínculo visitado" xfId="2335" builtinId="9" hidden="1"/>
    <cellStyle name="Hipervínculo visitado" xfId="2336" builtinId="9" hidden="1"/>
    <cellStyle name="Hipervínculo visitado" xfId="2337" builtinId="9" hidden="1"/>
    <cellStyle name="Hipervínculo visitado" xfId="2338" builtinId="9" hidden="1"/>
    <cellStyle name="Hipervínculo visitado" xfId="2339" builtinId="9" hidden="1"/>
    <cellStyle name="Hipervínculo visitado" xfId="2340" builtinId="9" hidden="1"/>
    <cellStyle name="Hipervínculo visitado" xfId="2341" builtinId="9" hidden="1"/>
    <cellStyle name="Hipervínculo visitado" xfId="2342" builtinId="9" hidden="1"/>
    <cellStyle name="Hipervínculo visitado" xfId="2343" builtinId="9" hidden="1"/>
    <cellStyle name="Hipervínculo visitado" xfId="2344" builtinId="9" hidden="1"/>
    <cellStyle name="Hipervínculo visitado" xfId="2345" builtinId="9" hidden="1"/>
    <cellStyle name="Hipervínculo visitado" xfId="2346" builtinId="9" hidden="1"/>
    <cellStyle name="Hipervínculo visitado" xfId="2347" builtinId="9" hidden="1"/>
    <cellStyle name="Hipervínculo visitado" xfId="2348" builtinId="9" hidden="1"/>
    <cellStyle name="Hipervínculo visitado" xfId="2349" builtinId="9" hidden="1"/>
    <cellStyle name="Hipervínculo visitado" xfId="2350" builtinId="9" hidden="1"/>
    <cellStyle name="Hipervínculo visitado" xfId="2351" builtinId="9" hidden="1"/>
    <cellStyle name="Hipervínculo visitado" xfId="2352" builtinId="9" hidden="1"/>
    <cellStyle name="Hipervínculo visitado" xfId="2353" builtinId="9" hidden="1"/>
    <cellStyle name="Hipervínculo visitado" xfId="2354" builtinId="9" hidden="1"/>
    <cellStyle name="Hipervínculo visitado" xfId="2355" builtinId="9" hidden="1"/>
    <cellStyle name="Hipervínculo visitado" xfId="2356" builtinId="9" hidden="1"/>
    <cellStyle name="Hipervínculo visitado" xfId="2357" builtinId="9" hidden="1"/>
    <cellStyle name="Hipervínculo visitado" xfId="2358" builtinId="9" hidden="1"/>
    <cellStyle name="Hipervínculo visitado" xfId="2359" builtinId="9" hidden="1"/>
    <cellStyle name="Hipervínculo visitado" xfId="2360" builtinId="9" hidden="1"/>
    <cellStyle name="Hipervínculo visitado" xfId="2361" builtinId="9" hidden="1"/>
    <cellStyle name="Hipervínculo visitado" xfId="2362" builtinId="9" hidden="1"/>
    <cellStyle name="Hipervínculo visitado" xfId="2363" builtinId="9" hidden="1"/>
    <cellStyle name="Hipervínculo visitado" xfId="2364" builtinId="9" hidden="1"/>
    <cellStyle name="Hipervínculo visitado" xfId="2365" builtinId="9" hidden="1"/>
    <cellStyle name="Hipervínculo visitado" xfId="2366" builtinId="9" hidden="1"/>
    <cellStyle name="Hipervínculo visitado" xfId="2367" builtinId="9" hidden="1"/>
    <cellStyle name="Hipervínculo visitado" xfId="2368" builtinId="9" hidden="1"/>
    <cellStyle name="Hipervínculo visitado" xfId="2369" builtinId="9" hidden="1"/>
    <cellStyle name="Hipervínculo visitado" xfId="2370" builtinId="9" hidden="1"/>
    <cellStyle name="Hipervínculo visitado" xfId="2371" builtinId="9" hidden="1"/>
    <cellStyle name="Hipervínculo visitado" xfId="2372" builtinId="9" hidden="1"/>
    <cellStyle name="Hipervínculo visitado" xfId="2373" builtinId="9" hidden="1"/>
    <cellStyle name="Hipervínculo visitado" xfId="2374" builtinId="9" hidden="1"/>
    <cellStyle name="Hipervínculo visitado" xfId="2375" builtinId="9" hidden="1"/>
    <cellStyle name="Hipervínculo visitado" xfId="2376" builtinId="9" hidden="1"/>
    <cellStyle name="Hipervínculo visitado" xfId="2377" builtinId="9" hidden="1"/>
    <cellStyle name="Hipervínculo visitado" xfId="2378" builtinId="9" hidden="1"/>
    <cellStyle name="Hipervínculo visitado" xfId="2379" builtinId="9" hidden="1"/>
    <cellStyle name="Hipervínculo visitado" xfId="2380" builtinId="9" hidden="1"/>
    <cellStyle name="Hipervínculo visitado" xfId="2381" builtinId="9" hidden="1"/>
    <cellStyle name="Hipervínculo visitado" xfId="2382" builtinId="9" hidden="1"/>
    <cellStyle name="Hipervínculo visitado" xfId="2383" builtinId="9" hidden="1"/>
    <cellStyle name="Hipervínculo visitado" xfId="2384" builtinId="9" hidden="1"/>
    <cellStyle name="Hipervínculo visitado" xfId="2385" builtinId="9" hidden="1"/>
    <cellStyle name="Hipervínculo visitado" xfId="2386" builtinId="9" hidden="1"/>
    <cellStyle name="Hipervínculo visitado" xfId="2387" builtinId="9" hidden="1"/>
    <cellStyle name="Hipervínculo visitado" xfId="2388" builtinId="9" hidden="1"/>
    <cellStyle name="Hipervínculo visitado" xfId="2389" builtinId="9" hidden="1"/>
    <cellStyle name="Hipervínculo visitado" xfId="2390" builtinId="9" hidden="1"/>
    <cellStyle name="Hipervínculo visitado" xfId="2391" builtinId="9" hidden="1"/>
    <cellStyle name="Hipervínculo visitado" xfId="2392" builtinId="9" hidden="1"/>
    <cellStyle name="Hipervínculo visitado" xfId="2393" builtinId="9" hidden="1"/>
    <cellStyle name="Hipervínculo visitado" xfId="2394" builtinId="9" hidden="1"/>
    <cellStyle name="Hipervínculo visitado" xfId="2395" builtinId="9" hidden="1"/>
    <cellStyle name="Hipervínculo visitado" xfId="2396" builtinId="9" hidden="1"/>
    <cellStyle name="Hipervínculo visitado" xfId="2397" builtinId="9" hidden="1"/>
    <cellStyle name="Hipervínculo visitado" xfId="2398" builtinId="9" hidden="1"/>
    <cellStyle name="Hipervínculo visitado" xfId="2399" builtinId="9" hidden="1"/>
    <cellStyle name="Hipervínculo visitado" xfId="2400" builtinId="9" hidden="1"/>
    <cellStyle name="Hipervínculo visitado" xfId="2401" builtinId="9" hidden="1"/>
    <cellStyle name="Hipervínculo visitado" xfId="2402" builtinId="9" hidden="1"/>
    <cellStyle name="Hipervínculo visitado" xfId="2403" builtinId="9" hidden="1"/>
    <cellStyle name="Hipervínculo visitado" xfId="2404" builtinId="9" hidden="1"/>
    <cellStyle name="Hipervínculo visitado" xfId="2405" builtinId="9" hidden="1"/>
    <cellStyle name="Hipervínculo visitado" xfId="2406" builtinId="9" hidden="1"/>
    <cellStyle name="Hipervínculo visitado" xfId="2407" builtinId="9" hidden="1"/>
    <cellStyle name="Hipervínculo visitado" xfId="2408" builtinId="9" hidden="1"/>
    <cellStyle name="Hipervínculo visitado" xfId="2409" builtinId="9" hidden="1"/>
    <cellStyle name="Hipervínculo visitado" xfId="2410" builtinId="9" hidden="1"/>
    <cellStyle name="Hipervínculo visitado" xfId="2411" builtinId="9" hidden="1"/>
    <cellStyle name="Hipervínculo visitado" xfId="2412" builtinId="9" hidden="1"/>
    <cellStyle name="Hipervínculo visitado" xfId="2413" builtinId="9" hidden="1"/>
    <cellStyle name="Hipervínculo visitado" xfId="2414" builtinId="9" hidden="1"/>
    <cellStyle name="Hipervínculo visitado" xfId="2415" builtinId="9" hidden="1"/>
    <cellStyle name="Hipervínculo visitado" xfId="2416" builtinId="9" hidden="1"/>
    <cellStyle name="Hipervínculo visitado" xfId="2417" builtinId="9" hidden="1"/>
    <cellStyle name="Hipervínculo visitado" xfId="2418" builtinId="9" hidden="1"/>
    <cellStyle name="Hipervínculo visitado" xfId="2419" builtinId="9" hidden="1"/>
    <cellStyle name="Hipervínculo visitado" xfId="2420" builtinId="9" hidden="1"/>
    <cellStyle name="Hipervínculo visitado" xfId="2421" builtinId="9" hidden="1"/>
    <cellStyle name="Hipervínculo visitado" xfId="2422" builtinId="9" hidden="1"/>
    <cellStyle name="Hipervínculo visitado" xfId="2423" builtinId="9" hidden="1"/>
    <cellStyle name="Hipervínculo visitado" xfId="2424" builtinId="9" hidden="1"/>
    <cellStyle name="Hipervínculo visitado" xfId="2425" builtinId="9" hidden="1"/>
    <cellStyle name="Hipervínculo visitado" xfId="2426" builtinId="9" hidden="1"/>
    <cellStyle name="Hipervínculo visitado" xfId="2427" builtinId="9" hidden="1"/>
    <cellStyle name="Hipervínculo visitado" xfId="2428" builtinId="9" hidden="1"/>
    <cellStyle name="Hipervínculo visitado" xfId="2429" builtinId="9" hidden="1"/>
    <cellStyle name="Hipervínculo visitado" xfId="2430" builtinId="9" hidden="1"/>
    <cellStyle name="Hipervínculo visitado" xfId="2431" builtinId="9" hidden="1"/>
    <cellStyle name="Hipervínculo visitado" xfId="2432" builtinId="9" hidden="1"/>
    <cellStyle name="Hipervínculo visitado" xfId="2433" builtinId="9" hidden="1"/>
    <cellStyle name="Hipervínculo visitado" xfId="2434" builtinId="9" hidden="1"/>
    <cellStyle name="Hipervínculo visitado" xfId="2435" builtinId="9" hidden="1"/>
    <cellStyle name="Hipervínculo visitado" xfId="2436" builtinId="9" hidden="1"/>
    <cellStyle name="Hipervínculo visitado" xfId="2437" builtinId="9" hidden="1"/>
    <cellStyle name="Hipervínculo visitado" xfId="2438" builtinId="9" hidden="1"/>
    <cellStyle name="Hipervínculo visitado" xfId="2439" builtinId="9" hidden="1"/>
    <cellStyle name="Hipervínculo visitado" xfId="2440" builtinId="9" hidden="1"/>
    <cellStyle name="Hipervínculo visitado" xfId="2441" builtinId="9" hidden="1"/>
    <cellStyle name="Hipervínculo visitado" xfId="2442" builtinId="9" hidden="1"/>
    <cellStyle name="Hipervínculo visitado" xfId="2443" builtinId="9" hidden="1"/>
    <cellStyle name="Hipervínculo visitado" xfId="2444" builtinId="9" hidden="1"/>
    <cellStyle name="Hipervínculo visitado" xfId="2445" builtinId="9" hidden="1"/>
    <cellStyle name="Hipervínculo visitado" xfId="2446" builtinId="9" hidden="1"/>
    <cellStyle name="Hipervínculo visitado" xfId="2447" builtinId="9" hidden="1"/>
    <cellStyle name="Hipervínculo visitado" xfId="2448" builtinId="9" hidden="1"/>
    <cellStyle name="Hipervínculo visitado" xfId="2449" builtinId="9" hidden="1"/>
    <cellStyle name="Hipervínculo visitado" xfId="2450" builtinId="9" hidden="1"/>
    <cellStyle name="Hipervínculo visitado" xfId="2451" builtinId="9" hidden="1"/>
    <cellStyle name="Hipervínculo visitado" xfId="2452" builtinId="9" hidden="1"/>
    <cellStyle name="Hipervínculo visitado" xfId="2453" builtinId="9" hidden="1"/>
    <cellStyle name="Hipervínculo visitado" xfId="2454" builtinId="9" hidden="1"/>
    <cellStyle name="Hipervínculo visitado" xfId="2455" builtinId="9" hidden="1"/>
    <cellStyle name="Hipervínculo visitado" xfId="2456" builtinId="9" hidden="1"/>
    <cellStyle name="Hipervínculo visitado" xfId="2457" builtinId="9" hidden="1"/>
    <cellStyle name="Hipervínculo visitado" xfId="2458" builtinId="9" hidden="1"/>
    <cellStyle name="Hipervínculo visitado" xfId="2459" builtinId="9" hidden="1"/>
    <cellStyle name="Hipervínculo visitado" xfId="2460" builtinId="9" hidden="1"/>
    <cellStyle name="Hipervínculo visitado" xfId="2461" builtinId="9" hidden="1"/>
    <cellStyle name="Hipervínculo visitado" xfId="2462" builtinId="9" hidden="1"/>
    <cellStyle name="Hipervínculo visitado" xfId="2463" builtinId="9" hidden="1"/>
    <cellStyle name="Hipervínculo visitado" xfId="2464" builtinId="9" hidden="1"/>
    <cellStyle name="Hipervínculo visitado" xfId="2465" builtinId="9" hidden="1"/>
    <cellStyle name="Hipervínculo visitado" xfId="2466" builtinId="9" hidden="1"/>
    <cellStyle name="Hipervínculo visitado" xfId="2467" builtinId="9" hidden="1"/>
    <cellStyle name="Hipervínculo visitado" xfId="2468" builtinId="9" hidden="1"/>
    <cellStyle name="Hipervínculo visitado" xfId="2469" builtinId="9" hidden="1"/>
    <cellStyle name="Hipervínculo visitado" xfId="2470" builtinId="9" hidden="1"/>
    <cellStyle name="Hipervínculo visitado" xfId="2471" builtinId="9" hidden="1"/>
    <cellStyle name="Hipervínculo visitado" xfId="2472" builtinId="9" hidden="1"/>
    <cellStyle name="Hipervínculo visitado" xfId="2473" builtinId="9" hidden="1"/>
    <cellStyle name="Hipervínculo visitado" xfId="2474" builtinId="9" hidden="1"/>
    <cellStyle name="Hipervínculo visitado" xfId="2475" builtinId="9" hidden="1"/>
    <cellStyle name="Hipervínculo visitado" xfId="2476" builtinId="9" hidden="1"/>
    <cellStyle name="Hipervínculo visitado" xfId="2477" builtinId="9" hidden="1"/>
    <cellStyle name="Hipervínculo visitado" xfId="2478" builtinId="9" hidden="1"/>
    <cellStyle name="Hipervínculo visitado" xfId="2479" builtinId="9" hidden="1"/>
    <cellStyle name="Hipervínculo visitado" xfId="2480" builtinId="9" hidden="1"/>
    <cellStyle name="Hipervínculo visitado" xfId="2481" builtinId="9" hidden="1"/>
    <cellStyle name="Hipervínculo visitado" xfId="2482" builtinId="9" hidden="1"/>
    <cellStyle name="Hipervínculo visitado" xfId="2483" builtinId="9" hidden="1"/>
    <cellStyle name="Hipervínculo visitado" xfId="2484" builtinId="9" hidden="1"/>
    <cellStyle name="Hipervínculo visitado" xfId="2485" builtinId="9" hidden="1"/>
    <cellStyle name="Hipervínculo visitado" xfId="2486" builtinId="9" hidden="1"/>
    <cellStyle name="Hipervínculo visitado" xfId="2487" builtinId="9" hidden="1"/>
    <cellStyle name="Hipervínculo visitado" xfId="2488" builtinId="9" hidden="1"/>
    <cellStyle name="Hipervínculo visitado" xfId="2489" builtinId="9" hidden="1"/>
    <cellStyle name="Hipervínculo visitado" xfId="2490" builtinId="9" hidden="1"/>
    <cellStyle name="Hipervínculo visitado" xfId="2491" builtinId="9" hidden="1"/>
    <cellStyle name="Hipervínculo visitado" xfId="2492" builtinId="9" hidden="1"/>
    <cellStyle name="Hipervínculo visitado" xfId="2493" builtinId="9" hidden="1"/>
    <cellStyle name="Hipervínculo visitado" xfId="2494" builtinId="9" hidden="1"/>
    <cellStyle name="Hipervínculo visitado" xfId="2495" builtinId="9" hidden="1"/>
    <cellStyle name="Hipervínculo visitado" xfId="2496" builtinId="9" hidden="1"/>
    <cellStyle name="Hipervínculo visitado" xfId="2497" builtinId="9" hidden="1"/>
    <cellStyle name="Hipervínculo visitado" xfId="2498" builtinId="9" hidden="1"/>
    <cellStyle name="Hipervínculo visitado" xfId="2499" builtinId="9" hidden="1"/>
    <cellStyle name="Hipervínculo visitado" xfId="2500" builtinId="9" hidden="1"/>
    <cellStyle name="Hipervínculo visitado" xfId="2501" builtinId="9" hidden="1"/>
    <cellStyle name="Hipervínculo visitado" xfId="2502" builtinId="9" hidden="1"/>
    <cellStyle name="Hipervínculo visitado" xfId="2503" builtinId="9" hidden="1"/>
    <cellStyle name="Hipervínculo visitado" xfId="2504" builtinId="9" hidden="1"/>
    <cellStyle name="Hipervínculo visitado" xfId="2505" builtinId="9" hidden="1"/>
    <cellStyle name="Hipervínculo visitado" xfId="2506" builtinId="9" hidden="1"/>
    <cellStyle name="Hipervínculo visitado" xfId="2507" builtinId="9" hidden="1"/>
    <cellStyle name="Hipervínculo visitado" xfId="2508" builtinId="9" hidden="1"/>
    <cellStyle name="Hipervínculo visitado" xfId="2509" builtinId="9" hidden="1"/>
    <cellStyle name="Hipervínculo visitado" xfId="2510" builtinId="9" hidden="1"/>
    <cellStyle name="Hipervínculo visitado" xfId="2511" builtinId="9" hidden="1"/>
    <cellStyle name="Hipervínculo visitado" xfId="2512" builtinId="9" hidden="1"/>
    <cellStyle name="Hipervínculo visitado" xfId="2513" builtinId="9" hidden="1"/>
    <cellStyle name="Hipervínculo visitado" xfId="2514" builtinId="9" hidden="1"/>
    <cellStyle name="Hipervínculo visitado" xfId="2515" builtinId="9" hidden="1"/>
    <cellStyle name="Hipervínculo visitado" xfId="2516" builtinId="9" hidden="1"/>
    <cellStyle name="Hipervínculo visitado" xfId="2517" builtinId="9" hidden="1"/>
    <cellStyle name="Hipervínculo visitado" xfId="2518" builtinId="9" hidden="1"/>
    <cellStyle name="Hipervínculo visitado" xfId="2519" builtinId="9" hidden="1"/>
    <cellStyle name="Hipervínculo visitado" xfId="2520" builtinId="9" hidden="1"/>
    <cellStyle name="Hipervínculo visitado" xfId="2521" builtinId="9" hidden="1"/>
    <cellStyle name="Hipervínculo visitado" xfId="2522" builtinId="9" hidden="1"/>
    <cellStyle name="Hipervínculo visitado" xfId="2523" builtinId="9" hidden="1"/>
    <cellStyle name="Hipervínculo visitado" xfId="2524" builtinId="9" hidden="1"/>
    <cellStyle name="Hipervínculo visitado" xfId="2525" builtinId="9" hidden="1"/>
    <cellStyle name="Hipervínculo visitado" xfId="2526" builtinId="9" hidden="1"/>
    <cellStyle name="Hipervínculo visitado" xfId="2527" builtinId="9" hidden="1"/>
    <cellStyle name="Hipervínculo visitado" xfId="2528" builtinId="9" hidden="1"/>
    <cellStyle name="Hipervínculo visitado" xfId="2529" builtinId="9" hidden="1"/>
    <cellStyle name="Hipervínculo visitado" xfId="2530" builtinId="9" hidden="1"/>
    <cellStyle name="Hipervínculo visitado" xfId="2531" builtinId="9" hidden="1"/>
    <cellStyle name="Hipervínculo visitado" xfId="2532" builtinId="9" hidden="1"/>
    <cellStyle name="Hipervínculo visitado" xfId="2533" builtinId="9" hidden="1"/>
    <cellStyle name="Hipervínculo visitado" xfId="2534" builtinId="9" hidden="1"/>
    <cellStyle name="Hipervínculo visitado" xfId="2535" builtinId="9" hidden="1"/>
    <cellStyle name="Hipervínculo visitado" xfId="2536" builtinId="9" hidden="1"/>
    <cellStyle name="Hipervínculo visitado" xfId="2537" builtinId="9" hidden="1"/>
    <cellStyle name="Hipervínculo visitado" xfId="2538" builtinId="9" hidden="1"/>
    <cellStyle name="Hipervínculo visitado" xfId="2539" builtinId="9" hidden="1"/>
    <cellStyle name="Hipervínculo visitado" xfId="2540" builtinId="9" hidden="1"/>
    <cellStyle name="Hipervínculo visitado" xfId="2541" builtinId="9" hidden="1"/>
    <cellStyle name="Hipervínculo visitado" xfId="2542" builtinId="9" hidden="1"/>
    <cellStyle name="Hipervínculo visitado" xfId="2543" builtinId="9" hidden="1"/>
    <cellStyle name="Hipervínculo visitado" xfId="2544" builtinId="9" hidden="1"/>
    <cellStyle name="Hipervínculo visitado" xfId="2545" builtinId="9" hidden="1"/>
    <cellStyle name="Hipervínculo visitado" xfId="2546" builtinId="9" hidden="1"/>
    <cellStyle name="Hipervínculo visitado" xfId="2547" builtinId="9" hidden="1"/>
    <cellStyle name="Hipervínculo visitado" xfId="2548" builtinId="9" hidden="1"/>
    <cellStyle name="Hipervínculo visitado" xfId="2549" builtinId="9" hidden="1"/>
    <cellStyle name="Hipervínculo visitado" xfId="2550" builtinId="9" hidden="1"/>
    <cellStyle name="Hipervínculo visitado" xfId="2551" builtinId="9" hidden="1"/>
    <cellStyle name="Hipervínculo visitado" xfId="2552" builtinId="9" hidden="1"/>
    <cellStyle name="Hipervínculo visitado" xfId="2553" builtinId="9" hidden="1"/>
    <cellStyle name="Hipervínculo visitado" xfId="2554" builtinId="9" hidden="1"/>
    <cellStyle name="Hipervínculo visitado" xfId="2555" builtinId="9" hidden="1"/>
    <cellStyle name="Hipervínculo visitado" xfId="2556" builtinId="9" hidden="1"/>
    <cellStyle name="Hipervínculo visitado" xfId="2557" builtinId="9" hidden="1"/>
    <cellStyle name="Hipervínculo visitado" xfId="2558" builtinId="9" hidden="1"/>
    <cellStyle name="Hipervínculo visitado" xfId="2559" builtinId="9" hidden="1"/>
    <cellStyle name="Hipervínculo visitado" xfId="2560" builtinId="9" hidden="1"/>
    <cellStyle name="Hipervínculo visitado" xfId="2561" builtinId="9" hidden="1"/>
    <cellStyle name="Hipervínculo visitado" xfId="2562" builtinId="9" hidden="1"/>
    <cellStyle name="Hipervínculo visitado" xfId="2563" builtinId="9" hidden="1"/>
    <cellStyle name="Hipervínculo visitado" xfId="2564" builtinId="9" hidden="1"/>
    <cellStyle name="Hipervínculo visitado" xfId="2565" builtinId="9" hidden="1"/>
    <cellStyle name="Hipervínculo visitado" xfId="2566" builtinId="9" hidden="1"/>
    <cellStyle name="Hipervínculo visitado" xfId="2567" builtinId="9" hidden="1"/>
    <cellStyle name="Hipervínculo visitado" xfId="2568" builtinId="9" hidden="1"/>
    <cellStyle name="Hipervínculo visitado" xfId="2569" builtinId="9" hidden="1"/>
    <cellStyle name="Hipervínculo visitado" xfId="2570" builtinId="9" hidden="1"/>
    <cellStyle name="Hipervínculo visitado" xfId="2571" builtinId="9" hidden="1"/>
    <cellStyle name="Hipervínculo visitado" xfId="2572" builtinId="9" hidden="1"/>
    <cellStyle name="Hipervínculo visitado" xfId="2573" builtinId="9" hidden="1"/>
    <cellStyle name="Hipervínculo visitado" xfId="2574" builtinId="9" hidden="1"/>
    <cellStyle name="Hipervínculo visitado" xfId="2575" builtinId="9" hidden="1"/>
    <cellStyle name="Hipervínculo visitado" xfId="2576" builtinId="9" hidden="1"/>
    <cellStyle name="Hipervínculo visitado" xfId="2577" builtinId="9" hidden="1"/>
    <cellStyle name="Hipervínculo visitado" xfId="2578" builtinId="9" hidden="1"/>
    <cellStyle name="Hipervínculo visitado" xfId="2579" builtinId="9" hidden="1"/>
    <cellStyle name="Hipervínculo visitado" xfId="2580" builtinId="9" hidden="1"/>
    <cellStyle name="Hipervínculo visitado" xfId="2581" builtinId="9" hidden="1"/>
    <cellStyle name="Hipervínculo visitado" xfId="2582" builtinId="9" hidden="1"/>
    <cellStyle name="Hipervínculo visitado" xfId="2583" builtinId="9" hidden="1"/>
    <cellStyle name="Hipervínculo visitado" xfId="2584" builtinId="9" hidden="1"/>
    <cellStyle name="Hipervínculo visitado" xfId="2585" builtinId="9" hidden="1"/>
    <cellStyle name="Hipervínculo visitado" xfId="2586" builtinId="9" hidden="1"/>
    <cellStyle name="Hipervínculo visitado" xfId="2587" builtinId="9" hidden="1"/>
    <cellStyle name="Hipervínculo visitado" xfId="2588" builtinId="9" hidden="1"/>
    <cellStyle name="Hipervínculo visitado" xfId="2589" builtinId="9" hidden="1"/>
    <cellStyle name="Hipervínculo visitado" xfId="2590" builtinId="9" hidden="1"/>
    <cellStyle name="Hipervínculo visitado" xfId="2591" builtinId="9" hidden="1"/>
    <cellStyle name="Hipervínculo visitado" xfId="2592" builtinId="9" hidden="1"/>
    <cellStyle name="Hipervínculo visitado" xfId="2593" builtinId="9" hidden="1"/>
    <cellStyle name="Hipervínculo visitado" xfId="2594" builtinId="9" hidden="1"/>
    <cellStyle name="Hipervínculo visitado" xfId="2595" builtinId="9" hidden="1"/>
    <cellStyle name="Hipervínculo visitado" xfId="2596" builtinId="9" hidden="1"/>
    <cellStyle name="Hipervínculo visitado" xfId="2597" builtinId="9" hidden="1"/>
    <cellStyle name="Hipervínculo visitado" xfId="2598" builtinId="9" hidden="1"/>
    <cellStyle name="Hipervínculo visitado" xfId="2599" builtinId="9" hidden="1"/>
    <cellStyle name="Hipervínculo visitado" xfId="2600" builtinId="9" hidden="1"/>
    <cellStyle name="Hipervínculo visitado" xfId="2601" builtinId="9" hidden="1"/>
    <cellStyle name="Hipervínculo visitado" xfId="2602" builtinId="9" hidden="1"/>
    <cellStyle name="Hipervínculo visitado" xfId="2603" builtinId="9" hidden="1"/>
    <cellStyle name="Hipervínculo visitado" xfId="2604" builtinId="9" hidden="1"/>
    <cellStyle name="Hipervínculo visitado" xfId="2605" builtinId="9" hidden="1"/>
    <cellStyle name="Hipervínculo visitado" xfId="2606" builtinId="9" hidden="1"/>
    <cellStyle name="Hipervínculo visitado" xfId="2607" builtinId="9" hidden="1"/>
    <cellStyle name="Hipervínculo visitado" xfId="2608" builtinId="9" hidden="1"/>
    <cellStyle name="Hipervínculo visitado" xfId="2609" builtinId="9" hidden="1"/>
    <cellStyle name="Hipervínculo visitado" xfId="2610" builtinId="9" hidden="1"/>
    <cellStyle name="Hipervínculo visitado" xfId="2611" builtinId="9" hidden="1"/>
    <cellStyle name="Hipervínculo visitado" xfId="2612" builtinId="9" hidden="1"/>
    <cellStyle name="Hipervínculo visitado" xfId="2613" builtinId="9" hidden="1"/>
    <cellStyle name="Hipervínculo visitado" xfId="2614" builtinId="9" hidden="1"/>
    <cellStyle name="Hipervínculo visitado" xfId="2615" builtinId="9" hidden="1"/>
    <cellStyle name="Hipervínculo visitado" xfId="2616" builtinId="9" hidden="1"/>
    <cellStyle name="Hipervínculo visitado" xfId="2617" builtinId="9" hidden="1"/>
    <cellStyle name="Hipervínculo visitado" xfId="2618" builtinId="9" hidden="1"/>
    <cellStyle name="Hipervínculo visitado" xfId="2619" builtinId="9" hidden="1"/>
    <cellStyle name="Hipervínculo visitado" xfId="2620" builtinId="9" hidden="1"/>
    <cellStyle name="Hipervínculo visitado" xfId="2621" builtinId="9" hidden="1"/>
    <cellStyle name="Hipervínculo visitado" xfId="2622" builtinId="9" hidden="1"/>
    <cellStyle name="Hipervínculo visitado" xfId="2623" builtinId="9" hidden="1"/>
    <cellStyle name="Hipervínculo visitado" xfId="2624" builtinId="9" hidden="1"/>
    <cellStyle name="Hipervínculo visitado" xfId="2625" builtinId="9" hidden="1"/>
    <cellStyle name="Hipervínculo visitado" xfId="2626" builtinId="9" hidden="1"/>
    <cellStyle name="Hipervínculo visitado" xfId="2627" builtinId="9" hidden="1"/>
    <cellStyle name="Hipervínculo visitado" xfId="2628" builtinId="9" hidden="1"/>
    <cellStyle name="Hipervínculo visitado" xfId="2629" builtinId="9" hidden="1"/>
    <cellStyle name="Hipervínculo visitado" xfId="2630" builtinId="9" hidden="1"/>
    <cellStyle name="Hipervínculo visitado" xfId="2631" builtinId="9" hidden="1"/>
    <cellStyle name="Hipervínculo visitado" xfId="2632" builtinId="9" hidden="1"/>
    <cellStyle name="Hipervínculo visitado" xfId="2633" builtinId="9" hidden="1"/>
    <cellStyle name="Hipervínculo visitado" xfId="2634" builtinId="9" hidden="1"/>
    <cellStyle name="Hipervínculo visitado" xfId="2635" builtinId="9" hidden="1"/>
    <cellStyle name="Hipervínculo visitado" xfId="2636" builtinId="9" hidden="1"/>
    <cellStyle name="Hipervínculo visitado" xfId="2637" builtinId="9" hidden="1"/>
    <cellStyle name="Hipervínculo visitado" xfId="2638" builtinId="9" hidden="1"/>
    <cellStyle name="Hipervínculo visitado" xfId="2639" builtinId="9" hidden="1"/>
    <cellStyle name="Hipervínculo visitado" xfId="2640" builtinId="9" hidden="1"/>
    <cellStyle name="Hipervínculo visitado" xfId="2641" builtinId="9" hidden="1"/>
    <cellStyle name="Hipervínculo visitado" xfId="2642" builtinId="9" hidden="1"/>
    <cellStyle name="Hipervínculo visitado" xfId="2644" builtinId="9" hidden="1"/>
    <cellStyle name="Hipervínculo visitado" xfId="2646" builtinId="9" hidden="1"/>
    <cellStyle name="Hipervínculo visitado" xfId="2648" builtinId="9" hidden="1"/>
    <cellStyle name="Hipervínculo visitado" xfId="2650" builtinId="9" hidden="1"/>
    <cellStyle name="Hipervínculo visitado" xfId="2652" builtinId="9" hidden="1"/>
    <cellStyle name="Hipervínculo visitado" xfId="2654" builtinId="9" hidden="1"/>
    <cellStyle name="Hipervínculo visitado" xfId="2656" builtinId="9" hidden="1"/>
    <cellStyle name="Hipervínculo visitado" xfId="2658" builtinId="9" hidden="1"/>
    <cellStyle name="Hipervínculo visitado" xfId="2660" builtinId="9" hidden="1"/>
    <cellStyle name="Hipervínculo visitado" xfId="2662" builtinId="9" hidden="1"/>
    <cellStyle name="Hipervínculo visitado" xfId="2664" builtinId="9" hidden="1"/>
    <cellStyle name="Hipervínculo visitado" xfId="2666" builtinId="9" hidden="1"/>
    <cellStyle name="Hipervínculo visitado" xfId="2668" builtinId="9" hidden="1"/>
    <cellStyle name="Hipervínculo visitado" xfId="2670" builtinId="9" hidden="1"/>
    <cellStyle name="Hipervínculo visitado" xfId="2672" builtinId="9" hidden="1"/>
    <cellStyle name="Hipervínculo visitado" xfId="2674" builtinId="9" hidden="1"/>
    <cellStyle name="Hipervínculo visitado" xfId="2676" builtinId="9" hidden="1"/>
    <cellStyle name="Hipervínculo visitado" xfId="2678" builtinId="9" hidden="1"/>
    <cellStyle name="Hipervínculo visitado" xfId="2680" builtinId="9" hidden="1"/>
    <cellStyle name="Hipervínculo visitado" xfId="2682" builtinId="9" hidden="1"/>
    <cellStyle name="Hipervínculo visitado" xfId="2684" builtinId="9" hidden="1"/>
    <cellStyle name="Hipervínculo visitado" xfId="2686" builtinId="9" hidden="1"/>
    <cellStyle name="Hipervínculo visitado" xfId="2688" builtinId="9" hidden="1"/>
    <cellStyle name="Hipervínculo visitado" xfId="2690" builtinId="9" hidden="1"/>
    <cellStyle name="Hipervínculo visitado" xfId="2692" builtinId="9" hidden="1"/>
    <cellStyle name="Hipervínculo visitado" xfId="2694" builtinId="9" hidden="1"/>
    <cellStyle name="Hipervínculo visitado" xfId="2696" builtinId="9" hidden="1"/>
    <cellStyle name="Hipervínculo visitado" xfId="2698" builtinId="9" hidden="1"/>
    <cellStyle name="Hipervínculo visitado" xfId="2700" builtinId="9" hidden="1"/>
    <cellStyle name="Hipervínculo visitado" xfId="2702" builtinId="9" hidden="1"/>
    <cellStyle name="Hipervínculo visitado" xfId="2704" builtinId="9" hidden="1"/>
    <cellStyle name="Hipervínculo visitado" xfId="2706" builtinId="9" hidden="1"/>
    <cellStyle name="Hipervínculo visitado" xfId="2708" builtinId="9" hidden="1"/>
    <cellStyle name="Hipervínculo visitado" xfId="2710" builtinId="9" hidden="1"/>
    <cellStyle name="Hipervínculo visitado" xfId="2712" builtinId="9" hidden="1"/>
    <cellStyle name="Hipervínculo visitado" xfId="2714" builtinId="9" hidden="1"/>
    <cellStyle name="Hipervínculo visitado" xfId="2716" builtinId="9" hidden="1"/>
    <cellStyle name="Hipervínculo visitado" xfId="2718" builtinId="9" hidden="1"/>
    <cellStyle name="Hipervínculo visitado" xfId="2720" builtinId="9" hidden="1"/>
    <cellStyle name="Hipervínculo visitado" xfId="2722" builtinId="9" hidden="1"/>
    <cellStyle name="Hipervínculo visitado" xfId="2724" builtinId="9" hidden="1"/>
    <cellStyle name="Hipervínculo visitado" xfId="2726" builtinId="9" hidden="1"/>
    <cellStyle name="Hipervínculo visitado" xfId="2728" builtinId="9" hidden="1"/>
    <cellStyle name="Hipervínculo visitado" xfId="2730" builtinId="9" hidden="1"/>
    <cellStyle name="Hipervínculo visitado" xfId="2732" builtinId="9" hidden="1"/>
    <cellStyle name="Hipervínculo visitado" xfId="2734" builtinId="9" hidden="1"/>
    <cellStyle name="Hipervínculo visitado" xfId="2736" builtinId="9" hidden="1"/>
    <cellStyle name="Hipervínculo visitado" xfId="2738" builtinId="9" hidden="1"/>
    <cellStyle name="Hipervínculo visitado" xfId="2740" builtinId="9" hidden="1"/>
    <cellStyle name="Hipervínculo visitado" xfId="2742" builtinId="9" hidden="1"/>
    <cellStyle name="Hipervínculo visitado" xfId="2744" builtinId="9" hidden="1"/>
    <cellStyle name="Hipervínculo visitado" xfId="2746" builtinId="9" hidden="1"/>
    <cellStyle name="Hipervínculo visitado" xfId="2748" builtinId="9" hidden="1"/>
    <cellStyle name="Hipervínculo visitado" xfId="2750" builtinId="9" hidden="1"/>
    <cellStyle name="Hipervínculo visitado" xfId="2752" builtinId="9" hidden="1"/>
    <cellStyle name="Hipervínculo visitado" xfId="2754" builtinId="9" hidden="1"/>
    <cellStyle name="Hipervínculo visitado" xfId="2756" builtinId="9" hidden="1"/>
    <cellStyle name="Hipervínculo visitado" xfId="2758" builtinId="9" hidden="1"/>
    <cellStyle name="Hipervínculo visitado" xfId="2760" builtinId="9" hidden="1"/>
    <cellStyle name="Hipervínculo visitado" xfId="2762" builtinId="9" hidden="1"/>
    <cellStyle name="Hipervínculo visitado" xfId="2764" builtinId="9" hidden="1"/>
    <cellStyle name="Hipervínculo visitado" xfId="2766" builtinId="9" hidden="1"/>
    <cellStyle name="Hipervínculo visitado" xfId="2768" builtinId="9" hidden="1"/>
    <cellStyle name="Hipervínculo visitado" xfId="2770" builtinId="9" hidden="1"/>
    <cellStyle name="Hipervínculo visitado" xfId="2772" builtinId="9" hidden="1"/>
    <cellStyle name="Hipervínculo visitado" xfId="2774" builtinId="9" hidden="1"/>
    <cellStyle name="Hipervínculo visitado" xfId="2776" builtinId="9" hidden="1"/>
    <cellStyle name="Hipervínculo visitado" xfId="2778" builtinId="9" hidden="1"/>
    <cellStyle name="Hipervínculo visitado" xfId="2780" builtinId="9" hidden="1"/>
    <cellStyle name="Hipervínculo visitado" xfId="2782" builtinId="9" hidden="1"/>
    <cellStyle name="Hipervínculo visitado" xfId="2784" builtinId="9" hidden="1"/>
    <cellStyle name="Hipervínculo visitado" xfId="2786" builtinId="9" hidden="1"/>
    <cellStyle name="Hipervínculo visitado" xfId="2788" builtinId="9" hidden="1"/>
    <cellStyle name="Hipervínculo visitado" xfId="2790" builtinId="9" hidden="1"/>
    <cellStyle name="Hipervínculo visitado" xfId="2792" builtinId="9" hidden="1"/>
    <cellStyle name="Hipervínculo visitado" xfId="2794" builtinId="9" hidden="1"/>
    <cellStyle name="Hipervínculo visitado" xfId="2796" builtinId="9" hidden="1"/>
    <cellStyle name="Hipervínculo visitado" xfId="2798" builtinId="9" hidden="1"/>
    <cellStyle name="Hipervínculo visitado" xfId="2800" builtinId="9" hidden="1"/>
    <cellStyle name="Hipervínculo visitado" xfId="2802" builtinId="9" hidden="1"/>
    <cellStyle name="Hipervínculo visitado" xfId="2804" builtinId="9" hidden="1"/>
    <cellStyle name="Hipervínculo visitado" xfId="2806" builtinId="9" hidden="1"/>
    <cellStyle name="Hipervínculo visitado" xfId="2808" builtinId="9" hidden="1"/>
    <cellStyle name="Hipervínculo visitado" xfId="2810" builtinId="9" hidden="1"/>
    <cellStyle name="Hipervínculo visitado" xfId="2812" builtinId="9" hidden="1"/>
    <cellStyle name="Hipervínculo visitado" xfId="2814" builtinId="9" hidden="1"/>
    <cellStyle name="Hipervínculo visitado" xfId="2816" builtinId="9" hidden="1"/>
    <cellStyle name="Hipervínculo visitado" xfId="2818" builtinId="9" hidden="1"/>
    <cellStyle name="Hipervínculo visitado" xfId="2820" builtinId="9" hidden="1"/>
    <cellStyle name="Hipervínculo visitado" xfId="2822" builtinId="9" hidden="1"/>
    <cellStyle name="Hipervínculo visitado" xfId="2824" builtinId="9" hidden="1"/>
    <cellStyle name="Hipervínculo visitado" xfId="2826" builtinId="9" hidden="1"/>
    <cellStyle name="Hipervínculo visitado" xfId="2828" builtinId="9" hidden="1"/>
    <cellStyle name="Hipervínculo visitado" xfId="2830" builtinId="9" hidden="1"/>
    <cellStyle name="Hipervínculo visitado" xfId="2832" builtinId="9" hidden="1"/>
    <cellStyle name="Hipervínculo visitado" xfId="2834" builtinId="9" hidden="1"/>
    <cellStyle name="Hipervínculo visitado" xfId="2836" builtinId="9" hidden="1"/>
    <cellStyle name="Hipervínculo visitado" xfId="2838" builtinId="9" hidden="1"/>
    <cellStyle name="Hipervínculo visitado" xfId="2840" builtinId="9" hidden="1"/>
    <cellStyle name="Hipervínculo visitado" xfId="2842" builtinId="9" hidden="1"/>
    <cellStyle name="Hipervínculo visitado" xfId="2844" builtinId="9" hidden="1"/>
    <cellStyle name="Hipervínculo visitado" xfId="2846" builtinId="9" hidden="1"/>
    <cellStyle name="Hipervínculo visitado" xfId="2848" builtinId="9" hidden="1"/>
    <cellStyle name="Hipervínculo visitado" xfId="2850" builtinId="9" hidden="1"/>
    <cellStyle name="Hipervínculo visitado" xfId="2852" builtinId="9" hidden="1"/>
    <cellStyle name="Hipervínculo visitado" xfId="2854" builtinId="9" hidden="1"/>
    <cellStyle name="Hipervínculo visitado" xfId="2856" builtinId="9" hidden="1"/>
    <cellStyle name="Hipervínculo visitado" xfId="2858" builtinId="9" hidden="1"/>
    <cellStyle name="Hipervínculo visitado" xfId="2860" builtinId="9" hidden="1"/>
    <cellStyle name="Hipervínculo visitado" xfId="2862" builtinId="9" hidden="1"/>
    <cellStyle name="Hipervínculo visitado" xfId="2864" builtinId="9" hidden="1"/>
    <cellStyle name="Hipervínculo visitado" xfId="2866" builtinId="9" hidden="1"/>
    <cellStyle name="Hipervínculo visitado" xfId="2868" builtinId="9" hidden="1"/>
    <cellStyle name="Hipervínculo visitado" xfId="2870" builtinId="9" hidden="1"/>
    <cellStyle name="Hipervínculo visitado" xfId="2872" builtinId="9" hidden="1"/>
    <cellStyle name="Hipervínculo visitado" xfId="2874" builtinId="9" hidden="1"/>
    <cellStyle name="Hipervínculo visitado" xfId="2876" builtinId="9" hidden="1"/>
    <cellStyle name="Hipervínculo visitado" xfId="2878" builtinId="9" hidden="1"/>
    <cellStyle name="Hipervínculo visitado" xfId="2880" builtinId="9" hidden="1"/>
    <cellStyle name="Hipervínculo visitado" xfId="2882" builtinId="9" hidden="1"/>
    <cellStyle name="Hipervínculo visitado" xfId="2884" builtinId="9" hidden="1"/>
    <cellStyle name="Hipervínculo visitado" xfId="2886" builtinId="9" hidden="1"/>
    <cellStyle name="Hipervínculo visitado" xfId="2888" builtinId="9" hidden="1"/>
    <cellStyle name="Hipervínculo visitado" xfId="2890" builtinId="9" hidden="1"/>
    <cellStyle name="Hipervínculo visitado" xfId="2892" builtinId="9" hidden="1"/>
    <cellStyle name="Hipervínculo visitado" xfId="2894" builtinId="9" hidden="1"/>
    <cellStyle name="Hipervínculo visitado" xfId="2896" builtinId="9" hidden="1"/>
    <cellStyle name="Hipervínculo visitado" xfId="2898" builtinId="9" hidden="1"/>
    <cellStyle name="Hipervínculo visitado" xfId="2900" builtinId="9" hidden="1"/>
    <cellStyle name="Hipervínculo visitado" xfId="2902" builtinId="9" hidden="1"/>
    <cellStyle name="Hipervínculo visitado" xfId="2904" builtinId="9" hidden="1"/>
    <cellStyle name="Hipervínculo visitado" xfId="2906" builtinId="9" hidden="1"/>
    <cellStyle name="Hipervínculo visitado" xfId="2908" builtinId="9" hidden="1"/>
    <cellStyle name="Hipervínculo visitado" xfId="2910" builtinId="9" hidden="1"/>
    <cellStyle name="Hipervínculo visitado" xfId="2912" builtinId="9" hidden="1"/>
    <cellStyle name="Hipervínculo visitado" xfId="2914" builtinId="9" hidden="1"/>
    <cellStyle name="Hipervínculo visitado" xfId="2916" builtinId="9" hidden="1"/>
    <cellStyle name="Hipervínculo visitado" xfId="2918" builtinId="9" hidden="1"/>
    <cellStyle name="Hipervínculo visitado" xfId="2920" builtinId="9" hidden="1"/>
    <cellStyle name="Hipervínculo visitado" xfId="2922" builtinId="9" hidden="1"/>
    <cellStyle name="Hipervínculo visitado" xfId="2924" builtinId="9" hidden="1"/>
    <cellStyle name="Hipervínculo visitado" xfId="2926" builtinId="9" hidden="1"/>
    <cellStyle name="Hipervínculo visitado" xfId="2928" builtinId="9" hidden="1"/>
    <cellStyle name="Hipervínculo visitado" xfId="2930" builtinId="9" hidden="1"/>
    <cellStyle name="Hipervínculo visitado" xfId="2932" builtinId="9" hidden="1"/>
    <cellStyle name="Hipervínculo visitado" xfId="2934" builtinId="9" hidden="1"/>
    <cellStyle name="Hipervínculo visitado" xfId="2936" builtinId="9" hidden="1"/>
    <cellStyle name="Hipervínculo visitado" xfId="2938" builtinId="9" hidden="1"/>
    <cellStyle name="Hipervínculo visitado" xfId="2940" builtinId="9" hidden="1"/>
    <cellStyle name="Hipervínculo visitado" xfId="2942" builtinId="9" hidden="1"/>
    <cellStyle name="Hipervínculo visitado" xfId="2944" builtinId="9" hidden="1"/>
    <cellStyle name="Hipervínculo visitado" xfId="2946" builtinId="9" hidden="1"/>
    <cellStyle name="Hipervínculo visitado" xfId="2948" builtinId="9" hidden="1"/>
    <cellStyle name="Hipervínculo visitado" xfId="2950" builtinId="9" hidden="1"/>
    <cellStyle name="Hipervínculo visitado" xfId="2952" builtinId="9" hidden="1"/>
    <cellStyle name="Hipervínculo visitado" xfId="2954" builtinId="9" hidden="1"/>
    <cellStyle name="Hipervínculo visitado" xfId="2956" builtinId="9" hidden="1"/>
    <cellStyle name="Hipervínculo visitado" xfId="2958" builtinId="9" hidden="1"/>
    <cellStyle name="Hipervínculo visitado" xfId="2960" builtinId="9" hidden="1"/>
    <cellStyle name="Hipervínculo visitado" xfId="2962" builtinId="9" hidden="1"/>
    <cellStyle name="Hipervínculo visitado" xfId="2964" builtinId="9" hidden="1"/>
    <cellStyle name="Hipervínculo visitado" xfId="2966" builtinId="9" hidden="1"/>
    <cellStyle name="Hipervínculo visitado" xfId="2968" builtinId="9" hidden="1"/>
    <cellStyle name="Hipervínculo visitado" xfId="2970" builtinId="9" hidden="1"/>
    <cellStyle name="Hipervínculo visitado" xfId="2972" builtinId="9" hidden="1"/>
    <cellStyle name="Hipervínculo visitado" xfId="2974" builtinId="9" hidden="1"/>
    <cellStyle name="Hipervínculo visitado" xfId="2976" builtinId="9" hidden="1"/>
    <cellStyle name="Hipervínculo visitado" xfId="2978" builtinId="9" hidden="1"/>
    <cellStyle name="Hipervínculo visitado" xfId="2980" builtinId="9" hidden="1"/>
    <cellStyle name="Hipervínculo visitado" xfId="2982" builtinId="9" hidden="1"/>
    <cellStyle name="Hipervínculo visitado" xfId="2984" builtinId="9" hidden="1"/>
    <cellStyle name="Hipervínculo visitado" xfId="2986" builtinId="9" hidden="1"/>
    <cellStyle name="Hipervínculo visitado" xfId="2988" builtinId="9" hidden="1"/>
    <cellStyle name="Hipervínculo visitado" xfId="2990" builtinId="9" hidden="1"/>
    <cellStyle name="Hipervínculo visitado" xfId="2992" builtinId="9" hidden="1"/>
    <cellStyle name="Hipervínculo visitado" xfId="2994" builtinId="9" hidden="1"/>
    <cellStyle name="Hipervínculo visitado" xfId="2996" builtinId="9" hidden="1"/>
    <cellStyle name="Hipervínculo visitado" xfId="2998" builtinId="9" hidden="1"/>
    <cellStyle name="Hipervínculo visitado" xfId="3000" builtinId="9" hidden="1"/>
    <cellStyle name="Hipervínculo visitado" xfId="3002" builtinId="9" hidden="1"/>
    <cellStyle name="Hipervínculo visitado" xfId="3004" builtinId="9" hidden="1"/>
    <cellStyle name="Hipervínculo visitado" xfId="3006" builtinId="9" hidden="1"/>
    <cellStyle name="Hipervínculo visitado" xfId="3008" builtinId="9" hidden="1"/>
    <cellStyle name="Hipervínculo visitado" xfId="3010" builtinId="9" hidden="1"/>
    <cellStyle name="Hipervínculo visitado" xfId="3012" builtinId="9" hidden="1"/>
    <cellStyle name="Hipervínculo visitado" xfId="3014" builtinId="9" hidden="1"/>
    <cellStyle name="Hipervínculo visitado" xfId="3016" builtinId="9" hidden="1"/>
    <cellStyle name="Hipervínculo visitado" xfId="3018" builtinId="9" hidden="1"/>
    <cellStyle name="Hipervínculo visitado" xfId="3020" builtinId="9" hidden="1"/>
    <cellStyle name="Hipervínculo visitado" xfId="3022" builtinId="9" hidden="1"/>
    <cellStyle name="Hipervínculo visitado" xfId="3024" builtinId="9" hidden="1"/>
    <cellStyle name="Hipervínculo visitado" xfId="3026" builtinId="9" hidden="1"/>
    <cellStyle name="Hipervínculo visitado" xfId="3028" builtinId="9" hidden="1"/>
    <cellStyle name="Hipervínculo visitado" xfId="3030" builtinId="9" hidden="1"/>
    <cellStyle name="Hipervínculo visitado" xfId="3032" builtinId="9" hidden="1"/>
    <cellStyle name="Hipervínculo visitado" xfId="3034" builtinId="9" hidden="1"/>
    <cellStyle name="Hipervínculo visitado" xfId="3036" builtinId="9" hidden="1"/>
    <cellStyle name="Hipervínculo visitado" xfId="3038" builtinId="9" hidden="1"/>
    <cellStyle name="Hipervínculo visitado" xfId="3040" builtinId="9" hidden="1"/>
    <cellStyle name="Hipervínculo visitado" xfId="3042" builtinId="9" hidden="1"/>
    <cellStyle name="Hipervínculo visitado" xfId="3044" builtinId="9" hidden="1"/>
    <cellStyle name="Hipervínculo visitado" xfId="3046" builtinId="9" hidden="1"/>
    <cellStyle name="Hipervínculo visitado" xfId="3048" builtinId="9" hidden="1"/>
    <cellStyle name="Hipervínculo visitado" xfId="3050" builtinId="9" hidden="1"/>
    <cellStyle name="Hipervínculo visitado" xfId="3052" builtinId="9" hidden="1"/>
    <cellStyle name="Hipervínculo visitado" xfId="3054" builtinId="9" hidden="1"/>
    <cellStyle name="Hipervínculo visitado" xfId="3056" builtinId="9" hidden="1"/>
    <cellStyle name="Hipervínculo visitado" xfId="3058" builtinId="9" hidden="1"/>
    <cellStyle name="Hipervínculo visitado" xfId="3060" builtinId="9" hidden="1"/>
    <cellStyle name="Hipervínculo visitado" xfId="3062" builtinId="9" hidden="1"/>
    <cellStyle name="Hipervínculo visitado" xfId="3064" builtinId="9" hidden="1"/>
    <cellStyle name="Hipervínculo visitado" xfId="3066" builtinId="9" hidden="1"/>
    <cellStyle name="Hipervínculo visitado" xfId="3068" builtinId="9" hidden="1"/>
    <cellStyle name="Hipervínculo visitado" xfId="3070" builtinId="9" hidden="1"/>
    <cellStyle name="Hipervínculo visitado" xfId="3072" builtinId="9" hidden="1"/>
    <cellStyle name="Hipervínculo visitado" xfId="3074" builtinId="9" hidden="1"/>
    <cellStyle name="Hipervínculo visitado" xfId="3076" builtinId="9" hidden="1"/>
    <cellStyle name="Hipervínculo visitado" xfId="3078" builtinId="9" hidden="1"/>
    <cellStyle name="Hipervínculo visitado" xfId="3080" builtinId="9" hidden="1"/>
    <cellStyle name="Hipervínculo visitado" xfId="3082" builtinId="9" hidden="1"/>
    <cellStyle name="Hipervínculo visitado" xfId="3084" builtinId="9" hidden="1"/>
    <cellStyle name="Hipervínculo visitado" xfId="3086" builtinId="9" hidden="1"/>
    <cellStyle name="Hipervínculo visitado" xfId="3088" builtinId="9" hidden="1"/>
    <cellStyle name="Hipervínculo visitado" xfId="3090" builtinId="9" hidden="1"/>
    <cellStyle name="Hipervínculo visitado" xfId="3092" builtinId="9" hidden="1"/>
    <cellStyle name="Hipervínculo visitado" xfId="3094" builtinId="9" hidden="1"/>
    <cellStyle name="Hipervínculo visitado" xfId="3096" builtinId="9" hidden="1"/>
    <cellStyle name="Hipervínculo visitado" xfId="3098" builtinId="9" hidden="1"/>
    <cellStyle name="Hipervínculo visitado" xfId="3100" builtinId="9" hidden="1"/>
    <cellStyle name="Hipervínculo visitado" xfId="3102" builtinId="9" hidden="1"/>
    <cellStyle name="Hipervínculo visitado" xfId="3104" builtinId="9" hidden="1"/>
    <cellStyle name="Hipervínculo visitado" xfId="3106" builtinId="9" hidden="1"/>
    <cellStyle name="Hipervínculo visitado" xfId="3108" builtinId="9" hidden="1"/>
    <cellStyle name="Hipervínculo visitado" xfId="3110" builtinId="9" hidden="1"/>
    <cellStyle name="Hipervínculo visitado" xfId="3112" builtinId="9" hidden="1"/>
    <cellStyle name="Hipervínculo visitado" xfId="3114" builtinId="9" hidden="1"/>
    <cellStyle name="Hipervínculo visitado" xfId="3116" builtinId="9" hidden="1"/>
    <cellStyle name="Hipervínculo visitado" xfId="3118" builtinId="9" hidden="1"/>
    <cellStyle name="Hipervínculo visitado" xfId="3120" builtinId="9" hidden="1"/>
    <cellStyle name="Hipervínculo visitado" xfId="3122" builtinId="9" hidden="1"/>
    <cellStyle name="Hipervínculo visitado" xfId="3124" builtinId="9" hidden="1"/>
    <cellStyle name="Hipervínculo visitado" xfId="3126" builtinId="9" hidden="1"/>
    <cellStyle name="Hipervínculo visitado" xfId="3128" builtinId="9" hidden="1"/>
    <cellStyle name="Hipervínculo visitado" xfId="3130" builtinId="9" hidden="1"/>
    <cellStyle name="Hipervínculo visitado" xfId="3132" builtinId="9" hidden="1"/>
    <cellStyle name="Hipervínculo visitado" xfId="3134" builtinId="9" hidden="1"/>
    <cellStyle name="Hipervínculo visitado" xfId="3136" builtinId="9" hidden="1"/>
    <cellStyle name="Hipervínculo visitado" xfId="3138" builtinId="9" hidden="1"/>
    <cellStyle name="Hipervínculo visitado" xfId="3140" builtinId="9" hidden="1"/>
    <cellStyle name="Hipervínculo visitado" xfId="3142" builtinId="9" hidden="1"/>
    <cellStyle name="Hipervínculo visitado" xfId="3144" builtinId="9" hidden="1"/>
    <cellStyle name="Hipervínculo visitado" xfId="3146" builtinId="9" hidden="1"/>
    <cellStyle name="Hipervínculo visitado" xfId="3148" builtinId="9" hidden="1"/>
    <cellStyle name="Hipervínculo visitado" xfId="3150" builtinId="9" hidden="1"/>
    <cellStyle name="Hipervínculo visitado" xfId="3152" builtinId="9" hidden="1"/>
    <cellStyle name="Hipervínculo visitado" xfId="3154" builtinId="9" hidden="1"/>
    <cellStyle name="Hipervínculo visitado" xfId="3156" builtinId="9" hidden="1"/>
    <cellStyle name="Hipervínculo visitado" xfId="3158" builtinId="9" hidden="1"/>
    <cellStyle name="Hipervínculo visitado" xfId="3160" builtinId="9" hidden="1"/>
    <cellStyle name="Hipervínculo visitado" xfId="3162" builtinId="9" hidden="1"/>
    <cellStyle name="Hipervínculo visitado" xfId="3164" builtinId="9" hidden="1"/>
    <cellStyle name="Hipervínculo visitado" xfId="3166" builtinId="9" hidden="1"/>
    <cellStyle name="Hipervínculo visitado" xfId="3168" builtinId="9" hidden="1"/>
    <cellStyle name="Hipervínculo visitado" xfId="3170" builtinId="9" hidden="1"/>
    <cellStyle name="Hipervínculo visitado" xfId="3172" builtinId="9" hidden="1"/>
    <cellStyle name="Hipervínculo visitado" xfId="3174" builtinId="9" hidden="1"/>
    <cellStyle name="Hipervínculo visitado" xfId="3176" builtinId="9" hidden="1"/>
    <cellStyle name="Hipervínculo visitado" xfId="3178" builtinId="9" hidden="1"/>
    <cellStyle name="Hipervínculo visitado" xfId="3180" builtinId="9" hidden="1"/>
    <cellStyle name="Hipervínculo visitado" xfId="3182" builtinId="9" hidden="1"/>
    <cellStyle name="Hipervínculo visitado" xfId="3184" builtinId="9" hidden="1"/>
    <cellStyle name="Hipervínculo visitado" xfId="3186" builtinId="9" hidden="1"/>
    <cellStyle name="Hipervínculo visitado" xfId="3188" builtinId="9" hidden="1"/>
    <cellStyle name="Hipervínculo visitado" xfId="3190" builtinId="9" hidden="1"/>
    <cellStyle name="Hipervínculo visitado" xfId="3192" builtinId="9" hidden="1"/>
    <cellStyle name="Hipervínculo visitado" xfId="3194" builtinId="9" hidden="1"/>
    <cellStyle name="Hipervínculo visitado" xfId="3196" builtinId="9" hidden="1"/>
    <cellStyle name="Hipervínculo visitado" xfId="3198" builtinId="9" hidden="1"/>
    <cellStyle name="Hipervínculo visitado" xfId="3200" builtinId="9" hidden="1"/>
    <cellStyle name="Hipervínculo visitado" xfId="3202" builtinId="9" hidden="1"/>
    <cellStyle name="Hipervínculo visitado" xfId="3204" builtinId="9" hidden="1"/>
    <cellStyle name="Hipervínculo visitado" xfId="3206" builtinId="9" hidden="1"/>
    <cellStyle name="Hipervínculo visitado" xfId="3208" builtinId="9" hidden="1"/>
    <cellStyle name="Hipervínculo visitado" xfId="3210" builtinId="9" hidden="1"/>
    <cellStyle name="Hipervínculo visitado" xfId="3212" builtinId="9" hidden="1"/>
    <cellStyle name="Hipervínculo visitado" xfId="3214" builtinId="9" hidden="1"/>
    <cellStyle name="Hipervínculo visitado" xfId="3216" builtinId="9" hidden="1"/>
    <cellStyle name="Hipervínculo visitado" xfId="3218" builtinId="9" hidden="1"/>
    <cellStyle name="Hipervínculo visitado" xfId="3220" builtinId="9" hidden="1"/>
    <cellStyle name="Hipervínculo visitado" xfId="3222" builtinId="9" hidden="1"/>
    <cellStyle name="Hipervínculo visitado" xfId="3224" builtinId="9" hidden="1"/>
    <cellStyle name="Hipervínculo visitado" xfId="3226" builtinId="9" hidden="1"/>
    <cellStyle name="Hipervínculo visitado" xfId="3228" builtinId="9" hidden="1"/>
    <cellStyle name="Hipervínculo visitado" xfId="3230" builtinId="9" hidden="1"/>
    <cellStyle name="Hipervínculo visitado" xfId="3232" builtinId="9" hidden="1"/>
    <cellStyle name="Hipervínculo visitado" xfId="3234" builtinId="9" hidden="1"/>
    <cellStyle name="Hipervínculo visitado" xfId="3236" builtinId="9" hidden="1"/>
    <cellStyle name="Hipervínculo visitado" xfId="3238" builtinId="9" hidden="1"/>
    <cellStyle name="Hipervínculo visitado" xfId="3240" builtinId="9" hidden="1"/>
    <cellStyle name="Hipervínculo visitado" xfId="3242" builtinId="9" hidden="1"/>
    <cellStyle name="Hipervínculo visitado" xfId="3244" builtinId="9" hidden="1"/>
    <cellStyle name="Hipervínculo visitado" xfId="3246" builtinId="9" hidden="1"/>
    <cellStyle name="Hipervínculo visitado" xfId="3248" builtinId="9" hidden="1"/>
    <cellStyle name="Hipervínculo visitado" xfId="3250" builtinId="9" hidden="1"/>
    <cellStyle name="Hipervínculo visitado" xfId="3252" builtinId="9" hidden="1"/>
    <cellStyle name="Hipervínculo visitado" xfId="3254" builtinId="9" hidden="1"/>
    <cellStyle name="Hipervínculo visitado" xfId="3256" builtinId="9" hidden="1"/>
    <cellStyle name="Hipervínculo visitado" xfId="3258" builtinId="9" hidden="1"/>
    <cellStyle name="Hipervínculo visitado" xfId="3260" builtinId="9" hidden="1"/>
    <cellStyle name="Hipervínculo visitado" xfId="3262" builtinId="9" hidden="1"/>
    <cellStyle name="Hipervínculo visitado" xfId="3264" builtinId="9" hidden="1"/>
    <cellStyle name="Hipervínculo visitado" xfId="3266" builtinId="9" hidden="1"/>
    <cellStyle name="Hipervínculo visitado" xfId="3268" builtinId="9" hidden="1"/>
    <cellStyle name="Hipervínculo visitado" xfId="3270" builtinId="9" hidden="1"/>
    <cellStyle name="Hipervínculo visitado" xfId="3272" builtinId="9" hidden="1"/>
    <cellStyle name="Hipervínculo visitado" xfId="3274" builtinId="9" hidden="1"/>
    <cellStyle name="Hipervínculo visitado" xfId="3276" builtinId="9" hidden="1"/>
    <cellStyle name="Hipervínculo visitado" xfId="3278" builtinId="9" hidden="1"/>
    <cellStyle name="Hipervínculo visitado" xfId="3280" builtinId="9" hidden="1"/>
    <cellStyle name="Hipervínculo visitado" xfId="3282" builtinId="9" hidden="1"/>
    <cellStyle name="Hipervínculo visitado" xfId="3284" builtinId="9" hidden="1"/>
    <cellStyle name="Hipervínculo visitado" xfId="3286" builtinId="9" hidden="1"/>
    <cellStyle name="Hipervínculo visitado" xfId="3288" builtinId="9" hidden="1"/>
    <cellStyle name="Hipervínculo visitado" xfId="3290" builtinId="9" hidden="1"/>
    <cellStyle name="Hipervínculo visitado" xfId="3292" builtinId="9" hidden="1"/>
    <cellStyle name="Hipervínculo visitado" xfId="3294" builtinId="9" hidden="1"/>
    <cellStyle name="Hipervínculo visitado" xfId="3296" builtinId="9" hidden="1"/>
    <cellStyle name="Hipervínculo visitado" xfId="3298" builtinId="9" hidden="1"/>
    <cellStyle name="Hipervínculo visitado" xfId="3300" builtinId="9" hidden="1"/>
    <cellStyle name="Hipervínculo visitado" xfId="3302" builtinId="9" hidden="1"/>
    <cellStyle name="Hipervínculo visitado" xfId="3304" builtinId="9" hidden="1"/>
    <cellStyle name="Hipervínculo visitado" xfId="3306" builtinId="9" hidden="1"/>
    <cellStyle name="Hipervínculo visitado" xfId="3308" builtinId="9" hidden="1"/>
    <cellStyle name="Hipervínculo visitado" xfId="3310" builtinId="9" hidden="1"/>
    <cellStyle name="Hipervínculo visitado" xfId="3312" builtinId="9" hidden="1"/>
    <cellStyle name="Hipervínculo visitado" xfId="3314" builtinId="9" hidden="1"/>
    <cellStyle name="Hipervínculo visitado" xfId="3316" builtinId="9" hidden="1"/>
    <cellStyle name="Hipervínculo visitado" xfId="3318" builtinId="9" hidden="1"/>
    <cellStyle name="Hipervínculo visitado" xfId="3320" builtinId="9" hidden="1"/>
    <cellStyle name="Hipervínculo visitado" xfId="3322" builtinId="9" hidden="1"/>
    <cellStyle name="Hipervínculo visitado" xfId="3324" builtinId="9" hidden="1"/>
    <cellStyle name="Hipervínculo visitado" xfId="3326" builtinId="9" hidden="1"/>
    <cellStyle name="Hipervínculo visitado" xfId="3328" builtinId="9" hidden="1"/>
    <cellStyle name="Hipervínculo visitado" xfId="3330" builtinId="9" hidden="1"/>
    <cellStyle name="Hipervínculo visitado" xfId="3332" builtinId="9" hidden="1"/>
    <cellStyle name="Hipervínculo visitado" xfId="3334" builtinId="9" hidden="1"/>
    <cellStyle name="Hipervínculo visitado" xfId="3336" builtinId="9" hidden="1"/>
    <cellStyle name="Hipervínculo visitado" xfId="3338" builtinId="9" hidden="1"/>
    <cellStyle name="Hipervínculo visitado" xfId="3340" builtinId="9" hidden="1"/>
    <cellStyle name="Hipervínculo visitado" xfId="3342" builtinId="9" hidden="1"/>
    <cellStyle name="Hipervínculo visitado" xfId="3344" builtinId="9" hidden="1"/>
    <cellStyle name="Hipervínculo visitado" xfId="3346" builtinId="9" hidden="1"/>
    <cellStyle name="Hipervínculo visitado" xfId="3348" builtinId="9" hidden="1"/>
    <cellStyle name="Hipervínculo visitado" xfId="3350" builtinId="9" hidden="1"/>
    <cellStyle name="Hipervínculo visitado" xfId="3352" builtinId="9" hidden="1"/>
    <cellStyle name="Hipervínculo visitado" xfId="3354" builtinId="9" hidden="1"/>
    <cellStyle name="Hipervínculo visitado" xfId="3356" builtinId="9" hidden="1"/>
    <cellStyle name="Hipervínculo visitado" xfId="3358" builtinId="9" hidden="1"/>
    <cellStyle name="Hipervínculo visitado" xfId="3360" builtinId="9" hidden="1"/>
    <cellStyle name="Hipervínculo visitado" xfId="3362" builtinId="9" hidden="1"/>
    <cellStyle name="Hipervínculo visitado" xfId="3364" builtinId="9" hidden="1"/>
    <cellStyle name="Hipervínculo visitado" xfId="3366" builtinId="9" hidden="1"/>
    <cellStyle name="Hipervínculo visitado" xfId="3368" builtinId="9" hidden="1"/>
    <cellStyle name="Hipervínculo visitado" xfId="3370" builtinId="9" hidden="1"/>
    <cellStyle name="Hipervínculo visitado" xfId="3372" builtinId="9" hidden="1"/>
    <cellStyle name="Hipervínculo visitado" xfId="3374" builtinId="9" hidden="1"/>
    <cellStyle name="Hipervínculo visitado" xfId="3376" builtinId="9" hidden="1"/>
    <cellStyle name="Hipervínculo visitado" xfId="3378" builtinId="9" hidden="1"/>
    <cellStyle name="Hipervínculo visitado" xfId="3380" builtinId="9" hidden="1"/>
    <cellStyle name="Hipervínculo visitado" xfId="3382" builtinId="9" hidden="1"/>
    <cellStyle name="Hipervínculo visitado" xfId="3384" builtinId="9" hidden="1"/>
    <cellStyle name="Hipervínculo visitado" xfId="3386" builtinId="9" hidden="1"/>
    <cellStyle name="Hipervínculo visitado" xfId="3388" builtinId="9" hidden="1"/>
    <cellStyle name="Hipervínculo visitado" xfId="3390" builtinId="9" hidden="1"/>
    <cellStyle name="Hipervínculo visitado" xfId="3392" builtinId="9" hidden="1"/>
    <cellStyle name="Hipervínculo visitado" xfId="3394" builtinId="9" hidden="1"/>
    <cellStyle name="Hipervínculo visitado" xfId="3396" builtinId="9" hidden="1"/>
    <cellStyle name="Hipervínculo visitado" xfId="3398" builtinId="9" hidden="1"/>
    <cellStyle name="Hipervínculo visitado" xfId="3400" builtinId="9" hidden="1"/>
    <cellStyle name="Hipervínculo visitado" xfId="3402" builtinId="9" hidden="1"/>
    <cellStyle name="Hipervínculo visitado" xfId="3404" builtinId="9" hidden="1"/>
    <cellStyle name="Hipervínculo visitado" xfId="3406" builtinId="9" hidden="1"/>
    <cellStyle name="Hipervínculo visitado" xfId="3408" builtinId="9" hidden="1"/>
    <cellStyle name="Hipervínculo visitado" xfId="3410" builtinId="9" hidden="1"/>
    <cellStyle name="Hipervínculo visitado" xfId="3412" builtinId="9" hidden="1"/>
    <cellStyle name="Hipervínculo visitado" xfId="3414" builtinId="9" hidden="1"/>
    <cellStyle name="Hipervínculo visitado" xfId="3416" builtinId="9" hidden="1"/>
    <cellStyle name="Hipervínculo visitado" xfId="3418" builtinId="9" hidden="1"/>
    <cellStyle name="Hipervínculo visitado" xfId="3420" builtinId="9" hidden="1"/>
    <cellStyle name="Hipervínculo visitado" xfId="3422" builtinId="9" hidden="1"/>
    <cellStyle name="Hipervínculo visitado" xfId="3424" builtinId="9" hidden="1"/>
    <cellStyle name="Hipervínculo visitado" xfId="3426" builtinId="9" hidden="1"/>
    <cellStyle name="Hipervínculo visitado" xfId="3428" builtinId="9" hidden="1"/>
    <cellStyle name="Hipervínculo visitado" xfId="3430" builtinId="9" hidden="1"/>
    <cellStyle name="Hipervínculo visitado" xfId="3432" builtinId="9" hidden="1"/>
    <cellStyle name="Hipervínculo visitado" xfId="3434" builtinId="9" hidden="1"/>
    <cellStyle name="Hipervínculo visitado" xfId="3436" builtinId="9" hidden="1"/>
    <cellStyle name="Hipervínculo visitado" xfId="3438" builtinId="9" hidden="1"/>
    <cellStyle name="Hipervínculo visitado" xfId="3441" builtinId="9" hidden="1"/>
    <cellStyle name="Hipervínculo visitado" xfId="3443" builtinId="9" hidden="1"/>
    <cellStyle name="Hipervínculo visitado" xfId="3445" builtinId="9" hidden="1"/>
    <cellStyle name="Hipervínculo visitado" xfId="3447" builtinId="9" hidden="1"/>
    <cellStyle name="Hipervínculo visitado" xfId="3449" builtinId="9" hidden="1"/>
    <cellStyle name="Hipervínculo visitado" xfId="3451" builtinId="9" hidden="1"/>
    <cellStyle name="Hipervínculo visitado" xfId="3453" builtinId="9" hidden="1"/>
    <cellStyle name="Hipervínculo visitado" xfId="3455" builtinId="9" hidden="1"/>
    <cellStyle name="Hipervínculo visitado" xfId="3457" builtinId="9" hidden="1"/>
    <cellStyle name="Hipervínculo visitado" xfId="3459" builtinId="9" hidden="1"/>
    <cellStyle name="Hipervínculo visitado" xfId="3461" builtinId="9" hidden="1"/>
    <cellStyle name="Hipervínculo visitado" xfId="3463" builtinId="9" hidden="1"/>
    <cellStyle name="Hipervínculo visitado" xfId="3465" builtinId="9" hidden="1"/>
    <cellStyle name="Hipervínculo visitado" xfId="3467" builtinId="9" hidden="1"/>
    <cellStyle name="Hipervínculo visitado" xfId="3469" builtinId="9" hidden="1"/>
    <cellStyle name="Hipervínculo visitado" xfId="3471" builtinId="9" hidden="1"/>
    <cellStyle name="Hipervínculo visitado" xfId="3473" builtinId="9" hidden="1"/>
    <cellStyle name="Hipervínculo visitado" xfId="3475" builtinId="9" hidden="1"/>
    <cellStyle name="Hipervínculo visitado" xfId="3477" builtinId="9" hidden="1"/>
    <cellStyle name="Hipervínculo visitado" xfId="3479" builtinId="9" hidden="1"/>
    <cellStyle name="Hipervínculo visitado" xfId="3481" builtinId="9" hidden="1"/>
    <cellStyle name="Hipervínculo visitado" xfId="3483" builtinId="9" hidden="1"/>
    <cellStyle name="Hipervínculo visitado" xfId="3485" builtinId="9" hidden="1"/>
    <cellStyle name="Hipervínculo visitado" xfId="3487" builtinId="9" hidden="1"/>
    <cellStyle name="Hipervínculo visitado" xfId="3489" builtinId="9" hidden="1"/>
    <cellStyle name="Hipervínculo visitado" xfId="3491" builtinId="9" hidden="1"/>
    <cellStyle name="Hipervínculo visitado" xfId="3493" builtinId="9" hidden="1"/>
    <cellStyle name="Hipervínculo visitado" xfId="3495" builtinId="9" hidden="1"/>
    <cellStyle name="Hipervínculo visitado" xfId="3497" builtinId="9" hidden="1"/>
    <cellStyle name="Hipervínculo visitado" xfId="3499" builtinId="9" hidden="1"/>
    <cellStyle name="Hipervínculo visitado" xfId="3501" builtinId="9" hidden="1"/>
    <cellStyle name="Hipervínculo visitado" xfId="3503" builtinId="9" hidden="1"/>
    <cellStyle name="Hipervínculo visitado" xfId="3505" builtinId="9" hidden="1"/>
    <cellStyle name="Hipervínculo visitado" xfId="3507" builtinId="9" hidden="1"/>
    <cellStyle name="Hipervínculo visitado" xfId="3509" builtinId="9" hidden="1"/>
    <cellStyle name="Hipervínculo visitado" xfId="3511" builtinId="9" hidden="1"/>
    <cellStyle name="Hipervínculo visitado" xfId="3513" builtinId="9" hidden="1"/>
    <cellStyle name="Hipervínculo visitado" xfId="3515" builtinId="9" hidden="1"/>
    <cellStyle name="Hipervínculo visitado" xfId="3517" builtinId="9" hidden="1"/>
    <cellStyle name="Hipervínculo visitado" xfId="3519" builtinId="9" hidden="1"/>
    <cellStyle name="Hipervínculo visitado" xfId="3521" builtinId="9" hidden="1"/>
    <cellStyle name="Hipervínculo visitado" xfId="3523" builtinId="9" hidden="1"/>
    <cellStyle name="Hipervínculo visitado" xfId="3525" builtinId="9" hidden="1"/>
    <cellStyle name="Hipervínculo visitado" xfId="3527" builtinId="9" hidden="1"/>
    <cellStyle name="Hipervínculo visitado" xfId="3529" builtinId="9" hidden="1"/>
    <cellStyle name="Hipervínculo visitado" xfId="3531" builtinId="9" hidden="1"/>
    <cellStyle name="Hipervínculo visitado" xfId="3533" builtinId="9" hidden="1"/>
    <cellStyle name="Hipervínculo visitado" xfId="3535" builtinId="9" hidden="1"/>
    <cellStyle name="Hipervínculo visitado" xfId="3537" builtinId="9" hidden="1"/>
    <cellStyle name="Hipervínculo visitado" xfId="3539" builtinId="9" hidden="1"/>
    <cellStyle name="Hipervínculo visitado" xfId="3541" builtinId="9" hidden="1"/>
    <cellStyle name="Hipervínculo visitado" xfId="3543" builtinId="9" hidden="1"/>
    <cellStyle name="Hipervínculo visitado" xfId="3545" builtinId="9" hidden="1"/>
    <cellStyle name="Hipervínculo visitado" xfId="3547" builtinId="9" hidden="1"/>
    <cellStyle name="Hipervínculo visitado" xfId="3549" builtinId="9" hidden="1"/>
    <cellStyle name="Hipervínculo visitado" xfId="3551" builtinId="9" hidden="1"/>
    <cellStyle name="Hipervínculo visitado" xfId="3553" builtinId="9" hidden="1"/>
    <cellStyle name="Hipervínculo visitado" xfId="3555" builtinId="9" hidden="1"/>
    <cellStyle name="Hipervínculo visitado" xfId="3557" builtinId="9" hidden="1"/>
    <cellStyle name="Hipervínculo visitado" xfId="3559" builtinId="9" hidden="1"/>
    <cellStyle name="Hipervínculo visitado" xfId="3561" builtinId="9" hidden="1"/>
    <cellStyle name="Hipervínculo visitado" xfId="3563" builtinId="9" hidden="1"/>
    <cellStyle name="Hipervínculo visitado" xfId="3565" builtinId="9" hidden="1"/>
    <cellStyle name="Hipervínculo visitado" xfId="3567" builtinId="9" hidden="1"/>
    <cellStyle name="Hipervínculo visitado" xfId="3569" builtinId="9" hidden="1"/>
    <cellStyle name="Hipervínculo visitado" xfId="3571" builtinId="9" hidden="1"/>
    <cellStyle name="Hipervínculo visitado" xfId="3573" builtinId="9" hidden="1"/>
    <cellStyle name="Hipervínculo visitado" xfId="3575" builtinId="9" hidden="1"/>
    <cellStyle name="Hipervínculo visitado" xfId="3577" builtinId="9" hidden="1"/>
    <cellStyle name="Hipervínculo visitado" xfId="3579" builtinId="9" hidden="1"/>
    <cellStyle name="Hipervínculo visitado" xfId="3581" builtinId="9" hidden="1"/>
    <cellStyle name="Hipervínculo visitado" xfId="3583" builtinId="9" hidden="1"/>
    <cellStyle name="Hipervínculo visitado" xfId="3585" builtinId="9" hidden="1"/>
    <cellStyle name="Hipervínculo visitado" xfId="3587" builtinId="9" hidden="1"/>
    <cellStyle name="Hipervínculo visitado" xfId="3589" builtinId="9" hidden="1"/>
    <cellStyle name="Hipervínculo visitado" xfId="3591" builtinId="9" hidden="1"/>
    <cellStyle name="Hipervínculo visitado" xfId="3593" builtinId="9" hidden="1"/>
    <cellStyle name="Hipervínculo visitado" xfId="3595" builtinId="9" hidden="1"/>
    <cellStyle name="Hipervínculo visitado" xfId="3597" builtinId="9" hidden="1"/>
    <cellStyle name="Hipervínculo visitado" xfId="3599" builtinId="9" hidden="1"/>
    <cellStyle name="Hipervínculo visitado" xfId="3601" builtinId="9" hidden="1"/>
    <cellStyle name="Hipervínculo visitado" xfId="3603" builtinId="9" hidden="1"/>
    <cellStyle name="Hipervínculo visitado" xfId="3605" builtinId="9" hidden="1"/>
    <cellStyle name="Hipervínculo visitado" xfId="3607" builtinId="9" hidden="1"/>
    <cellStyle name="Hipervínculo visitado" xfId="3609" builtinId="9" hidden="1"/>
    <cellStyle name="Hipervínculo visitado" xfId="3611" builtinId="9" hidden="1"/>
    <cellStyle name="Hipervínculo visitado" xfId="3613" builtinId="9" hidden="1"/>
    <cellStyle name="Hipervínculo visitado" xfId="3615" builtinId="9" hidden="1"/>
    <cellStyle name="Hipervínculo visitado" xfId="3617" builtinId="9" hidden="1"/>
    <cellStyle name="Hipervínculo visitado" xfId="3619" builtinId="9" hidden="1"/>
    <cellStyle name="Hipervínculo visitado" xfId="3621" builtinId="9" hidden="1"/>
    <cellStyle name="Hipervínculo visitado" xfId="3623" builtinId="9" hidden="1"/>
    <cellStyle name="Hipervínculo visitado" xfId="3625" builtinId="9" hidden="1"/>
    <cellStyle name="Hipervínculo visitado" xfId="3627" builtinId="9" hidden="1"/>
    <cellStyle name="Hipervínculo visitado" xfId="3629" builtinId="9" hidden="1"/>
    <cellStyle name="Hipervínculo visitado" xfId="3631" builtinId="9" hidden="1"/>
    <cellStyle name="Hipervínculo visitado" xfId="3633" builtinId="9" hidden="1"/>
    <cellStyle name="Hipervínculo visitado" xfId="3635" builtinId="9" hidden="1"/>
    <cellStyle name="Hipervínculo visitado" xfId="3637" builtinId="9" hidden="1"/>
    <cellStyle name="Hipervínculo visitado" xfId="3639" builtinId="9" hidden="1"/>
    <cellStyle name="Hipervínculo visitado" xfId="3641" builtinId="9" hidden="1"/>
    <cellStyle name="Hipervínculo visitado" xfId="3643" builtinId="9" hidden="1"/>
    <cellStyle name="Hipervínculo visitado" xfId="3645" builtinId="9" hidden="1"/>
    <cellStyle name="Hipervínculo visitado" xfId="3647" builtinId="9" hidden="1"/>
    <cellStyle name="Hipervínculo visitado" xfId="3649" builtinId="9" hidden="1"/>
    <cellStyle name="Hipervínculo visitado" xfId="3651" builtinId="9" hidden="1"/>
    <cellStyle name="Hipervínculo visitado" xfId="3653" builtinId="9" hidden="1"/>
    <cellStyle name="Hipervínculo visitado" xfId="3655" builtinId="9" hidden="1"/>
    <cellStyle name="Hipervínculo visitado" xfId="3657" builtinId="9" hidden="1"/>
    <cellStyle name="Hipervínculo visitado" xfId="3659" builtinId="9" hidden="1"/>
    <cellStyle name="Hipervínculo visitado" xfId="3661" builtinId="9" hidden="1"/>
    <cellStyle name="Hipervínculo visitado" xfId="3663" builtinId="9" hidden="1"/>
    <cellStyle name="Hipervínculo visitado" xfId="3665" builtinId="9" hidden="1"/>
    <cellStyle name="Hipervínculo visitado" xfId="3667" builtinId="9" hidden="1"/>
    <cellStyle name="Hipervínculo visitado" xfId="3669" builtinId="9" hidden="1"/>
    <cellStyle name="Hipervínculo visitado" xfId="3671" builtinId="9" hidden="1"/>
    <cellStyle name="Hipervínculo visitado" xfId="3673" builtinId="9" hidden="1"/>
    <cellStyle name="Hipervínculo visitado" xfId="3675" builtinId="9" hidden="1"/>
    <cellStyle name="Hipervínculo visitado" xfId="3677" builtinId="9" hidden="1"/>
    <cellStyle name="Hipervínculo visitado" xfId="3679" builtinId="9" hidden="1"/>
    <cellStyle name="Hipervínculo visitado" xfId="3681" builtinId="9" hidden="1"/>
    <cellStyle name="Hipervínculo visitado" xfId="3683" builtinId="9" hidden="1"/>
    <cellStyle name="Hipervínculo visitado" xfId="3685" builtinId="9" hidden="1"/>
    <cellStyle name="Hipervínculo visitado" xfId="3687" builtinId="9" hidden="1"/>
    <cellStyle name="Hipervínculo visitado" xfId="3689" builtinId="9" hidden="1"/>
    <cellStyle name="Hipervínculo visitado" xfId="3691" builtinId="9" hidden="1"/>
    <cellStyle name="Hipervínculo visitado" xfId="3693" builtinId="9" hidden="1"/>
    <cellStyle name="Hipervínculo visitado" xfId="3695" builtinId="9" hidden="1"/>
    <cellStyle name="Hipervínculo visitado" xfId="3697" builtinId="9" hidden="1"/>
    <cellStyle name="Hipervínculo visitado" xfId="3699" builtinId="9" hidden="1"/>
    <cellStyle name="Hipervínculo visitado" xfId="3701" builtinId="9" hidden="1"/>
    <cellStyle name="Hipervínculo visitado" xfId="3703" builtinId="9" hidden="1"/>
    <cellStyle name="Hipervínculo visitado" xfId="3705" builtinId="9" hidden="1"/>
    <cellStyle name="Hipervínculo visitado" xfId="3707" builtinId="9" hidden="1"/>
    <cellStyle name="Hipervínculo visitado" xfId="3709" builtinId="9" hidden="1"/>
    <cellStyle name="Hipervínculo visitado" xfId="3711" builtinId="9" hidden="1"/>
    <cellStyle name="Hipervínculo visitado" xfId="3713" builtinId="9" hidden="1"/>
    <cellStyle name="Hipervínculo visitado" xfId="3715" builtinId="9" hidden="1"/>
    <cellStyle name="Hipervínculo visitado" xfId="3717" builtinId="9" hidden="1"/>
    <cellStyle name="Hipervínculo visitado" xfId="3719" builtinId="9" hidden="1"/>
    <cellStyle name="Hipervínculo visitado" xfId="3721" builtinId="9" hidden="1"/>
    <cellStyle name="Hipervínculo visitado" xfId="3723" builtinId="9" hidden="1"/>
    <cellStyle name="Hipervínculo visitado" xfId="3725" builtinId="9" hidden="1"/>
    <cellStyle name="Hipervínculo visitado" xfId="3727" builtinId="9" hidden="1"/>
    <cellStyle name="Hipervínculo visitado" xfId="3729" builtinId="9" hidden="1"/>
    <cellStyle name="Hipervínculo visitado" xfId="3731" builtinId="9" hidden="1"/>
    <cellStyle name="Hipervínculo visitado" xfId="3733" builtinId="9" hidden="1"/>
    <cellStyle name="Hipervínculo visitado" xfId="3735" builtinId="9" hidden="1"/>
    <cellStyle name="Hipervínculo visitado" xfId="3737" builtinId="9" hidden="1"/>
    <cellStyle name="Hipervínculo visitado" xfId="3739" builtinId="9" hidden="1"/>
    <cellStyle name="Hipervínculo visitado" xfId="3741" builtinId="9" hidden="1"/>
    <cellStyle name="Hipervínculo visitado" xfId="3743" builtinId="9" hidden="1"/>
    <cellStyle name="Hipervínculo visitado" xfId="3745" builtinId="9" hidden="1"/>
    <cellStyle name="Hipervínculo visitado" xfId="3747" builtinId="9" hidden="1"/>
    <cellStyle name="Hipervínculo visitado" xfId="3749" builtinId="9" hidden="1"/>
    <cellStyle name="Hipervínculo visitado" xfId="3751" builtinId="9" hidden="1"/>
    <cellStyle name="Hipervínculo visitado" xfId="3753" builtinId="9" hidden="1"/>
    <cellStyle name="Hipervínculo visitado" xfId="3755" builtinId="9" hidden="1"/>
    <cellStyle name="Hipervínculo visitado" xfId="3757" builtinId="9" hidden="1"/>
    <cellStyle name="Hipervínculo visitado" xfId="3759" builtinId="9" hidden="1"/>
    <cellStyle name="Hipervínculo visitado" xfId="3761" builtinId="9" hidden="1"/>
    <cellStyle name="Hipervínculo visitado" xfId="3763" builtinId="9" hidden="1"/>
    <cellStyle name="Hipervínculo visitado" xfId="3765" builtinId="9" hidden="1"/>
    <cellStyle name="Hipervínculo visitado" xfId="3767" builtinId="9" hidden="1"/>
    <cellStyle name="Hipervínculo visitado" xfId="3769" builtinId="9" hidden="1"/>
    <cellStyle name="Hipervínculo visitado" xfId="3771" builtinId="9" hidden="1"/>
    <cellStyle name="Hipervínculo visitado" xfId="3773" builtinId="9" hidden="1"/>
    <cellStyle name="Hipervínculo visitado" xfId="3775" builtinId="9" hidden="1"/>
    <cellStyle name="Hipervínculo visitado" xfId="3777" builtinId="9" hidden="1"/>
    <cellStyle name="Hipervínculo visitado" xfId="3779" builtinId="9" hidden="1"/>
    <cellStyle name="Hipervínculo visitado" xfId="3781" builtinId="9" hidden="1"/>
    <cellStyle name="Hipervínculo visitado" xfId="3783" builtinId="9" hidden="1"/>
    <cellStyle name="Hipervínculo visitado" xfId="3785" builtinId="9" hidden="1"/>
    <cellStyle name="Hipervínculo visitado" xfId="3787" builtinId="9" hidden="1"/>
    <cellStyle name="Hipervínculo visitado" xfId="3789" builtinId="9" hidden="1"/>
    <cellStyle name="Hipervínculo visitado" xfId="3791" builtinId="9" hidden="1"/>
    <cellStyle name="Hipervínculo visitado" xfId="3793" builtinId="9" hidden="1"/>
    <cellStyle name="Hipervínculo visitado" xfId="3795" builtinId="9" hidden="1"/>
    <cellStyle name="Hipervínculo visitado" xfId="3797" builtinId="9" hidden="1"/>
    <cellStyle name="Hipervínculo visitado" xfId="3799" builtinId="9" hidden="1"/>
    <cellStyle name="Hipervínculo visitado" xfId="3801" builtinId="9" hidden="1"/>
    <cellStyle name="Hipervínculo visitado" xfId="3803" builtinId="9" hidden="1"/>
    <cellStyle name="Hipervínculo visitado" xfId="3805" builtinId="9" hidden="1"/>
    <cellStyle name="Hipervínculo visitado" xfId="3807" builtinId="9" hidden="1"/>
    <cellStyle name="Hipervínculo visitado" xfId="3809" builtinId="9" hidden="1"/>
    <cellStyle name="Hipervínculo visitado" xfId="3811" builtinId="9" hidden="1"/>
    <cellStyle name="Hipervínculo visitado" xfId="3813" builtinId="9" hidden="1"/>
    <cellStyle name="Hipervínculo visitado" xfId="3815" builtinId="9" hidden="1"/>
    <cellStyle name="Hipervínculo visitado" xfId="3817" builtinId="9" hidden="1"/>
    <cellStyle name="Hipervínculo visitado" xfId="3819" builtinId="9" hidden="1"/>
    <cellStyle name="Hipervínculo visitado" xfId="3821" builtinId="9" hidden="1"/>
    <cellStyle name="Hipervínculo visitado" xfId="3823" builtinId="9" hidden="1"/>
    <cellStyle name="Hipervínculo visitado" xfId="3825" builtinId="9" hidden="1"/>
    <cellStyle name="Hipervínculo visitado" xfId="3827" builtinId="9" hidden="1"/>
    <cellStyle name="Hipervínculo visitado" xfId="3829" builtinId="9" hidden="1"/>
    <cellStyle name="Hipervínculo visitado" xfId="3831" builtinId="9" hidden="1"/>
    <cellStyle name="Hipervínculo visitado" xfId="3833" builtinId="9" hidden="1"/>
    <cellStyle name="Hipervínculo visitado" xfId="3835" builtinId="9" hidden="1"/>
    <cellStyle name="Hipervínculo visitado" xfId="3837" builtinId="9" hidden="1"/>
    <cellStyle name="Hipervínculo visitado" xfId="3839" builtinId="9" hidden="1"/>
    <cellStyle name="Hipervínculo visitado" xfId="3841" builtinId="9" hidden="1"/>
    <cellStyle name="Hipervínculo visitado" xfId="3843" builtinId="9" hidden="1"/>
    <cellStyle name="Hipervínculo visitado" xfId="3845" builtinId="9" hidden="1"/>
    <cellStyle name="Hipervínculo visitado" xfId="3847" builtinId="9" hidden="1"/>
    <cellStyle name="Hipervínculo visitado" xfId="3849" builtinId="9" hidden="1"/>
    <cellStyle name="Hipervínculo visitado" xfId="3851" builtinId="9" hidden="1"/>
    <cellStyle name="Hipervínculo visitado" xfId="3853" builtinId="9" hidden="1"/>
    <cellStyle name="Hipervínculo visitado" xfId="3855" builtinId="9" hidden="1"/>
    <cellStyle name="Hipervínculo visitado" xfId="3857" builtinId="9" hidden="1"/>
    <cellStyle name="Hipervínculo visitado" xfId="3859" builtinId="9" hidden="1"/>
    <cellStyle name="Hipervínculo visitado" xfId="3861" builtinId="9" hidden="1"/>
    <cellStyle name="Hipervínculo visitado" xfId="3863" builtinId="9" hidden="1"/>
    <cellStyle name="Hipervínculo visitado" xfId="3865" builtinId="9" hidden="1"/>
    <cellStyle name="Hipervínculo visitado" xfId="3867" builtinId="9" hidden="1"/>
    <cellStyle name="Hipervínculo visitado" xfId="3869" builtinId="9" hidden="1"/>
    <cellStyle name="Hipervínculo visitado" xfId="3871" builtinId="9" hidden="1"/>
    <cellStyle name="Hipervínculo visitado" xfId="3873" builtinId="9" hidden="1"/>
    <cellStyle name="Hipervínculo visitado" xfId="3875" builtinId="9" hidden="1"/>
    <cellStyle name="Hipervínculo visitado" xfId="3877" builtinId="9" hidden="1"/>
    <cellStyle name="Hipervínculo visitado" xfId="3879" builtinId="9" hidden="1"/>
    <cellStyle name="Hipervínculo visitado" xfId="3881" builtinId="9" hidden="1"/>
    <cellStyle name="Hipervínculo visitado" xfId="3883" builtinId="9" hidden="1"/>
    <cellStyle name="Hipervínculo visitado" xfId="3885" builtinId="9" hidden="1"/>
    <cellStyle name="Hipervínculo visitado" xfId="3887" builtinId="9" hidden="1"/>
    <cellStyle name="Hipervínculo visitado" xfId="3889" builtinId="9" hidden="1"/>
    <cellStyle name="Hipervínculo visitado" xfId="3891" builtinId="9" hidden="1"/>
    <cellStyle name="Hipervínculo visitado" xfId="3893" builtinId="9" hidden="1"/>
    <cellStyle name="Hipervínculo visitado" xfId="3895" builtinId="9" hidden="1"/>
    <cellStyle name="Hipervínculo visitado" xfId="3897" builtinId="9" hidden="1"/>
    <cellStyle name="Hipervínculo visitado" xfId="3899" builtinId="9" hidden="1"/>
    <cellStyle name="Hipervínculo visitado" xfId="3901" builtinId="9" hidden="1"/>
    <cellStyle name="Hipervínculo visitado" xfId="3903" builtinId="9" hidden="1"/>
    <cellStyle name="Hipervínculo visitado" xfId="3905" builtinId="9" hidden="1"/>
    <cellStyle name="Hipervínculo visitado" xfId="3907" builtinId="9" hidden="1"/>
    <cellStyle name="Hipervínculo visitado" xfId="3909" builtinId="9" hidden="1"/>
    <cellStyle name="Hipervínculo visitado" xfId="3911" builtinId="9" hidden="1"/>
    <cellStyle name="Hipervínculo visitado" xfId="3913" builtinId="9" hidden="1"/>
    <cellStyle name="Hipervínculo visitado" xfId="3915" builtinId="9" hidden="1"/>
    <cellStyle name="Hipervínculo visitado" xfId="3917" builtinId="9" hidden="1"/>
    <cellStyle name="Hipervínculo visitado" xfId="3919" builtinId="9" hidden="1"/>
    <cellStyle name="Hipervínculo visitado" xfId="3921" builtinId="9" hidden="1"/>
    <cellStyle name="Hipervínculo visitado" xfId="3923" builtinId="9" hidden="1"/>
    <cellStyle name="Hipervínculo visitado" xfId="3925" builtinId="9" hidden="1"/>
    <cellStyle name="Hipervínculo visitado" xfId="3927" builtinId="9" hidden="1"/>
    <cellStyle name="Hipervínculo visitado" xfId="3929" builtinId="9" hidden="1"/>
    <cellStyle name="Hipervínculo visitado" xfId="3931" builtinId="9" hidden="1"/>
    <cellStyle name="Hipervínculo visitado" xfId="3933" builtinId="9" hidden="1"/>
    <cellStyle name="Hipervínculo visitado" xfId="3935" builtinId="9" hidden="1"/>
    <cellStyle name="Hipervínculo visitado" xfId="3937" builtinId="9" hidden="1"/>
    <cellStyle name="Hipervínculo visitado" xfId="3939" builtinId="9" hidden="1"/>
    <cellStyle name="Hipervínculo visitado" xfId="3941" builtinId="9" hidden="1"/>
    <cellStyle name="Hipervínculo visitado" xfId="3943" builtinId="9" hidden="1"/>
    <cellStyle name="Hipervínculo visitado" xfId="3945" builtinId="9" hidden="1"/>
    <cellStyle name="Hipervínculo visitado" xfId="3947" builtinId="9" hidden="1"/>
    <cellStyle name="Hipervínculo visitado" xfId="3949" builtinId="9" hidden="1"/>
    <cellStyle name="Hipervínculo visitado" xfId="3951" builtinId="9" hidden="1"/>
    <cellStyle name="Hipervínculo visitado" xfId="3953" builtinId="9" hidden="1"/>
    <cellStyle name="Hipervínculo visitado" xfId="3955" builtinId="9" hidden="1"/>
    <cellStyle name="Hipervínculo visitado" xfId="3957" builtinId="9" hidden="1"/>
    <cellStyle name="Hipervínculo visitado" xfId="3959" builtinId="9" hidden="1"/>
    <cellStyle name="Hipervínculo visitado" xfId="3961" builtinId="9" hidden="1"/>
    <cellStyle name="Hipervínculo visitado" xfId="3963" builtinId="9" hidden="1"/>
    <cellStyle name="Hipervínculo visitado" xfId="3965" builtinId="9" hidden="1"/>
    <cellStyle name="Hipervínculo visitado" xfId="3967" builtinId="9" hidden="1"/>
    <cellStyle name="Hipervínculo visitado" xfId="3969" builtinId="9" hidden="1"/>
    <cellStyle name="Hipervínculo visitado" xfId="3971" builtinId="9" hidden="1"/>
    <cellStyle name="Hipervínculo visitado" xfId="3973" builtinId="9" hidden="1"/>
    <cellStyle name="Hipervínculo visitado" xfId="3975" builtinId="9" hidden="1"/>
    <cellStyle name="Hipervínculo visitado" xfId="3977" builtinId="9" hidden="1"/>
    <cellStyle name="Hipervínculo visitado" xfId="3979" builtinId="9" hidden="1"/>
    <cellStyle name="Hipervínculo visitado" xfId="3981" builtinId="9" hidden="1"/>
    <cellStyle name="Hipervínculo visitado" xfId="3983" builtinId="9" hidden="1"/>
    <cellStyle name="Hipervínculo visitado" xfId="3985" builtinId="9" hidden="1"/>
    <cellStyle name="Hipervínculo visitado" xfId="3987" builtinId="9" hidden="1"/>
    <cellStyle name="Hipervínculo visitado" xfId="3989" builtinId="9" hidden="1"/>
    <cellStyle name="Hipervínculo visitado" xfId="3991" builtinId="9" hidden="1"/>
    <cellStyle name="Hipervínculo visitado" xfId="3993" builtinId="9" hidden="1"/>
    <cellStyle name="Hipervínculo visitado" xfId="3995" builtinId="9" hidden="1"/>
    <cellStyle name="Hipervínculo visitado" xfId="3997" builtinId="9" hidden="1"/>
    <cellStyle name="Hipervínculo visitado" xfId="3999" builtinId="9" hidden="1"/>
    <cellStyle name="Hipervínculo visitado" xfId="4001" builtinId="9" hidden="1"/>
    <cellStyle name="Hipervínculo visitado" xfId="4003" builtinId="9" hidden="1"/>
    <cellStyle name="Hipervínculo visitado" xfId="4005" builtinId="9" hidden="1"/>
    <cellStyle name="Hipervínculo visitado" xfId="4007" builtinId="9" hidden="1"/>
    <cellStyle name="Hipervínculo visitado" xfId="4009" builtinId="9" hidden="1"/>
    <cellStyle name="Hipervínculo visitado" xfId="4011" builtinId="9" hidden="1"/>
    <cellStyle name="Hipervínculo visitado" xfId="4013" builtinId="9" hidden="1"/>
    <cellStyle name="Hipervínculo visitado" xfId="4015" builtinId="9" hidden="1"/>
    <cellStyle name="Hipervínculo visitado" xfId="4017" builtinId="9" hidden="1"/>
    <cellStyle name="Hipervínculo visitado" xfId="4019" builtinId="9" hidden="1"/>
    <cellStyle name="Hipervínculo visitado" xfId="4021" builtinId="9" hidden="1"/>
    <cellStyle name="Hipervínculo visitado" xfId="4023" builtinId="9" hidden="1"/>
    <cellStyle name="Hipervínculo visitado" xfId="4025" builtinId="9" hidden="1"/>
    <cellStyle name="Hipervínculo visitado" xfId="4027" builtinId="9" hidden="1"/>
    <cellStyle name="Hipervínculo visitado" xfId="4029" builtinId="9" hidden="1"/>
    <cellStyle name="Hipervínculo visitado" xfId="4031" builtinId="9" hidden="1"/>
    <cellStyle name="Hipervínculo visitado" xfId="4033" builtinId="9" hidden="1"/>
    <cellStyle name="Hipervínculo visitado" xfId="4035" builtinId="9" hidden="1"/>
    <cellStyle name="Hipervínculo visitado" xfId="4037" builtinId="9" hidden="1"/>
    <cellStyle name="Hipervínculo visitado" xfId="4039" builtinId="9" hidden="1"/>
    <cellStyle name="Hipervínculo visitado" xfId="4041" builtinId="9" hidden="1"/>
    <cellStyle name="Hipervínculo visitado" xfId="4043" builtinId="9" hidden="1"/>
    <cellStyle name="Hipervínculo visitado" xfId="4045" builtinId="9" hidden="1"/>
    <cellStyle name="Hipervínculo visitado" xfId="4047" builtinId="9" hidden="1"/>
    <cellStyle name="Hipervínculo visitado" xfId="4049" builtinId="9" hidden="1"/>
    <cellStyle name="Hipervínculo visitado" xfId="4051" builtinId="9" hidden="1"/>
    <cellStyle name="Hipervínculo visitado" xfId="4053" builtinId="9" hidden="1"/>
    <cellStyle name="Hipervínculo visitado" xfId="4055" builtinId="9" hidden="1"/>
    <cellStyle name="Hipervínculo visitado" xfId="4057" builtinId="9" hidden="1"/>
    <cellStyle name="Hipervínculo visitado" xfId="4059" builtinId="9" hidden="1"/>
    <cellStyle name="Hipervínculo visitado" xfId="4061" builtinId="9" hidden="1"/>
    <cellStyle name="Hipervínculo visitado" xfId="4063" builtinId="9" hidden="1"/>
    <cellStyle name="Hipervínculo visitado" xfId="4065" builtinId="9" hidden="1"/>
    <cellStyle name="Hipervínculo visitado" xfId="4067" builtinId="9" hidden="1"/>
    <cellStyle name="Hipervínculo visitado" xfId="4069" builtinId="9" hidden="1"/>
    <cellStyle name="Hipervínculo visitado" xfId="4071" builtinId="9" hidden="1"/>
    <cellStyle name="Hipervínculo visitado" xfId="4073" builtinId="9" hidden="1"/>
    <cellStyle name="Hipervínculo visitado" xfId="4075" builtinId="9" hidden="1"/>
    <cellStyle name="Hipervínculo visitado" xfId="4077" builtinId="9" hidden="1"/>
    <cellStyle name="Hipervínculo visitado" xfId="4078" builtinId="9" hidden="1"/>
    <cellStyle name="Hipervínculo visitado" xfId="4079" builtinId="9" hidden="1"/>
    <cellStyle name="Hipervínculo visitado" xfId="4080" builtinId="9" hidden="1"/>
    <cellStyle name="Hipervínculo visitado" xfId="4081" builtinId="9" hidden="1"/>
    <cellStyle name="Hipervínculo visitado" xfId="4082" builtinId="9" hidden="1"/>
    <cellStyle name="Hipervínculo visitado" xfId="4083" builtinId="9" hidden="1"/>
    <cellStyle name="Hipervínculo visitado" xfId="4084" builtinId="9" hidden="1"/>
    <cellStyle name="Hipervínculo visitado" xfId="4085" builtinId="9" hidden="1"/>
    <cellStyle name="Hipervínculo visitado" xfId="4086" builtinId="9" hidden="1"/>
    <cellStyle name="Hipervínculo visitado" xfId="4087" builtinId="9" hidden="1"/>
    <cellStyle name="Hipervínculo visitado" xfId="4088" builtinId="9" hidden="1"/>
    <cellStyle name="Hipervínculo visitado" xfId="4089" builtinId="9" hidden="1"/>
    <cellStyle name="Hipervínculo visitado" xfId="4090" builtinId="9" hidden="1"/>
    <cellStyle name="Hipervínculo visitado" xfId="4091" builtinId="9" hidden="1"/>
    <cellStyle name="Hipervínculo visitado" xfId="4092" builtinId="9" hidden="1"/>
    <cellStyle name="Hipervínculo visitado" xfId="4093" builtinId="9" hidden="1"/>
    <cellStyle name="Hipervínculo visitado" xfId="4094" builtinId="9" hidden="1"/>
    <cellStyle name="Hipervínculo visitado" xfId="4095" builtinId="9" hidden="1"/>
    <cellStyle name="Hipervínculo visitado" xfId="4096" builtinId="9" hidden="1"/>
    <cellStyle name="Hipervínculo visitado" xfId="4097" builtinId="9" hidden="1"/>
    <cellStyle name="Hipervínculo visitado" xfId="4098" builtinId="9" hidden="1"/>
    <cellStyle name="Hipervínculo visitado" xfId="4099" builtinId="9" hidden="1"/>
    <cellStyle name="Hipervínculo visitado" xfId="4100" builtinId="9" hidden="1"/>
    <cellStyle name="Hipervínculo visitado" xfId="4101" builtinId="9" hidden="1"/>
    <cellStyle name="Hipervínculo visitado" xfId="4102" builtinId="9" hidden="1"/>
    <cellStyle name="Hipervínculo visitado" xfId="4103" builtinId="9" hidden="1"/>
    <cellStyle name="Hipervínculo visitado" xfId="4104" builtinId="9" hidden="1"/>
    <cellStyle name="Hipervínculo visitado" xfId="4105" builtinId="9" hidden="1"/>
    <cellStyle name="Hipervínculo visitado" xfId="4106" builtinId="9" hidden="1"/>
    <cellStyle name="Hipervínculo visitado" xfId="4107" builtinId="9" hidden="1"/>
    <cellStyle name="Hipervínculo visitado" xfId="4108" builtinId="9" hidden="1"/>
    <cellStyle name="Hipervínculo visitado" xfId="4109" builtinId="9" hidden="1"/>
    <cellStyle name="Hipervínculo visitado" xfId="4110" builtinId="9" hidden="1"/>
    <cellStyle name="Hipervínculo visitado" xfId="4111" builtinId="9" hidden="1"/>
    <cellStyle name="Hipervínculo visitado" xfId="4112" builtinId="9" hidden="1"/>
    <cellStyle name="Hipervínculo visitado" xfId="4113" builtinId="9" hidden="1"/>
    <cellStyle name="Hipervínculo visitado" xfId="4114" builtinId="9" hidden="1"/>
    <cellStyle name="Hipervínculo visitado" xfId="4115" builtinId="9" hidden="1"/>
    <cellStyle name="Hipervínculo visitado" xfId="4116" builtinId="9" hidden="1"/>
    <cellStyle name="Hipervínculo visitado" xfId="4117" builtinId="9" hidden="1"/>
    <cellStyle name="Hipervínculo visitado" xfId="4118" builtinId="9" hidden="1"/>
    <cellStyle name="Hipervínculo visitado" xfId="4119" builtinId="9" hidden="1"/>
    <cellStyle name="Hipervínculo visitado" xfId="4120" builtinId="9" hidden="1"/>
    <cellStyle name="Hipervínculo visitado" xfId="4121" builtinId="9" hidden="1"/>
    <cellStyle name="Hipervínculo visitado" xfId="4122" builtinId="9" hidden="1"/>
    <cellStyle name="Hipervínculo visitado" xfId="4123" builtinId="9" hidden="1"/>
    <cellStyle name="Hipervínculo visitado" xfId="4124" builtinId="9" hidden="1"/>
    <cellStyle name="Hipervínculo visitado" xfId="4125" builtinId="9" hidden="1"/>
    <cellStyle name="Hipervínculo visitado" xfId="4126" builtinId="9" hidden="1"/>
    <cellStyle name="Hipervínculo visitado" xfId="4127" builtinId="9" hidden="1"/>
    <cellStyle name="Hipervínculo visitado" xfId="4128" builtinId="9" hidden="1"/>
    <cellStyle name="Hipervínculo visitado" xfId="4129" builtinId="9" hidden="1"/>
    <cellStyle name="Hipervínculo visitado" xfId="4130" builtinId="9" hidden="1"/>
    <cellStyle name="Hipervínculo visitado" xfId="4131" builtinId="9" hidden="1"/>
    <cellStyle name="Hipervínculo visitado" xfId="4132" builtinId="9" hidden="1"/>
    <cellStyle name="Hipervínculo visitado" xfId="4133" builtinId="9" hidden="1"/>
    <cellStyle name="Hipervínculo visitado" xfId="4134" builtinId="9" hidden="1"/>
    <cellStyle name="Hipervínculo visitado" xfId="4135" builtinId="9" hidden="1"/>
    <cellStyle name="Hipervínculo visitado" xfId="4136" builtinId="9" hidden="1"/>
    <cellStyle name="Hipervínculo visitado" xfId="4137" builtinId="9" hidden="1"/>
    <cellStyle name="Hipervínculo visitado" xfId="4138" builtinId="9" hidden="1"/>
    <cellStyle name="Hipervínculo visitado" xfId="4139" builtinId="9" hidden="1"/>
    <cellStyle name="Hipervínculo visitado" xfId="4140" builtinId="9" hidden="1"/>
    <cellStyle name="Hipervínculo visitado" xfId="4141" builtinId="9" hidden="1"/>
    <cellStyle name="Hipervínculo visitado" xfId="4142" builtinId="9" hidden="1"/>
    <cellStyle name="Hipervínculo visitado" xfId="4143" builtinId="9" hidden="1"/>
    <cellStyle name="Hipervínculo visitado" xfId="4144" builtinId="9" hidden="1"/>
    <cellStyle name="Hipervínculo visitado" xfId="4145" builtinId="9" hidden="1"/>
    <cellStyle name="Hipervínculo visitado" xfId="4146" builtinId="9" hidden="1"/>
    <cellStyle name="Hipervínculo visitado" xfId="4147" builtinId="9" hidden="1"/>
    <cellStyle name="Hipervínculo visitado" xfId="4148" builtinId="9" hidden="1"/>
    <cellStyle name="Hipervínculo visitado" xfId="4149" builtinId="9" hidden="1"/>
    <cellStyle name="Hipervínculo visitado" xfId="4150" builtinId="9" hidden="1"/>
    <cellStyle name="Hipervínculo visitado" xfId="4151" builtinId="9" hidden="1"/>
    <cellStyle name="Hipervínculo visitado" xfId="4152" builtinId="9" hidden="1"/>
    <cellStyle name="Hipervínculo visitado" xfId="4153" builtinId="9" hidden="1"/>
    <cellStyle name="Hipervínculo visitado" xfId="4154" builtinId="9" hidden="1"/>
    <cellStyle name="Hipervínculo visitado" xfId="4155" builtinId="9" hidden="1"/>
    <cellStyle name="Hipervínculo visitado" xfId="4156" builtinId="9" hidden="1"/>
    <cellStyle name="Hipervínculo visitado" xfId="4157" builtinId="9" hidden="1"/>
    <cellStyle name="Hipervínculo visitado" xfId="4158" builtinId="9" hidden="1"/>
    <cellStyle name="Hipervínculo visitado" xfId="4159" builtinId="9" hidden="1"/>
    <cellStyle name="Hipervínculo visitado" xfId="4160" builtinId="9" hidden="1"/>
    <cellStyle name="Hipervínculo visitado" xfId="4161" builtinId="9" hidden="1"/>
    <cellStyle name="Hipervínculo visitado" xfId="4162" builtinId="9" hidden="1"/>
    <cellStyle name="Hipervínculo visitado" xfId="4163" builtinId="9" hidden="1"/>
    <cellStyle name="Hipervínculo visitado" xfId="4164" builtinId="9" hidden="1"/>
    <cellStyle name="Hipervínculo visitado" xfId="4165" builtinId="9" hidden="1"/>
    <cellStyle name="Hipervínculo visitado" xfId="4166" builtinId="9" hidden="1"/>
    <cellStyle name="Hipervínculo visitado" xfId="4167" builtinId="9" hidden="1"/>
    <cellStyle name="Hipervínculo visitado" xfId="4168" builtinId="9" hidden="1"/>
    <cellStyle name="Hipervínculo visitado" xfId="4169" builtinId="9" hidden="1"/>
    <cellStyle name="Hipervínculo visitado" xfId="4170" builtinId="9" hidden="1"/>
    <cellStyle name="Hipervínculo visitado" xfId="4171" builtinId="9" hidden="1"/>
    <cellStyle name="Hipervínculo visitado" xfId="4172" builtinId="9" hidden="1"/>
    <cellStyle name="Hipervínculo visitado" xfId="4173" builtinId="9" hidden="1"/>
    <cellStyle name="Hipervínculo visitado" xfId="4174" builtinId="9" hidden="1"/>
    <cellStyle name="Hipervínculo visitado" xfId="4175" builtinId="9" hidden="1"/>
    <cellStyle name="Hipervínculo visitado" xfId="4176" builtinId="9" hidden="1"/>
    <cellStyle name="Hipervínculo visitado" xfId="4177" builtinId="9" hidden="1"/>
    <cellStyle name="Hipervínculo visitado" xfId="4178" builtinId="9" hidden="1"/>
    <cellStyle name="Hipervínculo visitado" xfId="4179" builtinId="9" hidden="1"/>
    <cellStyle name="Hipervínculo visitado" xfId="4180" builtinId="9" hidden="1"/>
    <cellStyle name="Hipervínculo visitado" xfId="4181" builtinId="9" hidden="1"/>
    <cellStyle name="Hipervínculo visitado" xfId="4182" builtinId="9" hidden="1"/>
    <cellStyle name="Hipervínculo visitado" xfId="4183" builtinId="9" hidden="1"/>
    <cellStyle name="Hipervínculo visitado" xfId="4184" builtinId="9" hidden="1"/>
    <cellStyle name="Hipervínculo visitado" xfId="4185" builtinId="9" hidden="1"/>
    <cellStyle name="Hipervínculo visitado" xfId="4186" builtinId="9" hidden="1"/>
    <cellStyle name="Hipervínculo visitado" xfId="4187" builtinId="9" hidden="1"/>
    <cellStyle name="Hipervínculo visitado" xfId="4188" builtinId="9" hidden="1"/>
    <cellStyle name="Hipervínculo visitado" xfId="4189" builtinId="9" hidden="1"/>
    <cellStyle name="Hipervínculo visitado" xfId="4190" builtinId="9" hidden="1"/>
    <cellStyle name="Hipervínculo visitado" xfId="4191" builtinId="9" hidden="1"/>
    <cellStyle name="Hipervínculo visitado" xfId="4192" builtinId="9" hidden="1"/>
    <cellStyle name="Hipervínculo visitado" xfId="4193" builtinId="9" hidden="1"/>
    <cellStyle name="Hipervínculo visitado" xfId="4194" builtinId="9" hidden="1"/>
    <cellStyle name="Hipervínculo visitado" xfId="4195" builtinId="9" hidden="1"/>
    <cellStyle name="Hipervínculo visitado" xfId="4196" builtinId="9" hidden="1"/>
    <cellStyle name="Hipervínculo visitado" xfId="4197" builtinId="9" hidden="1"/>
    <cellStyle name="Hipervínculo visitado" xfId="4198" builtinId="9" hidden="1"/>
    <cellStyle name="Hipervínculo visitado" xfId="4199" builtinId="9" hidden="1"/>
    <cellStyle name="Hipervínculo visitado" xfId="4200" builtinId="9" hidden="1"/>
    <cellStyle name="Hipervínculo visitado" xfId="4201" builtinId="9" hidden="1"/>
    <cellStyle name="Hipervínculo visitado" xfId="4202" builtinId="9" hidden="1"/>
    <cellStyle name="Hipervínculo visitado" xfId="4203" builtinId="9" hidden="1"/>
    <cellStyle name="Hipervínculo visitado" xfId="4204" builtinId="9" hidden="1"/>
    <cellStyle name="Hipervínculo visitado" xfId="4205" builtinId="9" hidden="1"/>
    <cellStyle name="Hipervínculo visitado" xfId="4206" builtinId="9" hidden="1"/>
    <cellStyle name="Hipervínculo visitado" xfId="4207" builtinId="9" hidden="1"/>
    <cellStyle name="Hipervínculo visitado" xfId="4208" builtinId="9" hidden="1"/>
    <cellStyle name="Hipervínculo visitado" xfId="4209" builtinId="9" hidden="1"/>
    <cellStyle name="Hipervínculo visitado" xfId="4210" builtinId="9" hidden="1"/>
    <cellStyle name="Hipervínculo visitado" xfId="4211" builtinId="9" hidden="1"/>
    <cellStyle name="Hipervínculo visitado" xfId="4212" builtinId="9" hidden="1"/>
    <cellStyle name="Hipervínculo visitado" xfId="4213" builtinId="9" hidden="1"/>
    <cellStyle name="Hipervínculo visitado" xfId="4214" builtinId="9" hidden="1"/>
    <cellStyle name="Hipervínculo visitado" xfId="4215" builtinId="9" hidden="1"/>
    <cellStyle name="Hipervínculo visitado" xfId="4216" builtinId="9" hidden="1"/>
    <cellStyle name="Hipervínculo visitado" xfId="4217" builtinId="9" hidden="1"/>
    <cellStyle name="Hipervínculo visitado" xfId="4218" builtinId="9" hidden="1"/>
    <cellStyle name="Hipervínculo visitado" xfId="4219" builtinId="9" hidden="1"/>
    <cellStyle name="Hipervínculo visitado" xfId="4220" builtinId="9" hidden="1"/>
    <cellStyle name="Hipervínculo visitado" xfId="4221" builtinId="9" hidden="1"/>
    <cellStyle name="Hipervínculo visitado" xfId="4222" builtinId="9" hidden="1"/>
    <cellStyle name="Hipervínculo visitado" xfId="4223" builtinId="9" hidden="1"/>
    <cellStyle name="Hipervínculo visitado" xfId="4224" builtinId="9" hidden="1"/>
    <cellStyle name="Hipervínculo visitado" xfId="4225" builtinId="9" hidden="1"/>
    <cellStyle name="Hipervínculo visitado" xfId="4226" builtinId="9" hidden="1"/>
    <cellStyle name="Hipervínculo visitado" xfId="4227" builtinId="9" hidden="1"/>
    <cellStyle name="Hipervínculo visitado" xfId="4228" builtinId="9" hidden="1"/>
    <cellStyle name="Hipervínculo visitado" xfId="4229" builtinId="9" hidden="1"/>
    <cellStyle name="Hipervínculo visitado" xfId="4230" builtinId="9" hidden="1"/>
    <cellStyle name="Hipervínculo visitado" xfId="4231" builtinId="9" hidden="1"/>
    <cellStyle name="Hipervínculo visitado" xfId="4232" builtinId="9" hidden="1"/>
    <cellStyle name="Hipervínculo visitado" xfId="4233" builtinId="9" hidden="1"/>
    <cellStyle name="Hipervínculo visitado" xfId="4234" builtinId="9" hidden="1"/>
    <cellStyle name="Hipervínculo visitado" xfId="4235" builtinId="9" hidden="1"/>
    <cellStyle name="Hipervínculo visitado" xfId="4236" builtinId="9" hidden="1"/>
    <cellStyle name="Hipervínculo visitado" xfId="4237" builtinId="9" hidden="1"/>
    <cellStyle name="Hipervínculo visitado" xfId="4238" builtinId="9" hidden="1"/>
    <cellStyle name="Hipervínculo visitado" xfId="4239" builtinId="9" hidden="1"/>
    <cellStyle name="Hipervínculo visitado" xfId="4240" builtinId="9" hidden="1"/>
    <cellStyle name="Hipervínculo visitado" xfId="4241" builtinId="9" hidden="1"/>
    <cellStyle name="Hipervínculo visitado" xfId="4242" builtinId="9" hidden="1"/>
    <cellStyle name="Hipervínculo visitado" xfId="4243" builtinId="9" hidden="1"/>
    <cellStyle name="Hipervínculo visitado" xfId="4244" builtinId="9" hidden="1"/>
    <cellStyle name="Hipervínculo visitado" xfId="4245" builtinId="9" hidden="1"/>
    <cellStyle name="Hipervínculo visitado" xfId="4246" builtinId="9" hidden="1"/>
    <cellStyle name="Hipervínculo visitado" xfId="4247" builtinId="9" hidden="1"/>
    <cellStyle name="Hipervínculo visitado" xfId="4248" builtinId="9" hidden="1"/>
    <cellStyle name="Hipervínculo visitado" xfId="4249" builtinId="9" hidden="1"/>
    <cellStyle name="Hipervínculo visitado" xfId="4250" builtinId="9" hidden="1"/>
    <cellStyle name="Hipervínculo visitado" xfId="4251" builtinId="9" hidden="1"/>
    <cellStyle name="Hipervínculo visitado" xfId="4252" builtinId="9" hidden="1"/>
    <cellStyle name="Hipervínculo visitado" xfId="4253" builtinId="9" hidden="1"/>
    <cellStyle name="Hipervínculo visitado" xfId="4254" builtinId="9" hidden="1"/>
    <cellStyle name="Hipervínculo visitado" xfId="4255" builtinId="9" hidden="1"/>
    <cellStyle name="Hipervínculo visitado" xfId="4256" builtinId="9" hidden="1"/>
    <cellStyle name="Hipervínculo visitado" xfId="4257" builtinId="9" hidden="1"/>
    <cellStyle name="Hipervínculo visitado" xfId="4258" builtinId="9" hidden="1"/>
    <cellStyle name="Hipervínculo visitado" xfId="4259" builtinId="9" hidden="1"/>
    <cellStyle name="Hipervínculo visitado" xfId="4260" builtinId="9" hidden="1"/>
    <cellStyle name="Hipervínculo visitado" xfId="4261" builtinId="9" hidden="1"/>
    <cellStyle name="Hipervínculo visitado" xfId="4262" builtinId="9" hidden="1"/>
    <cellStyle name="Hipervínculo visitado" xfId="4263" builtinId="9" hidden="1"/>
    <cellStyle name="Hipervínculo visitado" xfId="4264" builtinId="9" hidden="1"/>
    <cellStyle name="Hipervínculo visitado" xfId="4265" builtinId="9" hidden="1"/>
    <cellStyle name="Hipervínculo visitado" xfId="4266" builtinId="9" hidden="1"/>
    <cellStyle name="Hipervínculo visitado" xfId="4267" builtinId="9" hidden="1"/>
    <cellStyle name="Hipervínculo visitado" xfId="4268" builtinId="9" hidden="1"/>
    <cellStyle name="Hipervínculo visitado" xfId="4269" builtinId="9" hidden="1"/>
    <cellStyle name="Hipervínculo visitado" xfId="4270" builtinId="9" hidden="1"/>
    <cellStyle name="Hipervínculo visitado" xfId="4271" builtinId="9" hidden="1"/>
    <cellStyle name="Hipervínculo visitado" xfId="4272" builtinId="9" hidden="1"/>
    <cellStyle name="Hipervínculo visitado" xfId="4273" builtinId="9" hidden="1"/>
    <cellStyle name="Hipervínculo visitado" xfId="4274" builtinId="9" hidden="1"/>
    <cellStyle name="Hipervínculo visitado" xfId="4275" builtinId="9" hidden="1"/>
    <cellStyle name="Hipervínculo visitado" xfId="4276" builtinId="9" hidden="1"/>
    <cellStyle name="Hipervínculo visitado" xfId="4277" builtinId="9" hidden="1"/>
    <cellStyle name="Hipervínculo visitado" xfId="4278" builtinId="9" hidden="1"/>
    <cellStyle name="Hipervínculo visitado" xfId="4279" builtinId="9" hidden="1"/>
    <cellStyle name="Hipervínculo visitado" xfId="4280" builtinId="9" hidden="1"/>
    <cellStyle name="Hipervínculo visitado" xfId="4281" builtinId="9" hidden="1"/>
    <cellStyle name="Hipervínculo visitado" xfId="4282" builtinId="9" hidden="1"/>
    <cellStyle name="Hipervínculo visitado" xfId="4283" builtinId="9" hidden="1"/>
    <cellStyle name="Hipervínculo visitado" xfId="4284" builtinId="9" hidden="1"/>
    <cellStyle name="Hipervínculo visitado" xfId="4285" builtinId="9" hidden="1"/>
    <cellStyle name="Hipervínculo visitado" xfId="4286" builtinId="9" hidden="1"/>
    <cellStyle name="Hipervínculo visitado" xfId="4287" builtinId="9" hidden="1"/>
    <cellStyle name="Hipervínculo visitado" xfId="4288" builtinId="9" hidden="1"/>
    <cellStyle name="Hipervínculo visitado" xfId="4289" builtinId="9" hidden="1"/>
    <cellStyle name="Hipervínculo visitado" xfId="4290" builtinId="9" hidden="1"/>
    <cellStyle name="Hipervínculo visitado" xfId="4291" builtinId="9" hidden="1"/>
    <cellStyle name="Hipervínculo visitado" xfId="4292" builtinId="9" hidden="1"/>
    <cellStyle name="Hipervínculo visitado" xfId="4293" builtinId="9" hidden="1"/>
    <cellStyle name="Hipervínculo visitado" xfId="4294" builtinId="9" hidden="1"/>
    <cellStyle name="Hipervínculo visitado" xfId="4295" builtinId="9" hidden="1"/>
    <cellStyle name="Hipervínculo visitado" xfId="4296" builtinId="9" hidden="1"/>
    <cellStyle name="Hipervínculo visitado" xfId="4297" builtinId="9" hidden="1"/>
    <cellStyle name="Hipervínculo visitado" xfId="4298" builtinId="9" hidden="1"/>
    <cellStyle name="Hipervínculo visitado" xfId="4299" builtinId="9" hidden="1"/>
    <cellStyle name="Hipervínculo visitado" xfId="4300" builtinId="9" hidden="1"/>
    <cellStyle name="Hipervínculo visitado" xfId="4301" builtinId="9" hidden="1"/>
    <cellStyle name="Hipervínculo visitado" xfId="4302" builtinId="9" hidden="1"/>
    <cellStyle name="Hipervínculo visitado" xfId="4303" builtinId="9" hidden="1"/>
    <cellStyle name="Hipervínculo visitado" xfId="4304" builtinId="9" hidden="1"/>
    <cellStyle name="Hipervínculo visitado" xfId="4305" builtinId="9" hidden="1"/>
    <cellStyle name="Hipervínculo visitado" xfId="4306" builtinId="9" hidden="1"/>
    <cellStyle name="Hipervínculo visitado" xfId="4307" builtinId="9" hidden="1"/>
    <cellStyle name="Hipervínculo visitado" xfId="4308" builtinId="9" hidden="1"/>
    <cellStyle name="Hipervínculo visitado" xfId="4309" builtinId="9" hidden="1"/>
    <cellStyle name="Hipervínculo visitado" xfId="4310" builtinId="9" hidden="1"/>
    <cellStyle name="Hipervínculo visitado" xfId="4311" builtinId="9" hidden="1"/>
    <cellStyle name="Hipervínculo visitado" xfId="4312" builtinId="9" hidden="1"/>
    <cellStyle name="Hipervínculo visitado" xfId="4313" builtinId="9" hidden="1"/>
    <cellStyle name="Hipervínculo visitado" xfId="4314" builtinId="9" hidden="1"/>
    <cellStyle name="Hipervínculo visitado" xfId="4315" builtinId="9" hidden="1"/>
    <cellStyle name="Hipervínculo visitado" xfId="4316" builtinId="9" hidden="1"/>
    <cellStyle name="Hipervínculo visitado" xfId="4317" builtinId="9" hidden="1"/>
    <cellStyle name="Hipervínculo visitado" xfId="4318" builtinId="9" hidden="1"/>
    <cellStyle name="Hipervínculo visitado" xfId="4319" builtinId="9" hidden="1"/>
    <cellStyle name="Hipervínculo visitado" xfId="4320" builtinId="9" hidden="1"/>
    <cellStyle name="Hipervínculo visitado" xfId="4321" builtinId="9" hidden="1"/>
    <cellStyle name="Hipervínculo visitado" xfId="4322" builtinId="9" hidden="1"/>
    <cellStyle name="Hipervínculo visitado" xfId="4323" builtinId="9" hidden="1"/>
    <cellStyle name="Hipervínculo visitado" xfId="4324" builtinId="9" hidden="1"/>
    <cellStyle name="Hipervínculo visitado" xfId="4325" builtinId="9" hidden="1"/>
    <cellStyle name="Hipervínculo visitado" xfId="4326" builtinId="9" hidden="1"/>
    <cellStyle name="Hipervínculo visitado" xfId="4327" builtinId="9" hidden="1"/>
    <cellStyle name="Hipervínculo visitado" xfId="4328" builtinId="9" hidden="1"/>
    <cellStyle name="Hipervínculo visitado" xfId="4329" builtinId="9" hidden="1"/>
    <cellStyle name="Hipervínculo visitado" xfId="4330" builtinId="9" hidden="1"/>
    <cellStyle name="Hipervínculo visitado" xfId="4331" builtinId="9" hidden="1"/>
    <cellStyle name="Hipervínculo visitado" xfId="4332" builtinId="9" hidden="1"/>
    <cellStyle name="Hipervínculo visitado" xfId="4333" builtinId="9" hidden="1"/>
    <cellStyle name="Hipervínculo visitado" xfId="4334" builtinId="9" hidden="1"/>
    <cellStyle name="Hipervínculo visitado" xfId="4335" builtinId="9" hidden="1"/>
    <cellStyle name="Hipervínculo visitado" xfId="4336" builtinId="9" hidden="1"/>
    <cellStyle name="Hipervínculo visitado" xfId="4337" builtinId="9" hidden="1"/>
    <cellStyle name="Hipervínculo visitado" xfId="4338" builtinId="9" hidden="1"/>
    <cellStyle name="Hipervínculo visitado" xfId="4339" builtinId="9" hidden="1"/>
    <cellStyle name="Hipervínculo visitado" xfId="4340" builtinId="9" hidden="1"/>
    <cellStyle name="Hipervínculo visitado" xfId="4341" builtinId="9" hidden="1"/>
    <cellStyle name="Hipervínculo visitado" xfId="4342" builtinId="9" hidden="1"/>
    <cellStyle name="Hipervínculo visitado" xfId="4343" builtinId="9" hidden="1"/>
    <cellStyle name="Hipervínculo visitado" xfId="4344" builtinId="9" hidden="1"/>
    <cellStyle name="Hipervínculo visitado" xfId="4345" builtinId="9" hidden="1"/>
    <cellStyle name="Hipervínculo visitado" xfId="4346" builtinId="9" hidden="1"/>
    <cellStyle name="Hipervínculo visitado" xfId="4347" builtinId="9" hidden="1"/>
    <cellStyle name="Hipervínculo visitado" xfId="4348" builtinId="9" hidden="1"/>
    <cellStyle name="Hipervínculo visitado" xfId="4349" builtinId="9" hidden="1"/>
    <cellStyle name="Hipervínculo visitado" xfId="4350" builtinId="9" hidden="1"/>
    <cellStyle name="Hipervínculo visitado" xfId="4351" builtinId="9" hidden="1"/>
    <cellStyle name="Hipervínculo visitado" xfId="4352" builtinId="9" hidden="1"/>
    <cellStyle name="Hipervínculo visitado" xfId="4353" builtinId="9" hidden="1"/>
    <cellStyle name="Hipervínculo visitado" xfId="4354" builtinId="9" hidden="1"/>
    <cellStyle name="Hipervínculo visitado" xfId="4355" builtinId="9" hidden="1"/>
    <cellStyle name="Hipervínculo visitado" xfId="4356" builtinId="9" hidden="1"/>
    <cellStyle name="Hipervínculo visitado" xfId="4357" builtinId="9" hidden="1"/>
    <cellStyle name="Hipervínculo visitado" xfId="4358" builtinId="9" hidden="1"/>
    <cellStyle name="Hipervínculo visitado" xfId="4359" builtinId="9" hidden="1"/>
    <cellStyle name="Hipervínculo visitado" xfId="4360" builtinId="9" hidden="1"/>
    <cellStyle name="Hipervínculo visitado" xfId="4361" builtinId="9" hidden="1"/>
    <cellStyle name="Hipervínculo visitado" xfId="4362" builtinId="9" hidden="1"/>
    <cellStyle name="Hipervínculo visitado" xfId="4363" builtinId="9" hidden="1"/>
    <cellStyle name="Hipervínculo visitado" xfId="4364" builtinId="9" hidden="1"/>
    <cellStyle name="Hipervínculo visitado" xfId="4365" builtinId="9" hidden="1"/>
    <cellStyle name="Hipervínculo visitado" xfId="4366" builtinId="9" hidden="1"/>
    <cellStyle name="Hipervínculo visitado" xfId="4367" builtinId="9" hidden="1"/>
    <cellStyle name="Hipervínculo visitado" xfId="4368" builtinId="9" hidden="1"/>
    <cellStyle name="Hipervínculo visitado" xfId="4369" builtinId="9" hidden="1"/>
    <cellStyle name="Hipervínculo visitado" xfId="4370" builtinId="9" hidden="1"/>
    <cellStyle name="Hipervínculo visitado" xfId="4371" builtinId="9" hidden="1"/>
    <cellStyle name="Hipervínculo visitado" xfId="4372" builtinId="9" hidden="1"/>
    <cellStyle name="Hipervínculo visitado" xfId="4373" builtinId="9" hidden="1"/>
    <cellStyle name="Hipervínculo visitado" xfId="4374" builtinId="9" hidden="1"/>
    <cellStyle name="Hipervínculo visitado" xfId="4375" builtinId="9" hidden="1"/>
    <cellStyle name="Hipervínculo visitado" xfId="4376" builtinId="9" hidden="1"/>
    <cellStyle name="Hipervínculo visitado" xfId="4377" builtinId="9" hidden="1"/>
    <cellStyle name="Hipervínculo visitado" xfId="4378" builtinId="9" hidden="1"/>
    <cellStyle name="Hipervínculo visitado" xfId="4379" builtinId="9" hidden="1"/>
    <cellStyle name="Hipervínculo visitado" xfId="4380" builtinId="9" hidden="1"/>
    <cellStyle name="Hipervínculo visitado" xfId="4381" builtinId="9" hidden="1"/>
    <cellStyle name="Hipervínculo visitado" xfId="4382" builtinId="9" hidden="1"/>
    <cellStyle name="Hipervínculo visitado" xfId="4383" builtinId="9" hidden="1"/>
    <cellStyle name="Hipervínculo visitado" xfId="4384" builtinId="9" hidden="1"/>
    <cellStyle name="Hipervínculo visitado" xfId="4385" builtinId="9" hidden="1"/>
    <cellStyle name="Hipervínculo visitado" xfId="4386" builtinId="9" hidden="1"/>
    <cellStyle name="Hipervínculo visitado" xfId="4387" builtinId="9" hidden="1"/>
    <cellStyle name="Hipervínculo visitado" xfId="4388" builtinId="9" hidden="1"/>
    <cellStyle name="Hipervínculo visitado" xfId="4389" builtinId="9" hidden="1"/>
    <cellStyle name="Hipervínculo visitado" xfId="4390" builtinId="9" hidden="1"/>
    <cellStyle name="Hipervínculo visitado" xfId="4391" builtinId="9" hidden="1"/>
    <cellStyle name="Hipervínculo visitado" xfId="4392" builtinId="9" hidden="1"/>
    <cellStyle name="Hipervínculo visitado" xfId="4393" builtinId="9" hidden="1"/>
    <cellStyle name="Hipervínculo visitado" xfId="4394" builtinId="9" hidden="1"/>
    <cellStyle name="Hipervínculo visitado" xfId="4395" builtinId="9" hidden="1"/>
    <cellStyle name="Hipervínculo visitado" xfId="4396" builtinId="9" hidden="1"/>
    <cellStyle name="Hipervínculo visitado" xfId="4397" builtinId="9" hidden="1"/>
    <cellStyle name="Hipervínculo visitado" xfId="4398" builtinId="9" hidden="1"/>
    <cellStyle name="Hipervínculo visitado" xfId="4399" builtinId="9" hidden="1"/>
    <cellStyle name="Hipervínculo visitado" xfId="4400" builtinId="9" hidden="1"/>
    <cellStyle name="Hipervínculo visitado" xfId="4401" builtinId="9" hidden="1"/>
    <cellStyle name="Hipervínculo visitado" xfId="4402" builtinId="9" hidden="1"/>
    <cellStyle name="Hipervínculo visitado" xfId="4403" builtinId="9" hidden="1"/>
    <cellStyle name="Hipervínculo visitado" xfId="4404" builtinId="9" hidden="1"/>
    <cellStyle name="Hipervínculo visitado" xfId="4405" builtinId="9" hidden="1"/>
    <cellStyle name="Hipervínculo visitado" xfId="4406" builtinId="9" hidden="1"/>
    <cellStyle name="Hipervínculo visitado" xfId="4407" builtinId="9" hidden="1"/>
    <cellStyle name="Hipervínculo visitado" xfId="4408" builtinId="9" hidden="1"/>
    <cellStyle name="Hipervínculo visitado" xfId="4409" builtinId="9" hidden="1"/>
    <cellStyle name="Hipervínculo visitado" xfId="4410" builtinId="9" hidden="1"/>
    <cellStyle name="Hipervínculo visitado" xfId="4411" builtinId="9" hidden="1"/>
    <cellStyle name="Hipervínculo visitado" xfId="4412" builtinId="9" hidden="1"/>
    <cellStyle name="Hipervínculo visitado" xfId="4413" builtinId="9" hidden="1"/>
    <cellStyle name="Hipervínculo visitado" xfId="4414" builtinId="9" hidden="1"/>
    <cellStyle name="Hipervínculo visitado" xfId="4415" builtinId="9" hidden="1"/>
    <cellStyle name="Hipervínculo visitado" xfId="4416" builtinId="9" hidden="1"/>
    <cellStyle name="Hipervínculo visitado" xfId="4417" builtinId="9" hidden="1"/>
    <cellStyle name="Hipervínculo visitado" xfId="4418" builtinId="9" hidden="1"/>
    <cellStyle name="Hipervínculo visitado" xfId="4419" builtinId="9" hidden="1"/>
    <cellStyle name="Hipervínculo visitado" xfId="4420" builtinId="9" hidden="1"/>
    <cellStyle name="Hipervínculo visitado" xfId="4421" builtinId="9" hidden="1"/>
    <cellStyle name="Hipervínculo visitado" xfId="4422" builtinId="9" hidden="1"/>
    <cellStyle name="Hipervínculo visitado" xfId="4423" builtinId="9" hidden="1"/>
    <cellStyle name="Hipervínculo visitado" xfId="4424" builtinId="9" hidden="1"/>
    <cellStyle name="Hipervínculo visitado" xfId="4425" builtinId="9" hidden="1"/>
    <cellStyle name="Hipervínculo visitado" xfId="4426" builtinId="9" hidden="1"/>
    <cellStyle name="Hipervínculo visitado" xfId="4427" builtinId="9" hidden="1"/>
    <cellStyle name="Hipervínculo visitado" xfId="4428" builtinId="9" hidden="1"/>
    <cellStyle name="Hipervínculo visitado" xfId="4429" builtinId="9" hidden="1"/>
    <cellStyle name="Hipervínculo visitado" xfId="4430" builtinId="9" hidden="1"/>
    <cellStyle name="Hipervínculo visitado" xfId="4431" builtinId="9" hidden="1"/>
    <cellStyle name="Hipervínculo visitado" xfId="4432" builtinId="9" hidden="1"/>
    <cellStyle name="Hipervínculo visitado" xfId="4433" builtinId="9" hidden="1"/>
    <cellStyle name="Hipervínculo visitado" xfId="4434" builtinId="9" hidden="1"/>
    <cellStyle name="Hipervínculo visitado" xfId="4435" builtinId="9" hidden="1"/>
    <cellStyle name="Hipervínculo visitado" xfId="4436" builtinId="9" hidden="1"/>
    <cellStyle name="Hipervínculo visitado" xfId="4437" builtinId="9" hidden="1"/>
    <cellStyle name="Hipervínculo visitado" xfId="4438" builtinId="9" hidden="1"/>
    <cellStyle name="Hipervínculo visitado" xfId="4439" builtinId="9" hidden="1"/>
    <cellStyle name="Hipervínculo visitado" xfId="4440" builtinId="9" hidden="1"/>
    <cellStyle name="Hipervínculo visitado" xfId="4441" builtinId="9" hidden="1"/>
    <cellStyle name="Hipervínculo visitado" xfId="4442" builtinId="9" hidden="1"/>
    <cellStyle name="Hipervínculo visitado" xfId="4443" builtinId="9" hidden="1"/>
    <cellStyle name="Hipervínculo visitado" xfId="4444" builtinId="9" hidden="1"/>
    <cellStyle name="Hipervínculo visitado" xfId="4445" builtinId="9" hidden="1"/>
    <cellStyle name="Hipervínculo visitado" xfId="4446" builtinId="9" hidden="1"/>
    <cellStyle name="Hipervínculo visitado" xfId="4447" builtinId="9" hidden="1"/>
    <cellStyle name="Hipervínculo visitado" xfId="4448" builtinId="9" hidden="1"/>
    <cellStyle name="Hipervínculo visitado" xfId="4449" builtinId="9" hidden="1"/>
    <cellStyle name="Hipervínculo visitado" xfId="4450" builtinId="9" hidden="1"/>
    <cellStyle name="Hipervínculo visitado" xfId="4451" builtinId="9" hidden="1"/>
    <cellStyle name="Hipervínculo visitado" xfId="4452" builtinId="9" hidden="1"/>
    <cellStyle name="Hipervínculo visitado" xfId="4453" builtinId="9" hidden="1"/>
    <cellStyle name="Hipervínculo visitado" xfId="4454" builtinId="9" hidden="1"/>
    <cellStyle name="Hipervínculo visitado" xfId="4455" builtinId="9" hidden="1"/>
    <cellStyle name="Hipervínculo visitado" xfId="4456" builtinId="9" hidden="1"/>
    <cellStyle name="Hipervínculo visitado" xfId="4457" builtinId="9" hidden="1"/>
    <cellStyle name="Hipervínculo visitado" xfId="4458" builtinId="9" hidden="1"/>
    <cellStyle name="Hipervínculo visitado" xfId="4459" builtinId="9" hidden="1"/>
    <cellStyle name="Hipervínculo visitado" xfId="4460" builtinId="9" hidden="1"/>
    <cellStyle name="Hipervínculo visitado" xfId="4461" builtinId="9" hidden="1"/>
    <cellStyle name="Hipervínculo visitado" xfId="4462" builtinId="9" hidden="1"/>
    <cellStyle name="Hipervínculo visitado" xfId="4463" builtinId="9" hidden="1"/>
    <cellStyle name="Hipervínculo visitado" xfId="4464" builtinId="9" hidden="1"/>
    <cellStyle name="Hipervínculo visitado" xfId="4465" builtinId="9" hidden="1"/>
    <cellStyle name="Hipervínculo visitado" xfId="4466" builtinId="9" hidden="1"/>
    <cellStyle name="Hipervínculo visitado" xfId="4467" builtinId="9" hidden="1"/>
    <cellStyle name="Hipervínculo visitado" xfId="4468" builtinId="9" hidden="1"/>
    <cellStyle name="Hipervínculo visitado" xfId="4469" builtinId="9" hidden="1"/>
    <cellStyle name="Hipervínculo visitado" xfId="4470" builtinId="9" hidden="1"/>
    <cellStyle name="Hipervínculo visitado" xfId="4471" builtinId="9" hidden="1"/>
    <cellStyle name="Hipervínculo visitado" xfId="4472" builtinId="9" hidden="1"/>
    <cellStyle name="Hipervínculo visitado" xfId="4473" builtinId="9" hidden="1"/>
    <cellStyle name="Hipervínculo visitado" xfId="4474" builtinId="9" hidden="1"/>
    <cellStyle name="Hipervínculo visitado" xfId="4475" builtinId="9" hidden="1"/>
    <cellStyle name="Hipervínculo visitado" xfId="4477" builtinId="9" hidden="1"/>
    <cellStyle name="Hipervínculo visitado" xfId="4479" builtinId="9" hidden="1"/>
    <cellStyle name="Hipervínculo visitado" xfId="4481" builtinId="9" hidden="1"/>
    <cellStyle name="Hipervínculo visitado" xfId="4483" builtinId="9" hidden="1"/>
    <cellStyle name="Hipervínculo visitado" xfId="4485" builtinId="9" hidden="1"/>
    <cellStyle name="Hipervínculo visitado" xfId="4487" builtinId="9" hidden="1"/>
    <cellStyle name="Hipervínculo visitado" xfId="4489" builtinId="9" hidden="1"/>
    <cellStyle name="Hipervínculo visitado" xfId="4491" builtinId="9" hidden="1"/>
    <cellStyle name="Hipervínculo visitado" xfId="4493" builtinId="9" hidden="1"/>
    <cellStyle name="Hipervínculo visitado" xfId="4495" builtinId="9" hidden="1"/>
    <cellStyle name="Hipervínculo visitado" xfId="4497" builtinId="9" hidden="1"/>
    <cellStyle name="Hipervínculo visitado" xfId="4499" builtinId="9" hidden="1"/>
    <cellStyle name="Hipervínculo visitado" xfId="4501" builtinId="9" hidden="1"/>
    <cellStyle name="Hipervínculo visitado" xfId="4503" builtinId="9" hidden="1"/>
    <cellStyle name="Hipervínculo visitado" xfId="4505" builtinId="9" hidden="1"/>
    <cellStyle name="Hipervínculo visitado" xfId="4507" builtinId="9" hidden="1"/>
    <cellStyle name="Hipervínculo visitado" xfId="4509" builtinId="9" hidden="1"/>
    <cellStyle name="Hipervínculo visitado" xfId="4511" builtinId="9" hidden="1"/>
    <cellStyle name="Hipervínculo visitado" xfId="4513" builtinId="9" hidden="1"/>
    <cellStyle name="Hipervínculo visitado" xfId="4515" builtinId="9" hidden="1"/>
    <cellStyle name="Hipervínculo visitado" xfId="4517" builtinId="9" hidden="1"/>
    <cellStyle name="Hipervínculo visitado" xfId="4519" builtinId="9" hidden="1"/>
    <cellStyle name="Hipervínculo visitado" xfId="4521" builtinId="9" hidden="1"/>
    <cellStyle name="Hipervínculo visitado" xfId="4523" builtinId="9" hidden="1"/>
    <cellStyle name="Hipervínculo visitado" xfId="4525" builtinId="9" hidden="1"/>
    <cellStyle name="Hipervínculo visitado" xfId="4527" builtinId="9" hidden="1"/>
    <cellStyle name="Hipervínculo visitado" xfId="4529" builtinId="9" hidden="1"/>
    <cellStyle name="Hipervínculo visitado" xfId="4531" builtinId="9" hidden="1"/>
    <cellStyle name="Hipervínculo visitado" xfId="4533" builtinId="9" hidden="1"/>
    <cellStyle name="Hipervínculo visitado" xfId="4535" builtinId="9" hidden="1"/>
    <cellStyle name="Hipervínculo visitado" xfId="4537" builtinId="9" hidden="1"/>
    <cellStyle name="Hipervínculo visitado" xfId="4539" builtinId="9" hidden="1"/>
    <cellStyle name="Hipervínculo visitado" xfId="4541" builtinId="9" hidden="1"/>
    <cellStyle name="Hipervínculo visitado" xfId="4543" builtinId="9" hidden="1"/>
    <cellStyle name="Hipervínculo visitado" xfId="4545" builtinId="9" hidden="1"/>
    <cellStyle name="Hipervínculo visitado" xfId="4547" builtinId="9" hidden="1"/>
    <cellStyle name="Hipervínculo visitado" xfId="4549" builtinId="9" hidden="1"/>
    <cellStyle name="Hipervínculo visitado" xfId="4551" builtinId="9" hidden="1"/>
    <cellStyle name="Hipervínculo visitado" xfId="4553" builtinId="9" hidden="1"/>
    <cellStyle name="Hipervínculo visitado" xfId="4555" builtinId="9" hidden="1"/>
    <cellStyle name="Hipervínculo visitado" xfId="4557" builtinId="9" hidden="1"/>
    <cellStyle name="Hipervínculo visitado" xfId="4559" builtinId="9" hidden="1"/>
    <cellStyle name="Hipervínculo visitado" xfId="4561" builtinId="9" hidden="1"/>
    <cellStyle name="Hipervínculo visitado" xfId="4563" builtinId="9" hidden="1"/>
    <cellStyle name="Hipervínculo visitado" xfId="4565" builtinId="9" hidden="1"/>
    <cellStyle name="Hipervínculo visitado" xfId="4567" builtinId="9" hidden="1"/>
    <cellStyle name="Hipervínculo visitado" xfId="4569" builtinId="9" hidden="1"/>
    <cellStyle name="Hipervínculo visitado" xfId="4571" builtinId="9" hidden="1"/>
    <cellStyle name="Hipervínculo visitado" xfId="4573" builtinId="9" hidden="1"/>
    <cellStyle name="Hipervínculo visitado" xfId="4575" builtinId="9" hidden="1"/>
    <cellStyle name="Hipervínculo visitado" xfId="4577" builtinId="9" hidden="1"/>
    <cellStyle name="Hipervínculo visitado" xfId="4579" builtinId="9" hidden="1"/>
    <cellStyle name="Hipervínculo visitado" xfId="4581" builtinId="9" hidden="1"/>
    <cellStyle name="Hipervínculo visitado" xfId="4583" builtinId="9" hidden="1"/>
    <cellStyle name="Hipervínculo visitado" xfId="4585" builtinId="9" hidden="1"/>
    <cellStyle name="Hipervínculo visitado" xfId="4587" builtinId="9" hidden="1"/>
    <cellStyle name="Hipervínculo visitado" xfId="4589" builtinId="9" hidden="1"/>
    <cellStyle name="Hipervínculo visitado" xfId="4591" builtinId="9" hidden="1"/>
    <cellStyle name="Hipervínculo visitado" xfId="4593" builtinId="9" hidden="1"/>
    <cellStyle name="Hipervínculo visitado" xfId="4595" builtinId="9" hidden="1"/>
    <cellStyle name="Hipervínculo visitado" xfId="4597" builtinId="9" hidden="1"/>
    <cellStyle name="Hipervínculo visitado" xfId="4599" builtinId="9" hidden="1"/>
    <cellStyle name="Hipervínculo visitado" xfId="4601" builtinId="9" hidden="1"/>
    <cellStyle name="Hipervínculo visitado" xfId="4603" builtinId="9" hidden="1"/>
    <cellStyle name="Hipervínculo visitado" xfId="4605" builtinId="9" hidden="1"/>
    <cellStyle name="Hipervínculo visitado" xfId="4607" builtinId="9" hidden="1"/>
    <cellStyle name="Hipervínculo visitado" xfId="4609" builtinId="9" hidden="1"/>
    <cellStyle name="Hipervínculo visitado" xfId="4611" builtinId="9" hidden="1"/>
    <cellStyle name="Hipervínculo visitado" xfId="4613" builtinId="9" hidden="1"/>
    <cellStyle name="Hipervínculo visitado" xfId="4615" builtinId="9" hidden="1"/>
    <cellStyle name="Hipervínculo visitado" xfId="4617" builtinId="9" hidden="1"/>
    <cellStyle name="Hipervínculo visitado" xfId="4619" builtinId="9" hidden="1"/>
    <cellStyle name="Hipervínculo visitado" xfId="4621" builtinId="9" hidden="1"/>
    <cellStyle name="Hipervínculo visitado" xfId="4623" builtinId="9" hidden="1"/>
    <cellStyle name="Hipervínculo visitado" xfId="4625" builtinId="9" hidden="1"/>
    <cellStyle name="Hipervínculo visitado" xfId="4627" builtinId="9" hidden="1"/>
    <cellStyle name="Hipervínculo visitado" xfId="4629" builtinId="9" hidden="1"/>
    <cellStyle name="Hipervínculo visitado" xfId="4631" builtinId="9" hidden="1"/>
    <cellStyle name="Hipervínculo visitado" xfId="4633" builtinId="9" hidden="1"/>
    <cellStyle name="Hipervínculo visitado" xfId="4635" builtinId="9" hidden="1"/>
    <cellStyle name="Hipervínculo visitado" xfId="4637" builtinId="9" hidden="1"/>
    <cellStyle name="Hipervínculo visitado" xfId="4639" builtinId="9" hidden="1"/>
    <cellStyle name="Hipervínculo visitado" xfId="4641" builtinId="9" hidden="1"/>
    <cellStyle name="Hipervínculo visitado" xfId="4643" builtinId="9" hidden="1"/>
    <cellStyle name="Hipervínculo visitado" xfId="4645" builtinId="9" hidden="1"/>
    <cellStyle name="Hipervínculo visitado" xfId="4647" builtinId="9" hidden="1"/>
    <cellStyle name="Hipervínculo visitado" xfId="4649" builtinId="9" hidden="1"/>
    <cellStyle name="Hipervínculo visitado" xfId="4651" builtinId="9" hidden="1"/>
    <cellStyle name="Hipervínculo visitado" xfId="4653" builtinId="9" hidden="1"/>
    <cellStyle name="Hipervínculo visitado" xfId="4655" builtinId="9" hidden="1"/>
    <cellStyle name="Hipervínculo visitado" xfId="4657" builtinId="9" hidden="1"/>
    <cellStyle name="Hipervínculo visitado" xfId="4659" builtinId="9" hidden="1"/>
    <cellStyle name="Hipervínculo visitado" xfId="4661" builtinId="9" hidden="1"/>
    <cellStyle name="Hipervínculo visitado" xfId="4663" builtinId="9" hidden="1"/>
    <cellStyle name="Hipervínculo visitado" xfId="4665" builtinId="9" hidden="1"/>
    <cellStyle name="Hipervínculo visitado" xfId="4667" builtinId="9" hidden="1"/>
    <cellStyle name="Hipervínculo visitado" xfId="4669" builtinId="9" hidden="1"/>
    <cellStyle name="Hipervínculo visitado" xfId="4671" builtinId="9" hidden="1"/>
    <cellStyle name="Hipervínculo visitado" xfId="4673" builtinId="9" hidden="1"/>
    <cellStyle name="Hipervínculo visitado" xfId="4675" builtinId="9" hidden="1"/>
    <cellStyle name="Hipervínculo visitado" xfId="4677" builtinId="9" hidden="1"/>
    <cellStyle name="Hipervínculo visitado" xfId="4679" builtinId="9" hidden="1"/>
    <cellStyle name="Hipervínculo visitado" xfId="4681" builtinId="9" hidden="1"/>
    <cellStyle name="Hipervínculo visitado" xfId="4683" builtinId="9" hidden="1"/>
    <cellStyle name="Hipervínculo visitado" xfId="4685" builtinId="9" hidden="1"/>
    <cellStyle name="Hipervínculo visitado" xfId="4687" builtinId="9" hidden="1"/>
    <cellStyle name="Hipervínculo visitado" xfId="4689" builtinId="9" hidden="1"/>
    <cellStyle name="Hipervínculo visitado" xfId="4691" builtinId="9" hidden="1"/>
    <cellStyle name="Hipervínculo visitado" xfId="4693" builtinId="9" hidden="1"/>
    <cellStyle name="Hipervínculo visitado" xfId="4695" builtinId="9" hidden="1"/>
    <cellStyle name="Hipervínculo visitado" xfId="4697" builtinId="9" hidden="1"/>
    <cellStyle name="Hipervínculo visitado" xfId="4699" builtinId="9" hidden="1"/>
    <cellStyle name="Hipervínculo visitado" xfId="4701" builtinId="9" hidden="1"/>
    <cellStyle name="Hipervínculo visitado" xfId="4703" builtinId="9" hidden="1"/>
    <cellStyle name="Hipervínculo visitado" xfId="4705" builtinId="9" hidden="1"/>
    <cellStyle name="Hipervínculo visitado" xfId="4707" builtinId="9" hidden="1"/>
    <cellStyle name="Hipervínculo visitado" xfId="4709" builtinId="9" hidden="1"/>
    <cellStyle name="Hipervínculo visitado" xfId="4711" builtinId="9" hidden="1"/>
    <cellStyle name="Hipervínculo visitado" xfId="4713" builtinId="9" hidden="1"/>
    <cellStyle name="Hipervínculo visitado" xfId="4715" builtinId="9" hidden="1"/>
    <cellStyle name="Hipervínculo visitado" xfId="4717" builtinId="9" hidden="1"/>
    <cellStyle name="Hipervínculo visitado" xfId="4719" builtinId="9" hidden="1"/>
    <cellStyle name="Hipervínculo visitado" xfId="4721" builtinId="9" hidden="1"/>
    <cellStyle name="Hipervínculo visitado" xfId="4723" builtinId="9" hidden="1"/>
    <cellStyle name="Hipervínculo visitado" xfId="4725" builtinId="9" hidden="1"/>
    <cellStyle name="Hipervínculo visitado" xfId="4727" builtinId="9" hidden="1"/>
    <cellStyle name="Hipervínculo visitado" xfId="4729" builtinId="9" hidden="1"/>
    <cellStyle name="Hipervínculo visitado" xfId="4731" builtinId="9" hidden="1"/>
    <cellStyle name="Hipervínculo visitado" xfId="4733" builtinId="9" hidden="1"/>
    <cellStyle name="Hipervínculo visitado" xfId="4735" builtinId="9" hidden="1"/>
    <cellStyle name="Hipervínculo visitado" xfId="4737" builtinId="9" hidden="1"/>
    <cellStyle name="Hipervínculo visitado" xfId="4739" builtinId="9" hidden="1"/>
    <cellStyle name="Hipervínculo visitado" xfId="4741" builtinId="9" hidden="1"/>
    <cellStyle name="Hipervínculo visitado" xfId="4743" builtinId="9" hidden="1"/>
    <cellStyle name="Hipervínculo visitado" xfId="4745" builtinId="9" hidden="1"/>
    <cellStyle name="Hipervínculo visitado" xfId="4747" builtinId="9" hidden="1"/>
    <cellStyle name="Hipervínculo visitado" xfId="4749" builtinId="9" hidden="1"/>
    <cellStyle name="Hipervínculo visitado" xfId="4751" builtinId="9" hidden="1"/>
    <cellStyle name="Hipervínculo visitado" xfId="4753" builtinId="9" hidden="1"/>
    <cellStyle name="Hipervínculo visitado" xfId="4755" builtinId="9" hidden="1"/>
    <cellStyle name="Hipervínculo visitado" xfId="4757" builtinId="9" hidden="1"/>
    <cellStyle name="Hipervínculo visitado" xfId="4759" builtinId="9" hidden="1"/>
    <cellStyle name="Hipervínculo visitado" xfId="4761" builtinId="9" hidden="1"/>
    <cellStyle name="Hipervínculo visitado" xfId="4763" builtinId="9" hidden="1"/>
    <cellStyle name="Hipervínculo visitado" xfId="4765" builtinId="9" hidden="1"/>
    <cellStyle name="Hipervínculo visitado" xfId="4767" builtinId="9" hidden="1"/>
    <cellStyle name="Hipervínculo visitado" xfId="4769" builtinId="9" hidden="1"/>
    <cellStyle name="Hipervínculo visitado" xfId="4771" builtinId="9" hidden="1"/>
    <cellStyle name="Hipervínculo visitado" xfId="4773" builtinId="9" hidden="1"/>
    <cellStyle name="Hipervínculo visitado" xfId="4775" builtinId="9" hidden="1"/>
    <cellStyle name="Hipervínculo visitado" xfId="4777" builtinId="9" hidden="1"/>
    <cellStyle name="Hipervínculo visitado" xfId="4779" builtinId="9" hidden="1"/>
    <cellStyle name="Hipervínculo visitado" xfId="4781" builtinId="9" hidden="1"/>
    <cellStyle name="Hipervínculo visitado" xfId="4783" builtinId="9" hidden="1"/>
    <cellStyle name="Hipervínculo visitado" xfId="4785" builtinId="9" hidden="1"/>
    <cellStyle name="Hipervínculo visitado" xfId="4787" builtinId="9" hidden="1"/>
    <cellStyle name="Hipervínculo visitado" xfId="4789" builtinId="9" hidden="1"/>
    <cellStyle name="Hipervínculo visitado" xfId="4791" builtinId="9" hidden="1"/>
    <cellStyle name="Hipervínculo visitado" xfId="4793" builtinId="9" hidden="1"/>
    <cellStyle name="Hipervínculo visitado" xfId="4795" builtinId="9" hidden="1"/>
    <cellStyle name="Hipervínculo visitado" xfId="4797" builtinId="9" hidden="1"/>
    <cellStyle name="Hipervínculo visitado" xfId="4799" builtinId="9" hidden="1"/>
    <cellStyle name="Hipervínculo visitado" xfId="4801" builtinId="9" hidden="1"/>
    <cellStyle name="Hipervínculo visitado" xfId="4803" builtinId="9" hidden="1"/>
    <cellStyle name="Hipervínculo visitado" xfId="4805" builtinId="9" hidden="1"/>
    <cellStyle name="Hipervínculo visitado" xfId="4807" builtinId="9" hidden="1"/>
    <cellStyle name="Hipervínculo visitado" xfId="4809" builtinId="9" hidden="1"/>
    <cellStyle name="Hipervínculo visitado" xfId="4811" builtinId="9" hidden="1"/>
    <cellStyle name="Hipervínculo visitado" xfId="4813" builtinId="9" hidden="1"/>
    <cellStyle name="Hipervínculo visitado" xfId="4815" builtinId="9" hidden="1"/>
    <cellStyle name="Hipervínculo visitado" xfId="4817" builtinId="9" hidden="1"/>
    <cellStyle name="Hipervínculo visitado" xfId="4819" builtinId="9" hidden="1"/>
    <cellStyle name="Hipervínculo visitado" xfId="4821" builtinId="9" hidden="1"/>
    <cellStyle name="Hipervínculo visitado" xfId="4823" builtinId="9" hidden="1"/>
    <cellStyle name="Hipervínculo visitado" xfId="4825" builtinId="9" hidden="1"/>
    <cellStyle name="Hipervínculo visitado" xfId="4827" builtinId="9" hidden="1"/>
    <cellStyle name="Hipervínculo visitado" xfId="4829" builtinId="9" hidden="1"/>
    <cellStyle name="Hipervínculo visitado" xfId="4831" builtinId="9" hidden="1"/>
    <cellStyle name="Hipervínculo visitado" xfId="4833" builtinId="9" hidden="1"/>
    <cellStyle name="Hipervínculo visitado" xfId="4835" builtinId="9" hidden="1"/>
    <cellStyle name="Hipervínculo visitado" xfId="4837" builtinId="9" hidden="1"/>
    <cellStyle name="Hipervínculo visitado" xfId="4839" builtinId="9" hidden="1"/>
    <cellStyle name="Hipervínculo visitado" xfId="4841" builtinId="9" hidden="1"/>
    <cellStyle name="Hipervínculo visitado" xfId="4843" builtinId="9" hidden="1"/>
    <cellStyle name="Hipervínculo visitado" xfId="4845" builtinId="9" hidden="1"/>
    <cellStyle name="Hipervínculo visitado" xfId="4847" builtinId="9" hidden="1"/>
    <cellStyle name="Hipervínculo visitado" xfId="4849" builtinId="9" hidden="1"/>
    <cellStyle name="Hipervínculo visitado" xfId="4851" builtinId="9" hidden="1"/>
    <cellStyle name="Hipervínculo visitado" xfId="4853" builtinId="9" hidden="1"/>
    <cellStyle name="Hipervínculo visitado" xfId="4855" builtinId="9" hidden="1"/>
    <cellStyle name="Hipervínculo visitado" xfId="4857" builtinId="9" hidden="1"/>
    <cellStyle name="Hipervínculo visitado" xfId="4859" builtinId="9" hidden="1"/>
    <cellStyle name="Hipervínculo visitado" xfId="4861" builtinId="9" hidden="1"/>
    <cellStyle name="Hipervínculo visitado" xfId="4863" builtinId="9" hidden="1"/>
    <cellStyle name="Hipervínculo visitado" xfId="4865" builtinId="9" hidden="1"/>
    <cellStyle name="Hipervínculo visitado" xfId="4867" builtinId="9" hidden="1"/>
    <cellStyle name="Hipervínculo visitado" xfId="4869" builtinId="9" hidden="1"/>
    <cellStyle name="Hipervínculo visitado" xfId="4871" builtinId="9" hidden="1"/>
    <cellStyle name="Hipervínculo visitado" xfId="4873" builtinId="9" hidden="1"/>
    <cellStyle name="Hipervínculo visitado" xfId="4875" builtinId="9" hidden="1"/>
    <cellStyle name="Hipervínculo visitado" xfId="4877" builtinId="9" hidden="1"/>
    <cellStyle name="Hipervínculo visitado" xfId="4879" builtinId="9" hidden="1"/>
    <cellStyle name="Hipervínculo visitado" xfId="4881" builtinId="9" hidden="1"/>
    <cellStyle name="Hipervínculo visitado" xfId="4883" builtinId="9" hidden="1"/>
    <cellStyle name="Hipervínculo visitado" xfId="4885" builtinId="9" hidden="1"/>
    <cellStyle name="Hipervínculo visitado" xfId="4887" builtinId="9" hidden="1"/>
    <cellStyle name="Hipervínculo visitado" xfId="4889" builtinId="9" hidden="1"/>
    <cellStyle name="Hipervínculo visitado" xfId="4891" builtinId="9" hidden="1"/>
    <cellStyle name="Hipervínculo visitado" xfId="4893" builtinId="9" hidden="1"/>
    <cellStyle name="Hipervínculo visitado" xfId="4895" builtinId="9" hidden="1"/>
    <cellStyle name="Hipervínculo visitado" xfId="4897" builtinId="9" hidden="1"/>
    <cellStyle name="Hipervínculo visitado" xfId="4899" builtinId="9" hidden="1"/>
    <cellStyle name="Hipervínculo visitado" xfId="4901" builtinId="9" hidden="1"/>
    <cellStyle name="Hipervínculo visitado" xfId="4903" builtinId="9" hidden="1"/>
    <cellStyle name="Hipervínculo visitado" xfId="4905" builtinId="9" hidden="1"/>
    <cellStyle name="Hipervínculo visitado" xfId="4907" builtinId="9" hidden="1"/>
    <cellStyle name="Hipervínculo visitado" xfId="4909" builtinId="9" hidden="1"/>
    <cellStyle name="Hipervínculo visitado" xfId="4911" builtinId="9" hidden="1"/>
    <cellStyle name="Hipervínculo visitado" xfId="4913" builtinId="9" hidden="1"/>
    <cellStyle name="Hipervínculo visitado" xfId="4915" builtinId="9" hidden="1"/>
    <cellStyle name="Hipervínculo visitado" xfId="4917" builtinId="9" hidden="1"/>
    <cellStyle name="Hipervínculo visitado" xfId="4919" builtinId="9" hidden="1"/>
    <cellStyle name="Hipervínculo visitado" xfId="4921" builtinId="9" hidden="1"/>
    <cellStyle name="Hipervínculo visitado" xfId="4923" builtinId="9" hidden="1"/>
    <cellStyle name="Hipervínculo visitado" xfId="4925" builtinId="9" hidden="1"/>
    <cellStyle name="Hipervínculo visitado" xfId="4927" builtinId="9" hidden="1"/>
    <cellStyle name="Hipervínculo visitado" xfId="4929" builtinId="9" hidden="1"/>
    <cellStyle name="Hipervínculo visitado" xfId="4931" builtinId="9" hidden="1"/>
    <cellStyle name="Hipervínculo visitado" xfId="4933" builtinId="9" hidden="1"/>
    <cellStyle name="Hipervínculo visitado" xfId="4935" builtinId="9" hidden="1"/>
    <cellStyle name="Hipervínculo visitado" xfId="4937" builtinId="9" hidden="1"/>
    <cellStyle name="Hipervínculo visitado" xfId="4939" builtinId="9" hidden="1"/>
    <cellStyle name="Hipervínculo visitado" xfId="4941" builtinId="9" hidden="1"/>
    <cellStyle name="Hipervínculo visitado" xfId="4943" builtinId="9" hidden="1"/>
    <cellStyle name="Hipervínculo visitado" xfId="4945" builtinId="9" hidden="1"/>
    <cellStyle name="Hipervínculo visitado" xfId="4947" builtinId="9" hidden="1"/>
    <cellStyle name="Hipervínculo visitado" xfId="4949" builtinId="9" hidden="1"/>
    <cellStyle name="Hipervínculo visitado" xfId="4951" builtinId="9" hidden="1"/>
    <cellStyle name="Hipervínculo visitado" xfId="4953" builtinId="9" hidden="1"/>
    <cellStyle name="Hipervínculo visitado" xfId="4955" builtinId="9" hidden="1"/>
    <cellStyle name="Hipervínculo visitado" xfId="4957" builtinId="9" hidden="1"/>
    <cellStyle name="Hipervínculo visitado" xfId="4959" builtinId="9" hidden="1"/>
    <cellStyle name="Hipervínculo visitado" xfId="4961" builtinId="9" hidden="1"/>
    <cellStyle name="Hipervínculo visitado" xfId="4963" builtinId="9" hidden="1"/>
    <cellStyle name="Hipervínculo visitado" xfId="4965" builtinId="9" hidden="1"/>
    <cellStyle name="Hipervínculo visitado" xfId="4967" builtinId="9" hidden="1"/>
    <cellStyle name="Hipervínculo visitado" xfId="4969" builtinId="9" hidden="1"/>
    <cellStyle name="Hipervínculo visitado" xfId="4971" builtinId="9" hidden="1"/>
    <cellStyle name="Hipervínculo visitado" xfId="4973" builtinId="9" hidden="1"/>
    <cellStyle name="Hipervínculo visitado" xfId="4975" builtinId="9" hidden="1"/>
    <cellStyle name="Hipervínculo visitado" xfId="4977" builtinId="9" hidden="1"/>
    <cellStyle name="Hipervínculo visitado" xfId="4979" builtinId="9" hidden="1"/>
    <cellStyle name="Hipervínculo visitado" xfId="4981" builtinId="9" hidden="1"/>
    <cellStyle name="Hipervínculo visitado" xfId="4983" builtinId="9" hidden="1"/>
    <cellStyle name="Hipervínculo visitado" xfId="4985" builtinId="9" hidden="1"/>
    <cellStyle name="Hipervínculo visitado" xfId="4987" builtinId="9" hidden="1"/>
    <cellStyle name="Hipervínculo visitado" xfId="4989" builtinId="9" hidden="1"/>
    <cellStyle name="Hipervínculo visitado" xfId="4991" builtinId="9" hidden="1"/>
    <cellStyle name="Hipervínculo visitado" xfId="4993" builtinId="9" hidden="1"/>
    <cellStyle name="Hipervínculo visitado" xfId="4995" builtinId="9" hidden="1"/>
    <cellStyle name="Hipervínculo visitado" xfId="4997" builtinId="9" hidden="1"/>
    <cellStyle name="Hipervínculo visitado" xfId="4999" builtinId="9" hidden="1"/>
    <cellStyle name="Hipervínculo visitado" xfId="5001" builtinId="9" hidden="1"/>
    <cellStyle name="Hipervínculo visitado" xfId="5003" builtinId="9" hidden="1"/>
    <cellStyle name="Hipervínculo visitado" xfId="5005" builtinId="9" hidden="1"/>
    <cellStyle name="Hipervínculo visitado" xfId="5007" builtinId="9" hidden="1"/>
    <cellStyle name="Hipervínculo visitado" xfId="5009" builtinId="9" hidden="1"/>
    <cellStyle name="Hipervínculo visitado" xfId="5011" builtinId="9" hidden="1"/>
    <cellStyle name="Hipervínculo visitado" xfId="5013" builtinId="9" hidden="1"/>
    <cellStyle name="Hipervínculo visitado" xfId="5015" builtinId="9" hidden="1"/>
    <cellStyle name="Hipervínculo visitado" xfId="5017" builtinId="9" hidden="1"/>
    <cellStyle name="Hipervínculo visitado" xfId="5019" builtinId="9" hidden="1"/>
    <cellStyle name="Hipervínculo visitado" xfId="5021" builtinId="9" hidden="1"/>
    <cellStyle name="Hipervínculo visitado" xfId="5023" builtinId="9" hidden="1"/>
    <cellStyle name="Hipervínculo visitado" xfId="5025" builtinId="9" hidden="1"/>
    <cellStyle name="Hipervínculo visitado" xfId="5027" builtinId="9" hidden="1"/>
    <cellStyle name="Hipervínculo visitado" xfId="5029" builtinId="9" hidden="1"/>
    <cellStyle name="Hipervínculo visitado" xfId="5031" builtinId="9" hidden="1"/>
    <cellStyle name="Hipervínculo visitado" xfId="5033" builtinId="9" hidden="1"/>
    <cellStyle name="Hipervínculo visitado" xfId="5035" builtinId="9" hidden="1"/>
    <cellStyle name="Hipervínculo visitado" xfId="5037" builtinId="9" hidden="1"/>
    <cellStyle name="Hipervínculo visitado" xfId="5039" builtinId="9" hidden="1"/>
    <cellStyle name="Hipervínculo visitado" xfId="5041" builtinId="9" hidden="1"/>
    <cellStyle name="Hipervínculo visitado" xfId="5043" builtinId="9" hidden="1"/>
    <cellStyle name="Hipervínculo visitado" xfId="5045" builtinId="9" hidden="1"/>
    <cellStyle name="Hipervínculo visitado" xfId="5047" builtinId="9" hidden="1"/>
    <cellStyle name="Hipervínculo visitado" xfId="5049" builtinId="9" hidden="1"/>
    <cellStyle name="Hipervínculo visitado" xfId="5051" builtinId="9" hidden="1"/>
    <cellStyle name="Hipervínculo visitado" xfId="5053" builtinId="9" hidden="1"/>
    <cellStyle name="Hipervínculo visitado" xfId="5055" builtinId="9" hidden="1"/>
    <cellStyle name="Hipervínculo visitado" xfId="5057" builtinId="9" hidden="1"/>
    <cellStyle name="Hipervínculo visitado" xfId="5059" builtinId="9" hidden="1"/>
    <cellStyle name="Hipervínculo visitado" xfId="5061" builtinId="9" hidden="1"/>
    <cellStyle name="Hipervínculo visitado" xfId="5063" builtinId="9" hidden="1"/>
    <cellStyle name="Hipervínculo visitado" xfId="5065" builtinId="9" hidden="1"/>
    <cellStyle name="Hipervínculo visitado" xfId="5067" builtinId="9" hidden="1"/>
    <cellStyle name="Hipervínculo visitado" xfId="5069" builtinId="9" hidden="1"/>
    <cellStyle name="Hipervínculo visitado" xfId="5071" builtinId="9" hidden="1"/>
    <cellStyle name="Hipervínculo visitado" xfId="5073" builtinId="9" hidden="1"/>
    <cellStyle name="Hipervínculo visitado" xfId="5075" builtinId="9" hidden="1"/>
    <cellStyle name="Hipervínculo visitado" xfId="5077" builtinId="9" hidden="1"/>
    <cellStyle name="Hipervínculo visitado" xfId="5079" builtinId="9" hidden="1"/>
    <cellStyle name="Hipervínculo visitado" xfId="5081" builtinId="9" hidden="1"/>
    <cellStyle name="Hipervínculo visitado" xfId="5083" builtinId="9" hidden="1"/>
    <cellStyle name="Hipervínculo visitado" xfId="5085" builtinId="9" hidden="1"/>
    <cellStyle name="Hipervínculo visitado" xfId="5087" builtinId="9" hidden="1"/>
    <cellStyle name="Hipervínculo visitado" xfId="5089" builtinId="9" hidden="1"/>
    <cellStyle name="Hipervínculo visitado" xfId="5091" builtinId="9" hidden="1"/>
    <cellStyle name="Hipervínculo visitado" xfId="5093" builtinId="9" hidden="1"/>
    <cellStyle name="Hipervínculo visitado" xfId="5095" builtinId="9" hidden="1"/>
    <cellStyle name="Hipervínculo visitado" xfId="5097" builtinId="9" hidden="1"/>
    <cellStyle name="Hipervínculo visitado" xfId="5099" builtinId="9" hidden="1"/>
    <cellStyle name="Hipervínculo visitado" xfId="5101" builtinId="9" hidden="1"/>
    <cellStyle name="Hipervínculo visitado" xfId="5103" builtinId="9" hidden="1"/>
    <cellStyle name="Hipervínculo visitado" xfId="5105" builtinId="9" hidden="1"/>
    <cellStyle name="Hipervínculo visitado" xfId="5107" builtinId="9" hidden="1"/>
    <cellStyle name="Hipervínculo visitado" xfId="5109" builtinId="9" hidden="1"/>
    <cellStyle name="Hipervínculo visitado" xfId="5111" builtinId="9" hidden="1"/>
    <cellStyle name="Hipervínculo visitado" xfId="5113" builtinId="9" hidden="1"/>
    <cellStyle name="Hipervínculo visitado" xfId="5115" builtinId="9" hidden="1"/>
    <cellStyle name="Hipervínculo visitado" xfId="5117" builtinId="9" hidden="1"/>
    <cellStyle name="Hipervínculo visitado" xfId="5119" builtinId="9" hidden="1"/>
    <cellStyle name="Hipervínculo visitado" xfId="5121" builtinId="9" hidden="1"/>
    <cellStyle name="Hipervínculo visitado" xfId="5123" builtinId="9" hidden="1"/>
    <cellStyle name="Hipervínculo visitado" xfId="5125" builtinId="9" hidden="1"/>
    <cellStyle name="Hipervínculo visitado" xfId="5127" builtinId="9" hidden="1"/>
    <cellStyle name="Hipervínculo visitado" xfId="5129" builtinId="9" hidden="1"/>
    <cellStyle name="Hipervínculo visitado" xfId="5131" builtinId="9" hidden="1"/>
    <cellStyle name="Hipervínculo visitado" xfId="5133" builtinId="9" hidden="1"/>
    <cellStyle name="Hipervínculo visitado" xfId="5135" builtinId="9" hidden="1"/>
    <cellStyle name="Hipervínculo visitado" xfId="5137" builtinId="9" hidden="1"/>
    <cellStyle name="Hipervínculo visitado" xfId="5139" builtinId="9" hidden="1"/>
    <cellStyle name="Hipervínculo visitado" xfId="5141" builtinId="9" hidden="1"/>
    <cellStyle name="Hipervínculo visitado" xfId="5143" builtinId="9" hidden="1"/>
    <cellStyle name="Hipervínculo visitado" xfId="5145" builtinId="9" hidden="1"/>
    <cellStyle name="Hipervínculo visitado" xfId="5147" builtinId="9" hidden="1"/>
    <cellStyle name="Hipervínculo visitado" xfId="5149" builtinId="9" hidden="1"/>
    <cellStyle name="Hipervínculo visitado" xfId="5151" builtinId="9" hidden="1"/>
    <cellStyle name="Hipervínculo visitado" xfId="5153" builtinId="9" hidden="1"/>
    <cellStyle name="Hipervínculo visitado" xfId="5155" builtinId="9" hidden="1"/>
    <cellStyle name="Hipervínculo visitado" xfId="5157" builtinId="9" hidden="1"/>
    <cellStyle name="Hipervínculo visitado" xfId="5159" builtinId="9" hidden="1"/>
    <cellStyle name="Hipervínculo visitado" xfId="5161" builtinId="9" hidden="1"/>
    <cellStyle name="Hipervínculo visitado" xfId="5163" builtinId="9" hidden="1"/>
    <cellStyle name="Hipervínculo visitado" xfId="5165" builtinId="9" hidden="1"/>
    <cellStyle name="Hipervínculo visitado" xfId="5167" builtinId="9" hidden="1"/>
    <cellStyle name="Hipervínculo visitado" xfId="5169" builtinId="9" hidden="1"/>
    <cellStyle name="Hipervínculo visitado" xfId="5171" builtinId="9" hidden="1"/>
    <cellStyle name="Hipervínculo visitado" xfId="5173" builtinId="9" hidden="1"/>
    <cellStyle name="Hipervínculo visitado" xfId="5175" builtinId="9" hidden="1"/>
    <cellStyle name="Hipervínculo visitado" xfId="5177" builtinId="9" hidden="1"/>
    <cellStyle name="Hipervínculo visitado" xfId="5179" builtinId="9" hidden="1"/>
    <cellStyle name="Hipervínculo visitado" xfId="5181" builtinId="9" hidden="1"/>
    <cellStyle name="Hipervínculo visitado" xfId="5183" builtinId="9" hidden="1"/>
    <cellStyle name="Hipervínculo visitado" xfId="5185" builtinId="9" hidden="1"/>
    <cellStyle name="Hipervínculo visitado" xfId="5187" builtinId="9" hidden="1"/>
    <cellStyle name="Hipervínculo visitado" xfId="5189" builtinId="9" hidden="1"/>
    <cellStyle name="Hipervínculo visitado" xfId="5191" builtinId="9" hidden="1"/>
    <cellStyle name="Hipervínculo visitado" xfId="5193" builtinId="9" hidden="1"/>
    <cellStyle name="Hipervínculo visitado" xfId="5195" builtinId="9" hidden="1"/>
    <cellStyle name="Hipervínculo visitado" xfId="5197" builtinId="9" hidden="1"/>
    <cellStyle name="Hipervínculo visitado" xfId="5199" builtinId="9" hidden="1"/>
    <cellStyle name="Hipervínculo visitado" xfId="5201" builtinId="9" hidden="1"/>
    <cellStyle name="Hipervínculo visitado" xfId="5203" builtinId="9" hidden="1"/>
    <cellStyle name="Hipervínculo visitado" xfId="5205" builtinId="9" hidden="1"/>
    <cellStyle name="Hipervínculo visitado" xfId="5207" builtinId="9" hidden="1"/>
    <cellStyle name="Hipervínculo visitado" xfId="5209" builtinId="9" hidden="1"/>
    <cellStyle name="Hipervínculo visitado" xfId="5211" builtinId="9" hidden="1"/>
    <cellStyle name="Hipervínculo visitado" xfId="5213" builtinId="9" hidden="1"/>
    <cellStyle name="Hipervínculo visitado" xfId="5215" builtinId="9" hidden="1"/>
    <cellStyle name="Hipervínculo visitado" xfId="5217" builtinId="9" hidden="1"/>
    <cellStyle name="Hipervínculo visitado" xfId="5219" builtinId="9" hidden="1"/>
    <cellStyle name="Hipervínculo visitado" xfId="5221" builtinId="9" hidden="1"/>
    <cellStyle name="Hipervínculo visitado" xfId="5223" builtinId="9" hidden="1"/>
    <cellStyle name="Hipervínculo visitado" xfId="5225" builtinId="9" hidden="1"/>
    <cellStyle name="Hipervínculo visitado" xfId="5227" builtinId="9" hidden="1"/>
    <cellStyle name="Hipervínculo visitado" xfId="5229" builtinId="9" hidden="1"/>
    <cellStyle name="Hipervínculo visitado" xfId="5231" builtinId="9" hidden="1"/>
    <cellStyle name="Hipervínculo visitado" xfId="5233" builtinId="9" hidden="1"/>
    <cellStyle name="Hipervínculo visitado" xfId="5235" builtinId="9" hidden="1"/>
    <cellStyle name="Hipervínculo visitado" xfId="5237" builtinId="9" hidden="1"/>
    <cellStyle name="Hipervínculo visitado" xfId="5239" builtinId="9" hidden="1"/>
    <cellStyle name="Hipervínculo visitado" xfId="5241" builtinId="9" hidden="1"/>
    <cellStyle name="Hipervínculo visitado" xfId="5243" builtinId="9" hidden="1"/>
    <cellStyle name="Hipervínculo visitado" xfId="5245" builtinId="9" hidden="1"/>
    <cellStyle name="Hipervínculo visitado" xfId="5247" builtinId="9" hidden="1"/>
    <cellStyle name="Hipervínculo visitado" xfId="5249" builtinId="9" hidden="1"/>
    <cellStyle name="Hipervínculo visitado" xfId="5251" builtinId="9" hidden="1"/>
    <cellStyle name="Hipervínculo visitado" xfId="5253" builtinId="9" hidden="1"/>
    <cellStyle name="Hipervínculo visitado" xfId="5255" builtinId="9" hidden="1"/>
    <cellStyle name="Hipervínculo visitado" xfId="5257" builtinId="9" hidden="1"/>
    <cellStyle name="Hipervínculo visitado" xfId="5259" builtinId="9" hidden="1"/>
    <cellStyle name="Hipervínculo visitado" xfId="5261" builtinId="9" hidden="1"/>
    <cellStyle name="Hipervínculo visitado" xfId="5263" builtinId="9" hidden="1"/>
    <cellStyle name="Hipervínculo visitado" xfId="5265" builtinId="9" hidden="1"/>
    <cellStyle name="Hipervínculo visitado" xfId="5267" builtinId="9" hidden="1"/>
    <cellStyle name="Hipervínculo visitado" xfId="5269" builtinId="9" hidden="1"/>
    <cellStyle name="Hipervínculo visitado" xfId="5271" builtinId="9" hidden="1"/>
    <cellStyle name="Hipervínculo visitado" xfId="5273" builtinId="9" hidden="1"/>
    <cellStyle name="Hipervínculo visitado" xfId="5275" builtinId="9" hidden="1"/>
    <cellStyle name="Hipervínculo visitado" xfId="5277" builtinId="9" hidden="1"/>
    <cellStyle name="Hipervínculo visitado" xfId="5279" builtinId="9" hidden="1"/>
    <cellStyle name="Hipervínculo visitado" xfId="5281" builtinId="9" hidden="1"/>
    <cellStyle name="Hipervínculo visitado" xfId="5283" builtinId="9" hidden="1"/>
    <cellStyle name="Hipervínculo visitado" xfId="5285" builtinId="9" hidden="1"/>
    <cellStyle name="Hipervínculo visitado" xfId="5287" builtinId="9" hidden="1"/>
    <cellStyle name="Hipervínculo visitado" xfId="5289" builtinId="9" hidden="1"/>
    <cellStyle name="Hipervínculo visitado" xfId="5291" builtinId="9" hidden="1"/>
    <cellStyle name="Hipervínculo visitado" xfId="5293" builtinId="9" hidden="1"/>
    <cellStyle name="Hipervínculo visitado" xfId="5295" builtinId="9" hidden="1"/>
    <cellStyle name="Hipervínculo visitado" xfId="5297" builtinId="9" hidden="1"/>
    <cellStyle name="Hipervínculo visitado" xfId="5299" builtinId="9" hidden="1"/>
    <cellStyle name="Hipervínculo visitado" xfId="5301" builtinId="9" hidden="1"/>
    <cellStyle name="Hipervínculo visitado" xfId="5303" builtinId="9" hidden="1"/>
    <cellStyle name="Hipervínculo visitado" xfId="5305" builtinId="9" hidden="1"/>
    <cellStyle name="Hipervínculo visitado" xfId="5307" builtinId="9" hidden="1"/>
    <cellStyle name="Hipervínculo visitado" xfId="5309" builtinId="9" hidden="1"/>
    <cellStyle name="Hipervínculo visitado" xfId="5311" builtinId="9" hidden="1"/>
    <cellStyle name="Hipervínculo visitado" xfId="5313" builtinId="9" hidden="1"/>
    <cellStyle name="Hipervínculo visitado" xfId="5315" builtinId="9" hidden="1"/>
    <cellStyle name="Hipervínculo visitado" xfId="5317" builtinId="9" hidden="1"/>
    <cellStyle name="Hipervínculo visitado" xfId="5319" builtinId="9" hidden="1"/>
    <cellStyle name="Hipervínculo visitado" xfId="5321" builtinId="9" hidden="1"/>
    <cellStyle name="Hipervínculo visitado" xfId="5323" builtinId="9" hidden="1"/>
    <cellStyle name="Hipervínculo visitado" xfId="5325" builtinId="9" hidden="1"/>
    <cellStyle name="Hipervínculo visitado" xfId="5327" builtinId="9" hidden="1"/>
    <cellStyle name="Hipervínculo visitado" xfId="5329" builtinId="9" hidden="1"/>
    <cellStyle name="Hipervínculo visitado" xfId="5331" builtinId="9" hidden="1"/>
    <cellStyle name="Hipervínculo visitado" xfId="5333" builtinId="9" hidden="1"/>
    <cellStyle name="Hipervínculo visitado" xfId="5335" builtinId="9" hidden="1"/>
    <cellStyle name="Hipervínculo visitado" xfId="5337" builtinId="9" hidden="1"/>
    <cellStyle name="Hipervínculo visitado" xfId="5339" builtinId="9" hidden="1"/>
    <cellStyle name="Hipervínculo visitado" xfId="5341" builtinId="9" hidden="1"/>
    <cellStyle name="Hipervínculo visitado" xfId="5343" builtinId="9" hidden="1"/>
    <cellStyle name="Hipervínculo visitado" xfId="5345" builtinId="9" hidden="1"/>
    <cellStyle name="Hipervínculo visitado" xfId="5347" builtinId="9" hidden="1"/>
    <cellStyle name="Hipervínculo visitado" xfId="5349" builtinId="9" hidden="1"/>
    <cellStyle name="Hipervínculo visitado" xfId="5351" builtinId="9" hidden="1"/>
    <cellStyle name="Hipervínculo visitado" xfId="5353" builtinId="9" hidden="1"/>
    <cellStyle name="Hipervínculo visitado" xfId="5355" builtinId="9" hidden="1"/>
    <cellStyle name="Hipervínculo visitado" xfId="5357" builtinId="9" hidden="1"/>
    <cellStyle name="Hipervínculo visitado" xfId="5359" builtinId="9" hidden="1"/>
    <cellStyle name="Hipervínculo visitado" xfId="5361" builtinId="9" hidden="1"/>
    <cellStyle name="Hipervínculo visitado" xfId="5363" builtinId="9" hidden="1"/>
    <cellStyle name="Hipervínculo visitado" xfId="5365" builtinId="9" hidden="1"/>
    <cellStyle name="Hipervínculo visitado" xfId="5367" builtinId="9" hidden="1"/>
    <cellStyle name="Hipervínculo visitado" xfId="5369" builtinId="9" hidden="1"/>
    <cellStyle name="Hipervínculo visitado" xfId="5371" builtinId="9" hidden="1"/>
    <cellStyle name="Hipervínculo visitado" xfId="5373" builtinId="9" hidden="1"/>
    <cellStyle name="Hipervínculo visitado" xfId="5375" builtinId="9" hidden="1"/>
    <cellStyle name="Hipervínculo visitado" xfId="5377" builtinId="9" hidden="1"/>
    <cellStyle name="Hipervínculo visitado" xfId="5379" builtinId="9" hidden="1"/>
    <cellStyle name="Hipervínculo visitado" xfId="5381" builtinId="9" hidden="1"/>
    <cellStyle name="Hipervínculo visitado" xfId="5383" builtinId="9" hidden="1"/>
    <cellStyle name="Hipervínculo visitado" xfId="5385" builtinId="9" hidden="1"/>
    <cellStyle name="Hipervínculo visitado" xfId="5387" builtinId="9" hidden="1"/>
    <cellStyle name="Hipervínculo visitado" xfId="5389" builtinId="9" hidden="1"/>
    <cellStyle name="Hipervínculo visitado" xfId="5391" builtinId="9" hidden="1"/>
    <cellStyle name="Hipervínculo visitado" xfId="5393" builtinId="9" hidden="1"/>
    <cellStyle name="Hipervínculo visitado" xfId="5395" builtinId="9" hidden="1"/>
    <cellStyle name="Hipervínculo visitado" xfId="5397" builtinId="9" hidden="1"/>
    <cellStyle name="Hipervínculo visitado" xfId="5399" builtinId="9" hidden="1"/>
    <cellStyle name="Hipervínculo visitado" xfId="5401" builtinId="9" hidden="1"/>
    <cellStyle name="Hipervínculo visitado" xfId="5403" builtinId="9" hidden="1"/>
    <cellStyle name="Hipervínculo visitado" xfId="5405" builtinId="9" hidden="1"/>
    <cellStyle name="Hipervínculo visitado" xfId="5407" builtinId="9" hidden="1"/>
    <cellStyle name="Hipervínculo visitado" xfId="5409" builtinId="9" hidden="1"/>
    <cellStyle name="Hipervínculo visitado" xfId="5411" builtinId="9" hidden="1"/>
    <cellStyle name="Hipervínculo visitado" xfId="5413" builtinId="9" hidden="1"/>
    <cellStyle name="Hipervínculo visitado" xfId="5415" builtinId="9" hidden="1"/>
    <cellStyle name="Hipervínculo visitado" xfId="5417" builtinId="9" hidden="1"/>
    <cellStyle name="Hipervínculo visitado" xfId="5419" builtinId="9" hidden="1"/>
    <cellStyle name="Hipervínculo visitado" xfId="5421" builtinId="9" hidden="1"/>
    <cellStyle name="Hipervínculo visitado" xfId="5423" builtinId="9" hidden="1"/>
    <cellStyle name="Hipervínculo visitado" xfId="5425" builtinId="9" hidden="1"/>
    <cellStyle name="Hipervínculo visitado" xfId="5427" builtinId="9" hidden="1"/>
    <cellStyle name="Hipervínculo visitado" xfId="5429" builtinId="9" hidden="1"/>
    <cellStyle name="Hipervínculo visitado" xfId="5431" builtinId="9" hidden="1"/>
    <cellStyle name="Hipervínculo visitado" xfId="5433" builtinId="9" hidden="1"/>
    <cellStyle name="Hipervínculo visitado" xfId="5435" builtinId="9" hidden="1"/>
    <cellStyle name="Hipervínculo visitado" xfId="5437" builtinId="9" hidden="1"/>
    <cellStyle name="Hipervínculo visitado" xfId="5439" builtinId="9" hidden="1"/>
    <cellStyle name="Hipervínculo visitado" xfId="5441" builtinId="9" hidden="1"/>
    <cellStyle name="Hipervínculo visitado" xfId="5443" builtinId="9" hidden="1"/>
    <cellStyle name="Hipervínculo visitado" xfId="5445" builtinId="9" hidden="1"/>
    <cellStyle name="Hipervínculo visitado" xfId="5447" builtinId="9" hidden="1"/>
    <cellStyle name="Hipervínculo visitado" xfId="5449" builtinId="9" hidden="1"/>
    <cellStyle name="Hipervínculo visitado" xfId="5451" builtinId="9" hidden="1"/>
    <cellStyle name="Hipervínculo visitado" xfId="5453" builtinId="9" hidden="1"/>
    <cellStyle name="Hipervínculo visitado" xfId="5455" builtinId="9" hidden="1"/>
    <cellStyle name="Hipervínculo visitado" xfId="5457" builtinId="9" hidden="1"/>
    <cellStyle name="Hipervínculo visitado" xfId="5459" builtinId="9" hidden="1"/>
    <cellStyle name="Hipervínculo visitado" xfId="5461" builtinId="9" hidden="1"/>
    <cellStyle name="Hipervínculo visitado" xfId="5463" builtinId="9" hidden="1"/>
    <cellStyle name="Hipervínculo visitado" xfId="5465" builtinId="9" hidden="1"/>
    <cellStyle name="Hipervínculo visitado" xfId="5467" builtinId="9" hidden="1"/>
    <cellStyle name="Hipervínculo visitado" xfId="5469" builtinId="9" hidden="1"/>
    <cellStyle name="Hipervínculo visitado" xfId="5471" builtinId="9" hidden="1"/>
    <cellStyle name="Hipervínculo visitado" xfId="5473" builtinId="9" hidden="1"/>
    <cellStyle name="Hipervínculo visitado" xfId="5475" builtinId="9" hidden="1"/>
    <cellStyle name="Hipervínculo visitado" xfId="5477" builtinId="9" hidden="1"/>
    <cellStyle name="Hipervínculo visitado" xfId="5479" builtinId="9" hidden="1"/>
    <cellStyle name="Hipervínculo visitado" xfId="5481" builtinId="9" hidden="1"/>
    <cellStyle name="Hipervínculo visitado" xfId="5483" builtinId="9" hidden="1"/>
    <cellStyle name="Hipervínculo visitado" xfId="5485" builtinId="9" hidden="1"/>
    <cellStyle name="Hipervínculo visitado" xfId="5487" builtinId="9" hidden="1"/>
    <cellStyle name="Hipervínculo visitado" xfId="5489" builtinId="9" hidden="1"/>
    <cellStyle name="Hipervínculo visitado" xfId="5491" builtinId="9" hidden="1"/>
    <cellStyle name="Hipervínculo visitado" xfId="5493" builtinId="9" hidden="1"/>
    <cellStyle name="Hipervínculo visitado" xfId="5495" builtinId="9" hidden="1"/>
    <cellStyle name="Hipervínculo visitado" xfId="5497" builtinId="9" hidden="1"/>
    <cellStyle name="Hipervínculo visitado" xfId="5499" builtinId="9" hidden="1"/>
    <cellStyle name="Hipervínculo visitado" xfId="5501" builtinId="9" hidden="1"/>
    <cellStyle name="Hipervínculo visitado" xfId="5503" builtinId="9" hidden="1"/>
    <cellStyle name="Hipervínculo visitado" xfId="5505" builtinId="9" hidden="1"/>
    <cellStyle name="Hipervínculo visitado" xfId="5507" builtinId="9" hidden="1"/>
    <cellStyle name="Hipervínculo visitado" xfId="5509" builtinId="9" hidden="1"/>
    <cellStyle name="Hipervínculo visitado" xfId="5511" builtinId="9" hidden="1"/>
    <cellStyle name="Hipervínculo visitado" xfId="5513" builtinId="9" hidden="1"/>
    <cellStyle name="Hipervínculo visitado" xfId="5515" builtinId="9" hidden="1"/>
    <cellStyle name="Hipervínculo visitado" xfId="5517" builtinId="9" hidden="1"/>
    <cellStyle name="Hipervínculo visitado" xfId="5519" builtinId="9" hidden="1"/>
    <cellStyle name="Hipervínculo visitado" xfId="5521" builtinId="9" hidden="1"/>
    <cellStyle name="Hipervínculo visitado" xfId="5523" builtinId="9" hidden="1"/>
    <cellStyle name="Hipervínculo visitado" xfId="5525" builtinId="9" hidden="1"/>
    <cellStyle name="Hipervínculo visitado" xfId="5527" builtinId="9" hidden="1"/>
    <cellStyle name="Hipervínculo visitado" xfId="5529" builtinId="9" hidden="1"/>
    <cellStyle name="Hipervínculo visitado" xfId="5531" builtinId="9" hidden="1"/>
    <cellStyle name="Hipervínculo visitado" xfId="5533" builtinId="9" hidden="1"/>
    <cellStyle name="Hipervínculo visitado" xfId="5535" builtinId="9" hidden="1"/>
    <cellStyle name="Hipervínculo visitado" xfId="5537" builtinId="9" hidden="1"/>
    <cellStyle name="Hipervínculo visitado" xfId="5539" builtinId="9" hidden="1"/>
    <cellStyle name="Hipervínculo visitado" xfId="5541" builtinId="9" hidden="1"/>
    <cellStyle name="Hipervínculo visitado" xfId="5543" builtinId="9" hidden="1"/>
    <cellStyle name="Hipervínculo visitado" xfId="5545" builtinId="9" hidden="1"/>
    <cellStyle name="Hipervínculo visitado" xfId="5547" builtinId="9" hidden="1"/>
    <cellStyle name="Hipervínculo visitado" xfId="5549" builtinId="9" hidden="1"/>
    <cellStyle name="Hipervínculo visitado" xfId="5551" builtinId="9" hidden="1"/>
    <cellStyle name="Hipervínculo visitado" xfId="5553" builtinId="9" hidden="1"/>
    <cellStyle name="Hipervínculo visitado" xfId="5555" builtinId="9" hidden="1"/>
    <cellStyle name="Hipervínculo visitado" xfId="5557" builtinId="9" hidden="1"/>
    <cellStyle name="Hipervínculo visitado" xfId="5559" builtinId="9" hidden="1"/>
    <cellStyle name="Hipervínculo visitado" xfId="5561" builtinId="9" hidden="1"/>
    <cellStyle name="Hipervínculo visitado" xfId="5563" builtinId="9" hidden="1"/>
    <cellStyle name="Hipervínculo visitado" xfId="5565" builtinId="9" hidden="1"/>
    <cellStyle name="Hipervínculo visitado" xfId="5567" builtinId="9" hidden="1"/>
    <cellStyle name="Hipervínculo visitado" xfId="5569" builtinId="9" hidden="1"/>
    <cellStyle name="Hipervínculo visitado" xfId="5571" builtinId="9" hidden="1"/>
    <cellStyle name="Hipervínculo visitado" xfId="5573" builtinId="9" hidden="1"/>
    <cellStyle name="Hipervínculo visitado" xfId="5575" builtinId="9" hidden="1"/>
    <cellStyle name="Hipervínculo visitado" xfId="5577" builtinId="9" hidden="1"/>
    <cellStyle name="Hipervínculo visitado" xfId="5579" builtinId="9" hidden="1"/>
    <cellStyle name="Hipervínculo visitado" xfId="5581" builtinId="9" hidden="1"/>
    <cellStyle name="Hipervínculo visitado" xfId="5583" builtinId="9" hidden="1"/>
    <cellStyle name="Hipervínculo visitado" xfId="5585" builtinId="9" hidden="1"/>
    <cellStyle name="Hipervínculo visitado" xfId="5587" builtinId="9" hidden="1"/>
    <cellStyle name="Hipervínculo visitado" xfId="5589" builtinId="9" hidden="1"/>
    <cellStyle name="Hipervínculo visitado" xfId="5591" builtinId="9" hidden="1"/>
    <cellStyle name="Hipervínculo visitado" xfId="5593" builtinId="9" hidden="1"/>
    <cellStyle name="Hipervínculo visitado" xfId="5595" builtinId="9" hidden="1"/>
    <cellStyle name="Hipervínculo visitado" xfId="5597" builtinId="9" hidden="1"/>
    <cellStyle name="Hipervínculo visitado" xfId="5599" builtinId="9" hidden="1"/>
    <cellStyle name="Hipervínculo visitado" xfId="5601" builtinId="9" hidden="1"/>
    <cellStyle name="Hipervínculo visitado" xfId="5603" builtinId="9" hidden="1"/>
    <cellStyle name="Hipervínculo visitado" xfId="5605" builtinId="9" hidden="1"/>
    <cellStyle name="Hipervínculo visitado" xfId="5607" builtinId="9" hidden="1"/>
    <cellStyle name="Hipervínculo visitado" xfId="5609" builtinId="9" hidden="1"/>
    <cellStyle name="Hipervínculo visitado" xfId="5611" builtinId="9" hidden="1"/>
    <cellStyle name="Hipervínculo visitado" xfId="5613" builtinId="9" hidden="1"/>
    <cellStyle name="Hipervínculo visitado" xfId="5615" builtinId="9" hidden="1"/>
    <cellStyle name="Hipervínculo visitado" xfId="5617" builtinId="9" hidden="1"/>
    <cellStyle name="Hipervínculo visitado" xfId="5619" builtinId="9" hidden="1"/>
    <cellStyle name="Hipervínculo visitado" xfId="5621" builtinId="9" hidden="1"/>
    <cellStyle name="Hipervínculo visitado" xfId="5623" builtinId="9" hidden="1"/>
    <cellStyle name="Hipervínculo visitado" xfId="5625" builtinId="9" hidden="1"/>
    <cellStyle name="Hipervínculo visitado" xfId="5627" builtinId="9" hidden="1"/>
    <cellStyle name="Hipervínculo visitado" xfId="5629" builtinId="9" hidden="1"/>
    <cellStyle name="Hipervínculo visitado" xfId="5631" builtinId="9" hidden="1"/>
    <cellStyle name="Hipervínculo visitado" xfId="5633" builtinId="9" hidden="1"/>
    <cellStyle name="Hipervínculo visitado" xfId="5635" builtinId="9" hidden="1"/>
    <cellStyle name="Hipervínculo visitado" xfId="5637" builtinId="9" hidden="1"/>
    <cellStyle name="Hipervínculo visitado" xfId="5639" builtinId="9" hidden="1"/>
    <cellStyle name="Hipervínculo visitado" xfId="5641" builtinId="9" hidden="1"/>
    <cellStyle name="Hipervínculo visitado" xfId="5643" builtinId="9" hidden="1"/>
    <cellStyle name="Hipervínculo visitado" xfId="5645" builtinId="9" hidden="1"/>
    <cellStyle name="Hipervínculo visitado" xfId="5647" builtinId="9" hidden="1"/>
    <cellStyle name="Hipervínculo visitado" xfId="5649" builtinId="9" hidden="1"/>
    <cellStyle name="Hipervínculo visitado" xfId="5651" builtinId="9" hidden="1"/>
    <cellStyle name="Hipervínculo visitado" xfId="5653" builtinId="9" hidden="1"/>
    <cellStyle name="Hipervínculo visitado" xfId="5655" builtinId="9" hidden="1"/>
    <cellStyle name="Hipervínculo visitado" xfId="5657" builtinId="9" hidden="1"/>
    <cellStyle name="Hipervínculo visitado" xfId="5659" builtinId="9" hidden="1"/>
    <cellStyle name="Hipervínculo visitado" xfId="5661" builtinId="9" hidden="1"/>
    <cellStyle name="Hipervínculo visitado" xfId="5663" builtinId="9" hidden="1"/>
    <cellStyle name="Hipervínculo visitado" xfId="5665" builtinId="9" hidden="1"/>
    <cellStyle name="Hipervínculo visitado" xfId="5667" builtinId="9" hidden="1"/>
    <cellStyle name="Hipervínculo visitado" xfId="5669" builtinId="9" hidden="1"/>
    <cellStyle name="Hipervínculo visitado" xfId="5671" builtinId="9" hidden="1"/>
    <cellStyle name="Hipervínculo visitado" xfId="5673" builtinId="9" hidden="1"/>
    <cellStyle name="Hipervínculo visitado" xfId="5675" builtinId="9" hidden="1"/>
    <cellStyle name="Hipervínculo visitado" xfId="5677" builtinId="9" hidden="1"/>
    <cellStyle name="Hipervínculo visitado" xfId="5679" builtinId="9" hidden="1"/>
    <cellStyle name="Hipervínculo visitado" xfId="5681" builtinId="9" hidden="1"/>
    <cellStyle name="Hipervínculo visitado" xfId="5683" builtinId="9" hidden="1"/>
    <cellStyle name="Hipervínculo visitado" xfId="5685" builtinId="9" hidden="1"/>
    <cellStyle name="Hipervínculo visitado" xfId="5687" builtinId="9" hidden="1"/>
    <cellStyle name="Hipervínculo visitado" xfId="5689" builtinId="9" hidden="1"/>
    <cellStyle name="Hipervínculo visitado" xfId="5691" builtinId="9" hidden="1"/>
    <cellStyle name="Hipervínculo visitado" xfId="5693" builtinId="9" hidden="1"/>
    <cellStyle name="Hipervínculo visitado" xfId="5695" builtinId="9" hidden="1"/>
    <cellStyle name="Hipervínculo visitado" xfId="5697" builtinId="9" hidden="1"/>
    <cellStyle name="Hipervínculo visitado" xfId="5699" builtinId="9" hidden="1"/>
    <cellStyle name="Hipervínculo visitado" xfId="5701" builtinId="9" hidden="1"/>
    <cellStyle name="Hipervínculo visitado" xfId="5703" builtinId="9" hidden="1"/>
    <cellStyle name="Hipervínculo visitado" xfId="5705" builtinId="9" hidden="1"/>
    <cellStyle name="Hipervínculo visitado" xfId="5707" builtinId="9" hidden="1"/>
    <cellStyle name="Hipervínculo visitado" xfId="5709" builtinId="9" hidden="1"/>
    <cellStyle name="Hipervínculo visitado" xfId="5711" builtinId="9" hidden="1"/>
    <cellStyle name="Hipervínculo visitado" xfId="5713" builtinId="9" hidden="1"/>
    <cellStyle name="Hipervínculo visitado" xfId="5715" builtinId="9" hidden="1"/>
    <cellStyle name="Hipervínculo visitado" xfId="5717" builtinId="9" hidden="1"/>
    <cellStyle name="Hipervínculo visitado" xfId="5719" builtinId="9" hidden="1"/>
    <cellStyle name="Hipervínculo visitado" xfId="5721" builtinId="9" hidden="1"/>
    <cellStyle name="Hipervínculo visitado" xfId="5723" builtinId="9" hidden="1"/>
    <cellStyle name="Hipervínculo visitado" xfId="5725" builtinId="9" hidden="1"/>
    <cellStyle name="Hipervínculo visitado" xfId="5727" builtinId="9" hidden="1"/>
    <cellStyle name="Hipervínculo visitado" xfId="5729" builtinId="9" hidden="1"/>
    <cellStyle name="Hipervínculo visitado" xfId="5731" builtinId="9" hidden="1"/>
    <cellStyle name="Hipervínculo visitado" xfId="5733" builtinId="9" hidden="1"/>
    <cellStyle name="Hipervínculo visitado" xfId="5735" builtinId="9" hidden="1"/>
    <cellStyle name="Hipervínculo visitado" xfId="5737" builtinId="9" hidden="1"/>
    <cellStyle name="Hipervínculo visitado" xfId="5739" builtinId="9" hidden="1"/>
    <cellStyle name="Hipervínculo visitado" xfId="5741" builtinId="9" hidden="1"/>
    <cellStyle name="Hipervínculo visitado" xfId="5743" builtinId="9" hidden="1"/>
    <cellStyle name="Hipervínculo visitado" xfId="5745" builtinId="9" hidden="1"/>
    <cellStyle name="Hipervínculo visitado" xfId="5747" builtinId="9" hidden="1"/>
    <cellStyle name="Hipervínculo visitado" xfId="5749" builtinId="9" hidden="1"/>
    <cellStyle name="Hipervínculo visitado" xfId="5751" builtinId="9" hidden="1"/>
    <cellStyle name="Hipervínculo visitado" xfId="5753" builtinId="9" hidden="1"/>
    <cellStyle name="Hipervínculo visitado" xfId="5755" builtinId="9" hidden="1"/>
    <cellStyle name="Hipervínculo visitado" xfId="5757" builtinId="9" hidden="1"/>
    <cellStyle name="Hipervínculo visitado" xfId="5759" builtinId="9" hidden="1"/>
    <cellStyle name="Hipervínculo visitado" xfId="5761" builtinId="9" hidden="1"/>
    <cellStyle name="Hipervínculo visitado" xfId="5763" builtinId="9" hidden="1"/>
    <cellStyle name="Hipervínculo visitado" xfId="5765" builtinId="9" hidden="1"/>
    <cellStyle name="Hipervínculo visitado" xfId="5767" builtinId="9" hidden="1"/>
    <cellStyle name="Hipervínculo visitado" xfId="5769" builtinId="9" hidden="1"/>
    <cellStyle name="Hipervínculo visitado" xfId="5771" builtinId="9" hidden="1"/>
    <cellStyle name="Hipervínculo visitado" xfId="5773" builtinId="9" hidden="1"/>
    <cellStyle name="Hipervínculo visitado" xfId="5775" builtinId="9" hidden="1"/>
    <cellStyle name="Hipervínculo visitado" xfId="5777" builtinId="9" hidden="1"/>
    <cellStyle name="Hipervínculo visitado" xfId="5779" builtinId="9" hidden="1"/>
    <cellStyle name="Hipervínculo visitado" xfId="5781" builtinId="9" hidden="1"/>
    <cellStyle name="Hipervínculo visitado" xfId="5783" builtinId="9" hidden="1"/>
    <cellStyle name="Hipervínculo visitado" xfId="5785" builtinId="9" hidden="1"/>
    <cellStyle name="Hipervínculo visitado" xfId="5787" builtinId="9" hidden="1"/>
    <cellStyle name="Hipervínculo visitado" xfId="5789" builtinId="9" hidden="1"/>
    <cellStyle name="Hipervínculo visitado" xfId="5791" builtinId="9" hidden="1"/>
    <cellStyle name="Hipervínculo visitado" xfId="5793" builtinId="9" hidden="1"/>
    <cellStyle name="Hipervínculo visitado" xfId="5795" builtinId="9" hidden="1"/>
    <cellStyle name="Hipervínculo visitado" xfId="5797" builtinId="9" hidden="1"/>
    <cellStyle name="Hipervínculo visitado" xfId="5799" builtinId="9" hidden="1"/>
    <cellStyle name="Hipervínculo visitado" xfId="5801" builtinId="9" hidden="1"/>
    <cellStyle name="Hipervínculo visitado" xfId="5803" builtinId="9" hidden="1"/>
    <cellStyle name="Hipervínculo visitado" xfId="5805" builtinId="9" hidden="1"/>
    <cellStyle name="Hipervínculo visitado" xfId="5807" builtinId="9" hidden="1"/>
    <cellStyle name="Hipervínculo visitado" xfId="5809" builtinId="9" hidden="1"/>
    <cellStyle name="Hipervínculo visitado" xfId="5811" builtinId="9" hidden="1"/>
    <cellStyle name="Hipervínculo visitado" xfId="5813" builtinId="9" hidden="1"/>
    <cellStyle name="Hipervínculo visitado" xfId="5815" builtinId="9" hidden="1"/>
    <cellStyle name="Hipervínculo visitado" xfId="5817" builtinId="9" hidden="1"/>
    <cellStyle name="Hipervínculo visitado" xfId="5819" builtinId="9" hidden="1"/>
    <cellStyle name="Hipervínculo visitado" xfId="5821" builtinId="9" hidden="1"/>
    <cellStyle name="Hipervínculo visitado" xfId="5823" builtinId="9" hidden="1"/>
    <cellStyle name="Hipervínculo visitado" xfId="5825" builtinId="9" hidden="1"/>
    <cellStyle name="Hipervínculo visitado" xfId="5827" builtinId="9" hidden="1"/>
    <cellStyle name="Hipervínculo visitado" xfId="5829" builtinId="9" hidden="1"/>
    <cellStyle name="Hipervínculo visitado" xfId="5831" builtinId="9" hidden="1"/>
    <cellStyle name="Hipervínculo visitado" xfId="5833" builtinId="9" hidden="1"/>
    <cellStyle name="Hipervínculo visitado" xfId="5835" builtinId="9" hidden="1"/>
    <cellStyle name="Hipervínculo visitado" xfId="5837" builtinId="9" hidden="1"/>
    <cellStyle name="Hipervínculo visitado" xfId="5839" builtinId="9" hidden="1"/>
    <cellStyle name="Hipervínculo visitado" xfId="5841" builtinId="9" hidden="1"/>
    <cellStyle name="Hipervínculo visitado" xfId="5843" builtinId="9" hidden="1"/>
    <cellStyle name="Hipervínculo visitado" xfId="5845" builtinId="9" hidden="1"/>
    <cellStyle name="Hipervínculo visitado" xfId="5847" builtinId="9" hidden="1"/>
    <cellStyle name="Hipervínculo visitado" xfId="5849" builtinId="9" hidden="1"/>
    <cellStyle name="Hipervínculo visitado" xfId="5851" builtinId="9" hidden="1"/>
    <cellStyle name="Hipervínculo visitado" xfId="5853" builtinId="9" hidden="1"/>
    <cellStyle name="Hipervínculo visitado" xfId="5855" builtinId="9" hidden="1"/>
    <cellStyle name="Hipervínculo visitado" xfId="5857" builtinId="9" hidden="1"/>
    <cellStyle name="Hipervínculo visitado" xfId="5859" builtinId="9" hidden="1"/>
    <cellStyle name="Hipervínculo visitado" xfId="5861" builtinId="9" hidden="1"/>
    <cellStyle name="Hipervínculo visitado" xfId="5863" builtinId="9" hidden="1"/>
    <cellStyle name="Hipervínculo visitado" xfId="5865" builtinId="9" hidden="1"/>
    <cellStyle name="Hipervínculo visitado" xfId="5867" builtinId="9" hidden="1"/>
    <cellStyle name="Hipervínculo visitado" xfId="5869" builtinId="9" hidden="1"/>
    <cellStyle name="Hipervínculo visitado" xfId="5871" builtinId="9" hidden="1"/>
    <cellStyle name="Hipervínculo visitado" xfId="5873" builtinId="9" hidden="1"/>
    <cellStyle name="Hipervínculo visitado" xfId="5875" builtinId="9" hidden="1"/>
    <cellStyle name="Hipervínculo visitado" xfId="5877" builtinId="9" hidden="1"/>
    <cellStyle name="Hipervínculo visitado" xfId="5879" builtinId="9" hidden="1"/>
    <cellStyle name="Hipervínculo visitado" xfId="5881" builtinId="9" hidden="1"/>
    <cellStyle name="Hipervínculo visitado" xfId="5883" builtinId="9" hidden="1"/>
    <cellStyle name="Hipervínculo visitado" xfId="5885" builtinId="9" hidden="1"/>
    <cellStyle name="Hipervínculo visitado" xfId="5887" builtinId="9" hidden="1"/>
    <cellStyle name="Hipervínculo visitado" xfId="5889" builtinId="9" hidden="1"/>
    <cellStyle name="Hipervínculo visitado" xfId="5891" builtinId="9" hidden="1"/>
    <cellStyle name="Hipervínculo visitado" xfId="5893" builtinId="9" hidden="1"/>
    <cellStyle name="Hipervínculo visitado" xfId="5895" builtinId="9" hidden="1"/>
    <cellStyle name="Hipervínculo visitado" xfId="5897" builtinId="9" hidden="1"/>
    <cellStyle name="Hipervínculo visitado" xfId="5899" builtinId="9" hidden="1"/>
    <cellStyle name="Hipervínculo visitado" xfId="5901" builtinId="9" hidden="1"/>
    <cellStyle name="Hipervínculo visitado" xfId="5903" builtinId="9" hidden="1"/>
    <cellStyle name="Hipervínculo visitado" xfId="5905" builtinId="9" hidden="1"/>
    <cellStyle name="Hipervínculo visitado" xfId="5907" builtinId="9" hidden="1"/>
    <cellStyle name="Hipervínculo visitado" xfId="5909" builtinId="9" hidden="1"/>
    <cellStyle name="Hipervínculo visitado" xfId="5911" builtinId="9" hidden="1"/>
    <cellStyle name="Hipervínculo visitado" xfId="5913" builtinId="9" hidden="1"/>
    <cellStyle name="Hipervínculo visitado" xfId="5915" builtinId="9" hidden="1"/>
    <cellStyle name="Hipervínculo visitado" xfId="5917" builtinId="9" hidden="1"/>
    <cellStyle name="Hipervínculo visitado" xfId="5919" builtinId="9" hidden="1"/>
    <cellStyle name="Hipervínculo visitado" xfId="5921" builtinId="9" hidden="1"/>
    <cellStyle name="Hipervínculo visitado" xfId="5923" builtinId="9" hidden="1"/>
    <cellStyle name="Hipervínculo visitado" xfId="5925" builtinId="9" hidden="1"/>
    <cellStyle name="Hipervínculo visitado" xfId="5927" builtinId="9" hidden="1"/>
    <cellStyle name="Hipervínculo visitado" xfId="5929" builtinId="9" hidden="1"/>
    <cellStyle name="Hipervínculo visitado" xfId="5931" builtinId="9" hidden="1"/>
    <cellStyle name="Hipervínculo visitado" xfId="5933" builtinId="9" hidden="1"/>
    <cellStyle name="Hipervínculo visitado" xfId="5935" builtinId="9" hidden="1"/>
    <cellStyle name="Hipervínculo visitado" xfId="5937" builtinId="9" hidden="1"/>
    <cellStyle name="Hipervínculo visitado" xfId="5939" builtinId="9" hidden="1"/>
    <cellStyle name="Hipervínculo visitado" xfId="5941" builtinId="9" hidden="1"/>
    <cellStyle name="Hipervínculo visitado" xfId="5943" builtinId="9" hidden="1"/>
    <cellStyle name="Hipervínculo visitado" xfId="5945" builtinId="9" hidden="1"/>
    <cellStyle name="Hipervínculo visitado" xfId="5947" builtinId="9" hidden="1"/>
    <cellStyle name="Hipervínculo visitado" xfId="5949" builtinId="9" hidden="1"/>
    <cellStyle name="Hipervínculo visitado" xfId="5951" builtinId="9" hidden="1"/>
    <cellStyle name="Hipervínculo visitado" xfId="5953" builtinId="9" hidden="1"/>
    <cellStyle name="Hipervínculo visitado" xfId="5955" builtinId="9" hidden="1"/>
    <cellStyle name="Hipervínculo visitado" xfId="5957" builtinId="9" hidden="1"/>
    <cellStyle name="Hipervínculo visitado" xfId="5959" builtinId="9" hidden="1"/>
    <cellStyle name="Hipervínculo visitado" xfId="5961" builtinId="9" hidden="1"/>
    <cellStyle name="Hipervínculo visitado" xfId="5963" builtinId="9" hidden="1"/>
    <cellStyle name="Hipervínculo visitado" xfId="5965" builtinId="9" hidden="1"/>
    <cellStyle name="Hipervínculo visitado" xfId="5967" builtinId="9" hidden="1"/>
    <cellStyle name="Hipervínculo visitado" xfId="5969" builtinId="9" hidden="1"/>
    <cellStyle name="Hipervínculo visitado" xfId="5971" builtinId="9" hidden="1"/>
    <cellStyle name="Hipervínculo visitado" xfId="5973" builtinId="9" hidden="1"/>
    <cellStyle name="Hipervínculo visitado" xfId="5975" builtinId="9" hidden="1"/>
    <cellStyle name="Hipervínculo visitado" xfId="5977" builtinId="9" hidden="1"/>
    <cellStyle name="Hipervínculo visitado" xfId="5979" builtinId="9" hidden="1"/>
    <cellStyle name="Hipervínculo visitado" xfId="5981" builtinId="9" hidden="1"/>
    <cellStyle name="Hipervínculo visitado" xfId="5983" builtinId="9" hidden="1"/>
    <cellStyle name="Hipervínculo visitado" xfId="5985" builtinId="9" hidden="1"/>
    <cellStyle name="Hipervínculo visitado" xfId="5987" builtinId="9" hidden="1"/>
    <cellStyle name="Hipervínculo visitado" xfId="5989" builtinId="9" hidden="1"/>
    <cellStyle name="Hipervínculo visitado" xfId="5991" builtinId="9" hidden="1"/>
    <cellStyle name="Hipervínculo visitado" xfId="5993" builtinId="9" hidden="1"/>
    <cellStyle name="Hipervínculo visitado" xfId="5995" builtinId="9" hidden="1"/>
    <cellStyle name="Hipervínculo visitado" xfId="5997" builtinId="9" hidden="1"/>
    <cellStyle name="Hipervínculo visitado" xfId="5999" builtinId="9" hidden="1"/>
    <cellStyle name="Hipervínculo visitado" xfId="6001" builtinId="9" hidden="1"/>
    <cellStyle name="Hipervínculo visitado" xfId="6003" builtinId="9" hidden="1"/>
    <cellStyle name="Hipervínculo visitado" xfId="6005" builtinId="9" hidden="1"/>
    <cellStyle name="Hipervínculo visitado" xfId="6007" builtinId="9" hidden="1"/>
    <cellStyle name="Hipervínculo visitado" xfId="6009" builtinId="9" hidden="1"/>
    <cellStyle name="Hipervínculo visitado" xfId="6011" builtinId="9" hidden="1"/>
    <cellStyle name="Hipervínculo visitado" xfId="6013" builtinId="9" hidden="1"/>
    <cellStyle name="Hipervínculo visitado" xfId="6015" builtinId="9" hidden="1"/>
    <cellStyle name="Hipervínculo visitado" xfId="6017" builtinId="9" hidden="1"/>
    <cellStyle name="Hipervínculo visitado" xfId="6019" builtinId="9" hidden="1"/>
    <cellStyle name="Hipervínculo visitado" xfId="6021" builtinId="9" hidden="1"/>
    <cellStyle name="Hipervínculo visitado" xfId="6023" builtinId="9" hidden="1"/>
    <cellStyle name="Hipervínculo visitado" xfId="6025" builtinId="9" hidden="1"/>
    <cellStyle name="Hipervínculo visitado" xfId="6027" builtinId="9" hidden="1"/>
    <cellStyle name="Hipervínculo visitado" xfId="6029" builtinId="9" hidden="1"/>
    <cellStyle name="Hipervínculo visitado" xfId="6031" builtinId="9" hidden="1"/>
    <cellStyle name="Hipervínculo visitado" xfId="6033" builtinId="9" hidden="1"/>
    <cellStyle name="Hipervínculo visitado" xfId="6035" builtinId="9" hidden="1"/>
    <cellStyle name="Hipervínculo visitado" xfId="6037" builtinId="9" hidden="1"/>
    <cellStyle name="Hipervínculo visitado" xfId="6039" builtinId="9" hidden="1"/>
    <cellStyle name="Hipervínculo visitado" xfId="6041" builtinId="9" hidden="1"/>
    <cellStyle name="Hipervínculo visitado" xfId="6043" builtinId="9" hidden="1"/>
    <cellStyle name="Hipervínculo visitado" xfId="6045" builtinId="9" hidden="1"/>
    <cellStyle name="Hipervínculo visitado" xfId="6047" builtinId="9" hidden="1"/>
    <cellStyle name="Hipervínculo visitado" xfId="6049" builtinId="9" hidden="1"/>
    <cellStyle name="Hipervínculo visitado" xfId="6051" builtinId="9" hidden="1"/>
    <cellStyle name="Hipervínculo visitado" xfId="6053" builtinId="9" hidden="1"/>
    <cellStyle name="Hipervínculo visitado" xfId="6055" builtinId="9" hidden="1"/>
    <cellStyle name="Hipervínculo visitado" xfId="6057" builtinId="9" hidden="1"/>
    <cellStyle name="Hipervínculo visitado" xfId="6059" builtinId="9" hidden="1"/>
    <cellStyle name="Hipervínculo visitado" xfId="6061" builtinId="9" hidden="1"/>
    <cellStyle name="Hipervínculo visitado" xfId="6063" builtinId="9" hidden="1"/>
    <cellStyle name="Hipervínculo visitado" xfId="6065" builtinId="9" hidden="1"/>
    <cellStyle name="Hipervínculo visitado" xfId="6067" builtinId="9" hidden="1"/>
    <cellStyle name="Hipervínculo visitado" xfId="6069" builtinId="9" hidden="1"/>
    <cellStyle name="Hipervínculo visitado" xfId="6071" builtinId="9" hidden="1"/>
    <cellStyle name="Hipervínculo visitado" xfId="6073" builtinId="9" hidden="1"/>
    <cellStyle name="Hipervínculo visitado" xfId="6075" builtinId="9" hidden="1"/>
    <cellStyle name="Hipervínculo visitado" xfId="6077" builtinId="9" hidden="1"/>
    <cellStyle name="Hipervínculo visitado" xfId="6079" builtinId="9" hidden="1"/>
    <cellStyle name="Hipervínculo visitado" xfId="6081" builtinId="9" hidden="1"/>
    <cellStyle name="Hipervínculo visitado" xfId="6083" builtinId="9" hidden="1"/>
    <cellStyle name="Hipervínculo visitado" xfId="6085" builtinId="9" hidden="1"/>
    <cellStyle name="Hipervínculo visitado" xfId="6087" builtinId="9" hidden="1"/>
    <cellStyle name="Hipervínculo visitado" xfId="6089" builtinId="9" hidden="1"/>
    <cellStyle name="Hipervínculo visitado" xfId="6091" builtinId="9" hidden="1"/>
    <cellStyle name="Hipervínculo visitado" xfId="6093" builtinId="9" hidden="1"/>
    <cellStyle name="Hipervínculo visitado" xfId="6095" builtinId="9" hidden="1"/>
    <cellStyle name="Hipervínculo visitado" xfId="6097" builtinId="9" hidden="1"/>
    <cellStyle name="Hipervínculo visitado" xfId="6099" builtinId="9" hidden="1"/>
    <cellStyle name="Hipervínculo visitado" xfId="6101" builtinId="9" hidden="1"/>
    <cellStyle name="Hipervínculo visitado" xfId="6103" builtinId="9" hidden="1"/>
    <cellStyle name="Hipervínculo visitado" xfId="6105" builtinId="9" hidden="1"/>
    <cellStyle name="Hipervínculo visitado" xfId="6107" builtinId="9" hidden="1"/>
    <cellStyle name="Hipervínculo visitado" xfId="6109" builtinId="9" hidden="1"/>
    <cellStyle name="Hipervínculo visitado" xfId="6111" builtinId="9" hidden="1"/>
    <cellStyle name="Hipervínculo visitado" xfId="6113" builtinId="9" hidden="1"/>
    <cellStyle name="Hipervínculo visitado" xfId="6115" builtinId="9" hidden="1"/>
    <cellStyle name="Hipervínculo visitado" xfId="6117" builtinId="9" hidden="1"/>
    <cellStyle name="Hipervínculo visitado" xfId="6119" builtinId="9" hidden="1"/>
    <cellStyle name="Hipervínculo visitado" xfId="6121" builtinId="9" hidden="1"/>
    <cellStyle name="Hipervínculo visitado" xfId="6123" builtinId="9" hidden="1"/>
    <cellStyle name="Hipervínculo visitado" xfId="6125" builtinId="9" hidden="1"/>
    <cellStyle name="Hipervínculo visitado" xfId="6127" builtinId="9" hidden="1"/>
    <cellStyle name="Hipervínculo visitado" xfId="6129" builtinId="9" hidden="1"/>
    <cellStyle name="Hipervínculo visitado" xfId="6131" builtinId="9" hidden="1"/>
    <cellStyle name="Hipervínculo visitado" xfId="6133" builtinId="9" hidden="1"/>
    <cellStyle name="Hipervínculo visitado" xfId="6135" builtinId="9" hidden="1"/>
    <cellStyle name="Hipervínculo visitado" xfId="6137" builtinId="9" hidden="1"/>
    <cellStyle name="Hipervínculo visitado" xfId="6139" builtinId="9" hidden="1"/>
    <cellStyle name="Hipervínculo visitado" xfId="6141" builtinId="9" hidden="1"/>
    <cellStyle name="Hipervínculo visitado" xfId="6143" builtinId="9" hidden="1"/>
    <cellStyle name="Hipervínculo visitado" xfId="6145" builtinId="9" hidden="1"/>
    <cellStyle name="Hipervínculo visitado" xfId="6147" builtinId="9" hidden="1"/>
    <cellStyle name="Hipervínculo visitado" xfId="6149" builtinId="9" hidden="1"/>
    <cellStyle name="Hipervínculo visitado" xfId="6151" builtinId="9" hidden="1"/>
    <cellStyle name="Hipervínculo visitado" xfId="6153" builtinId="9" hidden="1"/>
    <cellStyle name="Hipervínculo visitado" xfId="6155" builtinId="9" hidden="1"/>
    <cellStyle name="Hipervínculo visitado" xfId="6157" builtinId="9" hidden="1"/>
    <cellStyle name="Hipervínculo visitado" xfId="6159" builtinId="9" hidden="1"/>
    <cellStyle name="Hipervínculo visitado" xfId="6161" builtinId="9" hidden="1"/>
    <cellStyle name="Hipervínculo visitado" xfId="6163" builtinId="9" hidden="1"/>
    <cellStyle name="Hipervínculo visitado" xfId="6165" builtinId="9" hidden="1"/>
    <cellStyle name="Hipervínculo visitado" xfId="6167" builtinId="9" hidden="1"/>
    <cellStyle name="Hipervínculo visitado" xfId="6169" builtinId="9" hidden="1"/>
    <cellStyle name="Hipervínculo visitado" xfId="6171" builtinId="9" hidden="1"/>
    <cellStyle name="Hipervínculo visitado" xfId="6173" builtinId="9" hidden="1"/>
    <cellStyle name="Hipervínculo visitado" xfId="6175" builtinId="9" hidden="1"/>
    <cellStyle name="Hipervínculo visitado" xfId="6177" builtinId="9" hidden="1"/>
    <cellStyle name="Hipervínculo visitado" xfId="6179" builtinId="9" hidden="1"/>
    <cellStyle name="Hipervínculo visitado" xfId="6181" builtinId="9" hidden="1"/>
    <cellStyle name="Hipervínculo visitado" xfId="6183" builtinId="9" hidden="1"/>
    <cellStyle name="Hipervínculo visitado" xfId="6185" builtinId="9" hidden="1"/>
    <cellStyle name="Hipervínculo visitado" xfId="6187" builtinId="9" hidden="1"/>
    <cellStyle name="Hipervínculo visitado" xfId="6189" builtinId="9" hidden="1"/>
    <cellStyle name="Hipervínculo visitado" xfId="6191" builtinId="9" hidden="1"/>
    <cellStyle name="Hipervínculo visitado" xfId="6193" builtinId="9" hidden="1"/>
    <cellStyle name="Hipervínculo visitado" xfId="6195" builtinId="9" hidden="1"/>
    <cellStyle name="Hipervínculo visitado" xfId="6197" builtinId="9" hidden="1"/>
    <cellStyle name="Hipervínculo visitado" xfId="6199" builtinId="9" hidden="1"/>
    <cellStyle name="Hipervínculo visitado" xfId="6201" builtinId="9" hidden="1"/>
    <cellStyle name="Hipervínculo visitado" xfId="6203" builtinId="9" hidden="1"/>
    <cellStyle name="Hipervínculo visitado" xfId="6205" builtinId="9" hidden="1"/>
    <cellStyle name="Hipervínculo visitado" xfId="6207" builtinId="9" hidden="1"/>
    <cellStyle name="Hipervínculo visitado" xfId="6209" builtinId="9" hidden="1"/>
    <cellStyle name="Hipervínculo visitado" xfId="6211" builtinId="9" hidden="1"/>
    <cellStyle name="Hipervínculo visitado" xfId="6213" builtinId="9" hidden="1"/>
    <cellStyle name="Hipervínculo visitado" xfId="6215" builtinId="9" hidden="1"/>
    <cellStyle name="Hipervínculo visitado" xfId="6217" builtinId="9" hidden="1"/>
    <cellStyle name="Hipervínculo visitado" xfId="6219" builtinId="9" hidden="1"/>
    <cellStyle name="Hipervínculo visitado" xfId="6221" builtinId="9" hidden="1"/>
    <cellStyle name="Hipervínculo visitado" xfId="6223" builtinId="9" hidden="1"/>
    <cellStyle name="Hipervínculo visitado" xfId="6225" builtinId="9" hidden="1"/>
    <cellStyle name="Hipervínculo visitado" xfId="6227" builtinId="9" hidden="1"/>
    <cellStyle name="Hipervínculo visitado" xfId="6229" builtinId="9" hidden="1"/>
    <cellStyle name="Hipervínculo visitado" xfId="6231" builtinId="9" hidden="1"/>
    <cellStyle name="Hipervínculo visitado" xfId="6233" builtinId="9" hidden="1"/>
    <cellStyle name="Hipervínculo visitado" xfId="6235" builtinId="9" hidden="1"/>
    <cellStyle name="Hipervínculo visitado" xfId="6237" builtinId="9" hidden="1"/>
    <cellStyle name="Hipervínculo visitado" xfId="6239" builtinId="9" hidden="1"/>
    <cellStyle name="Hipervínculo visitado" xfId="6241" builtinId="9" hidden="1"/>
    <cellStyle name="Hipervínculo visitado" xfId="6243" builtinId="9" hidden="1"/>
    <cellStyle name="Hipervínculo visitado" xfId="6245" builtinId="9" hidden="1"/>
    <cellStyle name="Hipervínculo visitado" xfId="6247" builtinId="9" hidden="1"/>
    <cellStyle name="Hipervínculo visitado" xfId="6249" builtinId="9" hidden="1"/>
    <cellStyle name="Hipervínculo visitado" xfId="6251" builtinId="9" hidden="1"/>
    <cellStyle name="Hipervínculo visitado" xfId="6253" builtinId="9" hidden="1"/>
    <cellStyle name="Hipervínculo visitado" xfId="6255" builtinId="9" hidden="1"/>
    <cellStyle name="Hipervínculo visitado" xfId="6257" builtinId="9" hidden="1"/>
    <cellStyle name="Hipervínculo visitado" xfId="6259" builtinId="9" hidden="1"/>
    <cellStyle name="Hipervínculo visitado" xfId="6261" builtinId="9" hidden="1"/>
    <cellStyle name="Hipervínculo visitado" xfId="6263" builtinId="9" hidden="1"/>
    <cellStyle name="Hipervínculo visitado" xfId="6265" builtinId="9" hidden="1"/>
    <cellStyle name="Hipervínculo visitado" xfId="6267" builtinId="9" hidden="1"/>
    <cellStyle name="Hipervínculo visitado" xfId="6269" builtinId="9" hidden="1"/>
    <cellStyle name="Hipervínculo visitado" xfId="6271" builtinId="9" hidden="1"/>
    <cellStyle name="Hipervínculo visitado" xfId="6273" builtinId="9" hidden="1"/>
    <cellStyle name="Hipervínculo visitado" xfId="6275" builtinId="9" hidden="1"/>
    <cellStyle name="Hipervínculo visitado" xfId="6277" builtinId="9" hidden="1"/>
    <cellStyle name="Hipervínculo visitado" xfId="6279" builtinId="9" hidden="1"/>
    <cellStyle name="Hipervínculo visitado" xfId="6281" builtinId="9" hidden="1"/>
    <cellStyle name="Hipervínculo visitado" xfId="6283" builtinId="9" hidden="1"/>
    <cellStyle name="Hipervínculo visitado" xfId="6285" builtinId="9" hidden="1"/>
    <cellStyle name="Hipervínculo visitado" xfId="6287" builtinId="9" hidden="1"/>
    <cellStyle name="Hipervínculo visitado" xfId="6289" builtinId="9" hidden="1"/>
    <cellStyle name="Hipervínculo visitado" xfId="6291" builtinId="9" hidden="1"/>
    <cellStyle name="Hipervínculo visitado" xfId="6293" builtinId="9" hidden="1"/>
    <cellStyle name="Hipervínculo visitado" xfId="6295" builtinId="9" hidden="1"/>
    <cellStyle name="Hipervínculo visitado" xfId="6297" builtinId="9" hidden="1"/>
    <cellStyle name="Hipervínculo visitado" xfId="6299" builtinId="9" hidden="1"/>
    <cellStyle name="Hipervínculo visitado" xfId="6301" builtinId="9" hidden="1"/>
    <cellStyle name="Hipervínculo visitado" xfId="6303" builtinId="9" hidden="1"/>
    <cellStyle name="Hipervínculo visitado" xfId="6305" builtinId="9" hidden="1"/>
    <cellStyle name="Hipervínculo visitado" xfId="6307" builtinId="9" hidden="1"/>
    <cellStyle name="Hipervínculo visitado" xfId="6309" builtinId="9" hidden="1"/>
    <cellStyle name="Hipervínculo visitado" xfId="6311" builtinId="9" hidden="1"/>
    <cellStyle name="Hipervínculo visitado" xfId="6313" builtinId="9" hidden="1"/>
    <cellStyle name="Hipervínculo visitado" xfId="6315" builtinId="9" hidden="1"/>
    <cellStyle name="Hipervínculo visitado" xfId="6317" builtinId="9" hidden="1"/>
    <cellStyle name="Hipervínculo visitado" xfId="6319" builtinId="9" hidden="1"/>
    <cellStyle name="Hipervínculo visitado" xfId="6321" builtinId="9" hidden="1"/>
    <cellStyle name="Hipervínculo visitado" xfId="6323" builtinId="9" hidden="1"/>
    <cellStyle name="Hipervínculo visitado" xfId="6325" builtinId="9" hidden="1"/>
    <cellStyle name="Hipervínculo visitado" xfId="6327" builtinId="9" hidden="1"/>
    <cellStyle name="Hipervínculo visitado" xfId="6329" builtinId="9" hidden="1"/>
    <cellStyle name="Hipervínculo visitado" xfId="6331" builtinId="9" hidden="1"/>
    <cellStyle name="Hipervínculo visitado" xfId="6333" builtinId="9" hidden="1"/>
    <cellStyle name="Hipervínculo visitado" xfId="6335" builtinId="9" hidden="1"/>
    <cellStyle name="Hipervínculo visitado" xfId="6337" builtinId="9" hidden="1"/>
    <cellStyle name="Hipervínculo visitado" xfId="6339" builtinId="9" hidden="1"/>
    <cellStyle name="Hipervínculo visitado" xfId="6341" builtinId="9" hidden="1"/>
    <cellStyle name="Hipervínculo visitado" xfId="6343" builtinId="9" hidden="1"/>
    <cellStyle name="Hipervínculo visitado" xfId="6345" builtinId="9" hidden="1"/>
    <cellStyle name="Hipervínculo visitado" xfId="6347" builtinId="9" hidden="1"/>
    <cellStyle name="Hipervínculo visitado" xfId="6349" builtinId="9" hidden="1"/>
    <cellStyle name="Hipervínculo visitado" xfId="6351" builtinId="9" hidden="1"/>
    <cellStyle name="Hipervínculo visitado" xfId="6353" builtinId="9" hidden="1"/>
    <cellStyle name="Hipervínculo visitado" xfId="6355" builtinId="9" hidden="1"/>
    <cellStyle name="Hipervínculo visitado" xfId="6357" builtinId="9" hidden="1"/>
    <cellStyle name="Hipervínculo visitado" xfId="6359" builtinId="9" hidden="1"/>
    <cellStyle name="Hipervínculo visitado" xfId="6361" builtinId="9" hidden="1"/>
    <cellStyle name="Hipervínculo visitado" xfId="6363" builtinId="9" hidden="1"/>
    <cellStyle name="Hipervínculo visitado" xfId="6365" builtinId="9" hidden="1"/>
    <cellStyle name="Hipervínculo visitado" xfId="6367" builtinId="9" hidden="1"/>
    <cellStyle name="Hipervínculo visitado" xfId="6369" builtinId="9" hidden="1"/>
    <cellStyle name="Hipervínculo visitado" xfId="6371" builtinId="9" hidden="1"/>
    <cellStyle name="Hipervínculo visitado" xfId="6373" builtinId="9" hidden="1"/>
    <cellStyle name="Hipervínculo visitado" xfId="6375" builtinId="9" hidden="1"/>
    <cellStyle name="Hipervínculo visitado" xfId="6377" builtinId="9" hidden="1"/>
    <cellStyle name="Hipervínculo visitado" xfId="6379" builtinId="9" hidden="1"/>
    <cellStyle name="Hipervínculo visitado" xfId="6381" builtinId="9" hidden="1"/>
    <cellStyle name="Hipervínculo visitado" xfId="6383" builtinId="9" hidden="1"/>
    <cellStyle name="Hipervínculo visitado" xfId="6385" builtinId="9" hidden="1"/>
    <cellStyle name="Hipervínculo visitado" xfId="6387" builtinId="9" hidden="1"/>
    <cellStyle name="Hipervínculo visitado" xfId="6389" builtinId="9" hidden="1"/>
    <cellStyle name="Hipervínculo visitado" xfId="6391" builtinId="9" hidden="1"/>
    <cellStyle name="Hipervínculo visitado" xfId="6393" builtinId="9" hidden="1"/>
    <cellStyle name="Hipervínculo visitado" xfId="6395" builtinId="9" hidden="1"/>
    <cellStyle name="Hipervínculo visitado" xfId="6397" builtinId="9" hidden="1"/>
    <cellStyle name="Hipervínculo visitado" xfId="6399" builtinId="9" hidden="1"/>
    <cellStyle name="Hipervínculo visitado" xfId="6401" builtinId="9" hidden="1"/>
    <cellStyle name="Hipervínculo visitado" xfId="6403" builtinId="9" hidden="1"/>
    <cellStyle name="Hipervínculo visitado" xfId="6405" builtinId="9" hidden="1"/>
    <cellStyle name="Hipervínculo visitado" xfId="6407" builtinId="9" hidden="1"/>
    <cellStyle name="Hipervínculo visitado" xfId="6409" builtinId="9" hidden="1"/>
    <cellStyle name="Hipervínculo visitado" xfId="6411" builtinId="9" hidden="1"/>
    <cellStyle name="Hipervínculo visitado" xfId="6413" builtinId="9" hidden="1"/>
    <cellStyle name="Hipervínculo visitado" xfId="6415" builtinId="9" hidden="1"/>
    <cellStyle name="Hipervínculo visitado" xfId="6417" builtinId="9" hidden="1"/>
    <cellStyle name="Hipervínculo visitado" xfId="6419" builtinId="9" hidden="1"/>
    <cellStyle name="Hipervínculo visitado" xfId="6421" builtinId="9" hidden="1"/>
    <cellStyle name="Hipervínculo visitado" xfId="6423" builtinId="9" hidden="1"/>
    <cellStyle name="Hipervínculo visitado" xfId="6425" builtinId="9" hidden="1"/>
    <cellStyle name="Hipervínculo visitado" xfId="6427" builtinId="9" hidden="1"/>
    <cellStyle name="Hipervínculo visitado" xfId="6429" builtinId="9" hidden="1"/>
    <cellStyle name="Hipervínculo visitado" xfId="6431" builtinId="9" hidden="1"/>
    <cellStyle name="Hipervínculo visitado" xfId="6433" builtinId="9" hidden="1"/>
    <cellStyle name="Hipervínculo visitado" xfId="6435" builtinId="9" hidden="1"/>
    <cellStyle name="Hipervínculo visitado" xfId="6437" builtinId="9" hidden="1"/>
    <cellStyle name="Hipervínculo visitado" xfId="6439" builtinId="9" hidden="1"/>
    <cellStyle name="Hipervínculo visitado" xfId="6441" builtinId="9" hidden="1"/>
    <cellStyle name="Hipervínculo visitado" xfId="6443" builtinId="9" hidden="1"/>
    <cellStyle name="Hipervínculo visitado" xfId="6445" builtinId="9" hidden="1"/>
    <cellStyle name="Hipervínculo visitado" xfId="6447" builtinId="9" hidden="1"/>
    <cellStyle name="Hipervínculo visitado" xfId="6449" builtinId="9" hidden="1"/>
    <cellStyle name="Hipervínculo visitado" xfId="6451" builtinId="9" hidden="1"/>
    <cellStyle name="Hipervínculo visitado" xfId="6453" builtinId="9" hidden="1"/>
    <cellStyle name="Hipervínculo visitado" xfId="6455" builtinId="9" hidden="1"/>
    <cellStyle name="Hipervínculo visitado" xfId="6457" builtinId="9" hidden="1"/>
    <cellStyle name="Hipervínculo visitado" xfId="6459" builtinId="9" hidden="1"/>
    <cellStyle name="Hipervínculo visitado" xfId="6461" builtinId="9" hidden="1"/>
    <cellStyle name="Hipervínculo visitado" xfId="6463" builtinId="9" hidden="1"/>
    <cellStyle name="Hipervínculo visitado" xfId="6465" builtinId="9" hidden="1"/>
    <cellStyle name="Hipervínculo visitado" xfId="6467" builtinId="9" hidden="1"/>
    <cellStyle name="Hipervínculo visitado" xfId="6469" builtinId="9" hidden="1"/>
    <cellStyle name="Hipervínculo visitado" xfId="6471" builtinId="9" hidden="1"/>
    <cellStyle name="Hipervínculo visitado" xfId="6473" builtinId="9" hidden="1"/>
    <cellStyle name="Hipervínculo visitado" xfId="6475" builtinId="9" hidden="1"/>
    <cellStyle name="Hipervínculo visitado" xfId="6477" builtinId="9" hidden="1"/>
    <cellStyle name="Hipervínculo visitado" xfId="6479" builtinId="9" hidden="1"/>
    <cellStyle name="Hipervínculo visitado" xfId="6481" builtinId="9" hidden="1"/>
    <cellStyle name="Hipervínculo visitado" xfId="6483" builtinId="9" hidden="1"/>
    <cellStyle name="Hipervínculo visitado" xfId="6485" builtinId="9" hidden="1"/>
    <cellStyle name="Hipervínculo visitado" xfId="6487" builtinId="9" hidden="1"/>
    <cellStyle name="Hipervínculo visitado" xfId="6489" builtinId="9" hidden="1"/>
    <cellStyle name="Hipervínculo visitado" xfId="6491" builtinId="9" hidden="1"/>
    <cellStyle name="Hipervínculo visitado" xfId="6493" builtinId="9" hidden="1"/>
    <cellStyle name="Hipervínculo visitado" xfId="6495" builtinId="9" hidden="1"/>
    <cellStyle name="Hipervínculo visitado" xfId="6497" builtinId="9" hidden="1"/>
    <cellStyle name="Hipervínculo visitado" xfId="6499" builtinId="9" hidden="1"/>
    <cellStyle name="Hipervínculo visitado" xfId="6501" builtinId="9" hidden="1"/>
    <cellStyle name="Hipervínculo visitado" xfId="6503" builtinId="9" hidden="1"/>
    <cellStyle name="Hipervínculo visitado" xfId="6505" builtinId="9" hidden="1"/>
    <cellStyle name="Hipervínculo visitado" xfId="6507" builtinId="9" hidden="1"/>
    <cellStyle name="Hipervínculo visitado" xfId="6509" builtinId="9" hidden="1"/>
    <cellStyle name="Hipervínculo visitado" xfId="6511" builtinId="9" hidden="1"/>
    <cellStyle name="Hipervínculo visitado" xfId="6513" builtinId="9" hidden="1"/>
    <cellStyle name="Hipervínculo visitado" xfId="6515" builtinId="9" hidden="1"/>
    <cellStyle name="Hipervínculo visitado" xfId="6517" builtinId="9" hidden="1"/>
    <cellStyle name="Hipervínculo visitado" xfId="6519" builtinId="9" hidden="1"/>
    <cellStyle name="Hipervínculo visitado" xfId="6521" builtinId="9" hidden="1"/>
    <cellStyle name="Hipervínculo visitado" xfId="6523" builtinId="9" hidden="1"/>
    <cellStyle name="Hipervínculo visitado" xfId="6525" builtinId="9" hidden="1"/>
    <cellStyle name="Hipervínculo visitado" xfId="6527" builtinId="9" hidden="1"/>
    <cellStyle name="Hipervínculo visitado" xfId="6529" builtinId="9" hidden="1"/>
    <cellStyle name="Hipervínculo visitado" xfId="6531" builtinId="9" hidden="1"/>
    <cellStyle name="Hipervínculo visitado" xfId="6533" builtinId="9" hidden="1"/>
    <cellStyle name="Hipervínculo visitado" xfId="6535" builtinId="9" hidden="1"/>
    <cellStyle name="Hipervínculo visitado" xfId="6537" builtinId="9" hidden="1"/>
    <cellStyle name="Hipervínculo visitado" xfId="6539" builtinId="9" hidden="1"/>
    <cellStyle name="Hipervínculo visitado" xfId="6541" builtinId="9" hidden="1"/>
    <cellStyle name="Hipervínculo visitado" xfId="6543" builtinId="9" hidden="1"/>
    <cellStyle name="Hipervínculo visitado" xfId="6545" builtinId="9" hidden="1"/>
    <cellStyle name="Hipervínculo visitado" xfId="6547" builtinId="9" hidden="1"/>
    <cellStyle name="Hipervínculo visitado" xfId="6549" builtinId="9" hidden="1"/>
    <cellStyle name="Hipervínculo visitado" xfId="6551" builtinId="9" hidden="1"/>
    <cellStyle name="Hipervínculo visitado" xfId="6553" builtinId="9" hidden="1"/>
    <cellStyle name="Hipervínculo visitado" xfId="6555" builtinId="9" hidden="1"/>
    <cellStyle name="Hipervínculo visitado" xfId="6557" builtinId="9" hidden="1"/>
    <cellStyle name="Hipervínculo visitado" xfId="6559" builtinId="9" hidden="1"/>
    <cellStyle name="Hipervínculo visitado" xfId="6561" builtinId="9" hidden="1"/>
    <cellStyle name="Hipervínculo visitado" xfId="6563" builtinId="9" hidden="1"/>
    <cellStyle name="Hipervínculo visitado" xfId="6565" builtinId="9" hidden="1"/>
    <cellStyle name="Hipervínculo visitado" xfId="6567" builtinId="9" hidden="1"/>
    <cellStyle name="Hipervínculo visitado" xfId="6569" builtinId="9" hidden="1"/>
    <cellStyle name="Hipervínculo visitado" xfId="6571" builtinId="9" hidden="1"/>
    <cellStyle name="Hipervínculo visitado" xfId="6573" builtinId="9" hidden="1"/>
    <cellStyle name="Hipervínculo visitado" xfId="6575" builtinId="9" hidden="1"/>
    <cellStyle name="Hipervínculo visitado" xfId="6577" builtinId="9" hidden="1"/>
    <cellStyle name="Hipervínculo visitado" xfId="6579" builtinId="9" hidden="1"/>
    <cellStyle name="Hipervínculo visitado" xfId="6581" builtinId="9" hidden="1"/>
    <cellStyle name="Hipervínculo visitado" xfId="6583" builtinId="9" hidden="1"/>
    <cellStyle name="Hipervínculo visitado" xfId="6585" builtinId="9" hidden="1"/>
    <cellStyle name="Hipervínculo visitado" xfId="6587" builtinId="9" hidden="1"/>
    <cellStyle name="Hipervínculo visitado" xfId="6589" builtinId="9" hidden="1"/>
    <cellStyle name="Hipervínculo visitado" xfId="6591" builtinId="9" hidden="1"/>
    <cellStyle name="Hipervínculo visitado" xfId="6593" builtinId="9" hidden="1"/>
    <cellStyle name="Hipervínculo visitado" xfId="6595" builtinId="9" hidden="1"/>
    <cellStyle name="Hipervínculo visitado" xfId="6597" builtinId="9" hidden="1"/>
    <cellStyle name="Hipervínculo visitado" xfId="6599" builtinId="9" hidden="1"/>
    <cellStyle name="Hipervínculo visitado" xfId="6601" builtinId="9" hidden="1"/>
    <cellStyle name="Hipervínculo visitado" xfId="6603" builtinId="9" hidden="1"/>
    <cellStyle name="Hipervínculo visitado" xfId="6605" builtinId="9" hidden="1"/>
    <cellStyle name="Hipervínculo visitado" xfId="6607" builtinId="9" hidden="1"/>
    <cellStyle name="Hipervínculo visitado" xfId="6609" builtinId="9" hidden="1"/>
    <cellStyle name="Hipervínculo visitado" xfId="6611" builtinId="9" hidden="1"/>
    <cellStyle name="Hipervínculo visitado" xfId="6613" builtinId="9" hidden="1"/>
    <cellStyle name="Hipervínculo visitado" xfId="6615" builtinId="9" hidden="1"/>
    <cellStyle name="Hipervínculo visitado" xfId="6617" builtinId="9" hidden="1"/>
    <cellStyle name="Hipervínculo visitado" xfId="6619" builtinId="9" hidden="1"/>
    <cellStyle name="Hipervínculo visitado" xfId="6621" builtinId="9" hidden="1"/>
    <cellStyle name="Hipervínculo visitado" xfId="6623" builtinId="9" hidden="1"/>
    <cellStyle name="Hipervínculo visitado" xfId="6625" builtinId="9" hidden="1"/>
    <cellStyle name="Hipervínculo visitado" xfId="6627" builtinId="9" hidden="1"/>
    <cellStyle name="Hipervínculo visitado" xfId="6629" builtinId="9" hidden="1"/>
    <cellStyle name="Hipervínculo visitado" xfId="6631" builtinId="9" hidden="1"/>
    <cellStyle name="Hipervínculo visitado" xfId="6633" builtinId="9" hidden="1"/>
    <cellStyle name="Hipervínculo visitado" xfId="6635" builtinId="9" hidden="1"/>
    <cellStyle name="Hipervínculo visitado" xfId="6637" builtinId="9" hidden="1"/>
    <cellStyle name="Hipervínculo visitado" xfId="6639" builtinId="9" hidden="1"/>
    <cellStyle name="Hipervínculo visitado" xfId="6641" builtinId="9" hidden="1"/>
    <cellStyle name="Hipervínculo visitado" xfId="6643" builtinId="9" hidden="1"/>
    <cellStyle name="Hipervínculo visitado" xfId="6645" builtinId="9" hidden="1"/>
    <cellStyle name="Hipervínculo visitado" xfId="6647" builtinId="9" hidden="1"/>
    <cellStyle name="Hipervínculo visitado" xfId="6649" builtinId="9" hidden="1"/>
    <cellStyle name="Hipervínculo visitado" xfId="6651" builtinId="9" hidden="1"/>
    <cellStyle name="Hipervínculo visitado" xfId="6653" builtinId="9" hidden="1"/>
    <cellStyle name="Hipervínculo visitado" xfId="6655" builtinId="9" hidden="1"/>
    <cellStyle name="Hipervínculo visitado" xfId="6657" builtinId="9" hidden="1"/>
    <cellStyle name="Hipervínculo visitado" xfId="6659" builtinId="9" hidden="1"/>
    <cellStyle name="Hipervínculo visitado" xfId="6661" builtinId="9" hidden="1"/>
    <cellStyle name="Hipervínculo visitado" xfId="6663" builtinId="9" hidden="1"/>
    <cellStyle name="Hipervínculo visitado" xfId="6665" builtinId="9" hidden="1"/>
    <cellStyle name="Hipervínculo visitado" xfId="6667" builtinId="9" hidden="1"/>
    <cellStyle name="Hipervínculo visitado" xfId="6669" builtinId="9" hidden="1"/>
    <cellStyle name="Hipervínculo visitado" xfId="6671" builtinId="9" hidden="1"/>
    <cellStyle name="Hipervínculo visitado" xfId="6673" builtinId="9" hidden="1"/>
    <cellStyle name="Hipervínculo visitado" xfId="6675" builtinId="9" hidden="1"/>
    <cellStyle name="Hipervínculo visitado" xfId="6677" builtinId="9" hidden="1"/>
    <cellStyle name="Hipervínculo visitado" xfId="6679" builtinId="9" hidden="1"/>
    <cellStyle name="Hipervínculo visitado" xfId="6681" builtinId="9" hidden="1"/>
    <cellStyle name="Hipervínculo visitado" xfId="6683" builtinId="9" hidden="1"/>
    <cellStyle name="Hipervínculo visitado" xfId="6685" builtinId="9" hidden="1"/>
    <cellStyle name="Hipervínculo visitado" xfId="6687" builtinId="9" hidden="1"/>
    <cellStyle name="Hipervínculo visitado" xfId="6689" builtinId="9" hidden="1"/>
    <cellStyle name="Hipervínculo visitado" xfId="6691" builtinId="9" hidden="1"/>
    <cellStyle name="Hipervínculo visitado" xfId="6693" builtinId="9" hidden="1"/>
    <cellStyle name="Hipervínculo visitado" xfId="6695" builtinId="9" hidden="1"/>
    <cellStyle name="Hipervínculo visitado" xfId="6697" builtinId="9" hidden="1"/>
    <cellStyle name="Hipervínculo visitado" xfId="6699" builtinId="9" hidden="1"/>
    <cellStyle name="Hipervínculo visitado" xfId="6701" builtinId="9" hidden="1"/>
    <cellStyle name="Hipervínculo visitado" xfId="6703" builtinId="9" hidden="1"/>
    <cellStyle name="Hipervínculo visitado" xfId="6705" builtinId="9" hidden="1"/>
    <cellStyle name="Hipervínculo visitado" xfId="6707" builtinId="9" hidden="1"/>
    <cellStyle name="Hipervínculo visitado" xfId="6709" builtinId="9" hidden="1"/>
    <cellStyle name="Hipervínculo visitado" xfId="6711" builtinId="9" hidden="1"/>
    <cellStyle name="Hipervínculo visitado" xfId="6713" builtinId="9" hidden="1"/>
    <cellStyle name="Hipervínculo visitado" xfId="6715" builtinId="9" hidden="1"/>
    <cellStyle name="Hipervínculo visitado" xfId="6717" builtinId="9" hidden="1"/>
    <cellStyle name="Hipervínculo visitado" xfId="6719" builtinId="9" hidden="1"/>
    <cellStyle name="Hipervínculo visitado" xfId="6721" builtinId="9" hidden="1"/>
    <cellStyle name="Hipervínculo visitado" xfId="6723" builtinId="9" hidden="1"/>
    <cellStyle name="Hipervínculo visitado" xfId="6725" builtinId="9" hidden="1"/>
    <cellStyle name="Hipervínculo visitado" xfId="6727" builtinId="9" hidden="1"/>
    <cellStyle name="Hipervínculo visitado" xfId="6729" builtinId="9" hidden="1"/>
    <cellStyle name="Hipervínculo visitado" xfId="6731" builtinId="9" hidden="1"/>
    <cellStyle name="Hipervínculo visitado" xfId="6733" builtinId="9" hidden="1"/>
    <cellStyle name="Hipervínculo visitado" xfId="6735" builtinId="9" hidden="1"/>
    <cellStyle name="Hipervínculo visitado" xfId="6737" builtinId="9" hidden="1"/>
    <cellStyle name="Hipervínculo visitado" xfId="6739" builtinId="9" hidden="1"/>
    <cellStyle name="Hipervínculo visitado" xfId="6741" builtinId="9" hidden="1"/>
    <cellStyle name="Hipervínculo visitado" xfId="6743" builtinId="9" hidden="1"/>
    <cellStyle name="Hipervínculo visitado" xfId="6745" builtinId="9" hidden="1"/>
    <cellStyle name="Hipervínculo visitado" xfId="6747" builtinId="9" hidden="1"/>
    <cellStyle name="Hipervínculo visitado" xfId="6749" builtinId="9" hidden="1"/>
    <cellStyle name="Hipervínculo visitado" xfId="6751" builtinId="9" hidden="1"/>
    <cellStyle name="Hipervínculo visitado" xfId="6753" builtinId="9" hidden="1"/>
    <cellStyle name="Hipervínculo visitado" xfId="6755" builtinId="9" hidden="1"/>
    <cellStyle name="Hipervínculo visitado" xfId="6757" builtinId="9" hidden="1"/>
    <cellStyle name="Hipervínculo visitado" xfId="6759" builtinId="9" hidden="1"/>
    <cellStyle name="Hipervínculo visitado" xfId="6761" builtinId="9" hidden="1"/>
    <cellStyle name="Hipervínculo visitado" xfId="6763" builtinId="9" hidden="1"/>
    <cellStyle name="Hipervínculo visitado" xfId="6765" builtinId="9" hidden="1"/>
    <cellStyle name="Hipervínculo visitado" xfId="6767" builtinId="9" hidden="1"/>
    <cellStyle name="Hipervínculo visitado" xfId="6769" builtinId="9" hidden="1"/>
    <cellStyle name="Hipervínculo visitado" xfId="6771" builtinId="9" hidden="1"/>
    <cellStyle name="Hipervínculo visitado" xfId="6773" builtinId="9" hidden="1"/>
    <cellStyle name="Hipervínculo visitado" xfId="6775" builtinId="9" hidden="1"/>
    <cellStyle name="Hipervínculo visitado" xfId="6777" builtinId="9" hidden="1"/>
    <cellStyle name="Hipervínculo visitado" xfId="6779" builtinId="9" hidden="1"/>
    <cellStyle name="Hipervínculo visitado" xfId="6781" builtinId="9" hidden="1"/>
    <cellStyle name="Hipervínculo visitado" xfId="6783" builtinId="9" hidden="1"/>
    <cellStyle name="Normal" xfId="0" builtinId="0"/>
    <cellStyle name="Porcentual" xfId="3439" builtinId="5"/>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S24"/>
  <sheetViews>
    <sheetView workbookViewId="0">
      <pane xSplit="2" ySplit="2" topLeftCell="C3" activePane="bottomRight" state="frozen"/>
      <selection pane="topRight" activeCell="C1" sqref="C1"/>
      <selection pane="bottomLeft" activeCell="A3" sqref="A3"/>
      <selection pane="bottomRight" activeCell="C10" sqref="C10"/>
    </sheetView>
  </sheetViews>
  <sheetFormatPr baseColWidth="10" defaultRowHeight="15" x14ac:dyDescent="0"/>
  <cols>
    <col min="1" max="1" width="11.33203125" style="6" bestFit="1" customWidth="1"/>
    <col min="2" max="2" width="11.33203125" style="6" customWidth="1"/>
    <col min="3" max="4" width="10.83203125" style="6"/>
    <col min="5" max="5" width="11.83203125" style="6" customWidth="1"/>
    <col min="6" max="6" width="12.1640625" style="6" bestFit="1" customWidth="1"/>
    <col min="7" max="9" width="10.83203125" style="6"/>
    <col min="10" max="11" width="10.83203125" style="6" customWidth="1"/>
    <col min="12" max="16384" width="10.83203125" style="6"/>
  </cols>
  <sheetData>
    <row r="1" spans="1:19">
      <c r="A1" s="6" t="s">
        <v>683</v>
      </c>
      <c r="B1" s="6" t="s">
        <v>573</v>
      </c>
      <c r="C1" s="6" t="s">
        <v>0</v>
      </c>
      <c r="D1" s="6" t="s">
        <v>942</v>
      </c>
      <c r="E1" s="6" t="s">
        <v>941</v>
      </c>
      <c r="F1" s="6" t="s">
        <v>712</v>
      </c>
      <c r="G1" s="6" t="s">
        <v>1</v>
      </c>
      <c r="H1" s="6" t="s">
        <v>713</v>
      </c>
      <c r="I1" s="6" t="s">
        <v>576</v>
      </c>
      <c r="J1" s="6" t="s">
        <v>710</v>
      </c>
      <c r="K1" s="6" t="s">
        <v>711</v>
      </c>
      <c r="L1" s="6" t="s">
        <v>714</v>
      </c>
      <c r="M1" s="6" t="s">
        <v>715</v>
      </c>
      <c r="N1" s="6" t="s">
        <v>716</v>
      </c>
      <c r="O1" s="6" t="s">
        <v>2</v>
      </c>
      <c r="P1" s="6" t="s">
        <v>940</v>
      </c>
      <c r="Q1" s="6" t="s">
        <v>1331</v>
      </c>
      <c r="R1" s="6" t="s">
        <v>1330</v>
      </c>
      <c r="S1" s="6" t="s">
        <v>1291</v>
      </c>
    </row>
    <row r="2" spans="1:19">
      <c r="A2" s="6" t="s">
        <v>125</v>
      </c>
      <c r="B2" s="6" t="s">
        <v>125</v>
      </c>
      <c r="C2" s="6" t="s">
        <v>486</v>
      </c>
      <c r="D2" s="6" t="s">
        <v>487</v>
      </c>
      <c r="E2" s="6" t="s">
        <v>487</v>
      </c>
      <c r="F2" s="6" t="s">
        <v>488</v>
      </c>
      <c r="G2" s="6" t="s">
        <v>489</v>
      </c>
      <c r="H2" s="6" t="s">
        <v>490</v>
      </c>
      <c r="I2" s="6" t="s">
        <v>575</v>
      </c>
      <c r="J2" s="6" t="s">
        <v>575</v>
      </c>
      <c r="K2" s="6" t="s">
        <v>575</v>
      </c>
      <c r="L2" s="6" t="s">
        <v>701</v>
      </c>
      <c r="M2" s="6" t="s">
        <v>701</v>
      </c>
      <c r="N2" s="6" t="s">
        <v>701</v>
      </c>
      <c r="O2" s="6" t="s">
        <v>491</v>
      </c>
      <c r="P2" s="6" t="s">
        <v>491</v>
      </c>
      <c r="R2" s="6" t="s">
        <v>491</v>
      </c>
      <c r="S2" s="6" t="s">
        <v>125</v>
      </c>
    </row>
    <row r="3" spans="1:19">
      <c r="A3" s="6">
        <v>201324549</v>
      </c>
      <c r="B3" s="3" t="s">
        <v>571</v>
      </c>
      <c r="C3" s="19">
        <v>15.337999999999999</v>
      </c>
      <c r="D3" s="6">
        <v>12.2</v>
      </c>
      <c r="E3" s="6" t="s">
        <v>493</v>
      </c>
      <c r="F3" s="20">
        <v>3.9</v>
      </c>
      <c r="G3" s="19">
        <v>7.2099999999999997E-2</v>
      </c>
      <c r="H3" s="20">
        <v>4.4000000000000004</v>
      </c>
      <c r="I3" s="25">
        <v>594.96132690000002</v>
      </c>
      <c r="J3" s="25">
        <v>86.779431669999994</v>
      </c>
      <c r="K3" s="25">
        <v>112.20714220000001</v>
      </c>
      <c r="L3" s="25">
        <f t="shared" ref="L3:N8" si="0">$G3*I3</f>
        <v>42.896711669490003</v>
      </c>
      <c r="M3" s="25">
        <f t="shared" si="0"/>
        <v>6.2567970234069996</v>
      </c>
      <c r="N3" s="25">
        <f t="shared" si="0"/>
        <v>8.0901349526199997</v>
      </c>
      <c r="O3" s="20">
        <v>0.8</v>
      </c>
      <c r="P3" s="20" t="s">
        <v>493</v>
      </c>
      <c r="Q3" s="20"/>
      <c r="R3" s="54">
        <v>12.831000000000001</v>
      </c>
      <c r="S3" s="6" t="s">
        <v>1292</v>
      </c>
    </row>
    <row r="4" spans="1:19">
      <c r="A4" s="6">
        <v>201704541</v>
      </c>
      <c r="B4" s="3" t="s">
        <v>131</v>
      </c>
      <c r="C4" s="19">
        <v>15.337999999999999</v>
      </c>
      <c r="D4" s="6">
        <v>310.8</v>
      </c>
      <c r="E4" s="6" t="s">
        <v>493</v>
      </c>
      <c r="F4" s="20">
        <v>4.9000000000000004</v>
      </c>
      <c r="G4" s="19">
        <v>2.2793000000000001</v>
      </c>
      <c r="H4" s="20">
        <v>4.9000000000000004</v>
      </c>
      <c r="I4" s="25">
        <v>382.49351080000002</v>
      </c>
      <c r="J4" s="25">
        <v>32.857267659999998</v>
      </c>
      <c r="K4" s="25">
        <v>37.948144190000001</v>
      </c>
      <c r="L4" s="25">
        <f t="shared" si="0"/>
        <v>871.81745916644013</v>
      </c>
      <c r="M4" s="25">
        <f t="shared" si="0"/>
        <v>74.891570177437998</v>
      </c>
      <c r="N4" s="25">
        <f t="shared" si="0"/>
        <v>86.495205052267011</v>
      </c>
      <c r="O4" s="20">
        <v>2.4</v>
      </c>
      <c r="P4" s="20" t="s">
        <v>493</v>
      </c>
      <c r="Q4" s="20"/>
      <c r="R4" s="54">
        <v>14.873000000000001</v>
      </c>
      <c r="S4" s="6" t="s">
        <v>1292</v>
      </c>
    </row>
    <row r="5" spans="1:19">
      <c r="A5" s="6">
        <v>201826968</v>
      </c>
      <c r="B5" s="3" t="s">
        <v>571</v>
      </c>
      <c r="C5" s="19">
        <v>15.337899999999999</v>
      </c>
      <c r="D5" s="6">
        <v>164.7</v>
      </c>
      <c r="E5" s="6" t="s">
        <v>493</v>
      </c>
      <c r="F5" s="20">
        <v>13.3</v>
      </c>
      <c r="G5" s="19">
        <v>0.63300000000000001</v>
      </c>
      <c r="H5" s="20">
        <v>6.7</v>
      </c>
      <c r="I5" s="25">
        <v>265.01882890000002</v>
      </c>
      <c r="J5" s="25">
        <v>43.702874790000003</v>
      </c>
      <c r="K5" s="25">
        <v>50.117651639999998</v>
      </c>
      <c r="L5" s="25">
        <f t="shared" si="0"/>
        <v>167.75691869370002</v>
      </c>
      <c r="M5" s="25">
        <f t="shared" si="0"/>
        <v>27.663919742070004</v>
      </c>
      <c r="N5" s="25">
        <f t="shared" si="0"/>
        <v>31.724473488120001</v>
      </c>
      <c r="O5" s="20">
        <v>2.8</v>
      </c>
      <c r="P5" s="20" t="s">
        <v>493</v>
      </c>
      <c r="Q5" s="20"/>
      <c r="R5" s="54">
        <v>10.346</v>
      </c>
      <c r="S5" s="6" t="s">
        <v>1292</v>
      </c>
    </row>
    <row r="6" spans="1:19">
      <c r="A6" s="6">
        <v>201828749</v>
      </c>
      <c r="B6" s="6" t="s">
        <v>570</v>
      </c>
      <c r="C6" s="19">
        <v>15.3353</v>
      </c>
      <c r="D6" s="6">
        <v>57.2</v>
      </c>
      <c r="E6" s="6" t="s">
        <v>493</v>
      </c>
      <c r="F6" s="20">
        <v>0.7</v>
      </c>
      <c r="G6" s="19">
        <v>2.4683999999999999</v>
      </c>
      <c r="H6" s="20">
        <v>0.7</v>
      </c>
      <c r="I6" s="25">
        <v>2568.284521</v>
      </c>
      <c r="J6" s="25">
        <v>2363.0635699999998</v>
      </c>
      <c r="K6" s="25">
        <v>195.642663</v>
      </c>
      <c r="L6" s="25">
        <f t="shared" si="0"/>
        <v>6339.5535116363999</v>
      </c>
      <c r="M6" s="25">
        <f t="shared" si="0"/>
        <v>5832.986116187999</v>
      </c>
      <c r="N6" s="25">
        <f t="shared" si="0"/>
        <v>482.92434934919999</v>
      </c>
      <c r="O6" s="20">
        <v>1.9</v>
      </c>
      <c r="P6" s="20" t="s">
        <v>493</v>
      </c>
      <c r="Q6" s="20"/>
      <c r="R6" s="54">
        <v>13.218</v>
      </c>
      <c r="S6" s="6" t="s">
        <v>1293</v>
      </c>
    </row>
    <row r="7" spans="1:19">
      <c r="A7" s="6">
        <v>201862715</v>
      </c>
      <c r="B7" s="3" t="s">
        <v>497</v>
      </c>
      <c r="C7" s="19">
        <v>15.335000000000001</v>
      </c>
      <c r="D7" s="6">
        <v>99.7</v>
      </c>
      <c r="E7" s="6" t="s">
        <v>493</v>
      </c>
      <c r="F7" s="20">
        <v>0.4</v>
      </c>
      <c r="G7" s="19">
        <v>1.4785999999999999</v>
      </c>
      <c r="H7" s="20">
        <v>0.4</v>
      </c>
      <c r="I7" s="23">
        <v>150.33334859999999</v>
      </c>
      <c r="J7" s="23">
        <v>15.36294163</v>
      </c>
      <c r="K7" s="23">
        <v>13.22242511</v>
      </c>
      <c r="L7" s="25">
        <f t="shared" si="0"/>
        <v>222.28288923995999</v>
      </c>
      <c r="M7" s="25">
        <f t="shared" si="0"/>
        <v>22.715645494118</v>
      </c>
      <c r="N7" s="25">
        <f t="shared" si="0"/>
        <v>19.550677767645997</v>
      </c>
      <c r="O7" s="20">
        <v>0.8</v>
      </c>
      <c r="P7" s="20" t="s">
        <v>493</v>
      </c>
      <c r="Q7" s="20"/>
      <c r="R7" s="54">
        <v>10.801</v>
      </c>
      <c r="S7" s="6" t="s">
        <v>1293</v>
      </c>
    </row>
    <row r="8" spans="1:19">
      <c r="A8" s="6">
        <v>201890494</v>
      </c>
      <c r="B8" s="3" t="s">
        <v>571</v>
      </c>
      <c r="C8" s="19">
        <v>15.337899999999999</v>
      </c>
      <c r="D8" s="6">
        <v>256.60000000000002</v>
      </c>
      <c r="E8" s="6" t="s">
        <v>493</v>
      </c>
      <c r="F8" s="20">
        <v>1.3</v>
      </c>
      <c r="G8" s="19">
        <v>2.7597</v>
      </c>
      <c r="H8" s="20">
        <v>1.3</v>
      </c>
      <c r="I8" s="23">
        <v>236.25542920000001</v>
      </c>
      <c r="J8" s="23">
        <v>17.97441924</v>
      </c>
      <c r="K8" s="23">
        <v>19.309168140000001</v>
      </c>
      <c r="L8" s="25">
        <f t="shared" si="0"/>
        <v>651.99410796324003</v>
      </c>
      <c r="M8" s="25">
        <f t="shared" si="0"/>
        <v>49.604004776628003</v>
      </c>
      <c r="N8" s="25">
        <f t="shared" si="0"/>
        <v>53.287511315958</v>
      </c>
      <c r="O8" s="20">
        <v>1.3</v>
      </c>
      <c r="P8" s="20" t="s">
        <v>493</v>
      </c>
      <c r="Q8" s="20"/>
      <c r="R8" s="54">
        <v>13.112</v>
      </c>
      <c r="S8" s="6" t="s">
        <v>1293</v>
      </c>
    </row>
    <row r="9" spans="1:19">
      <c r="A9" s="6">
        <v>206061524</v>
      </c>
      <c r="B9" s="3" t="s">
        <v>740</v>
      </c>
      <c r="C9" s="6" t="s">
        <v>493</v>
      </c>
      <c r="D9" s="6">
        <v>179.3</v>
      </c>
      <c r="E9" s="6">
        <v>0.5</v>
      </c>
      <c r="F9" s="20">
        <f>RADIANS(E9)*G9*1000</f>
        <v>3.7524578917878082</v>
      </c>
      <c r="G9" s="24">
        <v>0.43</v>
      </c>
      <c r="H9" s="25">
        <v>10</v>
      </c>
      <c r="I9" s="25">
        <v>277.94868739999998</v>
      </c>
      <c r="J9" s="25">
        <v>38.071747469999998</v>
      </c>
      <c r="K9" s="25">
        <v>28.084640749999998</v>
      </c>
      <c r="L9" s="25">
        <f t="shared" ref="L9:L11" si="1">$G9*I9</f>
        <v>119.51793558199999</v>
      </c>
      <c r="M9" s="25">
        <f t="shared" ref="M9:M11" si="2">$G9*J9</f>
        <v>16.370851412099999</v>
      </c>
      <c r="N9" s="25">
        <f t="shared" ref="N9:N11" si="3">$G9*K9</f>
        <v>12.076395522499999</v>
      </c>
      <c r="O9" s="6">
        <v>1.64</v>
      </c>
      <c r="P9" s="6">
        <v>0.1</v>
      </c>
      <c r="R9" s="6">
        <v>13.927</v>
      </c>
      <c r="S9" s="6" t="s">
        <v>1292</v>
      </c>
    </row>
    <row r="10" spans="1:19">
      <c r="A10" s="6">
        <v>206135267</v>
      </c>
      <c r="B10" s="3" t="s">
        <v>131</v>
      </c>
      <c r="C10" s="6" t="s">
        <v>493</v>
      </c>
      <c r="D10" s="6">
        <v>279.89999999999998</v>
      </c>
      <c r="E10" s="6">
        <v>0.5</v>
      </c>
      <c r="F10" s="20">
        <f>RADIANS(E10)*G10*1000</f>
        <v>6.1086523819801535</v>
      </c>
      <c r="G10" s="24">
        <v>0.7</v>
      </c>
      <c r="H10" s="25">
        <v>10</v>
      </c>
      <c r="I10" s="25">
        <v>66.389812559999996</v>
      </c>
      <c r="J10" s="25">
        <v>6.236346213</v>
      </c>
      <c r="K10" s="25">
        <v>989.55617930000005</v>
      </c>
      <c r="L10" s="25">
        <f t="shared" si="1"/>
        <v>46.472868791999993</v>
      </c>
      <c r="M10" s="25">
        <f t="shared" si="2"/>
        <v>4.3654423490999994</v>
      </c>
      <c r="N10" s="25">
        <f t="shared" si="3"/>
        <v>692.68932551</v>
      </c>
      <c r="O10" s="24">
        <v>0.1</v>
      </c>
      <c r="P10" s="6">
        <v>0.1</v>
      </c>
      <c r="R10" s="6">
        <v>8.8469999999999995</v>
      </c>
      <c r="S10" s="6" t="s">
        <v>1292</v>
      </c>
    </row>
    <row r="11" spans="1:19">
      <c r="A11" s="6">
        <v>206152015</v>
      </c>
      <c r="B11" s="3" t="s">
        <v>571</v>
      </c>
      <c r="C11" s="6" t="s">
        <v>493</v>
      </c>
      <c r="D11" s="6">
        <v>291.39999999999998</v>
      </c>
      <c r="E11" s="6">
        <v>0.5</v>
      </c>
      <c r="F11" s="20">
        <f>RADIANS(E11)*G11*1000</f>
        <v>2.1816615649929121</v>
      </c>
      <c r="G11" s="24">
        <v>0.25</v>
      </c>
      <c r="H11" s="25">
        <v>10</v>
      </c>
      <c r="I11" s="25">
        <v>350.92344200000002</v>
      </c>
      <c r="J11" s="25">
        <v>54.496844600000003</v>
      </c>
      <c r="K11" s="25">
        <v>293.95208159999999</v>
      </c>
      <c r="L11" s="25">
        <f t="shared" si="1"/>
        <v>87.730860500000006</v>
      </c>
      <c r="M11" s="25">
        <f t="shared" si="2"/>
        <v>13.624211150000001</v>
      </c>
      <c r="N11" s="25">
        <f t="shared" si="3"/>
        <v>73.488020399999996</v>
      </c>
      <c r="O11" s="6">
        <v>1.1399999999999999</v>
      </c>
      <c r="P11" s="6">
        <v>0.1</v>
      </c>
      <c r="R11" s="6">
        <v>11.085000000000001</v>
      </c>
      <c r="S11" s="6" t="s">
        <v>1292</v>
      </c>
    </row>
    <row r="12" spans="1:19">
      <c r="L12" s="25">
        <f>L6-M6</f>
        <v>506.56739544840093</v>
      </c>
    </row>
    <row r="13" spans="1:19">
      <c r="H13" s="6" t="s">
        <v>1136</v>
      </c>
    </row>
    <row r="14" spans="1:19">
      <c r="G14" s="61" t="s">
        <v>796</v>
      </c>
      <c r="H14" s="61"/>
      <c r="I14" s="61" t="s">
        <v>797</v>
      </c>
      <c r="J14" s="61"/>
      <c r="K14" s="61" t="s">
        <v>802</v>
      </c>
      <c r="L14" s="61"/>
      <c r="N14" s="61" t="s">
        <v>801</v>
      </c>
      <c r="O14" s="61"/>
      <c r="P14" s="61"/>
      <c r="Q14" s="55"/>
    </row>
    <row r="15" spans="1:19">
      <c r="G15" s="6" t="s">
        <v>795</v>
      </c>
      <c r="H15" s="6" t="s">
        <v>799</v>
      </c>
      <c r="I15" s="6" t="s">
        <v>795</v>
      </c>
      <c r="J15" s="6" t="s">
        <v>799</v>
      </c>
      <c r="K15" s="6" t="s">
        <v>795</v>
      </c>
      <c r="L15" s="6" t="s">
        <v>799</v>
      </c>
      <c r="M15" s="6" t="s">
        <v>800</v>
      </c>
      <c r="N15" s="6" t="s">
        <v>796</v>
      </c>
      <c r="O15" s="6" t="s">
        <v>797</v>
      </c>
      <c r="P15" s="6" t="s">
        <v>802</v>
      </c>
    </row>
    <row r="16" spans="1:19">
      <c r="E16" s="6" t="s">
        <v>792</v>
      </c>
      <c r="G16" s="6">
        <v>10.24</v>
      </c>
      <c r="H16" s="6">
        <v>3.2</v>
      </c>
      <c r="I16" s="6">
        <v>5.81</v>
      </c>
      <c r="J16" s="6">
        <v>2.41</v>
      </c>
      <c r="K16" s="6">
        <v>3.98</v>
      </c>
      <c r="L16" s="6">
        <v>1.99</v>
      </c>
      <c r="M16" s="6">
        <v>3</v>
      </c>
      <c r="N16" s="24">
        <f>ABS(G16-$M16)/H16</f>
        <v>2.2624999999999997</v>
      </c>
      <c r="O16" s="24">
        <f>ABS(I16-$M16)/J16</f>
        <v>1.1659751037344397</v>
      </c>
      <c r="P16" s="24">
        <f>ABS(K16-$M16)/L16</f>
        <v>0.49246231155778891</v>
      </c>
      <c r="Q16" s="24"/>
    </row>
    <row r="17" spans="5:17">
      <c r="E17" s="6" t="s">
        <v>793</v>
      </c>
      <c r="G17" s="6">
        <v>8.91</v>
      </c>
      <c r="H17" s="6">
        <v>2.99</v>
      </c>
      <c r="I17" s="6">
        <v>5.07</v>
      </c>
      <c r="J17" s="6">
        <v>2.25</v>
      </c>
      <c r="K17" s="6">
        <v>3.48</v>
      </c>
      <c r="L17" s="6">
        <v>1.86</v>
      </c>
      <c r="M17" s="6">
        <v>3</v>
      </c>
      <c r="N17" s="24">
        <f>ABS(G17-$M17)/H17</f>
        <v>1.9765886287625418</v>
      </c>
      <c r="O17" s="24">
        <f>ABS(I17-$M17)/J17</f>
        <v>0.92000000000000015</v>
      </c>
      <c r="P17" s="24">
        <f>ABS(K17-$M17)/L17</f>
        <v>0.25806451612903225</v>
      </c>
      <c r="Q17" s="24"/>
    </row>
    <row r="18" spans="5:17">
      <c r="E18" s="6" t="s">
        <v>794</v>
      </c>
      <c r="G18" s="6">
        <v>7.28</v>
      </c>
      <c r="H18" s="6">
        <v>2.7</v>
      </c>
      <c r="I18" s="6">
        <v>4.1500000000000004</v>
      </c>
      <c r="J18" s="6">
        <v>2.04</v>
      </c>
      <c r="K18" s="6">
        <v>2.85</v>
      </c>
      <c r="L18" s="6">
        <v>1.69</v>
      </c>
      <c r="M18" s="6">
        <v>6</v>
      </c>
      <c r="N18" s="24">
        <f>ABS(G18-$M18)/H18</f>
        <v>0.47407407407407415</v>
      </c>
      <c r="O18" s="24">
        <f>ABS(I18-$M18)/J18</f>
        <v>0.90686274509803899</v>
      </c>
      <c r="P18" s="24">
        <f>ABS(K18-$M18)/L18</f>
        <v>1.863905325443787</v>
      </c>
      <c r="Q18" s="24"/>
    </row>
    <row r="19" spans="5:17">
      <c r="E19" s="6" t="s">
        <v>798</v>
      </c>
      <c r="G19" s="6">
        <v>17.510000000000002</v>
      </c>
      <c r="H19" s="6">
        <v>4.1900000000000004</v>
      </c>
      <c r="I19" s="6">
        <v>9.9499999999999993</v>
      </c>
      <c r="J19" s="6">
        <v>3.16</v>
      </c>
      <c r="K19" s="6">
        <v>6.82</v>
      </c>
      <c r="L19" s="6">
        <v>2.61</v>
      </c>
      <c r="M19" s="6">
        <v>9</v>
      </c>
      <c r="N19" s="24">
        <f>ABS(G19-$M19)/H19</f>
        <v>2.0310262529832936</v>
      </c>
      <c r="O19" s="24">
        <f>ABS(I19-$M19)/J19</f>
        <v>0.30063291139240483</v>
      </c>
      <c r="P19" s="24">
        <f>ABS(K19-$M19)/L19</f>
        <v>0.83524904214559381</v>
      </c>
      <c r="Q19" s="24"/>
    </row>
    <row r="21" spans="5:17">
      <c r="G21" s="6" t="s">
        <v>1329</v>
      </c>
    </row>
    <row r="22" spans="5:17">
      <c r="E22" s="6" t="s">
        <v>1132</v>
      </c>
      <c r="F22" s="6">
        <v>3</v>
      </c>
      <c r="G22" s="6">
        <f>SQRT(F22)</f>
        <v>1.7320508075688772</v>
      </c>
      <c r="H22" s="6">
        <v>44</v>
      </c>
      <c r="I22" s="56">
        <f>F22/H22</f>
        <v>6.8181818181818177E-2</v>
      </c>
      <c r="J22" s="56">
        <f>G22/H22</f>
        <v>3.9364791081110843E-2</v>
      </c>
    </row>
    <row r="23" spans="5:17">
      <c r="E23" s="6" t="s">
        <v>1133</v>
      </c>
      <c r="F23" s="6">
        <v>2</v>
      </c>
      <c r="G23" s="6">
        <f>SQRT(F23)</f>
        <v>1.4142135623730951</v>
      </c>
      <c r="H23" s="6">
        <v>38</v>
      </c>
      <c r="I23" s="56">
        <f>F23/H23</f>
        <v>5.2631578947368418E-2</v>
      </c>
      <c r="J23" s="56">
        <f>G23/H23</f>
        <v>3.7216146378239348E-2</v>
      </c>
      <c r="K23" s="57"/>
    </row>
    <row r="24" spans="5:17">
      <c r="E24" s="6" t="s">
        <v>1134</v>
      </c>
      <c r="F24" s="6">
        <v>6</v>
      </c>
      <c r="G24" s="6">
        <f>SQRT(F24)</f>
        <v>2.4494897427831779</v>
      </c>
      <c r="H24" s="6">
        <v>31</v>
      </c>
      <c r="I24" s="56">
        <f>F24/H24</f>
        <v>0.19354838709677419</v>
      </c>
      <c r="J24" s="56">
        <f>G24/H24</f>
        <v>7.901579815429606E-2</v>
      </c>
    </row>
  </sheetData>
  <mergeCells count="4">
    <mergeCell ref="G14:H14"/>
    <mergeCell ref="I14:J14"/>
    <mergeCell ref="K14:L14"/>
    <mergeCell ref="N14:P14"/>
  </mergeCells>
  <conditionalFormatting sqref="A7:B7 B8">
    <cfRule type="duplicateValues" dxfId="86" priority="13"/>
  </conditionalFormatting>
  <conditionalFormatting sqref="A7:B7">
    <cfRule type="duplicateValues" dxfId="85" priority="14"/>
  </conditionalFormatting>
  <conditionalFormatting sqref="I3:K3">
    <cfRule type="duplicateValues" dxfId="84" priority="139"/>
  </conditionalFormatting>
  <conditionalFormatting sqref="I4:K4">
    <cfRule type="duplicateValues" dxfId="83" priority="140"/>
  </conditionalFormatting>
  <conditionalFormatting sqref="I6:K6">
    <cfRule type="duplicateValues" dxfId="82" priority="141"/>
  </conditionalFormatting>
  <conditionalFormatting sqref="I5:K5">
    <cfRule type="duplicateValues" dxfId="81" priority="143"/>
  </conditionalFormatting>
  <conditionalFormatting sqref="I7:K8">
    <cfRule type="duplicateValues" dxfId="80" priority="14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A41" workbookViewId="0">
      <selection activeCell="B71" sqref="B71"/>
    </sheetView>
  </sheetViews>
  <sheetFormatPr baseColWidth="10" defaultRowHeight="15" x14ac:dyDescent="0"/>
  <sheetData>
    <row r="1" spans="1:16">
      <c r="A1" s="18" t="s">
        <v>661</v>
      </c>
      <c r="B1" t="s">
        <v>662</v>
      </c>
      <c r="C1" t="s">
        <v>663</v>
      </c>
      <c r="D1" t="s">
        <v>664</v>
      </c>
      <c r="E1" t="s">
        <v>665</v>
      </c>
      <c r="F1" t="s">
        <v>666</v>
      </c>
      <c r="G1" t="s">
        <v>667</v>
      </c>
      <c r="H1" t="s">
        <v>668</v>
      </c>
      <c r="I1" t="s">
        <v>669</v>
      </c>
      <c r="J1" t="s">
        <v>670</v>
      </c>
      <c r="K1" t="s">
        <v>671</v>
      </c>
      <c r="L1" t="s">
        <v>672</v>
      </c>
      <c r="M1" t="s">
        <v>673</v>
      </c>
      <c r="N1" t="s">
        <v>674</v>
      </c>
      <c r="O1" t="s">
        <v>675</v>
      </c>
      <c r="P1" t="s">
        <v>676</v>
      </c>
    </row>
    <row r="2" spans="1:16">
      <c r="A2" s="18" t="s">
        <v>677</v>
      </c>
      <c r="B2" t="s">
        <v>678</v>
      </c>
      <c r="C2" t="s">
        <v>678</v>
      </c>
      <c r="D2" t="s">
        <v>679</v>
      </c>
      <c r="E2" t="s">
        <v>679</v>
      </c>
      <c r="F2" t="s">
        <v>679</v>
      </c>
      <c r="G2" t="s">
        <v>679</v>
      </c>
      <c r="H2" t="s">
        <v>679</v>
      </c>
      <c r="I2" t="s">
        <v>679</v>
      </c>
      <c r="J2" t="s">
        <v>679</v>
      </c>
      <c r="K2" t="s">
        <v>679</v>
      </c>
      <c r="L2" t="s">
        <v>679</v>
      </c>
      <c r="M2" t="s">
        <v>679</v>
      </c>
      <c r="N2" t="s">
        <v>679</v>
      </c>
      <c r="O2" t="s">
        <v>679</v>
      </c>
      <c r="P2" t="s">
        <v>679</v>
      </c>
    </row>
    <row r="3" spans="1:16">
      <c r="A3" s="18" t="s">
        <v>680</v>
      </c>
      <c r="B3" t="s">
        <v>681</v>
      </c>
      <c r="C3" t="s">
        <v>681</v>
      </c>
      <c r="D3" t="s">
        <v>681</v>
      </c>
      <c r="E3" t="s">
        <v>682</v>
      </c>
      <c r="F3" t="s">
        <v>682</v>
      </c>
      <c r="G3" t="s">
        <v>682</v>
      </c>
      <c r="H3" t="s">
        <v>682</v>
      </c>
      <c r="I3" t="s">
        <v>682</v>
      </c>
      <c r="J3" t="s">
        <v>682</v>
      </c>
      <c r="K3" t="s">
        <v>682</v>
      </c>
      <c r="L3" t="s">
        <v>682</v>
      </c>
      <c r="M3" t="s">
        <v>682</v>
      </c>
      <c r="N3" t="s">
        <v>682</v>
      </c>
      <c r="O3" t="s">
        <v>682</v>
      </c>
      <c r="P3" t="s">
        <v>682</v>
      </c>
    </row>
    <row r="4" spans="1:16">
      <c r="A4" s="7">
        <v>201160662</v>
      </c>
      <c r="B4">
        <v>174.99778000000001</v>
      </c>
      <c r="C4">
        <v>-5.0402399999999998</v>
      </c>
      <c r="D4">
        <v>5</v>
      </c>
      <c r="E4">
        <v>4.3799999999999999E-2</v>
      </c>
      <c r="F4">
        <v>4.2799999999999998E-2</v>
      </c>
      <c r="G4">
        <v>3.8E-3</v>
      </c>
      <c r="H4">
        <v>4.9700000000000001E-2</v>
      </c>
      <c r="I4">
        <v>3.6299999999999999E-2</v>
      </c>
      <c r="J4">
        <v>0.1358</v>
      </c>
      <c r="K4">
        <v>5.0999999999999997E-2</v>
      </c>
      <c r="L4">
        <v>4.9700000000000001E-2</v>
      </c>
      <c r="M4">
        <v>4.4000000000000003E-3</v>
      </c>
      <c r="N4">
        <v>5.7799999999999997E-2</v>
      </c>
      <c r="O4">
        <v>4.2200000000000001E-2</v>
      </c>
      <c r="P4">
        <v>0.158</v>
      </c>
    </row>
    <row r="5" spans="1:16">
      <c r="A5" s="7">
        <v>201207683</v>
      </c>
      <c r="B5">
        <v>173.71028000000001</v>
      </c>
      <c r="C5">
        <v>-3.9232200000000002</v>
      </c>
      <c r="D5">
        <v>5</v>
      </c>
      <c r="E5">
        <v>3.8199999999999998E-2</v>
      </c>
      <c r="F5">
        <v>3.8100000000000002E-2</v>
      </c>
      <c r="G5">
        <v>1.5E-3</v>
      </c>
      <c r="H5">
        <v>3.9899999999999998E-2</v>
      </c>
      <c r="I5">
        <v>3.4799999999999998E-2</v>
      </c>
      <c r="J5">
        <v>0.11849999999999999</v>
      </c>
      <c r="K5">
        <v>4.4499999999999998E-2</v>
      </c>
      <c r="L5">
        <v>4.4299999999999999E-2</v>
      </c>
      <c r="M5">
        <v>1.8E-3</v>
      </c>
      <c r="N5">
        <v>4.6399999999999997E-2</v>
      </c>
      <c r="O5">
        <v>4.0399999999999998E-2</v>
      </c>
      <c r="P5">
        <v>0.13780000000000001</v>
      </c>
    </row>
    <row r="6" spans="1:16">
      <c r="A6" s="7">
        <v>201208431</v>
      </c>
      <c r="B6">
        <v>174.74563000000001</v>
      </c>
      <c r="C6">
        <v>-3.9055900000000001</v>
      </c>
      <c r="D6">
        <v>5</v>
      </c>
      <c r="E6">
        <v>4.24E-2</v>
      </c>
      <c r="F6">
        <v>4.0300000000000002E-2</v>
      </c>
      <c r="G6">
        <v>2.5000000000000001E-3</v>
      </c>
      <c r="H6">
        <v>4.3200000000000002E-2</v>
      </c>
      <c r="I6">
        <v>3.1699999999999999E-2</v>
      </c>
      <c r="J6">
        <v>0.13159999999999999</v>
      </c>
      <c r="K6">
        <v>4.9299999999999997E-2</v>
      </c>
      <c r="L6">
        <v>4.6800000000000001E-2</v>
      </c>
      <c r="M6">
        <v>2.8999999999999998E-3</v>
      </c>
      <c r="N6">
        <v>5.0299999999999997E-2</v>
      </c>
      <c r="O6">
        <v>3.6900000000000002E-2</v>
      </c>
      <c r="P6">
        <v>0.153</v>
      </c>
    </row>
    <row r="7" spans="1:16">
      <c r="A7" s="7">
        <v>201246763</v>
      </c>
      <c r="B7">
        <v>179.52483000000001</v>
      </c>
      <c r="C7">
        <v>-3.2578299999999998</v>
      </c>
      <c r="D7">
        <v>5</v>
      </c>
      <c r="E7">
        <v>2.2800000000000001E-2</v>
      </c>
      <c r="F7">
        <v>2.2499999999999999E-2</v>
      </c>
      <c r="G7">
        <v>8.0000000000000004E-4</v>
      </c>
      <c r="H7">
        <v>2.3900000000000001E-2</v>
      </c>
      <c r="I7">
        <v>2.0799999999999999E-2</v>
      </c>
      <c r="J7">
        <v>7.0800000000000002E-2</v>
      </c>
      <c r="K7">
        <v>2.6599999999999999E-2</v>
      </c>
      <c r="L7">
        <v>2.6200000000000001E-2</v>
      </c>
      <c r="M7">
        <v>8.9999999999999998E-4</v>
      </c>
      <c r="N7">
        <v>2.7799999999999998E-2</v>
      </c>
      <c r="O7">
        <v>2.4199999999999999E-2</v>
      </c>
      <c r="P7">
        <v>8.2299999999999998E-2</v>
      </c>
    </row>
    <row r="8" spans="1:16">
      <c r="A8" s="7">
        <v>201253025</v>
      </c>
      <c r="B8">
        <v>179.33268000000001</v>
      </c>
      <c r="C8">
        <v>-3.1618300000000001</v>
      </c>
      <c r="D8">
        <v>5</v>
      </c>
      <c r="E8">
        <v>2.12E-2</v>
      </c>
      <c r="F8">
        <v>2.1499999999999998E-2</v>
      </c>
      <c r="G8">
        <v>1.1000000000000001E-3</v>
      </c>
      <c r="H8">
        <v>2.3699999999999999E-2</v>
      </c>
      <c r="I8">
        <v>1.9800000000000002E-2</v>
      </c>
      <c r="J8">
        <v>6.5799999999999997E-2</v>
      </c>
      <c r="K8">
        <v>2.47E-2</v>
      </c>
      <c r="L8">
        <v>2.5100000000000001E-2</v>
      </c>
      <c r="M8">
        <v>1.2999999999999999E-3</v>
      </c>
      <c r="N8">
        <v>2.76E-2</v>
      </c>
      <c r="O8">
        <v>2.3E-2</v>
      </c>
      <c r="P8">
        <v>7.6499999999999999E-2</v>
      </c>
    </row>
    <row r="9" spans="1:16">
      <c r="A9" s="7">
        <v>201257461</v>
      </c>
      <c r="B9">
        <v>178.1611</v>
      </c>
      <c r="C9">
        <v>-3.0949399999999998</v>
      </c>
      <c r="D9">
        <v>5</v>
      </c>
      <c r="E9">
        <v>1.9099999999999999E-2</v>
      </c>
      <c r="F9">
        <v>1.9E-2</v>
      </c>
      <c r="G9">
        <v>6.9999999999999999E-4</v>
      </c>
      <c r="H9">
        <v>2.0299999999999999E-2</v>
      </c>
      <c r="I9">
        <v>1.7500000000000002E-2</v>
      </c>
      <c r="J9">
        <v>5.91E-2</v>
      </c>
      <c r="K9">
        <v>2.2200000000000001E-2</v>
      </c>
      <c r="L9">
        <v>2.2100000000000002E-2</v>
      </c>
      <c r="M9">
        <v>8.0000000000000004E-4</v>
      </c>
      <c r="N9">
        <v>2.3699999999999999E-2</v>
      </c>
      <c r="O9">
        <v>2.0400000000000001E-2</v>
      </c>
      <c r="P9">
        <v>6.8699999999999997E-2</v>
      </c>
    </row>
    <row r="10" spans="1:16">
      <c r="A10" s="7">
        <v>201270464</v>
      </c>
      <c r="B10">
        <v>170.13347999999999</v>
      </c>
      <c r="C10">
        <v>-2.8981699999999999</v>
      </c>
      <c r="D10">
        <v>5</v>
      </c>
      <c r="E10">
        <v>4.4999999999999998E-2</v>
      </c>
      <c r="F10">
        <v>4.4400000000000002E-2</v>
      </c>
      <c r="G10">
        <v>1.6000000000000001E-3</v>
      </c>
      <c r="H10">
        <v>4.6899999999999997E-2</v>
      </c>
      <c r="I10">
        <v>4.07E-2</v>
      </c>
      <c r="J10">
        <v>0.1396</v>
      </c>
      <c r="K10">
        <v>5.2400000000000002E-2</v>
      </c>
      <c r="L10">
        <v>5.16E-2</v>
      </c>
      <c r="M10">
        <v>1.9E-3</v>
      </c>
      <c r="N10">
        <v>5.4600000000000003E-2</v>
      </c>
      <c r="O10">
        <v>4.7300000000000002E-2</v>
      </c>
      <c r="P10">
        <v>0.1623</v>
      </c>
    </row>
    <row r="11" spans="1:16">
      <c r="A11" s="7">
        <v>201295312</v>
      </c>
      <c r="B11">
        <v>174.01163</v>
      </c>
      <c r="C11">
        <v>-2.52088</v>
      </c>
      <c r="D11">
        <v>5</v>
      </c>
      <c r="E11">
        <v>2.0899999999999998E-2</v>
      </c>
      <c r="F11">
        <v>2.1299999999999999E-2</v>
      </c>
      <c r="G11">
        <v>8.0000000000000004E-4</v>
      </c>
      <c r="H11">
        <v>2.3099999999999999E-2</v>
      </c>
      <c r="I11">
        <v>1.9900000000000001E-2</v>
      </c>
      <c r="J11">
        <v>6.4799999999999996E-2</v>
      </c>
      <c r="K11">
        <v>2.4299999999999999E-2</v>
      </c>
      <c r="L11">
        <v>2.47E-2</v>
      </c>
      <c r="M11">
        <v>8.9999999999999998E-4</v>
      </c>
      <c r="N11">
        <v>2.69E-2</v>
      </c>
      <c r="O11">
        <v>2.3199999999999998E-2</v>
      </c>
      <c r="P11">
        <v>7.5399999999999995E-2</v>
      </c>
    </row>
    <row r="12" spans="1:16">
      <c r="A12" s="7">
        <v>201324549</v>
      </c>
      <c r="B12">
        <v>171.23591999999999</v>
      </c>
      <c r="C12">
        <v>-2.0851600000000001</v>
      </c>
      <c r="D12">
        <v>5</v>
      </c>
      <c r="E12">
        <v>4.5999999999999999E-2</v>
      </c>
      <c r="F12">
        <v>4.4999999999999998E-2</v>
      </c>
      <c r="G12">
        <v>1.1999999999999999E-3</v>
      </c>
      <c r="H12">
        <v>4.7199999999999999E-2</v>
      </c>
      <c r="I12">
        <v>4.1799999999999997E-2</v>
      </c>
      <c r="J12">
        <v>0.1426</v>
      </c>
      <c r="K12">
        <v>5.3499999999999999E-2</v>
      </c>
      <c r="L12">
        <v>5.2299999999999999E-2</v>
      </c>
      <c r="M12">
        <v>1.5E-3</v>
      </c>
      <c r="N12">
        <v>5.4899999999999997E-2</v>
      </c>
      <c r="O12">
        <v>4.8599999999999997E-2</v>
      </c>
      <c r="P12">
        <v>0.1658</v>
      </c>
    </row>
    <row r="13" spans="1:16">
      <c r="A13" s="7">
        <v>201338508</v>
      </c>
      <c r="B13">
        <v>169.30350000000001</v>
      </c>
      <c r="C13">
        <v>-1.87798</v>
      </c>
      <c r="D13">
        <v>5</v>
      </c>
      <c r="E13">
        <v>4.0899999999999999E-2</v>
      </c>
      <c r="F13">
        <v>4.1000000000000002E-2</v>
      </c>
      <c r="G13">
        <v>1.2999999999999999E-3</v>
      </c>
      <c r="H13">
        <v>4.2700000000000002E-2</v>
      </c>
      <c r="I13">
        <v>3.7999999999999999E-2</v>
      </c>
      <c r="J13">
        <v>0.12670000000000001</v>
      </c>
      <c r="K13">
        <v>4.7500000000000001E-2</v>
      </c>
      <c r="L13">
        <v>4.7699999999999999E-2</v>
      </c>
      <c r="M13">
        <v>1.5E-3</v>
      </c>
      <c r="N13">
        <v>4.9700000000000001E-2</v>
      </c>
      <c r="O13">
        <v>4.4200000000000003E-2</v>
      </c>
      <c r="P13">
        <v>0.14729999999999999</v>
      </c>
    </row>
    <row r="14" spans="1:16">
      <c r="A14" s="7">
        <v>201367065</v>
      </c>
      <c r="B14">
        <v>172.33494999999999</v>
      </c>
      <c r="C14">
        <v>-1.45479</v>
      </c>
      <c r="D14">
        <v>5</v>
      </c>
      <c r="E14">
        <v>2.87E-2</v>
      </c>
      <c r="F14">
        <v>2.8000000000000001E-2</v>
      </c>
      <c r="G14">
        <v>1.8E-3</v>
      </c>
      <c r="H14">
        <v>3.1199999999999999E-2</v>
      </c>
      <c r="I14">
        <v>2.4500000000000001E-2</v>
      </c>
      <c r="J14">
        <v>8.8999999999999996E-2</v>
      </c>
      <c r="K14">
        <v>3.3399999999999999E-2</v>
      </c>
      <c r="L14">
        <v>3.2500000000000001E-2</v>
      </c>
      <c r="M14">
        <v>2E-3</v>
      </c>
      <c r="N14">
        <v>3.6200000000000003E-2</v>
      </c>
      <c r="O14">
        <v>2.8500000000000001E-2</v>
      </c>
      <c r="P14">
        <v>0.10340000000000001</v>
      </c>
    </row>
    <row r="15" spans="1:16">
      <c r="A15" s="7">
        <v>201384232</v>
      </c>
      <c r="B15">
        <v>178.19226</v>
      </c>
      <c r="C15">
        <v>-1.19848</v>
      </c>
      <c r="D15">
        <v>5</v>
      </c>
      <c r="E15">
        <v>1.7500000000000002E-2</v>
      </c>
      <c r="F15">
        <v>1.7399999999999999E-2</v>
      </c>
      <c r="G15">
        <v>5.9999999999999995E-4</v>
      </c>
      <c r="H15">
        <v>1.84E-2</v>
      </c>
      <c r="I15">
        <v>1.6199999999999999E-2</v>
      </c>
      <c r="J15">
        <v>5.4199999999999998E-2</v>
      </c>
      <c r="K15">
        <v>2.0299999999999999E-2</v>
      </c>
      <c r="L15">
        <v>2.0199999999999999E-2</v>
      </c>
      <c r="M15">
        <v>6.9999999999999999E-4</v>
      </c>
      <c r="N15">
        <v>2.1399999999999999E-2</v>
      </c>
      <c r="O15">
        <v>1.8800000000000001E-2</v>
      </c>
      <c r="P15">
        <v>6.3E-2</v>
      </c>
    </row>
    <row r="16" spans="1:16">
      <c r="A16" s="7">
        <v>201393098</v>
      </c>
      <c r="B16">
        <v>167.09378000000001</v>
      </c>
      <c r="C16">
        <v>-1.06576</v>
      </c>
      <c r="D16">
        <v>5</v>
      </c>
      <c r="E16">
        <v>3.8399999999999997E-2</v>
      </c>
      <c r="F16">
        <v>3.78E-2</v>
      </c>
      <c r="G16">
        <v>1.9E-3</v>
      </c>
      <c r="H16">
        <v>4.1099999999999998E-2</v>
      </c>
      <c r="I16">
        <v>3.44E-2</v>
      </c>
      <c r="J16">
        <v>0.11899999999999999</v>
      </c>
      <c r="K16">
        <v>4.4600000000000001E-2</v>
      </c>
      <c r="L16">
        <v>4.3900000000000002E-2</v>
      </c>
      <c r="M16">
        <v>2.2000000000000001E-3</v>
      </c>
      <c r="N16">
        <v>4.7800000000000002E-2</v>
      </c>
      <c r="O16">
        <v>0.04</v>
      </c>
      <c r="P16">
        <v>0.13830000000000001</v>
      </c>
    </row>
    <row r="17" spans="1:16">
      <c r="A17" s="7">
        <v>201403446</v>
      </c>
      <c r="B17">
        <v>174.26634000000001</v>
      </c>
      <c r="C17">
        <v>0.90725999999999996</v>
      </c>
      <c r="D17">
        <v>5</v>
      </c>
      <c r="E17">
        <v>2.0299999999999999E-2</v>
      </c>
      <c r="F17">
        <v>2.0500000000000001E-2</v>
      </c>
      <c r="G17">
        <v>5.9999999999999995E-4</v>
      </c>
      <c r="H17">
        <v>2.2200000000000001E-2</v>
      </c>
      <c r="I17">
        <v>1.9800000000000002E-2</v>
      </c>
      <c r="J17">
        <v>6.3E-2</v>
      </c>
      <c r="K17">
        <v>2.3599999999999999E-2</v>
      </c>
      <c r="L17">
        <v>2.3900000000000001E-2</v>
      </c>
      <c r="M17">
        <v>6.9999999999999999E-4</v>
      </c>
      <c r="N17">
        <v>2.58E-2</v>
      </c>
      <c r="O17">
        <v>2.3E-2</v>
      </c>
      <c r="P17">
        <v>7.3300000000000004E-2</v>
      </c>
    </row>
    <row r="18" spans="1:16">
      <c r="A18" s="7">
        <v>201407812</v>
      </c>
      <c r="B18">
        <v>174.04415</v>
      </c>
      <c r="C18">
        <v>0.8407</v>
      </c>
      <c r="D18">
        <v>5</v>
      </c>
      <c r="E18">
        <v>1.9400000000000001E-2</v>
      </c>
      <c r="F18">
        <v>1.9900000000000001E-2</v>
      </c>
      <c r="G18">
        <v>5.9999999999999995E-4</v>
      </c>
      <c r="H18">
        <v>2.1000000000000001E-2</v>
      </c>
      <c r="I18">
        <v>1.8499999999999999E-2</v>
      </c>
      <c r="J18">
        <v>0.06</v>
      </c>
      <c r="K18">
        <v>2.2499999999999999E-2</v>
      </c>
      <c r="L18">
        <v>2.3099999999999999E-2</v>
      </c>
      <c r="M18">
        <v>6.9999999999999999E-4</v>
      </c>
      <c r="N18">
        <v>2.4400000000000002E-2</v>
      </c>
      <c r="O18">
        <v>2.1499999999999998E-2</v>
      </c>
      <c r="P18">
        <v>6.9800000000000001E-2</v>
      </c>
    </row>
    <row r="19" spans="1:16">
      <c r="A19" s="7">
        <v>201408204</v>
      </c>
      <c r="B19">
        <v>172.51349999999999</v>
      </c>
      <c r="C19">
        <v>0.83442000000000005</v>
      </c>
      <c r="D19">
        <v>5</v>
      </c>
      <c r="E19">
        <v>2.3099999999999999E-2</v>
      </c>
      <c r="F19">
        <v>2.3099999999999999E-2</v>
      </c>
      <c r="G19">
        <v>1.4E-3</v>
      </c>
      <c r="H19">
        <v>2.6200000000000001E-2</v>
      </c>
      <c r="I19">
        <v>2.07E-2</v>
      </c>
      <c r="J19">
        <v>7.1599999999999997E-2</v>
      </c>
      <c r="K19">
        <v>2.6800000000000001E-2</v>
      </c>
      <c r="L19">
        <v>2.69E-2</v>
      </c>
      <c r="M19">
        <v>1.6999999999999999E-3</v>
      </c>
      <c r="N19">
        <v>3.04E-2</v>
      </c>
      <c r="O19">
        <v>2.41E-2</v>
      </c>
      <c r="P19">
        <v>8.3199999999999996E-2</v>
      </c>
    </row>
    <row r="20" spans="1:16">
      <c r="A20" s="7">
        <v>201445392</v>
      </c>
      <c r="B20">
        <v>169.79366999999999</v>
      </c>
      <c r="C20">
        <v>0.28438000000000002</v>
      </c>
      <c r="D20">
        <v>5</v>
      </c>
      <c r="E20">
        <v>3.2199999999999999E-2</v>
      </c>
      <c r="F20">
        <v>3.2599999999999997E-2</v>
      </c>
      <c r="G20">
        <v>1E-3</v>
      </c>
      <c r="H20">
        <v>3.5200000000000002E-2</v>
      </c>
      <c r="I20">
        <v>3.09E-2</v>
      </c>
      <c r="J20">
        <v>9.98E-2</v>
      </c>
      <c r="K20">
        <v>3.7400000000000003E-2</v>
      </c>
      <c r="L20">
        <v>3.7900000000000003E-2</v>
      </c>
      <c r="M20">
        <v>1.1999999999999999E-3</v>
      </c>
      <c r="N20">
        <v>4.0899999999999999E-2</v>
      </c>
      <c r="O20">
        <v>3.5999999999999997E-2</v>
      </c>
      <c r="P20">
        <v>0.11600000000000001</v>
      </c>
    </row>
    <row r="21" spans="1:16">
      <c r="A21" s="7">
        <v>201458798</v>
      </c>
      <c r="B21">
        <v>168.28014999999999</v>
      </c>
      <c r="C21">
        <v>9.2520000000000005E-2</v>
      </c>
      <c r="D21">
        <v>5</v>
      </c>
      <c r="E21">
        <v>3.85E-2</v>
      </c>
      <c r="F21">
        <v>3.8100000000000002E-2</v>
      </c>
      <c r="G21">
        <v>8.9999999999999998E-4</v>
      </c>
      <c r="H21">
        <v>4.02E-2</v>
      </c>
      <c r="I21">
        <v>3.6400000000000002E-2</v>
      </c>
      <c r="J21">
        <v>0.11940000000000001</v>
      </c>
      <c r="K21">
        <v>4.48E-2</v>
      </c>
      <c r="L21">
        <v>4.4299999999999999E-2</v>
      </c>
      <c r="M21">
        <v>1.1000000000000001E-3</v>
      </c>
      <c r="N21">
        <v>4.6800000000000001E-2</v>
      </c>
      <c r="O21">
        <v>4.2299999999999997E-2</v>
      </c>
      <c r="P21">
        <v>0.1389</v>
      </c>
    </row>
    <row r="22" spans="1:16">
      <c r="A22" s="7">
        <v>201465501</v>
      </c>
      <c r="B22">
        <v>176.26447999999999</v>
      </c>
      <c r="C22">
        <v>5.3E-3</v>
      </c>
      <c r="D22">
        <v>5</v>
      </c>
      <c r="E22">
        <v>1.8200000000000001E-2</v>
      </c>
      <c r="F22">
        <v>1.8599999999999998E-2</v>
      </c>
      <c r="G22">
        <v>5.9999999999999995E-4</v>
      </c>
      <c r="H22">
        <v>2.06E-2</v>
      </c>
      <c r="I22">
        <v>1.7899999999999999E-2</v>
      </c>
      <c r="J22">
        <v>5.6399999999999999E-2</v>
      </c>
      <c r="K22">
        <v>2.12E-2</v>
      </c>
      <c r="L22">
        <v>2.1600000000000001E-2</v>
      </c>
      <c r="M22">
        <v>6.9999999999999999E-4</v>
      </c>
      <c r="N22">
        <v>2.3900000000000001E-2</v>
      </c>
      <c r="O22">
        <v>2.0799999999999999E-2</v>
      </c>
      <c r="P22">
        <v>6.5600000000000006E-2</v>
      </c>
    </row>
    <row r="23" spans="1:16">
      <c r="A23" s="7">
        <v>201488365</v>
      </c>
      <c r="B23">
        <v>168.18789000000001</v>
      </c>
      <c r="C23">
        <v>0.34800999999999999</v>
      </c>
      <c r="D23">
        <v>5</v>
      </c>
      <c r="E23">
        <v>3.6700000000000003E-2</v>
      </c>
      <c r="F23">
        <v>3.73E-2</v>
      </c>
      <c r="G23">
        <v>1.2999999999999999E-3</v>
      </c>
      <c r="H23">
        <v>3.9800000000000002E-2</v>
      </c>
      <c r="I23">
        <v>3.4599999999999999E-2</v>
      </c>
      <c r="J23">
        <v>0.1138</v>
      </c>
      <c r="K23">
        <v>4.2700000000000002E-2</v>
      </c>
      <c r="L23">
        <v>4.3400000000000001E-2</v>
      </c>
      <c r="M23">
        <v>1.5E-3</v>
      </c>
      <c r="N23">
        <v>4.6300000000000001E-2</v>
      </c>
      <c r="O23">
        <v>4.0300000000000002E-2</v>
      </c>
      <c r="P23">
        <v>0.1323</v>
      </c>
    </row>
    <row r="24" spans="1:16">
      <c r="A24" s="7">
        <v>201505350</v>
      </c>
      <c r="B24">
        <v>174.96032</v>
      </c>
      <c r="C24">
        <v>0.60358000000000001</v>
      </c>
      <c r="D24">
        <v>5</v>
      </c>
      <c r="E24">
        <v>1.6299999999999999E-2</v>
      </c>
      <c r="F24">
        <v>1.6500000000000001E-2</v>
      </c>
      <c r="G24">
        <v>5.0000000000000001E-4</v>
      </c>
      <c r="H24">
        <v>1.7500000000000002E-2</v>
      </c>
      <c r="I24">
        <v>1.5800000000000002E-2</v>
      </c>
      <c r="J24">
        <v>5.0500000000000003E-2</v>
      </c>
      <c r="K24">
        <v>1.89E-2</v>
      </c>
      <c r="L24">
        <v>1.9199999999999998E-2</v>
      </c>
      <c r="M24">
        <v>5.0000000000000001E-4</v>
      </c>
      <c r="N24">
        <v>2.0299999999999999E-2</v>
      </c>
      <c r="O24">
        <v>1.83E-2</v>
      </c>
      <c r="P24">
        <v>5.8700000000000002E-2</v>
      </c>
    </row>
    <row r="25" spans="1:16">
      <c r="A25" s="7">
        <v>201516974</v>
      </c>
      <c r="B25">
        <v>174.31449000000001</v>
      </c>
      <c r="C25">
        <v>0.78315000000000001</v>
      </c>
      <c r="D25">
        <v>5</v>
      </c>
      <c r="E25">
        <v>1.95E-2</v>
      </c>
      <c r="F25">
        <v>1.9599999999999999E-2</v>
      </c>
      <c r="G25">
        <v>6.9999999999999999E-4</v>
      </c>
      <c r="H25">
        <v>2.1000000000000001E-2</v>
      </c>
      <c r="I25">
        <v>1.83E-2</v>
      </c>
      <c r="J25">
        <v>6.0400000000000002E-2</v>
      </c>
      <c r="K25">
        <v>2.2700000000000001E-2</v>
      </c>
      <c r="L25">
        <v>2.2800000000000001E-2</v>
      </c>
      <c r="M25">
        <v>8.9999999999999998E-4</v>
      </c>
      <c r="N25">
        <v>2.4400000000000002E-2</v>
      </c>
      <c r="O25">
        <v>2.12E-2</v>
      </c>
      <c r="P25">
        <v>7.0300000000000001E-2</v>
      </c>
    </row>
    <row r="26" spans="1:16">
      <c r="A26" s="7">
        <v>201546283</v>
      </c>
      <c r="B26">
        <v>171.51516000000001</v>
      </c>
      <c r="C26">
        <v>1.2307399999999999</v>
      </c>
      <c r="D26">
        <v>5</v>
      </c>
      <c r="E26">
        <v>3.0700000000000002E-2</v>
      </c>
      <c r="F26">
        <v>3.0700000000000002E-2</v>
      </c>
      <c r="G26">
        <v>6.9999999999999999E-4</v>
      </c>
      <c r="H26">
        <v>3.1899999999999998E-2</v>
      </c>
      <c r="I26">
        <v>2.93E-2</v>
      </c>
      <c r="J26">
        <v>9.5200000000000007E-2</v>
      </c>
      <c r="K26">
        <v>3.5700000000000003E-2</v>
      </c>
      <c r="L26">
        <v>3.5700000000000003E-2</v>
      </c>
      <c r="M26">
        <v>8.0000000000000004E-4</v>
      </c>
      <c r="N26">
        <v>3.7100000000000001E-2</v>
      </c>
      <c r="O26">
        <v>3.4099999999999998E-2</v>
      </c>
      <c r="P26">
        <v>0.11070000000000001</v>
      </c>
    </row>
    <row r="27" spans="1:16">
      <c r="A27" s="7">
        <v>201549860</v>
      </c>
      <c r="B27">
        <v>170.10308000000001</v>
      </c>
      <c r="C27">
        <v>1.28596</v>
      </c>
      <c r="D27">
        <v>5</v>
      </c>
      <c r="E27">
        <v>3.1E-2</v>
      </c>
      <c r="F27">
        <v>3.2199999999999999E-2</v>
      </c>
      <c r="G27">
        <v>2.5000000000000001E-3</v>
      </c>
      <c r="H27">
        <v>3.6999999999999998E-2</v>
      </c>
      <c r="I27">
        <v>2.8199999999999999E-2</v>
      </c>
      <c r="J27">
        <v>9.6000000000000002E-2</v>
      </c>
      <c r="K27">
        <v>3.5999999999999997E-2</v>
      </c>
      <c r="L27">
        <v>3.7400000000000003E-2</v>
      </c>
      <c r="M27">
        <v>2.8999999999999998E-3</v>
      </c>
      <c r="N27">
        <v>4.2999999999999997E-2</v>
      </c>
      <c r="O27">
        <v>3.2800000000000003E-2</v>
      </c>
      <c r="P27">
        <v>0.11169999999999999</v>
      </c>
    </row>
    <row r="28" spans="1:16">
      <c r="A28" s="7">
        <v>201555883</v>
      </c>
      <c r="B28">
        <v>176.07594</v>
      </c>
      <c r="C28">
        <v>1.37595</v>
      </c>
      <c r="D28">
        <v>5</v>
      </c>
      <c r="E28">
        <v>1.7100000000000001E-2</v>
      </c>
      <c r="F28">
        <v>1.7000000000000001E-2</v>
      </c>
      <c r="G28">
        <v>4.0000000000000002E-4</v>
      </c>
      <c r="H28">
        <v>1.77E-2</v>
      </c>
      <c r="I28">
        <v>1.5699999999999999E-2</v>
      </c>
      <c r="J28">
        <v>5.2999999999999999E-2</v>
      </c>
      <c r="K28">
        <v>1.9900000000000001E-2</v>
      </c>
      <c r="L28">
        <v>1.9699999999999999E-2</v>
      </c>
      <c r="M28">
        <v>5.0000000000000001E-4</v>
      </c>
      <c r="N28">
        <v>2.06E-2</v>
      </c>
      <c r="O28">
        <v>1.83E-2</v>
      </c>
      <c r="P28">
        <v>6.1600000000000002E-2</v>
      </c>
    </row>
    <row r="29" spans="1:16">
      <c r="A29" s="7">
        <v>201567796</v>
      </c>
      <c r="B29">
        <v>172.17425</v>
      </c>
      <c r="C29">
        <v>1.55192</v>
      </c>
      <c r="D29">
        <v>5</v>
      </c>
      <c r="E29">
        <v>2.4400000000000002E-2</v>
      </c>
      <c r="F29">
        <v>2.5000000000000001E-2</v>
      </c>
      <c r="G29">
        <v>1E-3</v>
      </c>
      <c r="H29">
        <v>2.7E-2</v>
      </c>
      <c r="I29">
        <v>2.35E-2</v>
      </c>
      <c r="J29">
        <v>7.5600000000000001E-2</v>
      </c>
      <c r="K29">
        <v>2.8400000000000002E-2</v>
      </c>
      <c r="L29">
        <v>2.9000000000000001E-2</v>
      </c>
      <c r="M29">
        <v>1.1999999999999999E-3</v>
      </c>
      <c r="N29">
        <v>3.1399999999999997E-2</v>
      </c>
      <c r="O29">
        <v>2.7300000000000001E-2</v>
      </c>
      <c r="P29">
        <v>8.7900000000000006E-2</v>
      </c>
    </row>
    <row r="30" spans="1:16">
      <c r="A30" s="7">
        <v>201569483</v>
      </c>
      <c r="B30">
        <v>167.1713</v>
      </c>
      <c r="C30">
        <v>1.57751</v>
      </c>
      <c r="D30">
        <v>5</v>
      </c>
      <c r="E30">
        <v>3.4500000000000003E-2</v>
      </c>
      <c r="F30">
        <v>3.4500000000000003E-2</v>
      </c>
      <c r="G30">
        <v>8.9999999999999998E-4</v>
      </c>
      <c r="H30">
        <v>3.5799999999999998E-2</v>
      </c>
      <c r="I30">
        <v>3.2599999999999997E-2</v>
      </c>
      <c r="J30">
        <v>0.107</v>
      </c>
      <c r="K30">
        <v>4.0099999999999997E-2</v>
      </c>
      <c r="L30">
        <v>4.0099999999999997E-2</v>
      </c>
      <c r="M30">
        <v>1.1000000000000001E-3</v>
      </c>
      <c r="N30">
        <v>4.1599999999999998E-2</v>
      </c>
      <c r="O30">
        <v>3.7900000000000003E-2</v>
      </c>
      <c r="P30">
        <v>0.1244</v>
      </c>
    </row>
    <row r="31" spans="1:16">
      <c r="A31" s="7">
        <v>201576812</v>
      </c>
      <c r="B31">
        <v>176.54256000000001</v>
      </c>
      <c r="C31">
        <v>1.68754</v>
      </c>
      <c r="D31">
        <v>5</v>
      </c>
      <c r="E31">
        <v>1.8599999999999998E-2</v>
      </c>
      <c r="F31">
        <v>1.8499999999999999E-2</v>
      </c>
      <c r="G31">
        <v>5.0000000000000001E-4</v>
      </c>
      <c r="H31">
        <v>1.9599999999999999E-2</v>
      </c>
      <c r="I31">
        <v>1.7299999999999999E-2</v>
      </c>
      <c r="J31">
        <v>5.7799999999999997E-2</v>
      </c>
      <c r="K31">
        <v>2.1700000000000001E-2</v>
      </c>
      <c r="L31">
        <v>2.1499999999999998E-2</v>
      </c>
      <c r="M31">
        <v>5.9999999999999995E-4</v>
      </c>
      <c r="N31">
        <v>2.2700000000000001E-2</v>
      </c>
      <c r="O31">
        <v>2.01E-2</v>
      </c>
      <c r="P31">
        <v>6.7199999999999996E-2</v>
      </c>
    </row>
    <row r="32" spans="1:16">
      <c r="A32" s="7">
        <v>201577035</v>
      </c>
      <c r="B32">
        <v>172.12195</v>
      </c>
      <c r="C32">
        <v>1.6906399999999999</v>
      </c>
      <c r="D32">
        <v>5</v>
      </c>
      <c r="E32">
        <v>2.4400000000000002E-2</v>
      </c>
      <c r="F32">
        <v>2.4199999999999999E-2</v>
      </c>
      <c r="G32">
        <v>5.0000000000000001E-4</v>
      </c>
      <c r="H32">
        <v>2.52E-2</v>
      </c>
      <c r="I32">
        <v>2.3300000000000001E-2</v>
      </c>
      <c r="J32">
        <v>7.5600000000000001E-2</v>
      </c>
      <c r="K32">
        <v>2.8299999999999999E-2</v>
      </c>
      <c r="L32">
        <v>2.81E-2</v>
      </c>
      <c r="M32">
        <v>5.9999999999999995E-4</v>
      </c>
      <c r="N32">
        <v>2.93E-2</v>
      </c>
      <c r="O32">
        <v>2.7099999999999999E-2</v>
      </c>
      <c r="P32">
        <v>8.7900000000000006E-2</v>
      </c>
    </row>
    <row r="33" spans="1:16">
      <c r="A33" s="7">
        <v>201594823</v>
      </c>
      <c r="B33">
        <v>167.33394999999999</v>
      </c>
      <c r="C33">
        <v>1.96383</v>
      </c>
      <c r="D33">
        <v>5</v>
      </c>
      <c r="E33">
        <v>3.61E-2</v>
      </c>
      <c r="F33">
        <v>3.5700000000000003E-2</v>
      </c>
      <c r="G33">
        <v>1.2999999999999999E-3</v>
      </c>
      <c r="H33">
        <v>3.7400000000000003E-2</v>
      </c>
      <c r="I33">
        <v>3.2800000000000003E-2</v>
      </c>
      <c r="J33">
        <v>0.112</v>
      </c>
      <c r="K33">
        <v>4.2000000000000003E-2</v>
      </c>
      <c r="L33">
        <v>4.1500000000000002E-2</v>
      </c>
      <c r="M33">
        <v>1.5E-3</v>
      </c>
      <c r="N33">
        <v>4.3400000000000001E-2</v>
      </c>
      <c r="O33">
        <v>3.8100000000000002E-2</v>
      </c>
      <c r="P33">
        <v>0.1303</v>
      </c>
    </row>
    <row r="34" spans="1:16">
      <c r="A34" s="7">
        <v>201596316</v>
      </c>
      <c r="B34">
        <v>169.042</v>
      </c>
      <c r="C34">
        <v>1.9868399999999999</v>
      </c>
      <c r="D34">
        <v>5</v>
      </c>
      <c r="E34">
        <v>3.7600000000000001E-2</v>
      </c>
      <c r="F34">
        <v>3.8399999999999997E-2</v>
      </c>
      <c r="G34">
        <v>6.9999999999999999E-4</v>
      </c>
      <c r="H34">
        <v>4.0500000000000001E-2</v>
      </c>
      <c r="I34">
        <v>3.7400000000000003E-2</v>
      </c>
      <c r="J34">
        <v>0.1167</v>
      </c>
      <c r="K34">
        <v>4.3799999999999999E-2</v>
      </c>
      <c r="L34">
        <v>4.4699999999999997E-2</v>
      </c>
      <c r="M34">
        <v>8.0000000000000004E-4</v>
      </c>
      <c r="N34">
        <v>4.7100000000000003E-2</v>
      </c>
      <c r="O34">
        <v>4.3499999999999997E-2</v>
      </c>
      <c r="P34">
        <v>0.13569999999999999</v>
      </c>
    </row>
    <row r="35" spans="1:16">
      <c r="A35" s="7">
        <v>201613023</v>
      </c>
      <c r="B35">
        <v>173.19203999999999</v>
      </c>
      <c r="C35">
        <v>2.2448800000000002</v>
      </c>
      <c r="D35">
        <v>5</v>
      </c>
      <c r="E35">
        <v>2.6200000000000001E-2</v>
      </c>
      <c r="F35">
        <v>2.6499999999999999E-2</v>
      </c>
      <c r="G35">
        <v>1.2999999999999999E-3</v>
      </c>
      <c r="H35">
        <v>2.9100000000000001E-2</v>
      </c>
      <c r="I35">
        <v>2.4400000000000002E-2</v>
      </c>
      <c r="J35">
        <v>8.1299999999999997E-2</v>
      </c>
      <c r="K35">
        <v>3.0499999999999999E-2</v>
      </c>
      <c r="L35">
        <v>3.0800000000000001E-2</v>
      </c>
      <c r="M35">
        <v>1.5E-3</v>
      </c>
      <c r="N35">
        <v>3.3799999999999997E-2</v>
      </c>
      <c r="O35">
        <v>2.8400000000000002E-2</v>
      </c>
      <c r="P35">
        <v>9.4500000000000001E-2</v>
      </c>
    </row>
    <row r="36" spans="1:16">
      <c r="A36" s="7">
        <v>201617985</v>
      </c>
      <c r="B36">
        <v>179.49167</v>
      </c>
      <c r="C36">
        <v>2.3214800000000002</v>
      </c>
      <c r="D36">
        <v>5</v>
      </c>
      <c r="E36">
        <v>2.7400000000000001E-2</v>
      </c>
      <c r="F36">
        <v>2.7199999999999998E-2</v>
      </c>
      <c r="G36">
        <v>2.3E-3</v>
      </c>
      <c r="H36">
        <v>0.03</v>
      </c>
      <c r="I36">
        <v>2.2200000000000001E-2</v>
      </c>
      <c r="J36">
        <v>8.5000000000000006E-2</v>
      </c>
      <c r="K36">
        <v>3.1899999999999998E-2</v>
      </c>
      <c r="L36">
        <v>3.1600000000000003E-2</v>
      </c>
      <c r="M36">
        <v>2.7000000000000001E-3</v>
      </c>
      <c r="N36">
        <v>3.49E-2</v>
      </c>
      <c r="O36">
        <v>2.58E-2</v>
      </c>
      <c r="P36">
        <v>9.8900000000000002E-2</v>
      </c>
    </row>
    <row r="37" spans="1:16">
      <c r="A37" s="7">
        <v>201626686</v>
      </c>
      <c r="B37">
        <v>169.44711000000001</v>
      </c>
      <c r="C37">
        <v>2.45601</v>
      </c>
      <c r="D37">
        <v>5</v>
      </c>
      <c r="E37">
        <v>4.65E-2</v>
      </c>
      <c r="F37">
        <v>4.65E-2</v>
      </c>
      <c r="G37">
        <v>6.9999999999999999E-4</v>
      </c>
      <c r="H37">
        <v>4.7899999999999998E-2</v>
      </c>
      <c r="I37">
        <v>4.4900000000000002E-2</v>
      </c>
      <c r="J37">
        <v>0.14410000000000001</v>
      </c>
      <c r="K37">
        <v>5.3999999999999999E-2</v>
      </c>
      <c r="L37">
        <v>5.4100000000000002E-2</v>
      </c>
      <c r="M37">
        <v>8.9999999999999998E-4</v>
      </c>
      <c r="N37">
        <v>5.5599999999999997E-2</v>
      </c>
      <c r="O37">
        <v>5.2200000000000003E-2</v>
      </c>
      <c r="P37">
        <v>0.16750000000000001</v>
      </c>
    </row>
    <row r="38" spans="1:16">
      <c r="A38" s="7">
        <v>201629650</v>
      </c>
      <c r="B38">
        <v>170.15553</v>
      </c>
      <c r="C38">
        <v>2.5026999999999999</v>
      </c>
      <c r="D38">
        <v>5</v>
      </c>
      <c r="E38">
        <v>4.6600000000000003E-2</v>
      </c>
      <c r="F38">
        <v>4.5900000000000003E-2</v>
      </c>
      <c r="G38">
        <v>2.3999999999999998E-3</v>
      </c>
      <c r="H38">
        <v>5.0500000000000003E-2</v>
      </c>
      <c r="I38">
        <v>3.9699999999999999E-2</v>
      </c>
      <c r="J38">
        <v>0.14460000000000001</v>
      </c>
      <c r="K38">
        <v>5.4199999999999998E-2</v>
      </c>
      <c r="L38">
        <v>5.33E-2</v>
      </c>
      <c r="M38">
        <v>2.8E-3</v>
      </c>
      <c r="N38">
        <v>5.8799999999999998E-2</v>
      </c>
      <c r="O38">
        <v>4.6100000000000002E-2</v>
      </c>
      <c r="P38">
        <v>0.1681</v>
      </c>
    </row>
    <row r="39" spans="1:16">
      <c r="A39" s="7">
        <v>201635569</v>
      </c>
      <c r="B39">
        <v>178.05701999999999</v>
      </c>
      <c r="C39">
        <v>2.5942400000000001</v>
      </c>
      <c r="D39">
        <v>5</v>
      </c>
      <c r="E39">
        <v>2.0799999999999999E-2</v>
      </c>
      <c r="F39">
        <v>2.0799999999999999E-2</v>
      </c>
      <c r="G39">
        <v>2.0000000000000001E-4</v>
      </c>
      <c r="H39">
        <v>2.1299999999999999E-2</v>
      </c>
      <c r="I39">
        <v>2.0400000000000001E-2</v>
      </c>
      <c r="J39">
        <v>6.4500000000000002E-2</v>
      </c>
      <c r="K39">
        <v>2.4199999999999999E-2</v>
      </c>
      <c r="L39">
        <v>2.4199999999999999E-2</v>
      </c>
      <c r="M39">
        <v>2.0000000000000001E-4</v>
      </c>
      <c r="N39">
        <v>2.4799999999999999E-2</v>
      </c>
      <c r="O39">
        <v>2.3800000000000002E-2</v>
      </c>
      <c r="P39">
        <v>7.4999999999999997E-2</v>
      </c>
    </row>
    <row r="40" spans="1:16">
      <c r="A40" s="7">
        <v>201648133</v>
      </c>
      <c r="B40">
        <v>167.88943</v>
      </c>
      <c r="C40">
        <v>2.7870400000000002</v>
      </c>
      <c r="D40">
        <v>5</v>
      </c>
      <c r="E40">
        <v>3.3500000000000002E-2</v>
      </c>
      <c r="F40">
        <v>3.2899999999999999E-2</v>
      </c>
      <c r="G40">
        <v>5.0000000000000001E-4</v>
      </c>
      <c r="H40">
        <v>3.3500000000000002E-2</v>
      </c>
      <c r="I40">
        <v>3.1800000000000002E-2</v>
      </c>
      <c r="J40">
        <v>0.1038</v>
      </c>
      <c r="K40">
        <v>3.8899999999999997E-2</v>
      </c>
      <c r="L40">
        <v>3.8300000000000001E-2</v>
      </c>
      <c r="M40">
        <v>5.9999999999999995E-4</v>
      </c>
      <c r="N40">
        <v>3.9E-2</v>
      </c>
      <c r="O40">
        <v>3.6999999999999998E-2</v>
      </c>
      <c r="P40">
        <v>0.1207</v>
      </c>
    </row>
    <row r="41" spans="1:16">
      <c r="A41" s="7">
        <v>201649426</v>
      </c>
      <c r="B41">
        <v>177.23425</v>
      </c>
      <c r="C41">
        <v>2.80762</v>
      </c>
      <c r="D41">
        <v>5</v>
      </c>
      <c r="E41">
        <v>2.3099999999999999E-2</v>
      </c>
      <c r="F41">
        <v>2.3900000000000001E-2</v>
      </c>
      <c r="G41">
        <v>1.1999999999999999E-3</v>
      </c>
      <c r="H41">
        <v>2.7300000000000001E-2</v>
      </c>
      <c r="I41">
        <v>2.2499999999999999E-2</v>
      </c>
      <c r="J41">
        <v>7.1599999999999997E-2</v>
      </c>
      <c r="K41">
        <v>2.69E-2</v>
      </c>
      <c r="L41">
        <v>2.7799999999999998E-2</v>
      </c>
      <c r="M41">
        <v>1.4E-3</v>
      </c>
      <c r="N41">
        <v>3.1699999999999999E-2</v>
      </c>
      <c r="O41">
        <v>2.6200000000000001E-2</v>
      </c>
      <c r="P41">
        <v>8.3299999999999999E-2</v>
      </c>
    </row>
    <row r="42" spans="1:16">
      <c r="A42" s="7">
        <v>201665500</v>
      </c>
      <c r="B42">
        <v>177.40719000000001</v>
      </c>
      <c r="C42">
        <v>3.0671599999999999</v>
      </c>
      <c r="D42">
        <v>5</v>
      </c>
      <c r="E42">
        <v>1.9599999999999999E-2</v>
      </c>
      <c r="F42">
        <v>1.9800000000000002E-2</v>
      </c>
      <c r="G42">
        <v>4.0000000000000002E-4</v>
      </c>
      <c r="H42">
        <v>2.1000000000000001E-2</v>
      </c>
      <c r="I42">
        <v>1.9199999999999998E-2</v>
      </c>
      <c r="J42">
        <v>6.0699999999999997E-2</v>
      </c>
      <c r="K42">
        <v>2.2800000000000001E-2</v>
      </c>
      <c r="L42">
        <v>2.3E-2</v>
      </c>
      <c r="M42">
        <v>4.0000000000000002E-4</v>
      </c>
      <c r="N42">
        <v>2.4500000000000001E-2</v>
      </c>
      <c r="O42">
        <v>2.24E-2</v>
      </c>
      <c r="P42">
        <v>7.0499999999999993E-2</v>
      </c>
    </row>
    <row r="43" spans="1:16">
      <c r="A43" s="7">
        <v>201702477</v>
      </c>
      <c r="B43">
        <v>175.24080000000001</v>
      </c>
      <c r="C43">
        <v>3.6815799999999999</v>
      </c>
      <c r="D43">
        <v>5</v>
      </c>
      <c r="E43">
        <v>1.8599999999999998E-2</v>
      </c>
      <c r="F43">
        <v>1.84E-2</v>
      </c>
      <c r="G43">
        <v>1.1000000000000001E-3</v>
      </c>
      <c r="H43">
        <v>1.9599999999999999E-2</v>
      </c>
      <c r="I43">
        <v>1.55E-2</v>
      </c>
      <c r="J43">
        <v>5.7599999999999998E-2</v>
      </c>
      <c r="K43">
        <v>2.1600000000000001E-2</v>
      </c>
      <c r="L43">
        <v>2.1399999999999999E-2</v>
      </c>
      <c r="M43">
        <v>1.2999999999999999E-3</v>
      </c>
      <c r="N43">
        <v>2.2800000000000001E-2</v>
      </c>
      <c r="O43">
        <v>1.7999999999999999E-2</v>
      </c>
      <c r="P43">
        <v>6.7000000000000004E-2</v>
      </c>
    </row>
    <row r="44" spans="1:16">
      <c r="A44" s="7">
        <v>201704541</v>
      </c>
      <c r="B44">
        <v>170.48612</v>
      </c>
      <c r="C44">
        <v>3.7158199999999999</v>
      </c>
      <c r="D44">
        <v>5</v>
      </c>
      <c r="E44">
        <v>3.61E-2</v>
      </c>
      <c r="F44">
        <v>3.6200000000000003E-2</v>
      </c>
      <c r="G44">
        <v>8.9999999999999998E-4</v>
      </c>
      <c r="H44">
        <v>3.8300000000000001E-2</v>
      </c>
      <c r="I44">
        <v>3.5200000000000002E-2</v>
      </c>
      <c r="J44">
        <v>0.1119</v>
      </c>
      <c r="K44">
        <v>4.2000000000000003E-2</v>
      </c>
      <c r="L44">
        <v>4.2099999999999999E-2</v>
      </c>
      <c r="M44">
        <v>1E-3</v>
      </c>
      <c r="N44">
        <v>4.4499999999999998E-2</v>
      </c>
      <c r="O44">
        <v>4.0899999999999999E-2</v>
      </c>
      <c r="P44">
        <v>0.13009999999999999</v>
      </c>
    </row>
    <row r="45" spans="1:16">
      <c r="A45" s="7">
        <v>201705526</v>
      </c>
      <c r="B45">
        <v>172.38579999999999</v>
      </c>
      <c r="C45">
        <v>3.73211</v>
      </c>
      <c r="D45">
        <v>5</v>
      </c>
      <c r="E45">
        <v>2.3199999999999998E-2</v>
      </c>
      <c r="F45">
        <v>2.3099999999999999E-2</v>
      </c>
      <c r="G45">
        <v>6.9999999999999999E-4</v>
      </c>
      <c r="H45">
        <v>2.4799999999999999E-2</v>
      </c>
      <c r="I45">
        <v>2.1600000000000001E-2</v>
      </c>
      <c r="J45">
        <v>7.1999999999999995E-2</v>
      </c>
      <c r="K45">
        <v>2.7E-2</v>
      </c>
      <c r="L45">
        <v>2.6800000000000001E-2</v>
      </c>
      <c r="M45">
        <v>8.0000000000000004E-4</v>
      </c>
      <c r="N45">
        <v>2.8799999999999999E-2</v>
      </c>
      <c r="O45">
        <v>2.5100000000000001E-2</v>
      </c>
      <c r="P45">
        <v>8.3699999999999997E-2</v>
      </c>
    </row>
    <row r="46" spans="1:16">
      <c r="A46" s="7">
        <v>201711881</v>
      </c>
      <c r="B46">
        <v>172.16574</v>
      </c>
      <c r="C46">
        <v>3.8406400000000001</v>
      </c>
      <c r="D46">
        <v>5</v>
      </c>
      <c r="E46">
        <v>2.5000000000000001E-2</v>
      </c>
      <c r="F46">
        <v>2.53E-2</v>
      </c>
      <c r="G46">
        <v>1.2999999999999999E-3</v>
      </c>
      <c r="H46">
        <v>2.81E-2</v>
      </c>
      <c r="I46">
        <v>2.3699999999999999E-2</v>
      </c>
      <c r="J46">
        <v>7.7499999999999999E-2</v>
      </c>
      <c r="K46">
        <v>2.9100000000000001E-2</v>
      </c>
      <c r="L46">
        <v>2.9499999999999998E-2</v>
      </c>
      <c r="M46">
        <v>1.5E-3</v>
      </c>
      <c r="N46">
        <v>3.27E-2</v>
      </c>
      <c r="O46">
        <v>2.75E-2</v>
      </c>
      <c r="P46">
        <v>9.01E-2</v>
      </c>
    </row>
    <row r="47" spans="1:16">
      <c r="A47" s="7">
        <v>201725399</v>
      </c>
      <c r="B47">
        <v>168.43068</v>
      </c>
      <c r="C47">
        <v>4.0729100000000003</v>
      </c>
      <c r="D47">
        <v>5</v>
      </c>
      <c r="E47">
        <v>3.9300000000000002E-2</v>
      </c>
      <c r="F47">
        <v>3.9399999999999998E-2</v>
      </c>
      <c r="G47">
        <v>1.6000000000000001E-3</v>
      </c>
      <c r="H47">
        <v>4.1700000000000001E-2</v>
      </c>
      <c r="I47">
        <v>3.6600000000000001E-2</v>
      </c>
      <c r="J47">
        <v>0.1217</v>
      </c>
      <c r="K47">
        <v>4.5600000000000002E-2</v>
      </c>
      <c r="L47">
        <v>4.58E-2</v>
      </c>
      <c r="M47">
        <v>1.8E-3</v>
      </c>
      <c r="N47">
        <v>4.8500000000000001E-2</v>
      </c>
      <c r="O47">
        <v>4.2599999999999999E-2</v>
      </c>
      <c r="P47">
        <v>0.14149999999999999</v>
      </c>
    </row>
    <row r="48" spans="1:16">
      <c r="A48" s="7">
        <v>201736247</v>
      </c>
      <c r="B48">
        <v>178.11080000000001</v>
      </c>
      <c r="C48">
        <v>4.2547499999999996</v>
      </c>
      <c r="D48">
        <v>5</v>
      </c>
      <c r="E48">
        <v>1.8200000000000001E-2</v>
      </c>
      <c r="F48">
        <v>1.8499999999999999E-2</v>
      </c>
      <c r="G48">
        <v>2.9999999999999997E-4</v>
      </c>
      <c r="H48">
        <v>1.9400000000000001E-2</v>
      </c>
      <c r="I48">
        <v>1.7899999999999999E-2</v>
      </c>
      <c r="J48">
        <v>5.6500000000000002E-2</v>
      </c>
      <c r="K48">
        <v>2.12E-2</v>
      </c>
      <c r="L48">
        <v>2.1600000000000001E-2</v>
      </c>
      <c r="M48">
        <v>4.0000000000000002E-4</v>
      </c>
      <c r="N48">
        <v>2.2499999999999999E-2</v>
      </c>
      <c r="O48">
        <v>2.0799999999999999E-2</v>
      </c>
      <c r="P48">
        <v>6.5699999999999995E-2</v>
      </c>
    </row>
    <row r="49" spans="1:16">
      <c r="A49" s="7">
        <v>201754305</v>
      </c>
      <c r="B49">
        <v>175.09727000000001</v>
      </c>
      <c r="C49">
        <v>4.5573399999999999</v>
      </c>
      <c r="D49">
        <v>5</v>
      </c>
      <c r="E49">
        <v>1.61E-2</v>
      </c>
      <c r="F49">
        <v>1.61E-2</v>
      </c>
      <c r="G49">
        <v>8.0000000000000004E-4</v>
      </c>
      <c r="H49">
        <v>1.78E-2</v>
      </c>
      <c r="I49">
        <v>1.4999999999999999E-2</v>
      </c>
      <c r="J49">
        <v>4.9799999999999997E-2</v>
      </c>
      <c r="K49">
        <v>1.8700000000000001E-2</v>
      </c>
      <c r="L49">
        <v>1.8800000000000001E-2</v>
      </c>
      <c r="M49">
        <v>1E-3</v>
      </c>
      <c r="N49">
        <v>2.07E-2</v>
      </c>
      <c r="O49">
        <v>1.7500000000000002E-2</v>
      </c>
      <c r="P49">
        <v>5.8000000000000003E-2</v>
      </c>
    </row>
    <row r="50" spans="1:16">
      <c r="A50" s="7">
        <v>201779067</v>
      </c>
      <c r="B50">
        <v>168.5427</v>
      </c>
      <c r="C50">
        <v>4.98813</v>
      </c>
      <c r="D50">
        <v>5</v>
      </c>
      <c r="E50">
        <v>4.8099999999999997E-2</v>
      </c>
      <c r="F50">
        <v>4.7500000000000001E-2</v>
      </c>
      <c r="G50">
        <v>1.8E-3</v>
      </c>
      <c r="H50">
        <v>5.1400000000000001E-2</v>
      </c>
      <c r="I50">
        <v>4.4900000000000002E-2</v>
      </c>
      <c r="J50">
        <v>0.1492</v>
      </c>
      <c r="K50">
        <v>5.6000000000000001E-2</v>
      </c>
      <c r="L50">
        <v>5.5300000000000002E-2</v>
      </c>
      <c r="M50">
        <v>2.0999999999999999E-3</v>
      </c>
      <c r="N50">
        <v>5.9799999999999999E-2</v>
      </c>
      <c r="O50">
        <v>5.2200000000000003E-2</v>
      </c>
      <c r="P50">
        <v>0.17349999999999999</v>
      </c>
    </row>
    <row r="51" spans="1:16">
      <c r="A51" s="7">
        <v>201826968</v>
      </c>
      <c r="B51">
        <v>178.36511999999999</v>
      </c>
      <c r="C51">
        <v>5.8594200000000001</v>
      </c>
      <c r="D51">
        <v>5</v>
      </c>
      <c r="E51">
        <v>1.0800000000000001E-2</v>
      </c>
      <c r="F51">
        <v>1.12E-2</v>
      </c>
      <c r="G51">
        <v>1.1000000000000001E-3</v>
      </c>
      <c r="H51">
        <v>1.2999999999999999E-2</v>
      </c>
      <c r="I51">
        <v>8.8000000000000005E-3</v>
      </c>
      <c r="J51">
        <v>3.3399999999999999E-2</v>
      </c>
      <c r="K51">
        <v>1.2500000000000001E-2</v>
      </c>
      <c r="L51">
        <v>1.2999999999999999E-2</v>
      </c>
      <c r="M51">
        <v>1.2999999999999999E-3</v>
      </c>
      <c r="N51">
        <v>1.5100000000000001E-2</v>
      </c>
      <c r="O51">
        <v>1.0200000000000001E-2</v>
      </c>
      <c r="P51">
        <v>3.8800000000000001E-2</v>
      </c>
    </row>
    <row r="52" spans="1:16">
      <c r="A52" s="7">
        <v>201828749</v>
      </c>
      <c r="B52">
        <v>175.65432999999999</v>
      </c>
      <c r="C52">
        <v>5.8943199999999996</v>
      </c>
      <c r="D52">
        <v>5</v>
      </c>
      <c r="E52">
        <v>2.6700000000000002E-2</v>
      </c>
      <c r="F52">
        <v>2.6599999999999999E-2</v>
      </c>
      <c r="G52">
        <v>2.5000000000000001E-3</v>
      </c>
      <c r="H52">
        <v>3.1899999999999998E-2</v>
      </c>
      <c r="I52">
        <v>2.29E-2</v>
      </c>
      <c r="J52">
        <v>8.2900000000000001E-2</v>
      </c>
      <c r="K52">
        <v>3.1099999999999999E-2</v>
      </c>
      <c r="L52">
        <v>3.09E-2</v>
      </c>
      <c r="M52">
        <v>2.8999999999999998E-3</v>
      </c>
      <c r="N52">
        <v>3.7100000000000001E-2</v>
      </c>
      <c r="O52">
        <v>2.6599999999999999E-2</v>
      </c>
      <c r="P52">
        <v>9.64E-2</v>
      </c>
    </row>
    <row r="53" spans="1:16">
      <c r="A53" s="7">
        <v>201855371</v>
      </c>
      <c r="B53">
        <v>178.32978</v>
      </c>
      <c r="C53">
        <v>6.4122599999999998</v>
      </c>
      <c r="D53">
        <v>5</v>
      </c>
      <c r="E53">
        <v>1.06E-2</v>
      </c>
      <c r="F53">
        <v>1.0699999999999999E-2</v>
      </c>
      <c r="G53">
        <v>2.9999999999999997E-4</v>
      </c>
      <c r="H53">
        <v>1.1299999999999999E-2</v>
      </c>
      <c r="I53">
        <v>0.01</v>
      </c>
      <c r="J53">
        <v>3.2899999999999999E-2</v>
      </c>
      <c r="K53">
        <v>1.24E-2</v>
      </c>
      <c r="L53">
        <v>1.2500000000000001E-2</v>
      </c>
      <c r="M53">
        <v>4.0000000000000002E-4</v>
      </c>
      <c r="N53">
        <v>1.3100000000000001E-2</v>
      </c>
      <c r="O53">
        <v>1.1599999999999999E-2</v>
      </c>
      <c r="P53">
        <v>3.8300000000000001E-2</v>
      </c>
    </row>
    <row r="54" spans="1:16">
      <c r="A54" s="7">
        <v>201862715</v>
      </c>
      <c r="B54">
        <v>175.90837999999999</v>
      </c>
      <c r="C54">
        <v>6.5637299999999996</v>
      </c>
      <c r="D54">
        <v>5</v>
      </c>
      <c r="E54">
        <v>1.8800000000000001E-2</v>
      </c>
      <c r="F54">
        <v>1.8599999999999998E-2</v>
      </c>
      <c r="G54">
        <v>4.0000000000000002E-4</v>
      </c>
      <c r="H54">
        <v>1.9300000000000001E-2</v>
      </c>
      <c r="I54">
        <v>1.77E-2</v>
      </c>
      <c r="J54">
        <v>5.8400000000000001E-2</v>
      </c>
      <c r="K54">
        <v>2.1899999999999999E-2</v>
      </c>
      <c r="L54">
        <v>2.1600000000000001E-2</v>
      </c>
      <c r="M54">
        <v>5.0000000000000001E-4</v>
      </c>
      <c r="N54">
        <v>2.24E-2</v>
      </c>
      <c r="O54">
        <v>2.06E-2</v>
      </c>
      <c r="P54">
        <v>6.7900000000000002E-2</v>
      </c>
    </row>
    <row r="55" spans="1:16">
      <c r="A55" s="7">
        <v>201890494</v>
      </c>
      <c r="B55">
        <v>177.74487999999999</v>
      </c>
      <c r="C55">
        <v>7.1248399999999998</v>
      </c>
      <c r="D55">
        <v>5</v>
      </c>
      <c r="E55">
        <v>1.0200000000000001E-2</v>
      </c>
      <c r="F55">
        <v>1.01E-2</v>
      </c>
      <c r="G55">
        <v>4.0000000000000002E-4</v>
      </c>
      <c r="H55">
        <v>1.0800000000000001E-2</v>
      </c>
      <c r="I55">
        <v>9.4000000000000004E-3</v>
      </c>
      <c r="J55">
        <v>3.15E-2</v>
      </c>
      <c r="K55">
        <v>1.18E-2</v>
      </c>
      <c r="L55">
        <v>1.18E-2</v>
      </c>
      <c r="M55">
        <v>4.0000000000000002E-4</v>
      </c>
      <c r="N55">
        <v>1.2500000000000001E-2</v>
      </c>
      <c r="O55">
        <v>1.09E-2</v>
      </c>
      <c r="P55">
        <v>3.6700000000000003E-2</v>
      </c>
    </row>
    <row r="56" spans="1:16">
      <c r="A56" s="7">
        <v>201912552</v>
      </c>
      <c r="B56">
        <v>172.56047000000001</v>
      </c>
      <c r="C56">
        <v>7.5883900000000004</v>
      </c>
      <c r="D56">
        <v>5</v>
      </c>
      <c r="E56">
        <v>7.0000000000000007E-2</v>
      </c>
      <c r="F56">
        <v>6.8000000000000005E-2</v>
      </c>
      <c r="G56">
        <v>4.1000000000000003E-3</v>
      </c>
      <c r="H56">
        <v>7.3999999999999996E-2</v>
      </c>
      <c r="I56">
        <v>5.8999999999999997E-2</v>
      </c>
      <c r="J56">
        <v>0.21690000000000001</v>
      </c>
      <c r="K56">
        <v>8.14E-2</v>
      </c>
      <c r="L56">
        <v>7.9100000000000004E-2</v>
      </c>
      <c r="M56">
        <v>4.7999999999999996E-3</v>
      </c>
      <c r="N56">
        <v>8.5999999999999993E-2</v>
      </c>
      <c r="O56">
        <v>6.8599999999999994E-2</v>
      </c>
      <c r="P56">
        <v>0.25219999999999998</v>
      </c>
    </row>
    <row r="57" spans="1:16">
      <c r="A57" s="7">
        <v>201920032</v>
      </c>
      <c r="B57">
        <v>174.1069</v>
      </c>
      <c r="C57">
        <v>7.7531100000000004</v>
      </c>
      <c r="D57">
        <v>5</v>
      </c>
      <c r="E57">
        <v>2.86E-2</v>
      </c>
      <c r="F57">
        <v>2.87E-2</v>
      </c>
      <c r="G57">
        <v>5.0000000000000001E-4</v>
      </c>
      <c r="H57">
        <v>3.04E-2</v>
      </c>
      <c r="I57">
        <v>2.8000000000000001E-2</v>
      </c>
      <c r="J57">
        <v>8.8599999999999998E-2</v>
      </c>
      <c r="K57">
        <v>3.32E-2</v>
      </c>
      <c r="L57">
        <v>3.3300000000000003E-2</v>
      </c>
      <c r="M57">
        <v>5.9999999999999995E-4</v>
      </c>
      <c r="N57">
        <v>3.5400000000000001E-2</v>
      </c>
      <c r="O57">
        <v>3.2599999999999997E-2</v>
      </c>
      <c r="P57">
        <v>0.1031</v>
      </c>
    </row>
    <row r="58" spans="1:16">
      <c r="A58" s="7">
        <v>201928968</v>
      </c>
      <c r="B58">
        <v>171.35529</v>
      </c>
      <c r="C58">
        <v>7.95296</v>
      </c>
      <c r="D58">
        <v>5</v>
      </c>
      <c r="E58">
        <v>3.7499999999999999E-2</v>
      </c>
      <c r="F58">
        <v>3.85E-2</v>
      </c>
      <c r="G58">
        <v>1E-3</v>
      </c>
      <c r="H58">
        <v>4.0800000000000003E-2</v>
      </c>
      <c r="I58">
        <v>3.6999999999999998E-2</v>
      </c>
      <c r="J58">
        <v>0.11609999999999999</v>
      </c>
      <c r="K58">
        <v>4.36E-2</v>
      </c>
      <c r="L58">
        <v>4.48E-2</v>
      </c>
      <c r="M58">
        <v>1.1999999999999999E-3</v>
      </c>
      <c r="N58">
        <v>4.7500000000000001E-2</v>
      </c>
      <c r="O58">
        <v>4.3099999999999999E-2</v>
      </c>
      <c r="P58">
        <v>0.13500000000000001</v>
      </c>
    </row>
    <row r="59" spans="1:16">
      <c r="A59" s="7">
        <v>201929294</v>
      </c>
      <c r="B59">
        <v>174.65697</v>
      </c>
      <c r="C59">
        <v>7.9596099999999996</v>
      </c>
      <c r="D59">
        <v>5</v>
      </c>
      <c r="E59">
        <v>3.8199999999999998E-2</v>
      </c>
      <c r="F59">
        <v>3.9800000000000002E-2</v>
      </c>
      <c r="G59">
        <v>3.0999999999999999E-3</v>
      </c>
      <c r="H59">
        <v>4.4299999999999999E-2</v>
      </c>
      <c r="I59">
        <v>3.3599999999999998E-2</v>
      </c>
      <c r="J59">
        <v>0.11849999999999999</v>
      </c>
      <c r="K59">
        <v>4.4499999999999998E-2</v>
      </c>
      <c r="L59">
        <v>4.6199999999999998E-2</v>
      </c>
      <c r="M59">
        <v>3.5999999999999999E-3</v>
      </c>
      <c r="N59">
        <v>5.1499999999999997E-2</v>
      </c>
      <c r="O59">
        <v>3.9100000000000003E-2</v>
      </c>
      <c r="P59">
        <v>0.13780000000000001</v>
      </c>
    </row>
    <row r="60" spans="1:16">
      <c r="A60" s="7">
        <v>203533312</v>
      </c>
      <c r="B60">
        <v>243.95537999999999</v>
      </c>
      <c r="C60">
        <v>-25.818470000000001</v>
      </c>
      <c r="D60">
        <v>5</v>
      </c>
      <c r="E60">
        <v>0.54169999999999996</v>
      </c>
      <c r="F60">
        <v>0.53849999999999998</v>
      </c>
      <c r="G60">
        <v>1.9300000000000001E-2</v>
      </c>
      <c r="H60">
        <v>0.57040000000000002</v>
      </c>
      <c r="I60">
        <v>0.49659999999999999</v>
      </c>
      <c r="J60">
        <v>1.6794</v>
      </c>
      <c r="K60">
        <v>0.62990000000000002</v>
      </c>
      <c r="L60">
        <v>0.62619999999999998</v>
      </c>
      <c r="M60">
        <v>2.24E-2</v>
      </c>
      <c r="N60">
        <v>0.66320000000000001</v>
      </c>
      <c r="O60">
        <v>0.57750000000000001</v>
      </c>
      <c r="P60">
        <v>1.9528000000000001</v>
      </c>
    </row>
    <row r="61" spans="1:16">
      <c r="A61" s="7">
        <v>204129699</v>
      </c>
      <c r="B61">
        <v>245.44075000000001</v>
      </c>
      <c r="C61">
        <v>-23.54786</v>
      </c>
      <c r="D61">
        <v>5</v>
      </c>
      <c r="E61">
        <v>1.419</v>
      </c>
      <c r="F61">
        <v>1.4028</v>
      </c>
      <c r="G61">
        <v>0.19869999999999999</v>
      </c>
      <c r="H61">
        <v>1.8180000000000001</v>
      </c>
      <c r="I61">
        <v>1.0266999999999999</v>
      </c>
      <c r="J61">
        <v>4.3989000000000003</v>
      </c>
      <c r="K61">
        <v>1.65</v>
      </c>
      <c r="L61">
        <v>1.6311</v>
      </c>
      <c r="M61">
        <v>0.2311</v>
      </c>
      <c r="N61">
        <v>2.1139000000000001</v>
      </c>
      <c r="O61">
        <v>1.1938</v>
      </c>
      <c r="P61">
        <v>5.1150000000000002</v>
      </c>
    </row>
    <row r="62" spans="1:16">
      <c r="A62" s="51">
        <v>205924614</v>
      </c>
      <c r="B62" s="52">
        <v>333.75193000000002</v>
      </c>
      <c r="C62" s="50">
        <v>-17.250710000000002</v>
      </c>
      <c r="D62" s="50">
        <v>5</v>
      </c>
      <c r="E62" s="50">
        <v>2.1299999999999999E-2</v>
      </c>
      <c r="F62" s="50">
        <v>2.1600000000000001E-2</v>
      </c>
      <c r="G62" s="50">
        <v>5.0000000000000001E-4</v>
      </c>
      <c r="H62" s="50">
        <v>2.2700000000000001E-2</v>
      </c>
      <c r="I62" s="50">
        <v>2.0500000000000001E-2</v>
      </c>
      <c r="J62" s="50">
        <v>6.6100000000000006E-2</v>
      </c>
      <c r="K62" s="50">
        <v>2.4799999999999999E-2</v>
      </c>
      <c r="L62" s="50">
        <v>2.5100000000000001E-2</v>
      </c>
      <c r="M62" s="50">
        <v>5.9999999999999995E-4</v>
      </c>
      <c r="N62" s="50">
        <v>2.63E-2</v>
      </c>
      <c r="O62" s="50">
        <v>2.3800000000000002E-2</v>
      </c>
      <c r="P62" s="50">
        <v>7.6799999999999993E-2</v>
      </c>
    </row>
    <row r="63" spans="1:16">
      <c r="A63" s="51">
        <v>205985357</v>
      </c>
      <c r="B63" s="52">
        <v>336.52388000000002</v>
      </c>
      <c r="C63" s="50">
        <v>-15.25953</v>
      </c>
      <c r="D63" s="50">
        <v>5</v>
      </c>
      <c r="E63" s="50">
        <v>3.0599999999999999E-2</v>
      </c>
      <c r="F63" s="50">
        <v>2.9899999999999999E-2</v>
      </c>
      <c r="G63" s="50">
        <v>8.0000000000000004E-4</v>
      </c>
      <c r="H63" s="50">
        <v>3.1399999999999997E-2</v>
      </c>
      <c r="I63" s="50">
        <v>2.8400000000000002E-2</v>
      </c>
      <c r="J63" s="50">
        <v>9.5000000000000001E-2</v>
      </c>
      <c r="K63" s="50">
        <v>3.56E-2</v>
      </c>
      <c r="L63" s="50">
        <v>3.4799999999999998E-2</v>
      </c>
      <c r="M63" s="50">
        <v>1E-3</v>
      </c>
      <c r="N63" s="50">
        <v>3.6600000000000001E-2</v>
      </c>
      <c r="O63" s="50">
        <v>3.3000000000000002E-2</v>
      </c>
      <c r="P63" s="50">
        <v>0.1105</v>
      </c>
    </row>
    <row r="64" spans="1:16">
      <c r="A64" s="51">
        <v>206029314</v>
      </c>
      <c r="B64" s="52">
        <v>343.6626</v>
      </c>
      <c r="C64" s="50">
        <v>-13.983129999999999</v>
      </c>
      <c r="D64" s="50">
        <v>5</v>
      </c>
      <c r="E64" s="50">
        <v>3.8100000000000002E-2</v>
      </c>
      <c r="F64" s="50">
        <v>3.8100000000000002E-2</v>
      </c>
      <c r="G64" s="50">
        <v>1E-4</v>
      </c>
      <c r="H64" s="50">
        <v>3.8300000000000001E-2</v>
      </c>
      <c r="I64" s="50">
        <v>3.7900000000000003E-2</v>
      </c>
      <c r="J64" s="50">
        <v>0.11799999999999999</v>
      </c>
      <c r="K64" s="50">
        <v>4.4299999999999999E-2</v>
      </c>
      <c r="L64" s="50">
        <v>4.4299999999999999E-2</v>
      </c>
      <c r="M64" s="50">
        <v>1E-4</v>
      </c>
      <c r="N64" s="50">
        <v>4.4499999999999998E-2</v>
      </c>
      <c r="O64" s="50">
        <v>4.41E-2</v>
      </c>
      <c r="P64" s="50">
        <v>0.13719999999999999</v>
      </c>
    </row>
    <row r="65" spans="1:16">
      <c r="A65" s="51">
        <v>206038483</v>
      </c>
      <c r="B65" s="52">
        <v>338.60617999999999</v>
      </c>
      <c r="C65" s="50">
        <v>-13.7317</v>
      </c>
      <c r="D65" s="50">
        <v>5</v>
      </c>
      <c r="E65" s="50">
        <v>6.0100000000000001E-2</v>
      </c>
      <c r="F65" s="50">
        <v>6.0499999999999998E-2</v>
      </c>
      <c r="G65" s="50">
        <v>1.5E-3</v>
      </c>
      <c r="H65" s="50">
        <v>6.4000000000000001E-2</v>
      </c>
      <c r="I65" s="50">
        <v>5.7700000000000001E-2</v>
      </c>
      <c r="J65" s="50">
        <v>0.18640000000000001</v>
      </c>
      <c r="K65" s="50">
        <v>6.9900000000000004E-2</v>
      </c>
      <c r="L65" s="50">
        <v>7.0400000000000004E-2</v>
      </c>
      <c r="M65" s="50">
        <v>1.6999999999999999E-3</v>
      </c>
      <c r="N65" s="50">
        <v>7.4399999999999994E-2</v>
      </c>
      <c r="O65" s="50">
        <v>6.7100000000000007E-2</v>
      </c>
      <c r="P65" s="50">
        <v>0.2167</v>
      </c>
    </row>
    <row r="66" spans="1:16">
      <c r="A66" s="51">
        <v>206047297</v>
      </c>
      <c r="B66" s="52">
        <v>334.39339000000001</v>
      </c>
      <c r="C66" s="50">
        <v>-13.49424</v>
      </c>
      <c r="D66" s="50">
        <v>5</v>
      </c>
      <c r="E66" s="50">
        <v>3.4000000000000002E-2</v>
      </c>
      <c r="F66" s="50">
        <v>3.4299999999999997E-2</v>
      </c>
      <c r="G66" s="50">
        <v>8.9999999999999998E-4</v>
      </c>
      <c r="H66" s="50">
        <v>3.6299999999999999E-2</v>
      </c>
      <c r="I66" s="50">
        <v>3.3300000000000003E-2</v>
      </c>
      <c r="J66" s="50">
        <v>0.1055</v>
      </c>
      <c r="K66" s="50">
        <v>3.9600000000000003E-2</v>
      </c>
      <c r="L66" s="50">
        <v>3.9899999999999998E-2</v>
      </c>
      <c r="M66" s="50">
        <v>1E-3</v>
      </c>
      <c r="N66" s="50">
        <v>4.2200000000000001E-2</v>
      </c>
      <c r="O66" s="50">
        <v>3.8699999999999998E-2</v>
      </c>
      <c r="P66" s="50">
        <v>0.1227</v>
      </c>
    </row>
    <row r="67" spans="1:16">
      <c r="A67" s="51">
        <v>206061524</v>
      </c>
      <c r="B67" s="52">
        <v>335.05736000000002</v>
      </c>
      <c r="C67" s="50">
        <v>-13.11463</v>
      </c>
      <c r="D67" s="50">
        <v>5</v>
      </c>
      <c r="E67" s="50">
        <v>3.73E-2</v>
      </c>
      <c r="F67" s="50">
        <v>3.7499999999999999E-2</v>
      </c>
      <c r="G67" s="50">
        <v>2.0000000000000001E-4</v>
      </c>
      <c r="H67" s="50">
        <v>3.78E-2</v>
      </c>
      <c r="I67" s="50">
        <v>3.7199999999999997E-2</v>
      </c>
      <c r="J67" s="50">
        <v>0.1157</v>
      </c>
      <c r="K67" s="50">
        <v>4.3400000000000001E-2</v>
      </c>
      <c r="L67" s="50">
        <v>4.36E-2</v>
      </c>
      <c r="M67" s="50">
        <v>2.0000000000000001E-4</v>
      </c>
      <c r="N67" s="50">
        <v>4.3900000000000002E-2</v>
      </c>
      <c r="O67" s="50">
        <v>4.3200000000000002E-2</v>
      </c>
      <c r="P67" s="50">
        <v>0.13450000000000001</v>
      </c>
    </row>
    <row r="68" spans="1:16">
      <c r="A68" s="51">
        <v>206082454</v>
      </c>
      <c r="B68" s="52">
        <v>335.30838</v>
      </c>
      <c r="C68" s="50">
        <v>-12.556900000000001</v>
      </c>
      <c r="D68" s="50">
        <v>5</v>
      </c>
      <c r="E68" s="50">
        <v>3.4799999999999998E-2</v>
      </c>
      <c r="F68" s="50">
        <v>3.4799999999999998E-2</v>
      </c>
      <c r="G68" s="50">
        <v>4.0000000000000002E-4</v>
      </c>
      <c r="H68" s="50">
        <v>3.5400000000000001E-2</v>
      </c>
      <c r="I68" s="50">
        <v>3.39E-2</v>
      </c>
      <c r="J68" s="50">
        <v>0.10780000000000001</v>
      </c>
      <c r="K68" s="50">
        <v>4.0399999999999998E-2</v>
      </c>
      <c r="L68" s="50">
        <v>4.0500000000000001E-2</v>
      </c>
      <c r="M68" s="50">
        <v>5.0000000000000001E-4</v>
      </c>
      <c r="N68" s="50">
        <v>4.1099999999999998E-2</v>
      </c>
      <c r="O68" s="50">
        <v>3.95E-2</v>
      </c>
      <c r="P68" s="50">
        <v>0.12529999999999999</v>
      </c>
    </row>
    <row r="69" spans="1:16">
      <c r="A69" s="51">
        <v>206135075</v>
      </c>
      <c r="B69" s="52">
        <v>337.94060999999999</v>
      </c>
      <c r="C69" s="50">
        <v>-11.182040000000001</v>
      </c>
      <c r="D69" s="50">
        <v>5</v>
      </c>
      <c r="E69" s="50">
        <v>4.0800000000000003E-2</v>
      </c>
      <c r="F69" s="50">
        <v>4.1000000000000002E-2</v>
      </c>
      <c r="G69" s="50">
        <v>6.9999999999999999E-4</v>
      </c>
      <c r="H69" s="50">
        <v>4.2299999999999997E-2</v>
      </c>
      <c r="I69" s="50">
        <v>3.9600000000000003E-2</v>
      </c>
      <c r="J69" s="50">
        <v>0.12640000000000001</v>
      </c>
      <c r="K69" s="50">
        <v>4.7399999999999998E-2</v>
      </c>
      <c r="L69" s="50">
        <v>4.7699999999999999E-2</v>
      </c>
      <c r="M69" s="50">
        <v>8.0000000000000004E-4</v>
      </c>
      <c r="N69" s="50">
        <v>4.9099999999999998E-2</v>
      </c>
      <c r="O69" s="50">
        <v>4.6100000000000002E-2</v>
      </c>
      <c r="P69" s="50">
        <v>0.14699999999999999</v>
      </c>
    </row>
    <row r="70" spans="1:16">
      <c r="A70" s="51">
        <v>206135267</v>
      </c>
      <c r="B70" s="52">
        <v>333.29478</v>
      </c>
      <c r="C70" s="50">
        <v>-11.17736</v>
      </c>
      <c r="D70" s="50">
        <v>5</v>
      </c>
      <c r="E70" s="50">
        <v>3.7400000000000003E-2</v>
      </c>
      <c r="F70" s="50">
        <v>3.6900000000000002E-2</v>
      </c>
      <c r="G70" s="50">
        <v>1.1000000000000001E-3</v>
      </c>
      <c r="H70" s="50">
        <v>3.9100000000000003E-2</v>
      </c>
      <c r="I70" s="50">
        <v>3.5299999999999998E-2</v>
      </c>
      <c r="J70" s="50">
        <v>0.11609999999999999</v>
      </c>
      <c r="K70" s="50">
        <v>4.3499999999999997E-2</v>
      </c>
      <c r="L70" s="50">
        <v>4.2900000000000001E-2</v>
      </c>
      <c r="M70" s="50">
        <v>1.2999999999999999E-3</v>
      </c>
      <c r="N70" s="50">
        <v>4.5499999999999999E-2</v>
      </c>
      <c r="O70" s="50">
        <v>4.1000000000000002E-2</v>
      </c>
      <c r="P70" s="50">
        <v>0.13500000000000001</v>
      </c>
    </row>
    <row r="71" spans="1:16">
      <c r="A71" s="51">
        <v>206152015</v>
      </c>
      <c r="B71" s="52">
        <v>342.34136999999998</v>
      </c>
      <c r="C71" s="50">
        <v>-10.74343</v>
      </c>
      <c r="D71" s="50">
        <v>5</v>
      </c>
      <c r="E71" s="50">
        <v>4.3099999999999999E-2</v>
      </c>
      <c r="F71" s="50">
        <v>4.3099999999999999E-2</v>
      </c>
      <c r="G71" s="50">
        <v>5.9999999999999995E-4</v>
      </c>
      <c r="H71" s="50">
        <v>4.3999999999999997E-2</v>
      </c>
      <c r="I71" s="50">
        <v>4.2000000000000003E-2</v>
      </c>
      <c r="J71" s="50">
        <v>0.13370000000000001</v>
      </c>
      <c r="K71" s="50">
        <v>5.0200000000000002E-2</v>
      </c>
      <c r="L71" s="50">
        <v>5.0099999999999999E-2</v>
      </c>
      <c r="M71" s="50">
        <v>6.9999999999999999E-4</v>
      </c>
      <c r="N71" s="50">
        <v>5.11E-2</v>
      </c>
      <c r="O71" s="50">
        <v>4.8899999999999999E-2</v>
      </c>
      <c r="P71" s="50">
        <v>0.1555</v>
      </c>
    </row>
    <row r="72" spans="1:16">
      <c r="A72" s="51">
        <v>206155547</v>
      </c>
      <c r="B72" s="52">
        <v>333.60631000000001</v>
      </c>
      <c r="C72" s="50">
        <v>-10.65279</v>
      </c>
      <c r="D72" s="50">
        <v>5</v>
      </c>
      <c r="E72" s="50">
        <v>3.7499999999999999E-2</v>
      </c>
      <c r="F72" s="50">
        <v>3.7100000000000001E-2</v>
      </c>
      <c r="G72" s="50">
        <v>8.0000000000000004E-4</v>
      </c>
      <c r="H72" s="50">
        <v>3.8100000000000002E-2</v>
      </c>
      <c r="I72" s="50">
        <v>3.5200000000000002E-2</v>
      </c>
      <c r="J72" s="50">
        <v>0.11609999999999999</v>
      </c>
      <c r="K72" s="50">
        <v>4.3499999999999997E-2</v>
      </c>
      <c r="L72" s="50">
        <v>4.3200000000000002E-2</v>
      </c>
      <c r="M72" s="50">
        <v>8.9999999999999998E-4</v>
      </c>
      <c r="N72" s="50">
        <v>4.4299999999999999E-2</v>
      </c>
      <c r="O72" s="50">
        <v>4.1000000000000002E-2</v>
      </c>
      <c r="P72" s="50">
        <v>0.13500000000000001</v>
      </c>
    </row>
    <row r="73" spans="1:16">
      <c r="A73" s="51">
        <v>206173295</v>
      </c>
      <c r="B73" s="52">
        <v>339.00344000000001</v>
      </c>
      <c r="C73" s="50">
        <v>-10.250679999999999</v>
      </c>
      <c r="D73" s="50">
        <v>5</v>
      </c>
      <c r="E73" s="50">
        <v>5.5500000000000001E-2</v>
      </c>
      <c r="F73" s="50">
        <v>5.5300000000000002E-2</v>
      </c>
      <c r="G73" s="50">
        <v>1.6000000000000001E-3</v>
      </c>
      <c r="H73" s="50">
        <v>5.7799999999999997E-2</v>
      </c>
      <c r="I73" s="50">
        <v>5.16E-2</v>
      </c>
      <c r="J73" s="50">
        <v>0.1721</v>
      </c>
      <c r="K73" s="50">
        <v>6.4600000000000005E-2</v>
      </c>
      <c r="L73" s="50">
        <v>6.4299999999999996E-2</v>
      </c>
      <c r="M73" s="50">
        <v>1.9E-3</v>
      </c>
      <c r="N73" s="50">
        <v>6.7199999999999996E-2</v>
      </c>
      <c r="O73" s="50">
        <v>0.06</v>
      </c>
      <c r="P73" s="50">
        <v>0.2001</v>
      </c>
    </row>
    <row r="74" spans="1:16">
      <c r="A74" s="51">
        <v>206245553</v>
      </c>
      <c r="B74" s="52">
        <v>335.02548000000002</v>
      </c>
      <c r="C74" s="50">
        <v>-9.0560899999999993</v>
      </c>
      <c r="D74" s="50">
        <v>5</v>
      </c>
      <c r="E74" s="50">
        <v>4.24E-2</v>
      </c>
      <c r="F74" s="50">
        <v>4.3200000000000002E-2</v>
      </c>
      <c r="G74" s="50">
        <v>1.1000000000000001E-3</v>
      </c>
      <c r="H74" s="50">
        <v>4.58E-2</v>
      </c>
      <c r="I74" s="50">
        <v>4.1500000000000002E-2</v>
      </c>
      <c r="J74" s="50">
        <v>0.13150000000000001</v>
      </c>
      <c r="K74" s="50">
        <v>4.9299999999999997E-2</v>
      </c>
      <c r="L74" s="50">
        <v>5.0299999999999997E-2</v>
      </c>
      <c r="M74" s="50">
        <v>1.2999999999999999E-3</v>
      </c>
      <c r="N74" s="50">
        <v>5.3199999999999997E-2</v>
      </c>
      <c r="O74" s="50">
        <v>4.82E-2</v>
      </c>
      <c r="P74" s="50">
        <v>0.153</v>
      </c>
    </row>
    <row r="75" spans="1:16">
      <c r="A75" s="51">
        <v>206247743</v>
      </c>
      <c r="B75" s="52">
        <v>338.36838999999998</v>
      </c>
      <c r="C75" s="50">
        <v>-9.0227699999999995</v>
      </c>
      <c r="D75" s="50">
        <v>5</v>
      </c>
      <c r="E75" s="50">
        <v>4.5900000000000003E-2</v>
      </c>
      <c r="F75" s="50">
        <v>4.5400000000000003E-2</v>
      </c>
      <c r="G75" s="50">
        <v>1.1999999999999999E-3</v>
      </c>
      <c r="H75" s="50">
        <v>4.7699999999999999E-2</v>
      </c>
      <c r="I75" s="50">
        <v>4.3900000000000002E-2</v>
      </c>
      <c r="J75" s="50">
        <v>0.14230000000000001</v>
      </c>
      <c r="K75" s="50">
        <v>5.3400000000000003E-2</v>
      </c>
      <c r="L75" s="50">
        <v>5.28E-2</v>
      </c>
      <c r="M75" s="50">
        <v>1.4E-3</v>
      </c>
      <c r="N75" s="50">
        <v>5.5500000000000001E-2</v>
      </c>
      <c r="O75" s="50">
        <v>5.0999999999999997E-2</v>
      </c>
      <c r="P75" s="50">
        <v>0.16550000000000001</v>
      </c>
    </row>
    <row r="76" spans="1:16">
      <c r="A76" s="51">
        <v>206311743</v>
      </c>
      <c r="B76" s="52">
        <v>335.11851000000001</v>
      </c>
      <c r="C76" s="50">
        <v>-8.0605399999999996</v>
      </c>
      <c r="D76" s="50">
        <v>5</v>
      </c>
      <c r="E76" s="50">
        <v>5.8799999999999998E-2</v>
      </c>
      <c r="F76" s="50">
        <v>5.79E-2</v>
      </c>
      <c r="G76" s="50">
        <v>2.2000000000000001E-3</v>
      </c>
      <c r="H76" s="50">
        <v>6.1199999999999997E-2</v>
      </c>
      <c r="I76" s="50">
        <v>5.3900000000000003E-2</v>
      </c>
      <c r="J76" s="50">
        <v>0.18210000000000001</v>
      </c>
      <c r="K76" s="50">
        <v>6.83E-2</v>
      </c>
      <c r="L76" s="50">
        <v>6.7299999999999999E-2</v>
      </c>
      <c r="M76" s="50">
        <v>2.5999999999999999E-3</v>
      </c>
      <c r="N76" s="50">
        <v>7.1199999999999999E-2</v>
      </c>
      <c r="O76" s="50">
        <v>6.2700000000000006E-2</v>
      </c>
      <c r="P76" s="50">
        <v>0.21179999999999999</v>
      </c>
    </row>
    <row r="77" spans="1:16">
      <c r="A77" s="51">
        <v>206380678</v>
      </c>
      <c r="B77" s="52">
        <v>330.79807</v>
      </c>
      <c r="C77" s="50">
        <v>-6.9429699999999999</v>
      </c>
      <c r="D77" s="50">
        <v>5</v>
      </c>
      <c r="E77" s="50">
        <v>3.7199999999999997E-2</v>
      </c>
      <c r="F77" s="50">
        <v>3.6900000000000002E-2</v>
      </c>
      <c r="G77" s="50">
        <v>1.4E-3</v>
      </c>
      <c r="H77" s="50">
        <v>3.9100000000000003E-2</v>
      </c>
      <c r="I77" s="50">
        <v>3.4200000000000001E-2</v>
      </c>
      <c r="J77" s="50">
        <v>0.1153</v>
      </c>
      <c r="K77" s="50">
        <v>4.3200000000000002E-2</v>
      </c>
      <c r="L77" s="50">
        <v>4.2900000000000001E-2</v>
      </c>
      <c r="M77" s="50">
        <v>1.6999999999999999E-3</v>
      </c>
      <c r="N77" s="50">
        <v>4.5400000000000003E-2</v>
      </c>
      <c r="O77" s="50">
        <v>3.9800000000000002E-2</v>
      </c>
      <c r="P77" s="50">
        <v>0.1341</v>
      </c>
    </row>
    <row r="78" spans="1:16">
      <c r="A78" s="51">
        <v>206432863</v>
      </c>
      <c r="B78" s="52">
        <v>337.10559000000001</v>
      </c>
      <c r="C78" s="50">
        <v>-6.0866800000000003</v>
      </c>
      <c r="D78" s="50">
        <v>5</v>
      </c>
      <c r="E78" s="50">
        <v>5.0900000000000001E-2</v>
      </c>
      <c r="F78" s="50">
        <v>5.1299999999999998E-2</v>
      </c>
      <c r="G78" s="50">
        <v>1E-3</v>
      </c>
      <c r="H78" s="50">
        <v>5.2999999999999999E-2</v>
      </c>
      <c r="I78" s="50">
        <v>4.9299999999999997E-2</v>
      </c>
      <c r="J78" s="50">
        <v>0.1578</v>
      </c>
      <c r="K78" s="50">
        <v>5.9200000000000003E-2</v>
      </c>
      <c r="L78" s="50">
        <v>5.96E-2</v>
      </c>
      <c r="M78" s="50">
        <v>1.1000000000000001E-3</v>
      </c>
      <c r="N78" s="50">
        <v>6.1600000000000002E-2</v>
      </c>
      <c r="O78" s="50">
        <v>5.7299999999999997E-2</v>
      </c>
      <c r="P78" s="50">
        <v>0.1835</v>
      </c>
    </row>
  </sheetData>
  <conditionalFormatting sqref="A4:A61">
    <cfRule type="duplicateValues" dxfId="49" priority="2"/>
  </conditionalFormatting>
  <conditionalFormatting sqref="A4:A61">
    <cfRule type="duplicateValues" dxfId="48" priority="3"/>
  </conditionalFormatting>
  <conditionalFormatting sqref="A66:A78">
    <cfRule type="duplicateValues" dxfId="4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workbookViewId="0">
      <pane ySplit="1" topLeftCell="A2" activePane="bottomLeft" state="frozen"/>
      <selection pane="bottomLeft" activeCell="F43" sqref="F43"/>
    </sheetView>
  </sheetViews>
  <sheetFormatPr baseColWidth="10" defaultRowHeight="15" x14ac:dyDescent="0"/>
  <sheetData>
    <row r="1" spans="1:13">
      <c r="A1" t="s">
        <v>498</v>
      </c>
      <c r="B1" t="s">
        <v>499</v>
      </c>
      <c r="K1" t="s">
        <v>498</v>
      </c>
    </row>
    <row r="2" spans="1:13">
      <c r="A2">
        <v>201160662</v>
      </c>
      <c r="B2" t="s">
        <v>502</v>
      </c>
      <c r="K2">
        <v>201160662</v>
      </c>
      <c r="L2" s="3" t="s">
        <v>571</v>
      </c>
      <c r="M2" t="s">
        <v>542</v>
      </c>
    </row>
    <row r="3" spans="1:13">
      <c r="A3">
        <v>201207683</v>
      </c>
      <c r="B3" t="s">
        <v>500</v>
      </c>
      <c r="K3">
        <v>201207683</v>
      </c>
      <c r="L3" s="3" t="s">
        <v>571</v>
      </c>
      <c r="M3" t="s">
        <v>544</v>
      </c>
    </row>
    <row r="4" spans="1:13">
      <c r="A4">
        <v>201208431</v>
      </c>
      <c r="B4" t="s">
        <v>500</v>
      </c>
      <c r="K4">
        <v>201208431</v>
      </c>
      <c r="L4" s="3" t="s">
        <v>572</v>
      </c>
      <c r="M4" t="s">
        <v>544</v>
      </c>
    </row>
    <row r="5" spans="1:13">
      <c r="A5">
        <v>201246763</v>
      </c>
      <c r="B5" t="s">
        <v>502</v>
      </c>
      <c r="K5">
        <v>201246763</v>
      </c>
      <c r="L5" s="3" t="s">
        <v>571</v>
      </c>
      <c r="M5" t="s">
        <v>542</v>
      </c>
    </row>
    <row r="6" spans="1:13">
      <c r="A6">
        <v>201253025</v>
      </c>
      <c r="B6" t="s">
        <v>502</v>
      </c>
      <c r="C6" t="s">
        <v>505</v>
      </c>
      <c r="K6">
        <v>201253025</v>
      </c>
      <c r="L6" s="3" t="s">
        <v>131</v>
      </c>
      <c r="M6" t="s">
        <v>558</v>
      </c>
    </row>
    <row r="7" spans="1:13">
      <c r="A7">
        <v>201257461</v>
      </c>
      <c r="B7" t="s">
        <v>500</v>
      </c>
      <c r="K7">
        <v>201257461</v>
      </c>
      <c r="L7" s="3" t="s">
        <v>492</v>
      </c>
      <c r="M7" t="s">
        <v>544</v>
      </c>
    </row>
    <row r="8" spans="1:13">
      <c r="A8">
        <v>201270464</v>
      </c>
      <c r="B8" t="s">
        <v>513</v>
      </c>
      <c r="C8" t="s">
        <v>504</v>
      </c>
      <c r="D8" t="s">
        <v>511</v>
      </c>
      <c r="K8">
        <v>201270464</v>
      </c>
      <c r="L8" s="3" t="s">
        <v>571</v>
      </c>
      <c r="M8" t="s">
        <v>550</v>
      </c>
    </row>
    <row r="9" spans="1:13">
      <c r="A9">
        <v>201295312</v>
      </c>
      <c r="B9" t="s">
        <v>502</v>
      </c>
      <c r="K9">
        <v>201295312</v>
      </c>
      <c r="L9" s="3" t="s">
        <v>570</v>
      </c>
      <c r="M9" t="s">
        <v>542</v>
      </c>
    </row>
    <row r="10" spans="1:13">
      <c r="A10">
        <v>201324549</v>
      </c>
      <c r="B10" t="s">
        <v>502</v>
      </c>
      <c r="K10">
        <v>201324549</v>
      </c>
      <c r="L10" s="3" t="s">
        <v>571</v>
      </c>
      <c r="M10" t="s">
        <v>542</v>
      </c>
    </row>
    <row r="11" spans="1:13">
      <c r="A11">
        <v>201338508</v>
      </c>
      <c r="B11" t="s">
        <v>502</v>
      </c>
      <c r="C11" t="s">
        <v>500</v>
      </c>
      <c r="K11">
        <v>201338508</v>
      </c>
      <c r="L11" s="3" t="s">
        <v>572</v>
      </c>
      <c r="M11" t="s">
        <v>549</v>
      </c>
    </row>
    <row r="12" spans="1:13">
      <c r="A12">
        <v>201367065</v>
      </c>
      <c r="B12" t="s">
        <v>515</v>
      </c>
      <c r="C12" t="s">
        <v>501</v>
      </c>
      <c r="D12" t="s">
        <v>516</v>
      </c>
      <c r="E12" t="s">
        <v>517</v>
      </c>
      <c r="F12" t="s">
        <v>500</v>
      </c>
      <c r="G12" t="s">
        <v>519</v>
      </c>
      <c r="H12" t="s">
        <v>518</v>
      </c>
      <c r="K12">
        <v>201367065</v>
      </c>
      <c r="L12" s="3" t="s">
        <v>572</v>
      </c>
      <c r="M12" t="s">
        <v>551</v>
      </c>
    </row>
    <row r="13" spans="1:13">
      <c r="A13">
        <v>201384232</v>
      </c>
      <c r="B13" t="s">
        <v>502</v>
      </c>
      <c r="K13">
        <v>201384232</v>
      </c>
      <c r="L13" s="3" t="s">
        <v>572</v>
      </c>
      <c r="M13" t="s">
        <v>542</v>
      </c>
    </row>
    <row r="14" spans="1:13">
      <c r="A14">
        <v>201393098</v>
      </c>
      <c r="B14" t="s">
        <v>502</v>
      </c>
      <c r="K14">
        <v>201393098</v>
      </c>
      <c r="L14" s="3" t="s">
        <v>572</v>
      </c>
      <c r="M14" t="s">
        <v>542</v>
      </c>
    </row>
    <row r="15" spans="1:13">
      <c r="A15">
        <v>201403446</v>
      </c>
      <c r="B15" t="s">
        <v>502</v>
      </c>
      <c r="K15">
        <v>201403446</v>
      </c>
      <c r="L15" s="3" t="s">
        <v>570</v>
      </c>
      <c r="M15" t="s">
        <v>542</v>
      </c>
    </row>
    <row r="16" spans="1:13">
      <c r="A16">
        <v>201407812</v>
      </c>
      <c r="B16" t="s">
        <v>502</v>
      </c>
      <c r="K16">
        <v>201407812</v>
      </c>
      <c r="L16" s="3" t="s">
        <v>571</v>
      </c>
      <c r="M16" t="s">
        <v>542</v>
      </c>
    </row>
    <row r="17" spans="1:13">
      <c r="A17">
        <v>201408204</v>
      </c>
      <c r="B17" t="s">
        <v>502</v>
      </c>
      <c r="C17" t="s">
        <v>505</v>
      </c>
      <c r="K17">
        <v>201408204</v>
      </c>
      <c r="L17" s="3" t="s">
        <v>131</v>
      </c>
      <c r="M17" t="s">
        <v>553</v>
      </c>
    </row>
    <row r="18" spans="1:13">
      <c r="A18">
        <v>201445392</v>
      </c>
      <c r="B18" t="s">
        <v>500</v>
      </c>
      <c r="K18">
        <v>201445392</v>
      </c>
      <c r="L18" s="3" t="s">
        <v>570</v>
      </c>
      <c r="M18" t="s">
        <v>544</v>
      </c>
    </row>
    <row r="19" spans="1:13">
      <c r="A19">
        <v>201458798</v>
      </c>
      <c r="B19" t="s">
        <v>502</v>
      </c>
      <c r="K19">
        <v>201458798</v>
      </c>
      <c r="L19" s="3" t="s">
        <v>571</v>
      </c>
      <c r="M19" t="s">
        <v>542</v>
      </c>
    </row>
    <row r="20" spans="1:13">
      <c r="A20">
        <v>201465501</v>
      </c>
      <c r="B20" t="s">
        <v>501</v>
      </c>
      <c r="C20" t="s">
        <v>517</v>
      </c>
      <c r="D20" t="s">
        <v>503</v>
      </c>
      <c r="E20" t="s">
        <v>500</v>
      </c>
      <c r="F20" t="s">
        <v>508</v>
      </c>
      <c r="K20">
        <v>201465501</v>
      </c>
      <c r="L20" s="3" t="s">
        <v>572</v>
      </c>
      <c r="M20" t="s">
        <v>554</v>
      </c>
    </row>
    <row r="21" spans="1:13">
      <c r="A21">
        <v>201488365</v>
      </c>
      <c r="B21" t="s">
        <v>521</v>
      </c>
      <c r="C21" t="s">
        <v>520</v>
      </c>
      <c r="D21" t="s">
        <v>502</v>
      </c>
      <c r="E21" t="s">
        <v>505</v>
      </c>
      <c r="F21" t="s">
        <v>510</v>
      </c>
      <c r="K21">
        <v>201488365</v>
      </c>
      <c r="L21" s="3" t="s">
        <v>131</v>
      </c>
      <c r="M21" t="s">
        <v>556</v>
      </c>
    </row>
    <row r="22" spans="1:13">
      <c r="A22">
        <v>201505350</v>
      </c>
      <c r="B22" t="s">
        <v>502</v>
      </c>
      <c r="K22">
        <v>201505350</v>
      </c>
      <c r="L22" s="3" t="s">
        <v>572</v>
      </c>
      <c r="M22" t="s">
        <v>542</v>
      </c>
    </row>
    <row r="23" spans="1:13">
      <c r="A23">
        <v>201516974</v>
      </c>
      <c r="B23" t="s">
        <v>502</v>
      </c>
      <c r="C23" t="s">
        <v>500</v>
      </c>
      <c r="K23">
        <v>201516974</v>
      </c>
      <c r="L23" s="5" t="s">
        <v>740</v>
      </c>
      <c r="M23" t="s">
        <v>549</v>
      </c>
    </row>
    <row r="24" spans="1:13">
      <c r="A24">
        <v>201546283</v>
      </c>
      <c r="B24" t="s">
        <v>502</v>
      </c>
      <c r="K24">
        <v>201546283</v>
      </c>
      <c r="L24" s="3" t="s">
        <v>570</v>
      </c>
      <c r="M24" t="s">
        <v>542</v>
      </c>
    </row>
    <row r="25" spans="1:13">
      <c r="A25">
        <v>201549860</v>
      </c>
      <c r="B25" t="s">
        <v>500</v>
      </c>
      <c r="K25">
        <v>201549860</v>
      </c>
      <c r="L25" s="3" t="s">
        <v>570</v>
      </c>
      <c r="M25" s="5" t="s">
        <v>544</v>
      </c>
    </row>
    <row r="26" spans="1:13">
      <c r="A26">
        <v>201555883</v>
      </c>
      <c r="B26" t="s">
        <v>500</v>
      </c>
      <c r="K26">
        <v>201555883</v>
      </c>
      <c r="L26" s="3" t="s">
        <v>492</v>
      </c>
      <c r="M26" s="5" t="s">
        <v>544</v>
      </c>
    </row>
    <row r="27" spans="1:13">
      <c r="A27">
        <v>201567796</v>
      </c>
      <c r="B27" t="s">
        <v>502</v>
      </c>
      <c r="K27">
        <v>201567796</v>
      </c>
      <c r="L27" s="3" t="s">
        <v>571</v>
      </c>
      <c r="M27" t="s">
        <v>542</v>
      </c>
    </row>
    <row r="28" spans="1:13">
      <c r="A28">
        <v>201569483</v>
      </c>
      <c r="B28" t="s">
        <v>502</v>
      </c>
      <c r="C28" t="s">
        <v>500</v>
      </c>
      <c r="K28">
        <v>201569483</v>
      </c>
      <c r="L28" s="3" t="s">
        <v>492</v>
      </c>
      <c r="M28" t="s">
        <v>549</v>
      </c>
    </row>
    <row r="29" spans="1:13">
      <c r="A29">
        <v>201576812</v>
      </c>
      <c r="B29" t="s">
        <v>502</v>
      </c>
      <c r="C29" t="s">
        <v>512</v>
      </c>
      <c r="D29" t="s">
        <v>505</v>
      </c>
      <c r="K29">
        <v>201576812</v>
      </c>
      <c r="L29" s="3" t="s">
        <v>131</v>
      </c>
      <c r="M29" t="s">
        <v>557</v>
      </c>
    </row>
    <row r="30" spans="1:13">
      <c r="A30">
        <v>201577035</v>
      </c>
      <c r="B30" t="s">
        <v>502</v>
      </c>
      <c r="K30">
        <v>201577035</v>
      </c>
      <c r="L30" s="3" t="s">
        <v>572</v>
      </c>
      <c r="M30" t="s">
        <v>542</v>
      </c>
    </row>
    <row r="31" spans="1:13">
      <c r="A31">
        <v>201594823</v>
      </c>
      <c r="B31" t="s">
        <v>502</v>
      </c>
      <c r="C31" t="s">
        <v>505</v>
      </c>
      <c r="K31">
        <v>201594823</v>
      </c>
      <c r="L31" s="3" t="s">
        <v>131</v>
      </c>
      <c r="M31" t="s">
        <v>558</v>
      </c>
    </row>
    <row r="32" spans="1:13">
      <c r="A32">
        <v>201596316</v>
      </c>
      <c r="B32" t="s">
        <v>502</v>
      </c>
      <c r="C32" t="s">
        <v>500</v>
      </c>
      <c r="K32">
        <v>201596316</v>
      </c>
      <c r="L32" s="3" t="s">
        <v>572</v>
      </c>
      <c r="M32" t="s">
        <v>549</v>
      </c>
    </row>
    <row r="33" spans="1:13">
      <c r="A33">
        <v>201613023</v>
      </c>
      <c r="B33" t="s">
        <v>502</v>
      </c>
      <c r="K33">
        <v>201613023</v>
      </c>
      <c r="L33" s="3" t="s">
        <v>572</v>
      </c>
      <c r="M33" t="s">
        <v>542</v>
      </c>
    </row>
    <row r="34" spans="1:13">
      <c r="A34">
        <v>201617985</v>
      </c>
      <c r="B34" t="s">
        <v>507</v>
      </c>
      <c r="C34" t="s">
        <v>500</v>
      </c>
      <c r="K34">
        <v>201617985</v>
      </c>
      <c r="L34" s="3" t="s">
        <v>570</v>
      </c>
      <c r="M34" t="s">
        <v>548</v>
      </c>
    </row>
    <row r="35" spans="1:13">
      <c r="A35">
        <v>201626686</v>
      </c>
      <c r="B35" t="s">
        <v>511</v>
      </c>
      <c r="C35" t="s">
        <v>502</v>
      </c>
      <c r="K35">
        <v>201626686</v>
      </c>
      <c r="L35" s="3" t="s">
        <v>571</v>
      </c>
      <c r="M35" t="s">
        <v>559</v>
      </c>
    </row>
    <row r="36" spans="1:13">
      <c r="A36">
        <v>201629650</v>
      </c>
      <c r="B36" t="s">
        <v>502</v>
      </c>
      <c r="K36">
        <v>201629650</v>
      </c>
      <c r="L36" s="3" t="s">
        <v>572</v>
      </c>
      <c r="M36" t="s">
        <v>542</v>
      </c>
    </row>
    <row r="37" spans="1:13">
      <c r="A37">
        <v>201635569</v>
      </c>
      <c r="B37" t="s">
        <v>503</v>
      </c>
      <c r="C37" t="s">
        <v>500</v>
      </c>
      <c r="K37">
        <v>201635569</v>
      </c>
      <c r="L37" s="3" t="s">
        <v>572</v>
      </c>
      <c r="M37" s="5" t="s">
        <v>560</v>
      </c>
    </row>
    <row r="38" spans="1:13">
      <c r="A38">
        <v>201648133</v>
      </c>
      <c r="B38" t="s">
        <v>502</v>
      </c>
      <c r="K38">
        <v>201648133</v>
      </c>
      <c r="L38" s="3" t="s">
        <v>571</v>
      </c>
      <c r="M38" t="s">
        <v>542</v>
      </c>
    </row>
    <row r="39" spans="1:13">
      <c r="A39">
        <v>201649426</v>
      </c>
      <c r="B39" t="s">
        <v>500</v>
      </c>
      <c r="K39">
        <v>201649426</v>
      </c>
      <c r="L39" s="3" t="s">
        <v>492</v>
      </c>
      <c r="M39" s="5" t="s">
        <v>544</v>
      </c>
    </row>
    <row r="40" spans="1:13">
      <c r="A40">
        <v>201665500</v>
      </c>
      <c r="B40" s="5" t="s">
        <v>502</v>
      </c>
      <c r="C40" s="5" t="s">
        <v>505</v>
      </c>
      <c r="K40">
        <v>201665500</v>
      </c>
      <c r="L40" s="3" t="s">
        <v>131</v>
      </c>
      <c r="M40" t="s">
        <v>558</v>
      </c>
    </row>
    <row r="41" spans="1:13">
      <c r="A41">
        <v>201702477</v>
      </c>
      <c r="B41" t="s">
        <v>500</v>
      </c>
      <c r="K41">
        <v>201702477</v>
      </c>
      <c r="L41" s="3" t="s">
        <v>570</v>
      </c>
      <c r="M41" s="5" t="s">
        <v>544</v>
      </c>
    </row>
    <row r="42" spans="1:13">
      <c r="A42">
        <v>201704541</v>
      </c>
      <c r="B42" t="s">
        <v>505</v>
      </c>
      <c r="K42">
        <v>201704541</v>
      </c>
      <c r="L42" s="3" t="s">
        <v>131</v>
      </c>
      <c r="M42" t="s">
        <v>552</v>
      </c>
    </row>
    <row r="43" spans="1:13">
      <c r="A43">
        <v>201705526</v>
      </c>
      <c r="B43" t="s">
        <v>502</v>
      </c>
      <c r="C43" t="s">
        <v>510</v>
      </c>
      <c r="K43">
        <v>201705526</v>
      </c>
      <c r="L43" s="3" t="s">
        <v>571</v>
      </c>
      <c r="M43" t="s">
        <v>561</v>
      </c>
    </row>
    <row r="44" spans="1:13">
      <c r="A44">
        <v>201711881</v>
      </c>
      <c r="B44" t="s">
        <v>514</v>
      </c>
      <c r="C44" t="s">
        <v>502</v>
      </c>
      <c r="K44">
        <v>201711881</v>
      </c>
      <c r="L44" s="3" t="s">
        <v>131</v>
      </c>
      <c r="M44" t="s">
        <v>562</v>
      </c>
    </row>
    <row r="45" spans="1:13">
      <c r="A45">
        <v>201725399</v>
      </c>
      <c r="B45" t="s">
        <v>505</v>
      </c>
      <c r="K45">
        <v>201725399</v>
      </c>
      <c r="L45" s="3" t="s">
        <v>571</v>
      </c>
      <c r="M45" t="s">
        <v>552</v>
      </c>
    </row>
    <row r="46" spans="1:13">
      <c r="A46">
        <v>201736247</v>
      </c>
      <c r="B46" t="s">
        <v>500</v>
      </c>
      <c r="K46">
        <v>201736247</v>
      </c>
      <c r="L46" s="3" t="s">
        <v>572</v>
      </c>
      <c r="M46" s="5" t="s">
        <v>544</v>
      </c>
    </row>
    <row r="47" spans="1:13">
      <c r="A47">
        <v>201754305</v>
      </c>
      <c r="B47" t="s">
        <v>500</v>
      </c>
      <c r="K47">
        <v>201754305</v>
      </c>
      <c r="L47" s="3" t="s">
        <v>572</v>
      </c>
      <c r="M47" s="5" t="s">
        <v>544</v>
      </c>
    </row>
    <row r="48" spans="1:13">
      <c r="A48">
        <v>201779067</v>
      </c>
      <c r="B48" t="s">
        <v>502</v>
      </c>
      <c r="C48" t="s">
        <v>512</v>
      </c>
      <c r="K48">
        <v>201779067</v>
      </c>
      <c r="L48" s="3" t="s">
        <v>492</v>
      </c>
      <c r="M48" t="s">
        <v>563</v>
      </c>
    </row>
    <row r="49" spans="1:13">
      <c r="A49">
        <v>201826968</v>
      </c>
      <c r="B49" t="s">
        <v>502</v>
      </c>
      <c r="K49">
        <v>201826968</v>
      </c>
      <c r="L49" s="3" t="s">
        <v>571</v>
      </c>
      <c r="M49" t="s">
        <v>542</v>
      </c>
    </row>
    <row r="50" spans="1:13">
      <c r="A50">
        <v>201828749</v>
      </c>
      <c r="B50" t="s">
        <v>502</v>
      </c>
      <c r="K50">
        <v>201828749</v>
      </c>
      <c r="L50" s="3" t="s">
        <v>570</v>
      </c>
      <c r="M50" t="s">
        <v>542</v>
      </c>
    </row>
    <row r="51" spans="1:13">
      <c r="A51">
        <v>201855371</v>
      </c>
      <c r="B51" t="s">
        <v>500</v>
      </c>
      <c r="K51">
        <v>201855371</v>
      </c>
      <c r="L51" s="3" t="s">
        <v>572</v>
      </c>
      <c r="M51" s="5" t="s">
        <v>544</v>
      </c>
    </row>
    <row r="52" spans="1:13">
      <c r="A52">
        <v>201862715</v>
      </c>
      <c r="B52" t="s">
        <v>509</v>
      </c>
      <c r="C52" t="s">
        <v>523</v>
      </c>
      <c r="D52" t="s">
        <v>522</v>
      </c>
      <c r="E52" t="s">
        <v>502</v>
      </c>
      <c r="F52" t="s">
        <v>500</v>
      </c>
      <c r="K52">
        <v>201862715</v>
      </c>
      <c r="L52" s="3" t="s">
        <v>497</v>
      </c>
      <c r="M52" s="5" t="s">
        <v>564</v>
      </c>
    </row>
    <row r="53" spans="1:13">
      <c r="A53">
        <v>201890494</v>
      </c>
      <c r="B53" t="s">
        <v>502</v>
      </c>
      <c r="K53">
        <v>201890494</v>
      </c>
      <c r="L53" s="3" t="s">
        <v>571</v>
      </c>
      <c r="M53" t="s">
        <v>542</v>
      </c>
    </row>
    <row r="54" spans="1:13">
      <c r="A54">
        <v>201912552</v>
      </c>
      <c r="B54" t="s">
        <v>515</v>
      </c>
      <c r="C54" t="s">
        <v>501</v>
      </c>
      <c r="D54" t="s">
        <v>516</v>
      </c>
      <c r="E54" t="s">
        <v>524</v>
      </c>
      <c r="F54" t="s">
        <v>517</v>
      </c>
      <c r="G54" t="s">
        <v>500</v>
      </c>
      <c r="H54" t="s">
        <v>519</v>
      </c>
      <c r="I54" t="s">
        <v>518</v>
      </c>
      <c r="K54">
        <v>201912552</v>
      </c>
      <c r="L54" s="3" t="s">
        <v>572</v>
      </c>
      <c r="M54" s="5" t="s">
        <v>565</v>
      </c>
    </row>
    <row r="55" spans="1:13">
      <c r="A55">
        <v>201920032</v>
      </c>
      <c r="B55" t="s">
        <v>506</v>
      </c>
      <c r="K55">
        <v>201920032</v>
      </c>
      <c r="L55" s="5" t="s">
        <v>740</v>
      </c>
      <c r="M55" t="s">
        <v>568</v>
      </c>
    </row>
    <row r="56" spans="1:13">
      <c r="A56">
        <v>201928968</v>
      </c>
      <c r="B56" t="s">
        <v>504</v>
      </c>
      <c r="C56" t="s">
        <v>502</v>
      </c>
      <c r="D56" t="s">
        <v>510</v>
      </c>
      <c r="K56">
        <v>201928968</v>
      </c>
      <c r="L56" s="3" t="s">
        <v>571</v>
      </c>
      <c r="M56" t="s">
        <v>569</v>
      </c>
    </row>
    <row r="57" spans="1:13">
      <c r="A57">
        <v>201929294</v>
      </c>
      <c r="B57" t="s">
        <v>500</v>
      </c>
      <c r="K57">
        <v>201929294</v>
      </c>
      <c r="L57" s="3" t="s">
        <v>492</v>
      </c>
      <c r="M57" t="s">
        <v>544</v>
      </c>
    </row>
    <row r="58" spans="1:13">
      <c r="A58">
        <v>203533312</v>
      </c>
      <c r="B58" t="s">
        <v>525</v>
      </c>
      <c r="C58" t="s">
        <v>526</v>
      </c>
      <c r="D58" t="s">
        <v>527</v>
      </c>
      <c r="K58">
        <v>203533312</v>
      </c>
      <c r="L58" s="3" t="s">
        <v>571</v>
      </c>
      <c r="M58" t="s">
        <v>566</v>
      </c>
    </row>
    <row r="59" spans="1:13">
      <c r="A59">
        <v>204129699</v>
      </c>
      <c r="B59" t="s">
        <v>526</v>
      </c>
      <c r="C59" t="s">
        <v>527</v>
      </c>
      <c r="K59">
        <v>204129699</v>
      </c>
      <c r="L59" s="3" t="s">
        <v>571</v>
      </c>
      <c r="M59" t="s">
        <v>567</v>
      </c>
    </row>
    <row r="60" spans="1:13">
      <c r="A60" s="3">
        <v>205924614</v>
      </c>
      <c r="B60" s="52" t="s">
        <v>878</v>
      </c>
      <c r="K60" s="3">
        <v>205924614</v>
      </c>
      <c r="L60" s="3" t="s">
        <v>740</v>
      </c>
      <c r="M60" t="s">
        <v>544</v>
      </c>
    </row>
    <row r="61" spans="1:13">
      <c r="A61" s="3">
        <v>205985357</v>
      </c>
      <c r="B61" s="52" t="s">
        <v>878</v>
      </c>
      <c r="K61" s="3">
        <v>205985357</v>
      </c>
      <c r="L61" s="3" t="s">
        <v>740</v>
      </c>
      <c r="M61" t="s">
        <v>544</v>
      </c>
    </row>
    <row r="62" spans="1:13">
      <c r="A62" s="3">
        <v>206029314</v>
      </c>
      <c r="B62" s="52" t="s">
        <v>879</v>
      </c>
      <c r="K62" s="3">
        <v>206029314</v>
      </c>
      <c r="L62" s="3" t="s">
        <v>740</v>
      </c>
      <c r="M62" t="s">
        <v>887</v>
      </c>
    </row>
    <row r="63" spans="1:13">
      <c r="A63" s="3">
        <v>206038483</v>
      </c>
      <c r="B63" s="52" t="s">
        <v>881</v>
      </c>
      <c r="C63" t="s">
        <v>879</v>
      </c>
      <c r="D63" t="s">
        <v>882</v>
      </c>
      <c r="K63" s="3">
        <v>206038483</v>
      </c>
      <c r="L63" s="3" t="s">
        <v>740</v>
      </c>
      <c r="M63" t="s">
        <v>888</v>
      </c>
    </row>
    <row r="64" spans="1:13">
      <c r="A64" s="11">
        <v>206047297</v>
      </c>
      <c r="B64" s="52" t="s">
        <v>878</v>
      </c>
      <c r="K64" s="11">
        <v>206047297</v>
      </c>
      <c r="L64" s="3" t="s">
        <v>740</v>
      </c>
      <c r="M64" t="s">
        <v>544</v>
      </c>
    </row>
    <row r="65" spans="1:13">
      <c r="A65" s="11">
        <v>206061524</v>
      </c>
      <c r="B65" s="52" t="s">
        <v>879</v>
      </c>
      <c r="C65" t="s">
        <v>878</v>
      </c>
      <c r="D65" t="s">
        <v>883</v>
      </c>
      <c r="F65" s="52"/>
      <c r="K65" s="11">
        <v>206061524</v>
      </c>
      <c r="L65" s="3" t="s">
        <v>740</v>
      </c>
      <c r="M65" t="s">
        <v>889</v>
      </c>
    </row>
    <row r="66" spans="1:13">
      <c r="A66" s="11">
        <v>206082454</v>
      </c>
      <c r="B66" s="52" t="s">
        <v>881</v>
      </c>
      <c r="C66" t="s">
        <v>879</v>
      </c>
      <c r="K66" s="11">
        <v>206082454</v>
      </c>
      <c r="L66" s="3" t="s">
        <v>740</v>
      </c>
      <c r="M66" t="s">
        <v>890</v>
      </c>
    </row>
    <row r="67" spans="1:13">
      <c r="A67" s="11">
        <v>206135075</v>
      </c>
      <c r="B67" s="52" t="s">
        <v>881</v>
      </c>
      <c r="C67" t="s">
        <v>879</v>
      </c>
      <c r="D67" t="s">
        <v>882</v>
      </c>
      <c r="K67" s="11">
        <v>206135075</v>
      </c>
      <c r="L67" s="3" t="s">
        <v>740</v>
      </c>
      <c r="M67" t="s">
        <v>891</v>
      </c>
    </row>
    <row r="68" spans="1:13">
      <c r="A68" s="11">
        <v>206135267</v>
      </c>
      <c r="B68" s="52" t="s">
        <v>881</v>
      </c>
      <c r="C68" t="s">
        <v>884</v>
      </c>
      <c r="D68" t="s">
        <v>880</v>
      </c>
      <c r="E68" t="s">
        <v>879</v>
      </c>
      <c r="F68" t="s">
        <v>878</v>
      </c>
      <c r="G68" t="s">
        <v>882</v>
      </c>
      <c r="K68" s="11">
        <v>206135267</v>
      </c>
      <c r="L68" s="3" t="s">
        <v>740</v>
      </c>
      <c r="M68" t="s">
        <v>892</v>
      </c>
    </row>
    <row r="69" spans="1:13">
      <c r="A69" s="11">
        <v>206152015</v>
      </c>
      <c r="B69" s="52" t="s">
        <v>879</v>
      </c>
      <c r="K69" s="11">
        <v>206152015</v>
      </c>
      <c r="L69" s="3" t="s">
        <v>740</v>
      </c>
      <c r="M69" t="s">
        <v>887</v>
      </c>
    </row>
    <row r="70" spans="1:13">
      <c r="A70" s="11">
        <v>206155547</v>
      </c>
      <c r="B70" s="52" t="s">
        <v>880</v>
      </c>
      <c r="K70" s="11">
        <v>206155547</v>
      </c>
      <c r="L70" s="3" t="s">
        <v>740</v>
      </c>
      <c r="M70" t="s">
        <v>543</v>
      </c>
    </row>
    <row r="71" spans="1:13">
      <c r="A71" s="11">
        <v>206173295</v>
      </c>
      <c r="B71" s="52" t="s">
        <v>879</v>
      </c>
      <c r="K71" s="11">
        <v>206173295</v>
      </c>
      <c r="L71" s="3" t="s">
        <v>740</v>
      </c>
      <c r="M71" t="s">
        <v>887</v>
      </c>
    </row>
    <row r="72" spans="1:13">
      <c r="A72" s="11">
        <v>206245553</v>
      </c>
      <c r="B72" s="52" t="s">
        <v>881</v>
      </c>
      <c r="C72" t="s">
        <v>879</v>
      </c>
      <c r="K72" s="11">
        <v>206245553</v>
      </c>
      <c r="L72" s="3" t="s">
        <v>740</v>
      </c>
      <c r="M72" t="s">
        <v>890</v>
      </c>
    </row>
    <row r="73" spans="1:13">
      <c r="A73" s="11">
        <v>206247743</v>
      </c>
      <c r="B73" s="52" t="s">
        <v>878</v>
      </c>
      <c r="K73" s="11">
        <v>206247743</v>
      </c>
      <c r="L73" s="3" t="s">
        <v>740</v>
      </c>
      <c r="M73" t="s">
        <v>544</v>
      </c>
    </row>
    <row r="74" spans="1:13">
      <c r="A74" s="11">
        <v>206311743</v>
      </c>
      <c r="B74" s="52" t="s">
        <v>881</v>
      </c>
      <c r="C74" t="s">
        <v>879</v>
      </c>
      <c r="D74" t="s">
        <v>878</v>
      </c>
      <c r="K74" s="11">
        <v>206311743</v>
      </c>
      <c r="L74" s="3" t="s">
        <v>740</v>
      </c>
      <c r="M74" t="s">
        <v>893</v>
      </c>
    </row>
    <row r="75" spans="1:13">
      <c r="A75" s="11">
        <v>206380678</v>
      </c>
      <c r="B75" s="52" t="s">
        <v>879</v>
      </c>
      <c r="C75" t="s">
        <v>878</v>
      </c>
      <c r="K75" s="11">
        <v>206380678</v>
      </c>
      <c r="L75" s="3" t="s">
        <v>740</v>
      </c>
      <c r="M75" t="s">
        <v>894</v>
      </c>
    </row>
    <row r="76" spans="1:13">
      <c r="A76" s="11">
        <v>206432863</v>
      </c>
      <c r="B76" s="52" t="s">
        <v>879</v>
      </c>
      <c r="K76" s="11">
        <v>206432863</v>
      </c>
      <c r="L76" s="3" t="s">
        <v>740</v>
      </c>
      <c r="M76" t="s">
        <v>887</v>
      </c>
    </row>
    <row r="78" spans="1:13">
      <c r="A78" t="s">
        <v>528</v>
      </c>
      <c r="B78" t="s">
        <v>529</v>
      </c>
    </row>
    <row r="79" spans="1:13">
      <c r="A79" t="s">
        <v>507</v>
      </c>
      <c r="B79" t="s">
        <v>530</v>
      </c>
    </row>
    <row r="80" spans="1:13">
      <c r="A80" t="s">
        <v>509</v>
      </c>
      <c r="B80" t="s">
        <v>531</v>
      </c>
    </row>
    <row r="81" spans="1:3">
      <c r="A81" t="s">
        <v>515</v>
      </c>
      <c r="B81" t="s">
        <v>532</v>
      </c>
    </row>
    <row r="82" spans="1:3">
      <c r="A82" t="s">
        <v>513</v>
      </c>
      <c r="B82" t="s">
        <v>533</v>
      </c>
    </row>
    <row r="83" spans="1:3">
      <c r="A83" t="s">
        <v>514</v>
      </c>
      <c r="B83" t="s">
        <v>534</v>
      </c>
    </row>
    <row r="84" spans="1:3">
      <c r="A84" t="s">
        <v>521</v>
      </c>
      <c r="B84" t="s">
        <v>555</v>
      </c>
    </row>
    <row r="85" spans="1:3">
      <c r="A85" t="s">
        <v>504</v>
      </c>
      <c r="B85" t="s">
        <v>535</v>
      </c>
    </row>
    <row r="86" spans="1:3">
      <c r="A86" t="s">
        <v>523</v>
      </c>
      <c r="B86" t="s">
        <v>536</v>
      </c>
    </row>
    <row r="87" spans="1:3">
      <c r="A87" t="s">
        <v>520</v>
      </c>
      <c r="B87" t="s">
        <v>552</v>
      </c>
    </row>
    <row r="88" spans="1:3">
      <c r="A88" t="s">
        <v>501</v>
      </c>
      <c r="B88" t="s">
        <v>532</v>
      </c>
    </row>
    <row r="89" spans="1:3">
      <c r="A89" t="s">
        <v>522</v>
      </c>
      <c r="B89" t="s">
        <v>537</v>
      </c>
    </row>
    <row r="90" spans="1:3">
      <c r="A90" t="s">
        <v>511</v>
      </c>
      <c r="B90" t="s">
        <v>538</v>
      </c>
    </row>
    <row r="91" spans="1:3">
      <c r="A91" t="s">
        <v>516</v>
      </c>
      <c r="B91" t="s">
        <v>539</v>
      </c>
    </row>
    <row r="92" spans="1:3">
      <c r="A92" t="s">
        <v>524</v>
      </c>
      <c r="B92" t="s">
        <v>540</v>
      </c>
    </row>
    <row r="93" spans="1:3">
      <c r="A93" t="s">
        <v>517</v>
      </c>
      <c r="B93" t="s">
        <v>532</v>
      </c>
      <c r="C93" s="18"/>
    </row>
    <row r="94" spans="1:3">
      <c r="A94" t="s">
        <v>503</v>
      </c>
      <c r="B94" t="s">
        <v>541</v>
      </c>
      <c r="C94" s="18"/>
    </row>
    <row r="95" spans="1:3">
      <c r="A95" t="s">
        <v>502</v>
      </c>
      <c r="B95" t="s">
        <v>542</v>
      </c>
      <c r="C95" s="18"/>
    </row>
    <row r="96" spans="1:3">
      <c r="A96" t="s">
        <v>512</v>
      </c>
      <c r="B96" t="s">
        <v>543</v>
      </c>
      <c r="C96" s="18"/>
    </row>
    <row r="97" spans="1:3">
      <c r="A97" t="s">
        <v>500</v>
      </c>
      <c r="B97" t="s">
        <v>544</v>
      </c>
      <c r="C97" s="18"/>
    </row>
    <row r="98" spans="1:3">
      <c r="A98" t="s">
        <v>508</v>
      </c>
      <c r="B98" t="s">
        <v>545</v>
      </c>
      <c r="C98" s="18"/>
    </row>
    <row r="99" spans="1:3">
      <c r="A99" t="s">
        <v>519</v>
      </c>
      <c r="B99" t="s">
        <v>532</v>
      </c>
      <c r="C99" s="18"/>
    </row>
    <row r="100" spans="1:3">
      <c r="A100" t="s">
        <v>505</v>
      </c>
      <c r="B100" t="s">
        <v>552</v>
      </c>
      <c r="C100" s="18"/>
    </row>
    <row r="101" spans="1:3">
      <c r="A101" t="s">
        <v>506</v>
      </c>
      <c r="B101" t="s">
        <v>569</v>
      </c>
      <c r="C101" s="18"/>
    </row>
    <row r="102" spans="1:3">
      <c r="A102" t="s">
        <v>510</v>
      </c>
      <c r="B102" t="s">
        <v>546</v>
      </c>
      <c r="C102" s="18"/>
    </row>
    <row r="103" spans="1:3">
      <c r="A103" t="s">
        <v>518</v>
      </c>
      <c r="B103" t="s">
        <v>539</v>
      </c>
      <c r="C103" s="18"/>
    </row>
    <row r="104" spans="1:3">
      <c r="A104" t="s">
        <v>525</v>
      </c>
      <c r="B104" t="s">
        <v>544</v>
      </c>
      <c r="C104" s="18"/>
    </row>
    <row r="105" spans="1:3">
      <c r="A105" t="s">
        <v>526</v>
      </c>
      <c r="B105" t="s">
        <v>542</v>
      </c>
      <c r="C105" s="18"/>
    </row>
    <row r="106" spans="1:3">
      <c r="A106" t="s">
        <v>527</v>
      </c>
      <c r="B106" t="s">
        <v>547</v>
      </c>
      <c r="C106" s="18"/>
    </row>
    <row r="107" spans="1:3">
      <c r="A107" t="s">
        <v>884</v>
      </c>
      <c r="B107" t="s">
        <v>885</v>
      </c>
    </row>
    <row r="108" spans="1:3">
      <c r="A108" t="s">
        <v>878</v>
      </c>
      <c r="B108" t="s">
        <v>544</v>
      </c>
      <c r="C108" s="18"/>
    </row>
    <row r="109" spans="1:3">
      <c r="A109" t="s">
        <v>879</v>
      </c>
      <c r="B109" t="s">
        <v>887</v>
      </c>
      <c r="C109" s="18"/>
    </row>
    <row r="110" spans="1:3">
      <c r="A110" t="s">
        <v>880</v>
      </c>
      <c r="B110" t="s">
        <v>543</v>
      </c>
    </row>
    <row r="111" spans="1:3">
      <c r="A111" t="s">
        <v>882</v>
      </c>
      <c r="B111" t="s">
        <v>886</v>
      </c>
    </row>
    <row r="112" spans="1:3">
      <c r="A112" s="52" t="s">
        <v>881</v>
      </c>
      <c r="B112" t="s">
        <v>547</v>
      </c>
    </row>
    <row r="113" spans="1:2">
      <c r="A113" t="s">
        <v>883</v>
      </c>
      <c r="B113" t="s">
        <v>532</v>
      </c>
    </row>
  </sheetData>
  <sortState ref="A59:A195">
    <sortCondition ref="A59:A195"/>
  </sortState>
  <conditionalFormatting sqref="A77 A117:A118 A55:A57">
    <cfRule type="duplicateValues" dxfId="46" priority="10"/>
  </conditionalFormatting>
  <conditionalFormatting sqref="A117:A1048576 A1:A59 A77">
    <cfRule type="duplicateValues" dxfId="45" priority="9"/>
  </conditionalFormatting>
  <conditionalFormatting sqref="A1:A59 A77 A114:A1048576">
    <cfRule type="duplicateValues" dxfId="44" priority="8"/>
  </conditionalFormatting>
  <conditionalFormatting sqref="K55:K57">
    <cfRule type="duplicateValues" dxfId="43" priority="7"/>
  </conditionalFormatting>
  <conditionalFormatting sqref="K55:K57">
    <cfRule type="duplicateValues" dxfId="42" priority="6"/>
  </conditionalFormatting>
  <conditionalFormatting sqref="K55:K57">
    <cfRule type="duplicateValues" dxfId="41" priority="5"/>
  </conditionalFormatting>
  <conditionalFormatting sqref="A60:A76">
    <cfRule type="duplicateValues" dxfId="40" priority="4"/>
  </conditionalFormatting>
  <conditionalFormatting sqref="A107:A113 C93:I97 C99:I100 C102:I106 C108:I109 D107:I107 C101 I101 C98:D98 F98:I98">
    <cfRule type="duplicateValues" dxfId="39" priority="154"/>
  </conditionalFormatting>
  <conditionalFormatting sqref="K60:K76">
    <cfRule type="duplicateValues" dxfId="38" priority="2"/>
  </conditionalFormatting>
  <conditionalFormatting sqref="F60:F66">
    <cfRule type="duplicateValues" dxfId="3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workbookViewId="0">
      <pane xSplit="1" ySplit="1" topLeftCell="B106" activePane="bottomRight" state="frozen"/>
      <selection pane="topRight" activeCell="B1" sqref="B1"/>
      <selection pane="bottomLeft" activeCell="A2" sqref="A2"/>
      <selection pane="bottomRight" activeCell="C121" sqref="C121"/>
    </sheetView>
  </sheetViews>
  <sheetFormatPr baseColWidth="10" defaultRowHeight="15" x14ac:dyDescent="0"/>
  <cols>
    <col min="1" max="1" width="12.1640625" bestFit="1" customWidth="1"/>
    <col min="2" max="2" width="12.1640625" customWidth="1"/>
    <col min="3" max="3" width="12.1640625" style="22" customWidth="1"/>
  </cols>
  <sheetData>
    <row r="1" spans="1:11">
      <c r="A1" t="s">
        <v>1314</v>
      </c>
      <c r="B1" t="s">
        <v>1306</v>
      </c>
      <c r="C1" t="s">
        <v>576</v>
      </c>
      <c r="D1" t="s">
        <v>579</v>
      </c>
      <c r="E1" t="s">
        <v>574</v>
      </c>
      <c r="F1" t="s">
        <v>583</v>
      </c>
      <c r="G1" t="s">
        <v>584</v>
      </c>
      <c r="H1" t="s">
        <v>1304</v>
      </c>
      <c r="I1" t="s">
        <v>1311</v>
      </c>
      <c r="J1" t="s">
        <v>582</v>
      </c>
      <c r="K1" t="s">
        <v>1308</v>
      </c>
    </row>
    <row r="2" spans="1:11">
      <c r="A2" t="s">
        <v>1300</v>
      </c>
      <c r="B2" t="s">
        <v>1305</v>
      </c>
      <c r="C2" s="22">
        <v>0.8</v>
      </c>
      <c r="D2">
        <v>0.1</v>
      </c>
      <c r="E2">
        <v>0</v>
      </c>
      <c r="F2" t="s">
        <v>493</v>
      </c>
      <c r="G2" t="s">
        <v>493</v>
      </c>
      <c r="H2" t="s">
        <v>493</v>
      </c>
      <c r="I2" t="s">
        <v>493</v>
      </c>
      <c r="J2" t="s">
        <v>493</v>
      </c>
      <c r="K2" s="2">
        <v>90</v>
      </c>
    </row>
    <row r="3" spans="1:11">
      <c r="A3" t="s">
        <v>1300</v>
      </c>
      <c r="B3" t="s">
        <v>1305</v>
      </c>
      <c r="C3" s="22">
        <v>0.9</v>
      </c>
      <c r="D3">
        <v>5</v>
      </c>
      <c r="E3" t="s">
        <v>493</v>
      </c>
      <c r="F3" t="s">
        <v>493</v>
      </c>
      <c r="G3" t="s">
        <v>493</v>
      </c>
      <c r="H3" t="s">
        <v>493</v>
      </c>
      <c r="I3" t="s">
        <v>493</v>
      </c>
      <c r="J3" t="s">
        <v>493</v>
      </c>
      <c r="K3" s="2">
        <v>90</v>
      </c>
    </row>
    <row r="4" spans="1:11">
      <c r="A4" t="s">
        <v>1300</v>
      </c>
      <c r="B4" t="s">
        <v>1305</v>
      </c>
      <c r="C4" s="22">
        <v>1.63</v>
      </c>
      <c r="D4">
        <v>2.2000000000000002</v>
      </c>
      <c r="E4">
        <v>1.9</v>
      </c>
      <c r="F4" t="s">
        <v>493</v>
      </c>
      <c r="G4" t="s">
        <v>493</v>
      </c>
      <c r="H4" t="s">
        <v>493</v>
      </c>
      <c r="I4" t="s">
        <v>493</v>
      </c>
      <c r="J4" t="s">
        <v>493</v>
      </c>
      <c r="K4" s="2">
        <v>90</v>
      </c>
    </row>
    <row r="5" spans="1:11">
      <c r="A5" t="s">
        <v>1300</v>
      </c>
      <c r="B5" t="s">
        <v>1305</v>
      </c>
      <c r="C5" s="22">
        <v>0.71</v>
      </c>
      <c r="D5">
        <v>2</v>
      </c>
      <c r="E5">
        <v>1.8</v>
      </c>
      <c r="F5" t="s">
        <v>493</v>
      </c>
      <c r="G5" t="s">
        <v>493</v>
      </c>
      <c r="H5" t="s">
        <v>493</v>
      </c>
      <c r="I5" t="s">
        <v>493</v>
      </c>
      <c r="J5" t="s">
        <v>493</v>
      </c>
      <c r="K5" s="2">
        <v>90</v>
      </c>
    </row>
    <row r="6" spans="1:11">
      <c r="A6" t="s">
        <v>1300</v>
      </c>
      <c r="B6" t="s">
        <v>1305</v>
      </c>
      <c r="C6" s="22">
        <v>2.9</v>
      </c>
      <c r="D6" t="s">
        <v>493</v>
      </c>
      <c r="E6">
        <v>8.1999999999999993</v>
      </c>
      <c r="F6" t="s">
        <v>493</v>
      </c>
      <c r="G6" t="s">
        <v>493</v>
      </c>
      <c r="H6" t="s">
        <v>493</v>
      </c>
      <c r="I6" t="s">
        <v>493</v>
      </c>
      <c r="J6" t="s">
        <v>493</v>
      </c>
      <c r="K6" s="2">
        <v>90</v>
      </c>
    </row>
    <row r="7" spans="1:11">
      <c r="A7" t="s">
        <v>1300</v>
      </c>
      <c r="B7" t="s">
        <v>1305</v>
      </c>
      <c r="C7" s="22">
        <v>1.9</v>
      </c>
      <c r="D7">
        <v>4</v>
      </c>
      <c r="E7">
        <v>4</v>
      </c>
      <c r="F7" t="s">
        <v>493</v>
      </c>
      <c r="G7" t="s">
        <v>493</v>
      </c>
      <c r="H7" t="s">
        <v>493</v>
      </c>
      <c r="I7" t="s">
        <v>493</v>
      </c>
      <c r="J7" t="s">
        <v>493</v>
      </c>
      <c r="K7" s="2">
        <v>90</v>
      </c>
    </row>
    <row r="8" spans="1:11">
      <c r="A8" t="s">
        <v>1300</v>
      </c>
      <c r="B8" t="s">
        <v>1305</v>
      </c>
      <c r="C8" s="22">
        <v>0.26</v>
      </c>
      <c r="D8">
        <v>0.4</v>
      </c>
      <c r="E8">
        <v>0.49</v>
      </c>
      <c r="F8" t="s">
        <v>493</v>
      </c>
      <c r="G8" t="s">
        <v>493</v>
      </c>
      <c r="H8" t="s">
        <v>493</v>
      </c>
      <c r="I8" t="s">
        <v>493</v>
      </c>
      <c r="J8" t="s">
        <v>493</v>
      </c>
      <c r="K8" s="2">
        <v>90</v>
      </c>
    </row>
    <row r="9" spans="1:11">
      <c r="A9" t="s">
        <v>1300</v>
      </c>
      <c r="B9" t="s">
        <v>1305</v>
      </c>
      <c r="C9" s="22">
        <v>2.76</v>
      </c>
      <c r="D9">
        <v>1.1000000000000001</v>
      </c>
      <c r="E9" t="s">
        <v>493</v>
      </c>
      <c r="F9" t="s">
        <v>493</v>
      </c>
      <c r="G9" t="s">
        <v>493</v>
      </c>
      <c r="H9" t="s">
        <v>493</v>
      </c>
      <c r="I9" t="s">
        <v>493</v>
      </c>
      <c r="J9" t="s">
        <v>493</v>
      </c>
      <c r="K9" s="2">
        <v>90</v>
      </c>
    </row>
    <row r="10" spans="1:11">
      <c r="A10" t="s">
        <v>1300</v>
      </c>
      <c r="B10" t="s">
        <v>1305</v>
      </c>
      <c r="C10" s="22">
        <v>2.0699999999999998</v>
      </c>
      <c r="D10">
        <v>6.7</v>
      </c>
      <c r="E10" t="s">
        <v>493</v>
      </c>
      <c r="F10" t="s">
        <v>493</v>
      </c>
      <c r="G10" t="s">
        <v>493</v>
      </c>
      <c r="H10" t="s">
        <v>493</v>
      </c>
      <c r="I10" t="s">
        <v>493</v>
      </c>
      <c r="J10" t="s">
        <v>493</v>
      </c>
      <c r="K10" s="2">
        <v>90</v>
      </c>
    </row>
    <row r="11" spans="1:11">
      <c r="A11" t="s">
        <v>1300</v>
      </c>
      <c r="B11" t="s">
        <v>1305</v>
      </c>
      <c r="C11" s="22">
        <v>2.44</v>
      </c>
      <c r="D11">
        <v>7.2</v>
      </c>
      <c r="E11" t="s">
        <v>493</v>
      </c>
      <c r="F11" t="s">
        <v>493</v>
      </c>
      <c r="G11" t="s">
        <v>493</v>
      </c>
      <c r="H11" t="s">
        <v>493</v>
      </c>
      <c r="I11" t="s">
        <v>493</v>
      </c>
      <c r="J11" t="s">
        <v>493</v>
      </c>
      <c r="K11" s="2">
        <v>90</v>
      </c>
    </row>
    <row r="12" spans="1:11">
      <c r="A12" t="s">
        <v>1300</v>
      </c>
      <c r="B12" t="s">
        <v>1305</v>
      </c>
      <c r="C12" s="22">
        <v>0.1</v>
      </c>
      <c r="D12">
        <v>0.8</v>
      </c>
      <c r="E12">
        <v>0.8</v>
      </c>
      <c r="F12" t="s">
        <v>493</v>
      </c>
      <c r="G12" t="s">
        <v>493</v>
      </c>
      <c r="H12" t="s">
        <v>493</v>
      </c>
      <c r="I12" t="s">
        <v>493</v>
      </c>
      <c r="J12" t="s">
        <v>493</v>
      </c>
      <c r="K12" s="2">
        <v>90</v>
      </c>
    </row>
    <row r="13" spans="1:11">
      <c r="A13" t="s">
        <v>1300</v>
      </c>
      <c r="B13" t="s">
        <v>1305</v>
      </c>
      <c r="C13" s="22">
        <v>0.17</v>
      </c>
      <c r="D13">
        <v>0.6</v>
      </c>
      <c r="E13">
        <v>0.5</v>
      </c>
      <c r="F13" t="s">
        <v>493</v>
      </c>
      <c r="G13" t="s">
        <v>493</v>
      </c>
      <c r="H13" t="s">
        <v>493</v>
      </c>
      <c r="I13" t="s">
        <v>493</v>
      </c>
      <c r="J13" t="s">
        <v>493</v>
      </c>
      <c r="K13" s="2">
        <v>90</v>
      </c>
    </row>
    <row r="14" spans="1:11">
      <c r="A14" t="s">
        <v>1300</v>
      </c>
      <c r="B14" t="s">
        <v>1305</v>
      </c>
      <c r="C14" s="22">
        <v>2.4300000000000002</v>
      </c>
      <c r="D14" t="s">
        <v>493</v>
      </c>
      <c r="E14">
        <v>7</v>
      </c>
      <c r="F14" t="s">
        <v>493</v>
      </c>
      <c r="G14" t="s">
        <v>493</v>
      </c>
      <c r="H14" t="s">
        <v>493</v>
      </c>
      <c r="I14" t="s">
        <v>493</v>
      </c>
      <c r="J14" t="s">
        <v>493</v>
      </c>
      <c r="K14" s="2">
        <v>90</v>
      </c>
    </row>
    <row r="15" spans="1:11">
      <c r="A15" t="s">
        <v>1300</v>
      </c>
      <c r="B15" t="s">
        <v>1305</v>
      </c>
      <c r="C15" s="22">
        <v>1.21</v>
      </c>
      <c r="D15">
        <v>4</v>
      </c>
      <c r="E15">
        <v>3.8</v>
      </c>
      <c r="F15" t="s">
        <v>493</v>
      </c>
      <c r="G15" t="s">
        <v>493</v>
      </c>
      <c r="H15" t="s">
        <v>493</v>
      </c>
      <c r="I15" t="s">
        <v>493</v>
      </c>
      <c r="J15" t="s">
        <v>493</v>
      </c>
      <c r="K15" s="2">
        <v>90</v>
      </c>
    </row>
    <row r="16" spans="1:11">
      <c r="A16" t="s">
        <v>1300</v>
      </c>
      <c r="B16" t="s">
        <v>1305</v>
      </c>
      <c r="C16" s="22">
        <v>2.81</v>
      </c>
      <c r="D16">
        <v>6.4</v>
      </c>
      <c r="E16" t="s">
        <v>493</v>
      </c>
      <c r="F16" t="s">
        <v>493</v>
      </c>
      <c r="G16" t="s">
        <v>493</v>
      </c>
      <c r="H16" t="s">
        <v>493</v>
      </c>
      <c r="I16" t="s">
        <v>493</v>
      </c>
      <c r="J16" t="s">
        <v>493</v>
      </c>
      <c r="K16" s="2">
        <v>90</v>
      </c>
    </row>
    <row r="17" spans="1:11">
      <c r="A17" t="s">
        <v>1300</v>
      </c>
      <c r="B17" t="s">
        <v>1305</v>
      </c>
      <c r="C17" s="22">
        <v>2.0299999999999998</v>
      </c>
      <c r="D17">
        <v>7.4</v>
      </c>
      <c r="E17" t="s">
        <v>493</v>
      </c>
      <c r="F17" t="s">
        <v>493</v>
      </c>
      <c r="G17" t="s">
        <v>493</v>
      </c>
      <c r="H17" t="s">
        <v>493</v>
      </c>
      <c r="I17" t="s">
        <v>493</v>
      </c>
      <c r="J17" t="s">
        <v>493</v>
      </c>
      <c r="K17" s="2">
        <v>90</v>
      </c>
    </row>
    <row r="18" spans="1:11">
      <c r="A18" t="s">
        <v>1300</v>
      </c>
      <c r="B18" t="s">
        <v>1305</v>
      </c>
      <c r="C18" s="22">
        <v>2.4</v>
      </c>
      <c r="D18">
        <v>6.6</v>
      </c>
      <c r="E18" t="s">
        <v>493</v>
      </c>
      <c r="F18" t="s">
        <v>493</v>
      </c>
      <c r="G18" t="s">
        <v>493</v>
      </c>
      <c r="H18" t="s">
        <v>493</v>
      </c>
      <c r="I18" t="s">
        <v>493</v>
      </c>
      <c r="J18" t="s">
        <v>493</v>
      </c>
      <c r="K18" s="2">
        <v>90</v>
      </c>
    </row>
    <row r="19" spans="1:11">
      <c r="A19" t="s">
        <v>1300</v>
      </c>
      <c r="B19" t="s">
        <v>1305</v>
      </c>
      <c r="C19" s="22">
        <v>1.06</v>
      </c>
      <c r="D19">
        <v>1.2</v>
      </c>
      <c r="E19">
        <v>1.4</v>
      </c>
      <c r="F19" t="s">
        <v>493</v>
      </c>
      <c r="G19" t="s">
        <v>493</v>
      </c>
      <c r="H19" t="s">
        <v>493</v>
      </c>
      <c r="I19" t="s">
        <v>493</v>
      </c>
      <c r="J19" t="s">
        <v>493</v>
      </c>
      <c r="K19" s="2">
        <v>90</v>
      </c>
    </row>
    <row r="20" spans="1:11">
      <c r="A20" t="s">
        <v>1300</v>
      </c>
      <c r="B20" t="s">
        <v>1305</v>
      </c>
      <c r="C20" s="22">
        <v>2.44</v>
      </c>
      <c r="D20">
        <v>4.9000000000000004</v>
      </c>
      <c r="E20" t="s">
        <v>493</v>
      </c>
      <c r="F20" t="s">
        <v>493</v>
      </c>
      <c r="G20" t="s">
        <v>493</v>
      </c>
      <c r="H20" t="s">
        <v>493</v>
      </c>
      <c r="I20" t="s">
        <v>493</v>
      </c>
      <c r="J20" t="s">
        <v>493</v>
      </c>
      <c r="K20" s="2">
        <v>90</v>
      </c>
    </row>
    <row r="21" spans="1:11">
      <c r="A21" t="s">
        <v>1300</v>
      </c>
      <c r="B21" t="s">
        <v>1305</v>
      </c>
      <c r="C21" s="22">
        <v>0.98</v>
      </c>
      <c r="D21">
        <v>2.5</v>
      </c>
      <c r="E21">
        <v>2.5</v>
      </c>
      <c r="F21" t="s">
        <v>493</v>
      </c>
      <c r="G21" t="s">
        <v>493</v>
      </c>
      <c r="H21" t="s">
        <v>493</v>
      </c>
      <c r="I21" t="s">
        <v>493</v>
      </c>
      <c r="J21" t="s">
        <v>493</v>
      </c>
      <c r="K21" s="2">
        <v>90</v>
      </c>
    </row>
    <row r="22" spans="1:11">
      <c r="A22" t="s">
        <v>1300</v>
      </c>
      <c r="B22" t="s">
        <v>1305</v>
      </c>
      <c r="C22" s="22">
        <v>0.45</v>
      </c>
      <c r="D22">
        <v>3.5</v>
      </c>
      <c r="E22">
        <v>3.5</v>
      </c>
      <c r="F22" t="s">
        <v>493</v>
      </c>
      <c r="G22" t="s">
        <v>493</v>
      </c>
      <c r="H22" t="s">
        <v>493</v>
      </c>
      <c r="I22" t="s">
        <v>493</v>
      </c>
      <c r="J22" t="s">
        <v>493</v>
      </c>
      <c r="K22" s="2">
        <v>90</v>
      </c>
    </row>
    <row r="23" spans="1:11">
      <c r="A23" t="s">
        <v>1300</v>
      </c>
      <c r="B23" t="s">
        <v>1305</v>
      </c>
      <c r="C23" s="22">
        <v>1.76</v>
      </c>
      <c r="D23">
        <v>3.1</v>
      </c>
      <c r="E23">
        <v>2.5</v>
      </c>
      <c r="F23" t="s">
        <v>493</v>
      </c>
      <c r="G23" t="s">
        <v>493</v>
      </c>
      <c r="H23" t="s">
        <v>493</v>
      </c>
      <c r="I23" t="s">
        <v>493</v>
      </c>
      <c r="J23" t="s">
        <v>493</v>
      </c>
      <c r="K23" s="2">
        <v>90</v>
      </c>
    </row>
    <row r="24" spans="1:11">
      <c r="A24" t="s">
        <v>1300</v>
      </c>
      <c r="B24" t="s">
        <v>1305</v>
      </c>
      <c r="C24" s="22">
        <v>2.61</v>
      </c>
      <c r="D24" t="s">
        <v>493</v>
      </c>
      <c r="E24">
        <v>7.6</v>
      </c>
      <c r="F24" t="s">
        <v>493</v>
      </c>
      <c r="G24" t="s">
        <v>493</v>
      </c>
      <c r="H24" t="s">
        <v>493</v>
      </c>
      <c r="I24" t="s">
        <v>493</v>
      </c>
      <c r="J24" t="s">
        <v>493</v>
      </c>
      <c r="K24" s="2">
        <v>90</v>
      </c>
    </row>
    <row r="25" spans="1:11">
      <c r="A25" t="s">
        <v>1300</v>
      </c>
      <c r="B25" t="s">
        <v>1305</v>
      </c>
      <c r="C25" s="22">
        <v>0.05</v>
      </c>
      <c r="D25">
        <v>0</v>
      </c>
      <c r="E25">
        <v>0.1</v>
      </c>
      <c r="F25" t="s">
        <v>493</v>
      </c>
      <c r="G25" t="s">
        <v>493</v>
      </c>
      <c r="H25" t="s">
        <v>493</v>
      </c>
      <c r="I25" t="s">
        <v>493</v>
      </c>
      <c r="J25" t="s">
        <v>493</v>
      </c>
      <c r="K25" s="2">
        <v>90</v>
      </c>
    </row>
    <row r="26" spans="1:11">
      <c r="A26" t="s">
        <v>1300</v>
      </c>
      <c r="B26" t="s">
        <v>1305</v>
      </c>
      <c r="C26" s="22">
        <v>0.84</v>
      </c>
      <c r="D26">
        <v>0.3</v>
      </c>
      <c r="E26">
        <v>0.3</v>
      </c>
      <c r="F26" t="s">
        <v>493</v>
      </c>
      <c r="G26" t="s">
        <v>493</v>
      </c>
      <c r="H26" t="s">
        <v>493</v>
      </c>
      <c r="I26" t="s">
        <v>493</v>
      </c>
      <c r="J26" t="s">
        <v>493</v>
      </c>
      <c r="K26" s="2">
        <v>90</v>
      </c>
    </row>
    <row r="27" spans="1:11">
      <c r="A27" t="s">
        <v>1300</v>
      </c>
      <c r="B27" t="s">
        <v>1305</v>
      </c>
      <c r="C27" s="22">
        <v>1.44</v>
      </c>
      <c r="D27">
        <v>4.2</v>
      </c>
      <c r="E27">
        <v>4.0999999999999996</v>
      </c>
      <c r="F27" t="s">
        <v>493</v>
      </c>
      <c r="G27" t="s">
        <v>493</v>
      </c>
      <c r="H27" t="s">
        <v>493</v>
      </c>
      <c r="I27" t="s">
        <v>493</v>
      </c>
      <c r="J27" t="s">
        <v>493</v>
      </c>
      <c r="K27" s="2">
        <v>90</v>
      </c>
    </row>
    <row r="28" spans="1:11">
      <c r="A28" t="s">
        <v>1300</v>
      </c>
      <c r="B28" t="s">
        <v>1305</v>
      </c>
      <c r="C28" s="22">
        <v>0.36</v>
      </c>
      <c r="D28">
        <v>2.7</v>
      </c>
      <c r="E28">
        <v>2.8</v>
      </c>
      <c r="F28" t="s">
        <v>493</v>
      </c>
      <c r="G28" t="s">
        <v>493</v>
      </c>
      <c r="H28" t="s">
        <v>493</v>
      </c>
      <c r="I28" t="s">
        <v>493</v>
      </c>
      <c r="J28" t="s">
        <v>493</v>
      </c>
      <c r="K28" s="2">
        <v>90</v>
      </c>
    </row>
    <row r="29" spans="1:11">
      <c r="A29" t="s">
        <v>1300</v>
      </c>
      <c r="B29" t="s">
        <v>1305</v>
      </c>
      <c r="C29" s="22">
        <v>2.04</v>
      </c>
      <c r="D29">
        <v>2.2999999999999998</v>
      </c>
      <c r="E29">
        <v>2</v>
      </c>
      <c r="F29" t="s">
        <v>493</v>
      </c>
      <c r="G29" t="s">
        <v>493</v>
      </c>
      <c r="H29" t="s">
        <v>493</v>
      </c>
      <c r="I29" t="s">
        <v>493</v>
      </c>
      <c r="J29" t="s">
        <v>493</v>
      </c>
      <c r="K29" s="2">
        <v>90</v>
      </c>
    </row>
    <row r="30" spans="1:11">
      <c r="A30" t="s">
        <v>1300</v>
      </c>
      <c r="B30" t="s">
        <v>1305</v>
      </c>
      <c r="C30" s="22">
        <v>2.4900000000000002</v>
      </c>
      <c r="D30" t="s">
        <v>493</v>
      </c>
      <c r="E30">
        <v>8.6</v>
      </c>
      <c r="F30" t="s">
        <v>493</v>
      </c>
      <c r="G30" t="s">
        <v>493</v>
      </c>
      <c r="H30" t="s">
        <v>493</v>
      </c>
      <c r="I30" t="s">
        <v>493</v>
      </c>
      <c r="J30" t="s">
        <v>493</v>
      </c>
      <c r="K30" s="2">
        <v>90</v>
      </c>
    </row>
    <row r="31" spans="1:11">
      <c r="A31" t="s">
        <v>1300</v>
      </c>
      <c r="B31" t="s">
        <v>1305</v>
      </c>
      <c r="C31" s="22">
        <v>2.79</v>
      </c>
      <c r="D31">
        <v>6.8</v>
      </c>
      <c r="E31">
        <v>6.6</v>
      </c>
      <c r="F31" t="s">
        <v>493</v>
      </c>
      <c r="G31" t="s">
        <v>493</v>
      </c>
      <c r="H31" t="s">
        <v>493</v>
      </c>
      <c r="I31" t="s">
        <v>493</v>
      </c>
      <c r="J31" t="s">
        <v>493</v>
      </c>
      <c r="K31" s="2">
        <v>90</v>
      </c>
    </row>
    <row r="32" spans="1:11">
      <c r="A32" t="s">
        <v>1300</v>
      </c>
      <c r="B32" t="s">
        <v>1305</v>
      </c>
      <c r="C32" s="22">
        <v>0.72</v>
      </c>
      <c r="D32" t="s">
        <v>493</v>
      </c>
      <c r="E32">
        <v>3.6</v>
      </c>
      <c r="F32" t="s">
        <v>493</v>
      </c>
      <c r="G32" t="s">
        <v>493</v>
      </c>
      <c r="H32" t="s">
        <v>493</v>
      </c>
      <c r="I32" t="s">
        <v>493</v>
      </c>
      <c r="J32" t="s">
        <v>493</v>
      </c>
      <c r="K32" s="2">
        <v>90</v>
      </c>
    </row>
    <row r="33" spans="1:11">
      <c r="A33" t="s">
        <v>1301</v>
      </c>
      <c r="B33" t="s">
        <v>1305</v>
      </c>
      <c r="C33" s="22">
        <v>0.51</v>
      </c>
      <c r="D33" t="s">
        <v>493</v>
      </c>
      <c r="E33">
        <v>2.57</v>
      </c>
      <c r="F33" t="s">
        <v>493</v>
      </c>
      <c r="G33" t="s">
        <v>493</v>
      </c>
      <c r="H33" t="s">
        <v>493</v>
      </c>
      <c r="I33" t="s">
        <v>493</v>
      </c>
      <c r="J33" t="s">
        <v>493</v>
      </c>
      <c r="K33" s="2">
        <v>27</v>
      </c>
    </row>
    <row r="34" spans="1:11">
      <c r="A34" t="s">
        <v>1301</v>
      </c>
      <c r="B34" t="s">
        <v>1305</v>
      </c>
      <c r="C34" s="22">
        <v>2.89</v>
      </c>
      <c r="D34" t="s">
        <v>493</v>
      </c>
      <c r="E34">
        <v>5.97</v>
      </c>
      <c r="F34" t="s">
        <v>493</v>
      </c>
      <c r="G34" t="s">
        <v>493</v>
      </c>
      <c r="H34" t="s">
        <v>493</v>
      </c>
      <c r="I34" t="s">
        <v>493</v>
      </c>
      <c r="J34" t="s">
        <v>493</v>
      </c>
      <c r="K34" s="2">
        <v>27</v>
      </c>
    </row>
    <row r="35" spans="1:11">
      <c r="A35" t="s">
        <v>1301</v>
      </c>
      <c r="B35" t="s">
        <v>1305</v>
      </c>
      <c r="C35" s="22">
        <v>0.13</v>
      </c>
      <c r="D35" t="s">
        <v>493</v>
      </c>
      <c r="E35">
        <v>0.15</v>
      </c>
      <c r="F35" t="s">
        <v>493</v>
      </c>
      <c r="G35" t="s">
        <v>493</v>
      </c>
      <c r="H35" t="s">
        <v>493</v>
      </c>
      <c r="I35" t="s">
        <v>493</v>
      </c>
      <c r="J35" t="s">
        <v>493</v>
      </c>
      <c r="K35" s="2">
        <v>27</v>
      </c>
    </row>
    <row r="36" spans="1:11">
      <c r="A36" t="s">
        <v>1301</v>
      </c>
      <c r="B36" t="s">
        <v>1305</v>
      </c>
      <c r="C36" s="22">
        <v>2.87</v>
      </c>
      <c r="D36" t="s">
        <v>493</v>
      </c>
      <c r="E36">
        <v>3.38</v>
      </c>
      <c r="F36" t="s">
        <v>493</v>
      </c>
      <c r="G36" t="s">
        <v>493</v>
      </c>
      <c r="H36" t="s">
        <v>493</v>
      </c>
      <c r="I36" t="s">
        <v>493</v>
      </c>
      <c r="J36" t="s">
        <v>493</v>
      </c>
      <c r="K36" s="2">
        <v>27</v>
      </c>
    </row>
    <row r="37" spans="1:11">
      <c r="A37" t="s">
        <v>1301</v>
      </c>
      <c r="B37" t="s">
        <v>1305</v>
      </c>
      <c r="C37" s="22">
        <v>2.31</v>
      </c>
      <c r="D37" t="s">
        <v>493</v>
      </c>
      <c r="E37">
        <v>7.68</v>
      </c>
      <c r="F37" t="s">
        <v>493</v>
      </c>
      <c r="G37" t="s">
        <v>493</v>
      </c>
      <c r="H37" t="s">
        <v>493</v>
      </c>
      <c r="I37" t="s">
        <v>493</v>
      </c>
      <c r="J37" t="s">
        <v>493</v>
      </c>
      <c r="K37" s="2">
        <v>27</v>
      </c>
    </row>
    <row r="38" spans="1:11">
      <c r="A38" t="s">
        <v>1301</v>
      </c>
      <c r="B38" t="s">
        <v>1305</v>
      </c>
      <c r="C38" s="22">
        <v>0.69</v>
      </c>
      <c r="D38" t="s">
        <v>493</v>
      </c>
      <c r="E38">
        <v>2.2999999999999998</v>
      </c>
      <c r="F38" t="s">
        <v>493</v>
      </c>
      <c r="G38" t="s">
        <v>493</v>
      </c>
      <c r="H38" t="s">
        <v>493</v>
      </c>
      <c r="I38" t="s">
        <v>493</v>
      </c>
      <c r="J38" t="s">
        <v>493</v>
      </c>
      <c r="K38" s="2">
        <v>27</v>
      </c>
    </row>
    <row r="39" spans="1:11">
      <c r="A39" t="s">
        <v>1301</v>
      </c>
      <c r="B39" t="s">
        <v>1305</v>
      </c>
      <c r="C39" s="22">
        <v>1.91</v>
      </c>
      <c r="D39" t="s">
        <v>493</v>
      </c>
      <c r="E39">
        <v>5.45</v>
      </c>
      <c r="F39" t="s">
        <v>493</v>
      </c>
      <c r="G39" t="s">
        <v>493</v>
      </c>
      <c r="H39" t="s">
        <v>493</v>
      </c>
      <c r="I39" t="s">
        <v>493</v>
      </c>
      <c r="J39" t="s">
        <v>493</v>
      </c>
      <c r="K39" s="2">
        <v>27</v>
      </c>
    </row>
    <row r="40" spans="1:11">
      <c r="A40" t="s">
        <v>1303</v>
      </c>
      <c r="B40" t="s">
        <v>1305</v>
      </c>
      <c r="C40" s="22">
        <v>2.625</v>
      </c>
      <c r="D40" t="s">
        <v>493</v>
      </c>
      <c r="E40">
        <v>3.74</v>
      </c>
      <c r="F40" t="s">
        <v>493</v>
      </c>
      <c r="G40" t="s">
        <v>493</v>
      </c>
      <c r="H40" t="s">
        <v>493</v>
      </c>
      <c r="I40" t="s">
        <v>493</v>
      </c>
      <c r="J40" t="s">
        <v>493</v>
      </c>
      <c r="K40" s="2">
        <v>87</v>
      </c>
    </row>
    <row r="41" spans="1:11">
      <c r="A41" t="s">
        <v>1303</v>
      </c>
      <c r="B41" t="s">
        <v>1305</v>
      </c>
      <c r="C41" s="22">
        <v>0.59199999999999997</v>
      </c>
      <c r="D41" t="s">
        <v>493</v>
      </c>
      <c r="E41">
        <v>2.48</v>
      </c>
      <c r="F41" t="s">
        <v>493</v>
      </c>
      <c r="G41" t="s">
        <v>493</v>
      </c>
      <c r="H41" t="s">
        <v>493</v>
      </c>
      <c r="I41" t="s">
        <v>493</v>
      </c>
      <c r="J41" t="s">
        <v>493</v>
      </c>
      <c r="K41" s="2">
        <v>87</v>
      </c>
    </row>
    <row r="42" spans="1:11">
      <c r="A42" t="s">
        <v>1303</v>
      </c>
      <c r="B42" t="s">
        <v>1305</v>
      </c>
      <c r="C42" s="22">
        <v>2.2679999999999998</v>
      </c>
      <c r="D42" t="s">
        <v>493</v>
      </c>
      <c r="E42">
        <v>4.45</v>
      </c>
      <c r="F42" t="s">
        <v>493</v>
      </c>
      <c r="G42" t="s">
        <v>493</v>
      </c>
      <c r="H42" t="s">
        <v>493</v>
      </c>
      <c r="I42" t="s">
        <v>493</v>
      </c>
      <c r="J42" t="s">
        <v>493</v>
      </c>
      <c r="K42" s="2">
        <v>87</v>
      </c>
    </row>
    <row r="43" spans="1:11">
      <c r="A43" t="s">
        <v>1303</v>
      </c>
      <c r="B43" t="s">
        <v>1305</v>
      </c>
      <c r="C43" s="22">
        <v>1.952</v>
      </c>
      <c r="D43" t="s">
        <v>493</v>
      </c>
      <c r="E43">
        <v>2.52</v>
      </c>
      <c r="F43" t="s">
        <v>493</v>
      </c>
      <c r="G43" t="s">
        <v>493</v>
      </c>
      <c r="H43" t="s">
        <v>493</v>
      </c>
      <c r="I43" t="s">
        <v>493</v>
      </c>
      <c r="J43" t="s">
        <v>493</v>
      </c>
      <c r="K43" s="2">
        <v>87</v>
      </c>
    </row>
    <row r="44" spans="1:11">
      <c r="A44" t="s">
        <v>1303</v>
      </c>
      <c r="B44" t="s">
        <v>1305</v>
      </c>
      <c r="C44" s="22">
        <v>1.4690000000000001</v>
      </c>
      <c r="D44" t="s">
        <v>493</v>
      </c>
      <c r="E44">
        <v>1.3</v>
      </c>
      <c r="F44" t="s">
        <v>493</v>
      </c>
      <c r="G44" t="s">
        <v>493</v>
      </c>
      <c r="H44" t="s">
        <v>493</v>
      </c>
      <c r="I44" t="s">
        <v>493</v>
      </c>
      <c r="J44" t="s">
        <v>493</v>
      </c>
      <c r="K44" s="2">
        <v>87</v>
      </c>
    </row>
    <row r="45" spans="1:11">
      <c r="A45" t="s">
        <v>1303</v>
      </c>
      <c r="B45" t="s">
        <v>1305</v>
      </c>
      <c r="C45" s="22">
        <v>1.1180000000000001</v>
      </c>
      <c r="D45" t="s">
        <v>493</v>
      </c>
      <c r="E45">
        <v>0.42</v>
      </c>
      <c r="F45" t="s">
        <v>493</v>
      </c>
      <c r="G45" t="s">
        <v>493</v>
      </c>
      <c r="H45" t="s">
        <v>493</v>
      </c>
      <c r="I45" t="s">
        <v>493</v>
      </c>
      <c r="J45" t="s">
        <v>493</v>
      </c>
      <c r="K45" s="2">
        <v>87</v>
      </c>
    </row>
    <row r="46" spans="1:11">
      <c r="A46" t="s">
        <v>1303</v>
      </c>
      <c r="B46" t="s">
        <v>1305</v>
      </c>
      <c r="C46" s="22">
        <v>1.6180000000000001</v>
      </c>
      <c r="D46" t="s">
        <v>493</v>
      </c>
      <c r="E46">
        <v>5.2</v>
      </c>
      <c r="F46" t="s">
        <v>493</v>
      </c>
      <c r="G46" t="s">
        <v>493</v>
      </c>
      <c r="H46" t="s">
        <v>493</v>
      </c>
      <c r="I46" t="s">
        <v>493</v>
      </c>
      <c r="J46" t="s">
        <v>493</v>
      </c>
      <c r="K46" s="2">
        <v>87</v>
      </c>
    </row>
    <row r="47" spans="1:11">
      <c r="A47" t="s">
        <v>1303</v>
      </c>
      <c r="B47" t="s">
        <v>1305</v>
      </c>
      <c r="C47" s="22">
        <v>0.76300000000000001</v>
      </c>
      <c r="D47" t="s">
        <v>493</v>
      </c>
      <c r="E47">
        <v>1.65</v>
      </c>
      <c r="F47" t="s">
        <v>493</v>
      </c>
      <c r="G47" t="s">
        <v>493</v>
      </c>
      <c r="H47" t="s">
        <v>493</v>
      </c>
      <c r="I47" t="s">
        <v>493</v>
      </c>
      <c r="J47" t="s">
        <v>493</v>
      </c>
      <c r="K47" s="2">
        <v>87</v>
      </c>
    </row>
    <row r="48" spans="1:11">
      <c r="A48" t="s">
        <v>1303</v>
      </c>
      <c r="B48" t="s">
        <v>1305</v>
      </c>
      <c r="C48" s="22">
        <v>0.254</v>
      </c>
      <c r="D48" t="s">
        <v>493</v>
      </c>
      <c r="E48">
        <v>0.62</v>
      </c>
      <c r="F48" t="s">
        <v>493</v>
      </c>
      <c r="G48" t="s">
        <v>493</v>
      </c>
      <c r="H48" t="s">
        <v>493</v>
      </c>
      <c r="I48" t="s">
        <v>493</v>
      </c>
      <c r="J48" t="s">
        <v>493</v>
      </c>
      <c r="K48" s="2">
        <v>87</v>
      </c>
    </row>
    <row r="49" spans="1:11">
      <c r="A49" t="s">
        <v>1303</v>
      </c>
      <c r="B49" t="s">
        <v>1305</v>
      </c>
      <c r="C49" s="22">
        <v>1.038</v>
      </c>
      <c r="D49" t="s">
        <v>493</v>
      </c>
      <c r="E49">
        <v>1.82</v>
      </c>
      <c r="F49" t="s">
        <v>493</v>
      </c>
      <c r="G49" t="s">
        <v>493</v>
      </c>
      <c r="H49" t="s">
        <v>493</v>
      </c>
      <c r="I49" t="s">
        <v>493</v>
      </c>
      <c r="J49" t="s">
        <v>493</v>
      </c>
      <c r="K49" s="2">
        <v>87</v>
      </c>
    </row>
    <row r="50" spans="1:11">
      <c r="A50" t="s">
        <v>1303</v>
      </c>
      <c r="B50" t="s">
        <v>1305</v>
      </c>
      <c r="C50" s="22">
        <v>1.748</v>
      </c>
      <c r="D50" t="s">
        <v>493</v>
      </c>
      <c r="E50">
        <v>4.04</v>
      </c>
      <c r="F50" t="s">
        <v>493</v>
      </c>
      <c r="G50" t="s">
        <v>493</v>
      </c>
      <c r="H50" t="s">
        <v>493</v>
      </c>
      <c r="I50" t="s">
        <v>493</v>
      </c>
      <c r="J50" t="s">
        <v>493</v>
      </c>
      <c r="K50" s="2">
        <v>87</v>
      </c>
    </row>
    <row r="51" spans="1:11">
      <c r="A51" t="s">
        <v>1303</v>
      </c>
      <c r="B51" t="s">
        <v>1305</v>
      </c>
      <c r="C51" s="22">
        <v>0.42299999999999999</v>
      </c>
      <c r="D51" t="s">
        <v>493</v>
      </c>
      <c r="E51">
        <v>0.27</v>
      </c>
      <c r="F51" t="s">
        <v>493</v>
      </c>
      <c r="G51" t="s">
        <v>493</v>
      </c>
      <c r="H51" t="s">
        <v>493</v>
      </c>
      <c r="I51" t="s">
        <v>493</v>
      </c>
      <c r="J51" t="s">
        <v>493</v>
      </c>
      <c r="K51" s="2">
        <v>87</v>
      </c>
    </row>
    <row r="52" spans="1:11">
      <c r="A52" t="s">
        <v>1303</v>
      </c>
      <c r="B52" t="s">
        <v>1305</v>
      </c>
      <c r="C52" s="22">
        <v>0.68400000000000005</v>
      </c>
      <c r="D52" t="s">
        <v>493</v>
      </c>
      <c r="E52">
        <v>2.58</v>
      </c>
      <c r="F52" t="s">
        <v>493</v>
      </c>
      <c r="G52" t="s">
        <v>493</v>
      </c>
      <c r="H52" t="s">
        <v>493</v>
      </c>
      <c r="I52" t="s">
        <v>493</v>
      </c>
      <c r="J52" t="s">
        <v>493</v>
      </c>
      <c r="K52" s="2">
        <v>87</v>
      </c>
    </row>
    <row r="53" spans="1:11">
      <c r="A53" t="s">
        <v>1303</v>
      </c>
      <c r="B53" t="s">
        <v>1305</v>
      </c>
      <c r="C53" s="22">
        <v>2.78</v>
      </c>
      <c r="D53" t="s">
        <v>493</v>
      </c>
      <c r="E53">
        <v>1.84</v>
      </c>
      <c r="F53" t="s">
        <v>493</v>
      </c>
      <c r="G53" t="s">
        <v>493</v>
      </c>
      <c r="H53" t="s">
        <v>493</v>
      </c>
      <c r="I53" t="s">
        <v>493</v>
      </c>
      <c r="J53" t="s">
        <v>493</v>
      </c>
      <c r="K53" s="2">
        <v>87</v>
      </c>
    </row>
    <row r="54" spans="1:11">
      <c r="A54" t="s">
        <v>1303</v>
      </c>
      <c r="B54" t="s">
        <v>1305</v>
      </c>
      <c r="C54" s="22">
        <v>1.954</v>
      </c>
      <c r="D54" t="s">
        <v>493</v>
      </c>
      <c r="E54">
        <v>6.94</v>
      </c>
      <c r="F54" t="s">
        <v>493</v>
      </c>
      <c r="G54" t="s">
        <v>493</v>
      </c>
      <c r="H54" t="s">
        <v>493</v>
      </c>
      <c r="I54" t="s">
        <v>493</v>
      </c>
      <c r="J54" t="s">
        <v>493</v>
      </c>
      <c r="K54" s="2">
        <v>87</v>
      </c>
    </row>
    <row r="55" spans="1:11">
      <c r="A55" t="s">
        <v>1303</v>
      </c>
      <c r="B55" t="s">
        <v>1305</v>
      </c>
      <c r="C55" s="22">
        <v>2.6120000000000001</v>
      </c>
      <c r="D55" t="s">
        <v>493</v>
      </c>
      <c r="E55">
        <v>6.1</v>
      </c>
      <c r="F55" t="s">
        <v>493</v>
      </c>
      <c r="G55" t="s">
        <v>493</v>
      </c>
      <c r="H55" t="s">
        <v>493</v>
      </c>
      <c r="I55" t="s">
        <v>493</v>
      </c>
      <c r="J55" t="s">
        <v>493</v>
      </c>
      <c r="K55" s="2">
        <v>87</v>
      </c>
    </row>
    <row r="56" spans="1:11">
      <c r="A56" t="s">
        <v>1307</v>
      </c>
      <c r="B56" t="s">
        <v>1305</v>
      </c>
      <c r="C56">
        <v>1.1299999999999999</v>
      </c>
      <c r="D56" t="s">
        <v>493</v>
      </c>
      <c r="E56" t="s">
        <v>493</v>
      </c>
      <c r="F56">
        <v>3.95</v>
      </c>
      <c r="G56" t="s">
        <v>493</v>
      </c>
      <c r="H56" t="s">
        <v>493</v>
      </c>
      <c r="I56" t="s">
        <v>493</v>
      </c>
      <c r="J56" t="s">
        <v>493</v>
      </c>
      <c r="K56" s="2">
        <v>715</v>
      </c>
    </row>
    <row r="57" spans="1:11">
      <c r="A57" t="s">
        <v>1307</v>
      </c>
      <c r="B57" t="s">
        <v>1305</v>
      </c>
      <c r="C57" s="22">
        <v>1.1599999999999999</v>
      </c>
      <c r="D57" t="s">
        <v>493</v>
      </c>
      <c r="E57" t="s">
        <v>493</v>
      </c>
      <c r="F57">
        <v>0.19</v>
      </c>
      <c r="G57" t="s">
        <v>493</v>
      </c>
      <c r="H57" t="s">
        <v>493</v>
      </c>
      <c r="I57" t="s">
        <v>493</v>
      </c>
      <c r="J57" t="s">
        <v>493</v>
      </c>
      <c r="K57" s="2">
        <v>715</v>
      </c>
    </row>
    <row r="58" spans="1:11">
      <c r="A58" t="s">
        <v>1307</v>
      </c>
      <c r="B58" t="s">
        <v>1305</v>
      </c>
      <c r="C58" s="22">
        <v>0.28999999999999998</v>
      </c>
      <c r="D58" t="s">
        <v>493</v>
      </c>
      <c r="E58" t="s">
        <v>493</v>
      </c>
      <c r="F58">
        <v>0.76</v>
      </c>
      <c r="G58" t="s">
        <v>493</v>
      </c>
      <c r="H58" t="s">
        <v>493</v>
      </c>
      <c r="I58" t="s">
        <v>493</v>
      </c>
      <c r="J58" t="s">
        <v>493</v>
      </c>
      <c r="K58" s="2">
        <v>715</v>
      </c>
    </row>
    <row r="59" spans="1:11">
      <c r="A59" t="s">
        <v>1307</v>
      </c>
      <c r="B59" t="s">
        <v>1305</v>
      </c>
      <c r="C59" s="22">
        <v>1.05</v>
      </c>
      <c r="D59" t="s">
        <v>493</v>
      </c>
      <c r="E59" t="s">
        <v>493</v>
      </c>
      <c r="F59">
        <v>0.87</v>
      </c>
      <c r="G59" t="s">
        <v>493</v>
      </c>
      <c r="H59" t="s">
        <v>493</v>
      </c>
      <c r="I59" t="s">
        <v>493</v>
      </c>
      <c r="J59" t="s">
        <v>493</v>
      </c>
      <c r="K59" s="2">
        <v>715</v>
      </c>
    </row>
    <row r="60" spans="1:11">
      <c r="A60" t="s">
        <v>1307</v>
      </c>
      <c r="B60" t="s">
        <v>1305</v>
      </c>
      <c r="C60" s="22">
        <v>1.1000000000000001</v>
      </c>
      <c r="D60" t="s">
        <v>493</v>
      </c>
      <c r="E60" t="s">
        <v>493</v>
      </c>
      <c r="F60">
        <v>1.39</v>
      </c>
      <c r="G60" t="s">
        <v>493</v>
      </c>
      <c r="H60" t="s">
        <v>493</v>
      </c>
      <c r="I60" t="s">
        <v>493</v>
      </c>
      <c r="J60" t="s">
        <v>493</v>
      </c>
      <c r="K60" s="2">
        <v>715</v>
      </c>
    </row>
    <row r="61" spans="1:11">
      <c r="A61" t="s">
        <v>1307</v>
      </c>
      <c r="B61" t="s">
        <v>1305</v>
      </c>
      <c r="C61" s="22">
        <v>0.28999999999999998</v>
      </c>
      <c r="D61" t="s">
        <v>493</v>
      </c>
      <c r="E61" t="s">
        <v>493</v>
      </c>
      <c r="F61">
        <v>0.97</v>
      </c>
      <c r="G61" t="s">
        <v>493</v>
      </c>
      <c r="H61" t="s">
        <v>493</v>
      </c>
      <c r="I61" t="s">
        <v>493</v>
      </c>
      <c r="J61" t="s">
        <v>493</v>
      </c>
      <c r="K61" s="2">
        <v>715</v>
      </c>
    </row>
    <row r="62" spans="1:11">
      <c r="A62" t="s">
        <v>1307</v>
      </c>
      <c r="B62" t="s">
        <v>1305</v>
      </c>
      <c r="C62" s="22">
        <v>0.6</v>
      </c>
      <c r="D62" t="s">
        <v>493</v>
      </c>
      <c r="E62" t="s">
        <v>493</v>
      </c>
      <c r="F62">
        <v>0.62</v>
      </c>
      <c r="G62" t="s">
        <v>493</v>
      </c>
      <c r="H62" t="s">
        <v>493</v>
      </c>
      <c r="I62" t="s">
        <v>493</v>
      </c>
      <c r="J62" t="s">
        <v>493</v>
      </c>
      <c r="K62" s="2">
        <v>715</v>
      </c>
    </row>
    <row r="63" spans="1:11">
      <c r="A63" t="s">
        <v>1307</v>
      </c>
      <c r="B63" t="s">
        <v>1305</v>
      </c>
      <c r="C63" s="22">
        <v>0.24</v>
      </c>
      <c r="D63" t="s">
        <v>493</v>
      </c>
      <c r="E63" t="s">
        <v>493</v>
      </c>
      <c r="F63">
        <v>2.04</v>
      </c>
      <c r="G63" t="s">
        <v>493</v>
      </c>
      <c r="H63" t="s">
        <v>493</v>
      </c>
      <c r="I63" t="s">
        <v>493</v>
      </c>
      <c r="J63" t="s">
        <v>493</v>
      </c>
      <c r="K63" s="2">
        <v>715</v>
      </c>
    </row>
    <row r="64" spans="1:11">
      <c r="A64" t="s">
        <v>1307</v>
      </c>
      <c r="B64" t="s">
        <v>1305</v>
      </c>
      <c r="C64" s="22">
        <v>1.69</v>
      </c>
      <c r="D64" t="s">
        <v>493</v>
      </c>
      <c r="E64" t="s">
        <v>493</v>
      </c>
      <c r="F64">
        <v>1.17</v>
      </c>
      <c r="G64" t="s">
        <v>493</v>
      </c>
      <c r="H64" t="s">
        <v>493</v>
      </c>
      <c r="I64" t="s">
        <v>493</v>
      </c>
      <c r="J64" t="s">
        <v>493</v>
      </c>
      <c r="K64" s="2">
        <v>715</v>
      </c>
    </row>
    <row r="65" spans="1:11">
      <c r="A65" t="s">
        <v>1307</v>
      </c>
      <c r="B65" t="s">
        <v>1305</v>
      </c>
      <c r="C65" s="22">
        <v>1.81</v>
      </c>
      <c r="D65" t="s">
        <v>493</v>
      </c>
      <c r="E65" t="s">
        <v>493</v>
      </c>
      <c r="F65">
        <v>0.01</v>
      </c>
      <c r="G65" t="s">
        <v>493</v>
      </c>
      <c r="H65" t="s">
        <v>493</v>
      </c>
      <c r="I65" t="s">
        <v>493</v>
      </c>
      <c r="J65" t="s">
        <v>493</v>
      </c>
      <c r="K65" s="2">
        <v>715</v>
      </c>
    </row>
    <row r="66" spans="1:11">
      <c r="A66" t="s">
        <v>1307</v>
      </c>
      <c r="B66" t="s">
        <v>1305</v>
      </c>
      <c r="C66" s="22">
        <v>0.56000000000000005</v>
      </c>
      <c r="D66" t="s">
        <v>493</v>
      </c>
      <c r="E66" t="s">
        <v>493</v>
      </c>
      <c r="F66">
        <v>2.31</v>
      </c>
      <c r="G66" t="s">
        <v>493</v>
      </c>
      <c r="H66" t="s">
        <v>493</v>
      </c>
      <c r="I66" t="s">
        <v>493</v>
      </c>
      <c r="J66" t="s">
        <v>493</v>
      </c>
      <c r="K66" s="2">
        <v>715</v>
      </c>
    </row>
    <row r="67" spans="1:11">
      <c r="A67" t="s">
        <v>1307</v>
      </c>
      <c r="B67" t="s">
        <v>1305</v>
      </c>
      <c r="C67" s="22">
        <v>1.99</v>
      </c>
      <c r="D67" t="s">
        <v>493</v>
      </c>
      <c r="E67" t="s">
        <v>493</v>
      </c>
      <c r="F67">
        <v>2.7</v>
      </c>
      <c r="G67" t="s">
        <v>493</v>
      </c>
      <c r="H67" t="s">
        <v>493</v>
      </c>
      <c r="I67" t="s">
        <v>493</v>
      </c>
      <c r="J67" t="s">
        <v>493</v>
      </c>
      <c r="K67" s="2">
        <v>715</v>
      </c>
    </row>
    <row r="68" spans="1:11">
      <c r="A68" t="s">
        <v>1307</v>
      </c>
      <c r="B68" t="s">
        <v>1305</v>
      </c>
      <c r="C68" s="22">
        <v>1.28</v>
      </c>
      <c r="D68" t="s">
        <v>493</v>
      </c>
      <c r="E68" t="s">
        <v>493</v>
      </c>
      <c r="F68">
        <v>2.41</v>
      </c>
      <c r="G68" t="s">
        <v>493</v>
      </c>
      <c r="H68" t="s">
        <v>493</v>
      </c>
      <c r="I68" t="s">
        <v>493</v>
      </c>
      <c r="J68" t="s">
        <v>493</v>
      </c>
      <c r="K68" s="2">
        <v>715</v>
      </c>
    </row>
    <row r="69" spans="1:11">
      <c r="A69" t="s">
        <v>1307</v>
      </c>
      <c r="B69" t="s">
        <v>1305</v>
      </c>
      <c r="C69" s="22">
        <v>0.44</v>
      </c>
      <c r="D69" t="s">
        <v>493</v>
      </c>
      <c r="E69" t="s">
        <v>493</v>
      </c>
      <c r="F69">
        <v>3.75</v>
      </c>
      <c r="G69" t="s">
        <v>493</v>
      </c>
      <c r="H69" t="s">
        <v>493</v>
      </c>
      <c r="I69" t="s">
        <v>493</v>
      </c>
      <c r="J69" t="s">
        <v>493</v>
      </c>
      <c r="K69" s="2">
        <v>715</v>
      </c>
    </row>
    <row r="70" spans="1:11">
      <c r="A70" t="s">
        <v>1307</v>
      </c>
      <c r="B70" t="s">
        <v>1305</v>
      </c>
      <c r="C70" s="22">
        <v>0.7</v>
      </c>
      <c r="D70" t="s">
        <v>493</v>
      </c>
      <c r="E70" t="s">
        <v>493</v>
      </c>
      <c r="F70">
        <v>1.3</v>
      </c>
      <c r="G70" t="s">
        <v>493</v>
      </c>
      <c r="H70" t="s">
        <v>493</v>
      </c>
      <c r="I70" t="s">
        <v>493</v>
      </c>
      <c r="J70" t="s">
        <v>493</v>
      </c>
      <c r="K70" s="2">
        <v>715</v>
      </c>
    </row>
    <row r="71" spans="1:11">
      <c r="A71" t="s">
        <v>1307</v>
      </c>
      <c r="B71" t="s">
        <v>1305</v>
      </c>
      <c r="C71" s="22">
        <v>1.71</v>
      </c>
      <c r="D71" t="s">
        <v>493</v>
      </c>
      <c r="E71" t="s">
        <v>493</v>
      </c>
      <c r="F71">
        <v>2.82</v>
      </c>
      <c r="G71" t="s">
        <v>493</v>
      </c>
      <c r="H71" t="s">
        <v>493</v>
      </c>
      <c r="I71" t="s">
        <v>493</v>
      </c>
      <c r="J71" t="s">
        <v>493</v>
      </c>
      <c r="K71" s="2">
        <v>715</v>
      </c>
    </row>
    <row r="72" spans="1:11">
      <c r="A72" t="s">
        <v>1307</v>
      </c>
      <c r="B72" t="s">
        <v>1305</v>
      </c>
      <c r="C72" s="22">
        <v>0.47</v>
      </c>
      <c r="D72" t="s">
        <v>493</v>
      </c>
      <c r="E72" t="s">
        <v>493</v>
      </c>
      <c r="F72">
        <v>3.44</v>
      </c>
      <c r="G72" t="s">
        <v>493</v>
      </c>
      <c r="H72" t="s">
        <v>493</v>
      </c>
      <c r="I72" t="s">
        <v>493</v>
      </c>
      <c r="J72" t="s">
        <v>493</v>
      </c>
      <c r="K72" s="2">
        <v>715</v>
      </c>
    </row>
    <row r="73" spans="1:11">
      <c r="A73" t="s">
        <v>1307</v>
      </c>
      <c r="B73" t="s">
        <v>1305</v>
      </c>
      <c r="C73" s="22">
        <v>1.8</v>
      </c>
      <c r="D73" t="s">
        <v>493</v>
      </c>
      <c r="E73" t="s">
        <v>493</v>
      </c>
      <c r="F73">
        <v>0.04</v>
      </c>
      <c r="G73" t="s">
        <v>493</v>
      </c>
      <c r="H73" t="s">
        <v>493</v>
      </c>
      <c r="I73" t="s">
        <v>493</v>
      </c>
      <c r="J73" t="s">
        <v>493</v>
      </c>
      <c r="K73" s="2">
        <v>715</v>
      </c>
    </row>
    <row r="74" spans="1:11">
      <c r="A74" t="s">
        <v>1307</v>
      </c>
      <c r="B74" t="s">
        <v>1305</v>
      </c>
      <c r="C74" s="22">
        <v>0.3</v>
      </c>
      <c r="D74" t="s">
        <v>493</v>
      </c>
      <c r="E74" t="s">
        <v>493</v>
      </c>
      <c r="F74">
        <v>1.9</v>
      </c>
      <c r="G74" t="s">
        <v>493</v>
      </c>
      <c r="H74" t="s">
        <v>493</v>
      </c>
      <c r="I74" t="s">
        <v>493</v>
      </c>
      <c r="J74" t="s">
        <v>493</v>
      </c>
      <c r="K74" s="2">
        <v>715</v>
      </c>
    </row>
    <row r="75" spans="1:11">
      <c r="A75" t="s">
        <v>1307</v>
      </c>
      <c r="B75" t="s">
        <v>1305</v>
      </c>
      <c r="C75" s="22">
        <v>2.09</v>
      </c>
      <c r="D75" t="s">
        <v>493</v>
      </c>
      <c r="E75" t="s">
        <v>493</v>
      </c>
      <c r="F75">
        <v>3.2</v>
      </c>
      <c r="G75" t="s">
        <v>493</v>
      </c>
      <c r="H75" t="s">
        <v>493</v>
      </c>
      <c r="I75" t="s">
        <v>493</v>
      </c>
      <c r="J75" t="s">
        <v>493</v>
      </c>
      <c r="K75" s="2">
        <v>715</v>
      </c>
    </row>
    <row r="76" spans="1:11">
      <c r="A76" t="s">
        <v>1307</v>
      </c>
      <c r="B76" t="s">
        <v>1305</v>
      </c>
      <c r="C76" s="22">
        <v>0.39</v>
      </c>
      <c r="D76" t="s">
        <v>493</v>
      </c>
      <c r="E76" t="s">
        <v>493</v>
      </c>
      <c r="F76">
        <v>0.75</v>
      </c>
      <c r="G76" t="s">
        <v>493</v>
      </c>
      <c r="H76" t="s">
        <v>493</v>
      </c>
      <c r="I76" t="s">
        <v>493</v>
      </c>
      <c r="J76" t="s">
        <v>493</v>
      </c>
      <c r="K76" s="2">
        <v>715</v>
      </c>
    </row>
    <row r="77" spans="1:11">
      <c r="A77" t="s">
        <v>1307</v>
      </c>
      <c r="B77" t="s">
        <v>1305</v>
      </c>
      <c r="C77" s="22">
        <v>0.59</v>
      </c>
      <c r="D77" t="s">
        <v>493</v>
      </c>
      <c r="E77" t="s">
        <v>493</v>
      </c>
      <c r="F77">
        <v>0.49</v>
      </c>
      <c r="G77" t="s">
        <v>493</v>
      </c>
      <c r="H77" t="s">
        <v>493</v>
      </c>
      <c r="I77" t="s">
        <v>493</v>
      </c>
      <c r="J77" t="s">
        <v>493</v>
      </c>
      <c r="K77" s="2">
        <v>715</v>
      </c>
    </row>
    <row r="78" spans="1:11">
      <c r="A78" t="s">
        <v>1307</v>
      </c>
      <c r="B78" t="s">
        <v>1305</v>
      </c>
      <c r="C78" s="22">
        <v>1.1000000000000001</v>
      </c>
      <c r="D78" t="s">
        <v>493</v>
      </c>
      <c r="E78" t="s">
        <v>493</v>
      </c>
      <c r="F78" t="s">
        <v>493</v>
      </c>
      <c r="G78" t="s">
        <v>493</v>
      </c>
      <c r="H78">
        <v>0.81</v>
      </c>
      <c r="I78" t="s">
        <v>493</v>
      </c>
      <c r="J78" t="s">
        <v>493</v>
      </c>
      <c r="K78" s="2">
        <v>715</v>
      </c>
    </row>
    <row r="79" spans="1:11">
      <c r="A79" t="s">
        <v>1307</v>
      </c>
      <c r="B79" t="s">
        <v>1305</v>
      </c>
      <c r="C79" s="22">
        <v>0.22</v>
      </c>
      <c r="D79" t="s">
        <v>493</v>
      </c>
      <c r="E79" t="s">
        <v>493</v>
      </c>
      <c r="F79" t="s">
        <v>493</v>
      </c>
      <c r="G79" t="s">
        <v>493</v>
      </c>
      <c r="H79">
        <v>4.43</v>
      </c>
      <c r="I79" t="s">
        <v>493</v>
      </c>
      <c r="J79" t="s">
        <v>493</v>
      </c>
      <c r="K79" s="2">
        <v>715</v>
      </c>
    </row>
    <row r="80" spans="1:11">
      <c r="A80" t="s">
        <v>1307</v>
      </c>
      <c r="B80" t="s">
        <v>1305</v>
      </c>
      <c r="C80" s="22">
        <v>2.1</v>
      </c>
      <c r="D80" t="s">
        <v>493</v>
      </c>
      <c r="E80" t="s">
        <v>493</v>
      </c>
      <c r="F80" t="s">
        <v>493</v>
      </c>
      <c r="G80" t="s">
        <v>493</v>
      </c>
      <c r="H80">
        <v>3.09</v>
      </c>
      <c r="I80" t="s">
        <v>493</v>
      </c>
      <c r="J80" t="s">
        <v>493</v>
      </c>
      <c r="K80" s="2">
        <v>715</v>
      </c>
    </row>
    <row r="81" spans="1:11">
      <c r="A81" t="s">
        <v>1307</v>
      </c>
      <c r="B81" t="s">
        <v>1305</v>
      </c>
      <c r="C81" s="22">
        <v>0.61</v>
      </c>
      <c r="D81" t="s">
        <v>493</v>
      </c>
      <c r="E81" t="s">
        <v>493</v>
      </c>
      <c r="F81" t="s">
        <v>493</v>
      </c>
      <c r="G81" t="s">
        <v>493</v>
      </c>
      <c r="H81">
        <v>3.82</v>
      </c>
      <c r="I81" t="s">
        <v>493</v>
      </c>
      <c r="J81" t="s">
        <v>493</v>
      </c>
      <c r="K81" s="2">
        <v>715</v>
      </c>
    </row>
    <row r="82" spans="1:11">
      <c r="A82" t="s">
        <v>1307</v>
      </c>
      <c r="B82" t="s">
        <v>1305</v>
      </c>
      <c r="C82" s="22">
        <v>1.7</v>
      </c>
      <c r="D82" t="s">
        <v>493</v>
      </c>
      <c r="E82" t="s">
        <v>493</v>
      </c>
      <c r="F82" t="s">
        <v>493</v>
      </c>
      <c r="G82" t="s">
        <v>493</v>
      </c>
      <c r="H82">
        <v>2.92</v>
      </c>
      <c r="I82" t="s">
        <v>493</v>
      </c>
      <c r="J82" t="s">
        <v>493</v>
      </c>
      <c r="K82" s="2">
        <v>715</v>
      </c>
    </row>
    <row r="83" spans="1:11">
      <c r="A83" t="s">
        <v>1307</v>
      </c>
      <c r="B83" t="s">
        <v>1305</v>
      </c>
      <c r="C83" s="22">
        <v>0.41</v>
      </c>
      <c r="D83" t="s">
        <v>493</v>
      </c>
      <c r="E83" t="s">
        <v>493</v>
      </c>
      <c r="F83" t="s">
        <v>493</v>
      </c>
      <c r="G83" t="s">
        <v>493</v>
      </c>
      <c r="H83">
        <v>2.9</v>
      </c>
      <c r="I83" t="s">
        <v>493</v>
      </c>
      <c r="J83" t="s">
        <v>493</v>
      </c>
      <c r="K83" s="2">
        <v>715</v>
      </c>
    </row>
    <row r="84" spans="1:11">
      <c r="A84" t="s">
        <v>1307</v>
      </c>
      <c r="B84" t="s">
        <v>1305</v>
      </c>
      <c r="C84" s="22">
        <v>0.27</v>
      </c>
      <c r="D84" t="s">
        <v>493</v>
      </c>
      <c r="E84" t="s">
        <v>493</v>
      </c>
      <c r="F84" t="s">
        <v>493</v>
      </c>
      <c r="G84" t="s">
        <v>493</v>
      </c>
      <c r="H84">
        <v>3.33</v>
      </c>
      <c r="I84" t="s">
        <v>493</v>
      </c>
      <c r="J84" t="s">
        <v>493</v>
      </c>
      <c r="K84" s="2">
        <v>715</v>
      </c>
    </row>
    <row r="85" spans="1:11">
      <c r="A85" t="s">
        <v>1307</v>
      </c>
      <c r="B85" t="s">
        <v>1305</v>
      </c>
      <c r="C85" s="22">
        <v>0.12</v>
      </c>
      <c r="D85" t="s">
        <v>493</v>
      </c>
      <c r="E85" t="s">
        <v>493</v>
      </c>
      <c r="F85" t="s">
        <v>493</v>
      </c>
      <c r="G85" t="s">
        <v>493</v>
      </c>
      <c r="H85">
        <v>2.19</v>
      </c>
      <c r="I85" t="s">
        <v>493</v>
      </c>
      <c r="J85" t="s">
        <v>493</v>
      </c>
      <c r="K85" s="2">
        <v>715</v>
      </c>
    </row>
    <row r="86" spans="1:11">
      <c r="A86" t="s">
        <v>1307</v>
      </c>
      <c r="B86" t="s">
        <v>1305</v>
      </c>
      <c r="C86" s="22">
        <v>0.39</v>
      </c>
      <c r="D86" t="s">
        <v>493</v>
      </c>
      <c r="E86" t="s">
        <v>493</v>
      </c>
      <c r="F86" t="s">
        <v>493</v>
      </c>
      <c r="G86" t="s">
        <v>493</v>
      </c>
      <c r="H86">
        <v>0.31</v>
      </c>
      <c r="I86" t="s">
        <v>493</v>
      </c>
      <c r="J86" t="s">
        <v>493</v>
      </c>
      <c r="K86" s="2">
        <v>715</v>
      </c>
    </row>
    <row r="87" spans="1:11">
      <c r="A87" t="s">
        <v>1307</v>
      </c>
      <c r="B87" t="s">
        <v>1305</v>
      </c>
      <c r="C87" s="22">
        <v>0.84</v>
      </c>
      <c r="D87" t="s">
        <v>493</v>
      </c>
      <c r="E87" t="s">
        <v>493</v>
      </c>
      <c r="F87" t="s">
        <v>493</v>
      </c>
      <c r="G87" t="s">
        <v>493</v>
      </c>
      <c r="H87">
        <v>4.76</v>
      </c>
      <c r="I87" t="s">
        <v>493</v>
      </c>
      <c r="J87" t="s">
        <v>493</v>
      </c>
      <c r="K87" s="2">
        <v>715</v>
      </c>
    </row>
    <row r="88" spans="1:11">
      <c r="A88" t="s">
        <v>1307</v>
      </c>
      <c r="B88" t="s">
        <v>1305</v>
      </c>
      <c r="C88" s="22">
        <v>0.38</v>
      </c>
      <c r="D88" t="s">
        <v>493</v>
      </c>
      <c r="E88" t="s">
        <v>493</v>
      </c>
      <c r="F88" t="s">
        <v>493</v>
      </c>
      <c r="G88" t="s">
        <v>493</v>
      </c>
      <c r="H88">
        <v>3.66</v>
      </c>
      <c r="I88" t="s">
        <v>493</v>
      </c>
      <c r="J88" t="s">
        <v>493</v>
      </c>
      <c r="K88" s="2">
        <v>715</v>
      </c>
    </row>
    <row r="89" spans="1:11">
      <c r="A89" t="s">
        <v>1307</v>
      </c>
      <c r="B89" t="s">
        <v>1305</v>
      </c>
      <c r="C89" s="22">
        <v>2.16</v>
      </c>
      <c r="D89" t="s">
        <v>493</v>
      </c>
      <c r="E89" t="s">
        <v>493</v>
      </c>
      <c r="F89" t="s">
        <v>493</v>
      </c>
      <c r="G89" t="s">
        <v>493</v>
      </c>
      <c r="H89">
        <v>2.73</v>
      </c>
      <c r="I89" t="s">
        <v>493</v>
      </c>
      <c r="J89" t="s">
        <v>493</v>
      </c>
      <c r="K89" s="2">
        <v>715</v>
      </c>
    </row>
    <row r="90" spans="1:11">
      <c r="A90" t="s">
        <v>1307</v>
      </c>
      <c r="B90" t="s">
        <v>1305</v>
      </c>
      <c r="C90" s="22">
        <v>0.62</v>
      </c>
      <c r="D90" t="s">
        <v>493</v>
      </c>
      <c r="E90" t="s">
        <v>493</v>
      </c>
      <c r="F90" t="s">
        <v>493</v>
      </c>
      <c r="G90" t="s">
        <v>493</v>
      </c>
      <c r="H90">
        <v>1.1000000000000001</v>
      </c>
      <c r="I90" t="s">
        <v>493</v>
      </c>
      <c r="J90" t="s">
        <v>493</v>
      </c>
      <c r="K90" s="2">
        <v>715</v>
      </c>
    </row>
    <row r="91" spans="1:11">
      <c r="A91" t="s">
        <v>1307</v>
      </c>
      <c r="B91" t="s">
        <v>1305</v>
      </c>
      <c r="C91" s="22">
        <v>0.24</v>
      </c>
      <c r="D91" t="s">
        <v>493</v>
      </c>
      <c r="E91" t="s">
        <v>493</v>
      </c>
      <c r="F91" t="s">
        <v>493</v>
      </c>
      <c r="G91" t="s">
        <v>493</v>
      </c>
      <c r="H91">
        <v>3.5</v>
      </c>
      <c r="I91" t="s">
        <v>493</v>
      </c>
      <c r="J91" t="s">
        <v>493</v>
      </c>
      <c r="K91" s="2">
        <v>715</v>
      </c>
    </row>
    <row r="92" spans="1:11">
      <c r="A92" t="s">
        <v>1307</v>
      </c>
      <c r="B92" t="s">
        <v>1305</v>
      </c>
      <c r="C92" s="22">
        <v>1.42</v>
      </c>
      <c r="D92" t="s">
        <v>493</v>
      </c>
      <c r="E92" t="s">
        <v>493</v>
      </c>
      <c r="F92" t="s">
        <v>493</v>
      </c>
      <c r="G92" t="s">
        <v>493</v>
      </c>
      <c r="H92">
        <v>2.56</v>
      </c>
      <c r="I92" t="s">
        <v>493</v>
      </c>
      <c r="J92" t="s">
        <v>493</v>
      </c>
      <c r="K92" s="2">
        <v>715</v>
      </c>
    </row>
    <row r="93" spans="1:11">
      <c r="A93" t="s">
        <v>1307</v>
      </c>
      <c r="B93" t="s">
        <v>1305</v>
      </c>
      <c r="C93" s="22">
        <v>0.73</v>
      </c>
      <c r="D93" t="s">
        <v>493</v>
      </c>
      <c r="E93" t="s">
        <v>493</v>
      </c>
      <c r="F93" t="s">
        <v>493</v>
      </c>
      <c r="G93" t="s">
        <v>493</v>
      </c>
      <c r="H93">
        <v>0.27</v>
      </c>
      <c r="I93" t="s">
        <v>493</v>
      </c>
      <c r="J93" t="s">
        <v>493</v>
      </c>
      <c r="K93" s="2">
        <v>715</v>
      </c>
    </row>
    <row r="94" spans="1:11">
      <c r="A94" t="s">
        <v>1307</v>
      </c>
      <c r="B94" t="s">
        <v>1309</v>
      </c>
      <c r="C94" s="22">
        <v>1.9</v>
      </c>
      <c r="D94" t="s">
        <v>493</v>
      </c>
      <c r="E94" t="s">
        <v>493</v>
      </c>
      <c r="F94">
        <v>4.6100000000000003</v>
      </c>
      <c r="G94" t="s">
        <v>493</v>
      </c>
      <c r="H94" t="s">
        <v>493</v>
      </c>
      <c r="I94" t="s">
        <v>493</v>
      </c>
      <c r="J94" t="s">
        <v>493</v>
      </c>
      <c r="K94" s="2">
        <v>715</v>
      </c>
    </row>
    <row r="95" spans="1:11">
      <c r="A95" t="s">
        <v>1307</v>
      </c>
      <c r="B95" t="s">
        <v>1309</v>
      </c>
      <c r="C95" s="22">
        <v>2.06</v>
      </c>
      <c r="D95" t="s">
        <v>493</v>
      </c>
      <c r="E95" t="s">
        <v>493</v>
      </c>
      <c r="F95">
        <v>4.16</v>
      </c>
      <c r="G95" t="s">
        <v>493</v>
      </c>
      <c r="H95" t="s">
        <v>493</v>
      </c>
      <c r="I95" t="s">
        <v>493</v>
      </c>
      <c r="J95" t="s">
        <v>493</v>
      </c>
      <c r="K95" s="2">
        <v>715</v>
      </c>
    </row>
    <row r="96" spans="1:11">
      <c r="A96" t="s">
        <v>1307</v>
      </c>
      <c r="B96" t="s">
        <v>1309</v>
      </c>
      <c r="C96" s="22">
        <v>1.83</v>
      </c>
      <c r="D96" t="s">
        <v>493</v>
      </c>
      <c r="E96" t="s">
        <v>493</v>
      </c>
      <c r="F96">
        <v>5.2</v>
      </c>
      <c r="G96" t="s">
        <v>493</v>
      </c>
      <c r="H96" t="s">
        <v>493</v>
      </c>
      <c r="I96" t="s">
        <v>493</v>
      </c>
      <c r="J96" t="s">
        <v>493</v>
      </c>
      <c r="K96" s="2">
        <v>715</v>
      </c>
    </row>
    <row r="97" spans="1:11">
      <c r="A97" t="s">
        <v>1307</v>
      </c>
      <c r="B97" t="s">
        <v>1309</v>
      </c>
      <c r="C97" s="22">
        <v>2.0499999999999998</v>
      </c>
      <c r="D97" t="s">
        <v>493</v>
      </c>
      <c r="E97" t="s">
        <v>493</v>
      </c>
      <c r="F97">
        <v>4.0999999999999996</v>
      </c>
      <c r="G97" t="s">
        <v>493</v>
      </c>
      <c r="H97" t="s">
        <v>493</v>
      </c>
      <c r="I97" t="s">
        <v>493</v>
      </c>
      <c r="J97" t="s">
        <v>493</v>
      </c>
      <c r="K97" s="2">
        <v>715</v>
      </c>
    </row>
    <row r="98" spans="1:11">
      <c r="A98" t="s">
        <v>1307</v>
      </c>
      <c r="B98" t="s">
        <v>1309</v>
      </c>
      <c r="C98" s="22">
        <v>0.75</v>
      </c>
      <c r="D98" t="s">
        <v>493</v>
      </c>
      <c r="E98" t="s">
        <v>493</v>
      </c>
      <c r="F98">
        <v>3.49</v>
      </c>
      <c r="G98" t="s">
        <v>493</v>
      </c>
      <c r="H98" t="s">
        <v>493</v>
      </c>
      <c r="I98" t="s">
        <v>493</v>
      </c>
      <c r="J98" t="s">
        <v>493</v>
      </c>
      <c r="K98" s="2">
        <v>715</v>
      </c>
    </row>
    <row r="99" spans="1:11">
      <c r="A99" t="s">
        <v>1307</v>
      </c>
      <c r="B99" t="s">
        <v>1309</v>
      </c>
      <c r="C99" s="22">
        <v>1.43</v>
      </c>
      <c r="D99" t="s">
        <v>493</v>
      </c>
      <c r="E99" t="s">
        <v>493</v>
      </c>
      <c r="F99">
        <v>4.38</v>
      </c>
      <c r="G99" t="s">
        <v>493</v>
      </c>
      <c r="H99" t="s">
        <v>493</v>
      </c>
      <c r="I99" t="s">
        <v>493</v>
      </c>
      <c r="J99" t="s">
        <v>493</v>
      </c>
      <c r="K99" s="2">
        <v>715</v>
      </c>
    </row>
    <row r="100" spans="1:11">
      <c r="A100" t="s">
        <v>1307</v>
      </c>
      <c r="B100" t="s">
        <v>1309</v>
      </c>
      <c r="C100" s="22">
        <v>0.77</v>
      </c>
      <c r="D100" t="s">
        <v>493</v>
      </c>
      <c r="E100" t="s">
        <v>493</v>
      </c>
      <c r="F100">
        <v>6.68</v>
      </c>
      <c r="G100" t="s">
        <v>493</v>
      </c>
      <c r="H100" t="s">
        <v>493</v>
      </c>
      <c r="I100" t="s">
        <v>493</v>
      </c>
      <c r="J100" t="s">
        <v>493</v>
      </c>
      <c r="K100" s="2">
        <v>715</v>
      </c>
    </row>
    <row r="101" spans="1:11">
      <c r="A101" t="s">
        <v>1307</v>
      </c>
      <c r="B101" t="s">
        <v>1309</v>
      </c>
      <c r="C101" s="22">
        <v>2.2400000000000002</v>
      </c>
      <c r="D101" t="s">
        <v>493</v>
      </c>
      <c r="E101" t="s">
        <v>493</v>
      </c>
      <c r="F101">
        <v>3.99</v>
      </c>
      <c r="G101" t="s">
        <v>493</v>
      </c>
      <c r="H101" t="s">
        <v>493</v>
      </c>
      <c r="I101" t="s">
        <v>493</v>
      </c>
      <c r="J101" t="s">
        <v>493</v>
      </c>
      <c r="K101" s="2">
        <v>715</v>
      </c>
    </row>
    <row r="102" spans="1:11">
      <c r="A102" t="s">
        <v>1307</v>
      </c>
      <c r="B102" t="s">
        <v>1309</v>
      </c>
      <c r="C102" s="22">
        <v>2.06</v>
      </c>
      <c r="D102" t="s">
        <v>493</v>
      </c>
      <c r="E102" t="s">
        <v>493</v>
      </c>
      <c r="F102" t="s">
        <v>493</v>
      </c>
      <c r="G102" t="s">
        <v>493</v>
      </c>
      <c r="H102">
        <v>3.8</v>
      </c>
      <c r="I102" t="s">
        <v>493</v>
      </c>
      <c r="J102" t="s">
        <v>493</v>
      </c>
      <c r="K102" s="2">
        <v>715</v>
      </c>
    </row>
    <row r="103" spans="1:11">
      <c r="A103" t="s">
        <v>1307</v>
      </c>
      <c r="B103" t="s">
        <v>1309</v>
      </c>
      <c r="C103" s="22">
        <v>0.95</v>
      </c>
      <c r="D103" t="s">
        <v>493</v>
      </c>
      <c r="E103" t="s">
        <v>493</v>
      </c>
      <c r="F103" t="s">
        <v>493</v>
      </c>
      <c r="G103" t="s">
        <v>493</v>
      </c>
      <c r="H103">
        <v>4.97</v>
      </c>
      <c r="I103" t="s">
        <v>493</v>
      </c>
      <c r="J103" t="s">
        <v>493</v>
      </c>
      <c r="K103" s="2">
        <v>715</v>
      </c>
    </row>
    <row r="104" spans="1:11">
      <c r="A104" t="s">
        <v>1307</v>
      </c>
      <c r="B104" t="s">
        <v>1309</v>
      </c>
      <c r="C104" s="22">
        <v>2.09</v>
      </c>
      <c r="D104" t="s">
        <v>493</v>
      </c>
      <c r="E104" t="s">
        <v>493</v>
      </c>
      <c r="F104" t="s">
        <v>493</v>
      </c>
      <c r="G104" t="s">
        <v>493</v>
      </c>
      <c r="H104">
        <v>3.65</v>
      </c>
      <c r="I104" t="s">
        <v>493</v>
      </c>
      <c r="J104" t="s">
        <v>493</v>
      </c>
      <c r="K104" s="2">
        <v>715</v>
      </c>
    </row>
    <row r="105" spans="1:11">
      <c r="A105" t="s">
        <v>1307</v>
      </c>
      <c r="B105" t="s">
        <v>1309</v>
      </c>
      <c r="C105" s="22">
        <v>1.51</v>
      </c>
      <c r="D105" t="s">
        <v>493</v>
      </c>
      <c r="E105" t="s">
        <v>493</v>
      </c>
      <c r="F105" t="s">
        <v>493</v>
      </c>
      <c r="G105" t="s">
        <v>493</v>
      </c>
      <c r="H105">
        <v>4.46</v>
      </c>
      <c r="I105" t="s">
        <v>493</v>
      </c>
      <c r="J105" t="s">
        <v>493</v>
      </c>
      <c r="K105" s="2">
        <v>715</v>
      </c>
    </row>
    <row r="106" spans="1:11">
      <c r="A106" t="s">
        <v>1307</v>
      </c>
      <c r="B106" t="s">
        <v>1309</v>
      </c>
      <c r="C106" s="22">
        <v>2</v>
      </c>
      <c r="D106" t="s">
        <v>493</v>
      </c>
      <c r="E106" t="s">
        <v>493</v>
      </c>
      <c r="F106" t="s">
        <v>493</v>
      </c>
      <c r="G106" t="s">
        <v>493</v>
      </c>
      <c r="H106">
        <v>4.1100000000000003</v>
      </c>
      <c r="I106" t="s">
        <v>493</v>
      </c>
      <c r="J106" t="s">
        <v>493</v>
      </c>
      <c r="K106" s="2">
        <v>715</v>
      </c>
    </row>
    <row r="107" spans="1:11">
      <c r="A107" t="s">
        <v>1307</v>
      </c>
      <c r="B107" t="s">
        <v>1309</v>
      </c>
      <c r="C107" s="22">
        <v>0.31</v>
      </c>
      <c r="D107" t="s">
        <v>493</v>
      </c>
      <c r="E107" t="s">
        <v>493</v>
      </c>
      <c r="F107" t="s">
        <v>493</v>
      </c>
      <c r="G107" t="s">
        <v>493</v>
      </c>
      <c r="H107">
        <v>2.11</v>
      </c>
      <c r="I107" t="s">
        <v>493</v>
      </c>
      <c r="J107" t="s">
        <v>493</v>
      </c>
      <c r="K107" s="2">
        <v>715</v>
      </c>
    </row>
    <row r="108" spans="1:11">
      <c r="A108" t="s">
        <v>1307</v>
      </c>
      <c r="B108" t="s">
        <v>1309</v>
      </c>
      <c r="C108" s="22">
        <v>1.39</v>
      </c>
      <c r="D108" t="s">
        <v>493</v>
      </c>
      <c r="E108" t="s">
        <v>493</v>
      </c>
      <c r="F108" t="s">
        <v>493</v>
      </c>
      <c r="G108" t="s">
        <v>493</v>
      </c>
      <c r="H108">
        <v>5.37</v>
      </c>
      <c r="I108" t="s">
        <v>493</v>
      </c>
      <c r="J108" t="s">
        <v>493</v>
      </c>
      <c r="K108" s="2">
        <v>715</v>
      </c>
    </row>
    <row r="109" spans="1:11">
      <c r="A109" t="s">
        <v>1310</v>
      </c>
      <c r="B109" t="s">
        <v>1305</v>
      </c>
      <c r="C109" s="22">
        <v>0.14000000000000001</v>
      </c>
      <c r="D109" t="s">
        <v>493</v>
      </c>
      <c r="E109" t="s">
        <v>493</v>
      </c>
      <c r="F109" t="s">
        <v>493</v>
      </c>
      <c r="G109" t="s">
        <v>493</v>
      </c>
      <c r="H109" t="s">
        <v>493</v>
      </c>
      <c r="I109">
        <v>2.2999999999999998</v>
      </c>
      <c r="J109" t="s">
        <v>493</v>
      </c>
      <c r="K109" s="2">
        <v>56</v>
      </c>
    </row>
    <row r="110" spans="1:11">
      <c r="A110" t="s">
        <v>1310</v>
      </c>
      <c r="B110" t="s">
        <v>1305</v>
      </c>
      <c r="C110" s="22">
        <v>2.5099999999999998</v>
      </c>
      <c r="D110">
        <v>7.2</v>
      </c>
      <c r="E110" t="s">
        <v>493</v>
      </c>
      <c r="F110" t="s">
        <v>493</v>
      </c>
      <c r="G110" t="s">
        <v>493</v>
      </c>
      <c r="H110" t="s">
        <v>493</v>
      </c>
      <c r="I110" t="s">
        <v>493</v>
      </c>
      <c r="J110" t="s">
        <v>493</v>
      </c>
      <c r="K110" s="2">
        <v>56</v>
      </c>
    </row>
    <row r="111" spans="1:11">
      <c r="A111" t="s">
        <v>1310</v>
      </c>
      <c r="B111" t="s">
        <v>1305</v>
      </c>
      <c r="C111" s="22">
        <v>2.54</v>
      </c>
      <c r="D111">
        <v>5.5</v>
      </c>
      <c r="E111" t="s">
        <v>493</v>
      </c>
      <c r="F111" t="s">
        <v>493</v>
      </c>
      <c r="G111" t="s">
        <v>493</v>
      </c>
      <c r="H111" t="s">
        <v>493</v>
      </c>
      <c r="I111" t="s">
        <v>493</v>
      </c>
      <c r="J111" t="s">
        <v>493</v>
      </c>
      <c r="K111" s="2">
        <v>56</v>
      </c>
    </row>
    <row r="112" spans="1:11">
      <c r="A112" t="s">
        <v>1310</v>
      </c>
      <c r="B112" t="s">
        <v>1305</v>
      </c>
      <c r="C112" s="22">
        <v>0.43</v>
      </c>
      <c r="D112" t="s">
        <v>493</v>
      </c>
      <c r="E112">
        <v>4.2</v>
      </c>
      <c r="F112" t="s">
        <v>493</v>
      </c>
      <c r="G112" t="s">
        <v>493</v>
      </c>
      <c r="H112" t="s">
        <v>493</v>
      </c>
      <c r="I112" t="s">
        <v>493</v>
      </c>
      <c r="J112" t="s">
        <v>493</v>
      </c>
      <c r="K112" s="2">
        <v>56</v>
      </c>
    </row>
    <row r="113" spans="1:11">
      <c r="A113" t="s">
        <v>1310</v>
      </c>
      <c r="B113" t="s">
        <v>1305</v>
      </c>
      <c r="C113" s="22">
        <v>2.88</v>
      </c>
      <c r="D113">
        <v>6.2</v>
      </c>
      <c r="E113">
        <v>7.3</v>
      </c>
      <c r="F113" t="s">
        <v>493</v>
      </c>
      <c r="G113" t="s">
        <v>493</v>
      </c>
      <c r="H113" t="s">
        <v>493</v>
      </c>
      <c r="I113" t="s">
        <v>493</v>
      </c>
      <c r="J113" t="s">
        <v>493</v>
      </c>
      <c r="K113" s="2">
        <v>56</v>
      </c>
    </row>
    <row r="114" spans="1:11">
      <c r="A114" t="s">
        <v>1310</v>
      </c>
      <c r="B114" t="s">
        <v>1305</v>
      </c>
      <c r="C114" s="22">
        <v>0.73</v>
      </c>
      <c r="D114">
        <v>3.8</v>
      </c>
      <c r="E114">
        <v>4</v>
      </c>
      <c r="F114" t="s">
        <v>493</v>
      </c>
      <c r="G114" t="s">
        <v>493</v>
      </c>
      <c r="H114" t="s">
        <v>493</v>
      </c>
      <c r="I114" t="s">
        <v>493</v>
      </c>
      <c r="J114" t="s">
        <v>493</v>
      </c>
      <c r="K114" s="2">
        <v>56</v>
      </c>
    </row>
    <row r="115" spans="1:11">
      <c r="A115" t="s">
        <v>1310</v>
      </c>
      <c r="B115" t="s">
        <v>1305</v>
      </c>
      <c r="C115" s="22">
        <v>2.11</v>
      </c>
      <c r="D115">
        <v>4.7</v>
      </c>
      <c r="E115" t="s">
        <v>493</v>
      </c>
      <c r="F115" t="s">
        <v>493</v>
      </c>
      <c r="G115" t="s">
        <v>493</v>
      </c>
      <c r="H115" t="s">
        <v>493</v>
      </c>
      <c r="I115" t="s">
        <v>493</v>
      </c>
      <c r="J115" t="s">
        <v>493</v>
      </c>
      <c r="K115" s="2">
        <v>56</v>
      </c>
    </row>
    <row r="116" spans="1:11">
      <c r="A116" t="s">
        <v>1312</v>
      </c>
      <c r="B116" t="s">
        <v>1305</v>
      </c>
      <c r="C116" s="22">
        <v>1.163</v>
      </c>
      <c r="D116" t="s">
        <v>493</v>
      </c>
      <c r="E116" t="s">
        <v>493</v>
      </c>
      <c r="F116" t="s">
        <v>493</v>
      </c>
      <c r="G116" t="s">
        <v>493</v>
      </c>
      <c r="H116" t="s">
        <v>493</v>
      </c>
      <c r="I116" t="s">
        <v>493</v>
      </c>
      <c r="J116">
        <v>0.86</v>
      </c>
      <c r="K116" s="2">
        <v>156</v>
      </c>
    </row>
    <row r="117" spans="1:11">
      <c r="A117" t="s">
        <v>1312</v>
      </c>
      <c r="B117" t="s">
        <v>1305</v>
      </c>
      <c r="C117" s="22">
        <v>1.6719999999999999</v>
      </c>
      <c r="D117" t="s">
        <v>493</v>
      </c>
      <c r="E117" t="s">
        <v>493</v>
      </c>
      <c r="F117" t="s">
        <v>493</v>
      </c>
      <c r="G117" t="s">
        <v>493</v>
      </c>
      <c r="H117" t="s">
        <v>493</v>
      </c>
      <c r="I117" t="s">
        <v>493</v>
      </c>
      <c r="J117">
        <v>4.24</v>
      </c>
      <c r="K117" s="2">
        <v>156</v>
      </c>
    </row>
    <row r="118" spans="1:11">
      <c r="A118" t="s">
        <v>1312</v>
      </c>
      <c r="B118" t="s">
        <v>1305</v>
      </c>
      <c r="C118" s="22">
        <v>0.74</v>
      </c>
      <c r="D118" t="s">
        <v>493</v>
      </c>
      <c r="E118" t="s">
        <v>493</v>
      </c>
      <c r="F118" t="s">
        <v>493</v>
      </c>
      <c r="G118" t="s">
        <v>493</v>
      </c>
      <c r="H118" t="s">
        <v>493</v>
      </c>
      <c r="I118" t="s">
        <v>493</v>
      </c>
      <c r="J118">
        <v>2.93</v>
      </c>
      <c r="K118" s="2">
        <v>156</v>
      </c>
    </row>
    <row r="119" spans="1:11">
      <c r="A119" t="s">
        <v>1312</v>
      </c>
      <c r="B119" t="s">
        <v>1305</v>
      </c>
      <c r="C119" s="22">
        <v>0.28999999999999998</v>
      </c>
      <c r="D119" t="s">
        <v>493</v>
      </c>
      <c r="E119" t="s">
        <v>493</v>
      </c>
      <c r="F119" t="s">
        <v>493</v>
      </c>
      <c r="G119" t="s">
        <v>493</v>
      </c>
      <c r="H119" t="s">
        <v>493</v>
      </c>
      <c r="I119" t="s">
        <v>493</v>
      </c>
      <c r="J119">
        <v>0.55000000000000004</v>
      </c>
      <c r="K119" s="2">
        <v>156</v>
      </c>
    </row>
    <row r="120" spans="1:11">
      <c r="A120" t="s">
        <v>1312</v>
      </c>
      <c r="B120" t="s">
        <v>1305</v>
      </c>
      <c r="C120" s="22">
        <v>0.18</v>
      </c>
      <c r="D120" t="s">
        <v>493</v>
      </c>
      <c r="E120" t="s">
        <v>493</v>
      </c>
      <c r="F120" t="s">
        <v>493</v>
      </c>
      <c r="G120" t="s">
        <v>493</v>
      </c>
      <c r="H120" t="s">
        <v>493</v>
      </c>
      <c r="I120" t="s">
        <v>493</v>
      </c>
      <c r="J120">
        <v>1.77</v>
      </c>
      <c r="K120" s="2">
        <v>156</v>
      </c>
    </row>
    <row r="121" spans="1:11">
      <c r="A121" t="s">
        <v>1312</v>
      </c>
      <c r="B121" t="s">
        <v>1305</v>
      </c>
      <c r="C121" s="22">
        <v>0.30299999999999999</v>
      </c>
      <c r="D121" t="s">
        <v>493</v>
      </c>
      <c r="E121" t="s">
        <v>493</v>
      </c>
      <c r="F121" t="s">
        <v>493</v>
      </c>
      <c r="G121" t="s">
        <v>493</v>
      </c>
      <c r="H121" t="s">
        <v>493</v>
      </c>
      <c r="I121" t="s">
        <v>493</v>
      </c>
      <c r="J121">
        <v>1.03</v>
      </c>
      <c r="K121" s="2">
        <v>156</v>
      </c>
    </row>
    <row r="122" spans="1:11">
      <c r="A122" t="s">
        <v>1312</v>
      </c>
      <c r="B122" t="s">
        <v>1305</v>
      </c>
      <c r="C122" s="22">
        <v>1.01</v>
      </c>
      <c r="D122" t="s">
        <v>493</v>
      </c>
      <c r="E122" t="s">
        <v>493</v>
      </c>
      <c r="F122" t="s">
        <v>493</v>
      </c>
      <c r="G122" t="s">
        <v>493</v>
      </c>
      <c r="H122" t="s">
        <v>493</v>
      </c>
      <c r="I122" t="s">
        <v>493</v>
      </c>
      <c r="J122">
        <v>3.58</v>
      </c>
      <c r="K122" s="2">
        <v>156</v>
      </c>
    </row>
    <row r="123" spans="1:11">
      <c r="A123" t="s">
        <v>1312</v>
      </c>
      <c r="B123" t="s">
        <v>1305</v>
      </c>
      <c r="C123" s="22">
        <v>0.87</v>
      </c>
      <c r="D123" t="s">
        <v>493</v>
      </c>
      <c r="E123" t="s">
        <v>493</v>
      </c>
      <c r="F123" t="s">
        <v>493</v>
      </c>
      <c r="G123" t="s">
        <v>493</v>
      </c>
      <c r="H123" t="s">
        <v>493</v>
      </c>
      <c r="I123" t="s">
        <v>493</v>
      </c>
      <c r="J123">
        <v>0.88</v>
      </c>
      <c r="K123" s="2">
        <v>156</v>
      </c>
    </row>
    <row r="124" spans="1:11">
      <c r="A124" t="s">
        <v>1312</v>
      </c>
      <c r="B124" t="s">
        <v>1305</v>
      </c>
      <c r="C124" s="22">
        <v>1.07</v>
      </c>
      <c r="D124" t="s">
        <v>493</v>
      </c>
      <c r="E124" t="s">
        <v>493</v>
      </c>
      <c r="F124" t="s">
        <v>493</v>
      </c>
      <c r="G124" t="s">
        <v>493</v>
      </c>
      <c r="H124" t="s">
        <v>493</v>
      </c>
      <c r="I124" t="s">
        <v>493</v>
      </c>
      <c r="J124">
        <v>1.59</v>
      </c>
      <c r="K124" s="2">
        <v>156</v>
      </c>
    </row>
    <row r="125" spans="1:11">
      <c r="A125" t="s">
        <v>1312</v>
      </c>
      <c r="B125" t="s">
        <v>1305</v>
      </c>
      <c r="C125" s="22">
        <v>0.16400000000000001</v>
      </c>
      <c r="D125" t="s">
        <v>493</v>
      </c>
      <c r="E125" t="s">
        <v>493</v>
      </c>
      <c r="F125" t="s">
        <v>493</v>
      </c>
      <c r="G125" t="s">
        <v>493</v>
      </c>
      <c r="H125" t="s">
        <v>493</v>
      </c>
      <c r="I125" t="s">
        <v>493</v>
      </c>
      <c r="J125">
        <v>1.91</v>
      </c>
      <c r="K125" s="2">
        <v>156</v>
      </c>
    </row>
    <row r="126" spans="1:11">
      <c r="A126" t="s">
        <v>1313</v>
      </c>
      <c r="B126" t="s">
        <v>1305</v>
      </c>
      <c r="C126" s="22">
        <v>1.8560000000000001</v>
      </c>
      <c r="D126" t="s">
        <v>493</v>
      </c>
      <c r="E126" t="s">
        <v>493</v>
      </c>
      <c r="F126">
        <v>6.0949999999999998</v>
      </c>
      <c r="G126" t="s">
        <v>493</v>
      </c>
      <c r="H126" t="s">
        <v>493</v>
      </c>
      <c r="I126" t="s">
        <v>493</v>
      </c>
      <c r="J126" t="s">
        <v>493</v>
      </c>
      <c r="K126" s="2">
        <v>77</v>
      </c>
    </row>
    <row r="127" spans="1:11">
      <c r="A127" t="s">
        <v>1313</v>
      </c>
      <c r="B127" t="s">
        <v>1305</v>
      </c>
      <c r="C127" s="22">
        <v>1.671</v>
      </c>
      <c r="D127" t="s">
        <v>493</v>
      </c>
      <c r="E127" t="s">
        <v>493</v>
      </c>
      <c r="F127">
        <v>2.746</v>
      </c>
      <c r="G127">
        <v>3.0489999999999999</v>
      </c>
      <c r="H127" t="s">
        <v>493</v>
      </c>
      <c r="I127" t="s">
        <v>493</v>
      </c>
      <c r="J127" t="s">
        <v>493</v>
      </c>
      <c r="K127" s="2">
        <v>77</v>
      </c>
    </row>
    <row r="128" spans="1:11">
      <c r="A128" t="s">
        <v>1313</v>
      </c>
      <c r="B128" t="s">
        <v>1305</v>
      </c>
      <c r="C128" s="22">
        <v>2.5939999999999999</v>
      </c>
      <c r="D128" t="s">
        <v>493</v>
      </c>
      <c r="E128" t="s">
        <v>493</v>
      </c>
      <c r="F128">
        <v>4.6379999999999999</v>
      </c>
      <c r="G128" t="s">
        <v>493</v>
      </c>
      <c r="H128" t="s">
        <v>493</v>
      </c>
      <c r="I128" t="s">
        <v>493</v>
      </c>
      <c r="J128" t="s">
        <v>493</v>
      </c>
      <c r="K128" s="2">
        <v>77</v>
      </c>
    </row>
    <row r="129" spans="1:11">
      <c r="A129" t="s">
        <v>1313</v>
      </c>
      <c r="B129" t="s">
        <v>1305</v>
      </c>
      <c r="C129" s="22">
        <v>2.371</v>
      </c>
      <c r="D129" t="s">
        <v>493</v>
      </c>
      <c r="E129" t="s">
        <v>493</v>
      </c>
      <c r="F129">
        <v>9.2840000000000007</v>
      </c>
      <c r="G129" t="s">
        <v>493</v>
      </c>
      <c r="H129" t="s">
        <v>493</v>
      </c>
      <c r="I129" t="s">
        <v>493</v>
      </c>
      <c r="J129" t="s">
        <v>493</v>
      </c>
      <c r="K129" s="2">
        <v>77</v>
      </c>
    </row>
    <row r="130" spans="1:11">
      <c r="A130" t="s">
        <v>1313</v>
      </c>
      <c r="B130" t="s">
        <v>1305</v>
      </c>
      <c r="C130" s="22">
        <v>0.58389999999999997</v>
      </c>
      <c r="D130" t="s">
        <v>493</v>
      </c>
      <c r="E130" t="s">
        <v>493</v>
      </c>
      <c r="F130">
        <v>0.98699999999999999</v>
      </c>
      <c r="G130" t="s">
        <v>493</v>
      </c>
      <c r="H130" t="s">
        <v>493</v>
      </c>
      <c r="I130" t="s">
        <v>493</v>
      </c>
      <c r="J130" t="s">
        <v>493</v>
      </c>
      <c r="K130" s="2">
        <v>77</v>
      </c>
    </row>
    <row r="131" spans="1:11">
      <c r="A131" t="s">
        <v>1313</v>
      </c>
      <c r="B131" t="s">
        <v>1305</v>
      </c>
      <c r="C131" s="22">
        <v>2.9009999999999998</v>
      </c>
      <c r="D131" t="s">
        <v>493</v>
      </c>
      <c r="E131" t="s">
        <v>493</v>
      </c>
      <c r="F131">
        <v>3.5150000000000001</v>
      </c>
      <c r="G131" t="s">
        <v>493</v>
      </c>
      <c r="H131" t="s">
        <v>493</v>
      </c>
      <c r="I131" t="s">
        <v>493</v>
      </c>
      <c r="J131" t="s">
        <v>493</v>
      </c>
      <c r="K131" s="2">
        <v>77</v>
      </c>
    </row>
    <row r="132" spans="1:11">
      <c r="A132" t="s">
        <v>1313</v>
      </c>
      <c r="B132" t="s">
        <v>1305</v>
      </c>
      <c r="C132" s="22">
        <v>2.3679999999999999</v>
      </c>
      <c r="D132" t="s">
        <v>493</v>
      </c>
      <c r="E132" t="s">
        <v>493</v>
      </c>
      <c r="F132">
        <v>4.2690000000000001</v>
      </c>
      <c r="G132" t="s">
        <v>493</v>
      </c>
      <c r="H132" t="s">
        <v>493</v>
      </c>
      <c r="I132" t="s">
        <v>493</v>
      </c>
      <c r="J132" t="s">
        <v>493</v>
      </c>
      <c r="K132" s="2">
        <v>77</v>
      </c>
    </row>
    <row r="133" spans="1:11">
      <c r="A133" t="s">
        <v>1313</v>
      </c>
      <c r="B133" t="s">
        <v>1305</v>
      </c>
      <c r="C133" s="22">
        <v>2.6949999999999998</v>
      </c>
      <c r="D133" t="s">
        <v>493</v>
      </c>
      <c r="E133" t="s">
        <v>493</v>
      </c>
      <c r="F133">
        <v>6.5119999999999996</v>
      </c>
      <c r="G133" t="s">
        <v>493</v>
      </c>
      <c r="H133" t="s">
        <v>493</v>
      </c>
      <c r="I133" t="s">
        <v>493</v>
      </c>
      <c r="J133" t="s">
        <v>493</v>
      </c>
      <c r="K133" s="2">
        <v>77</v>
      </c>
    </row>
    <row r="134" spans="1:11">
      <c r="A134" t="s">
        <v>1313</v>
      </c>
      <c r="B134" t="s">
        <v>1305</v>
      </c>
      <c r="C134" s="22">
        <v>2.91</v>
      </c>
      <c r="D134" t="s">
        <v>493</v>
      </c>
      <c r="E134" t="s">
        <v>493</v>
      </c>
      <c r="F134">
        <v>6.1230000000000002</v>
      </c>
      <c r="G134" t="s">
        <v>493</v>
      </c>
      <c r="H134" t="s">
        <v>493</v>
      </c>
      <c r="I134" t="s">
        <v>493</v>
      </c>
      <c r="J134" t="s">
        <v>493</v>
      </c>
      <c r="K134" s="2">
        <v>77</v>
      </c>
    </row>
    <row r="135" spans="1:11">
      <c r="A135" t="s">
        <v>1313</v>
      </c>
      <c r="B135" t="s">
        <v>1305</v>
      </c>
      <c r="C135" s="22">
        <v>1.097</v>
      </c>
      <c r="D135" t="s">
        <v>493</v>
      </c>
      <c r="E135" t="s">
        <v>493</v>
      </c>
      <c r="F135">
        <v>3.5049999999999999</v>
      </c>
      <c r="G135">
        <v>3.3260000000000001</v>
      </c>
      <c r="H135" t="s">
        <v>493</v>
      </c>
      <c r="I135" t="s">
        <v>493</v>
      </c>
      <c r="J135" t="s">
        <v>493</v>
      </c>
      <c r="K135" s="2">
        <v>77</v>
      </c>
    </row>
    <row r="136" spans="1:11">
      <c r="A136" t="s">
        <v>1313</v>
      </c>
      <c r="B136" t="s">
        <v>1305</v>
      </c>
      <c r="C136" s="22">
        <v>1.845</v>
      </c>
      <c r="D136" t="s">
        <v>493</v>
      </c>
      <c r="E136" t="s">
        <v>493</v>
      </c>
      <c r="F136">
        <v>2.87</v>
      </c>
      <c r="G136">
        <v>2.5470000000000002</v>
      </c>
      <c r="H136" t="s">
        <v>493</v>
      </c>
      <c r="I136" t="s">
        <v>493</v>
      </c>
      <c r="J136" t="s">
        <v>493</v>
      </c>
      <c r="K136" s="2">
        <v>77</v>
      </c>
    </row>
    <row r="137" spans="1:11">
      <c r="A137" t="s">
        <v>1313</v>
      </c>
      <c r="B137" t="s">
        <v>1305</v>
      </c>
      <c r="C137" s="22">
        <v>0.82599999999999996</v>
      </c>
      <c r="D137" t="s">
        <v>493</v>
      </c>
      <c r="E137" t="s">
        <v>493</v>
      </c>
      <c r="F137">
        <v>2.0190000000000001</v>
      </c>
      <c r="G137" t="s">
        <v>493</v>
      </c>
      <c r="H137" t="s">
        <v>493</v>
      </c>
      <c r="I137" t="s">
        <v>493</v>
      </c>
      <c r="J137" t="s">
        <v>493</v>
      </c>
      <c r="K137" s="2">
        <v>77</v>
      </c>
    </row>
    <row r="138" spans="1:11">
      <c r="A138" t="s">
        <v>1313</v>
      </c>
      <c r="B138" t="s">
        <v>1305</v>
      </c>
      <c r="C138" s="22">
        <v>1.08</v>
      </c>
      <c r="D138" t="s">
        <v>493</v>
      </c>
      <c r="E138" t="s">
        <v>493</v>
      </c>
      <c r="F138">
        <v>2.7949999999999999</v>
      </c>
      <c r="G138">
        <v>2.5670000000000002</v>
      </c>
      <c r="H138" t="s">
        <v>493</v>
      </c>
      <c r="I138" t="s">
        <v>493</v>
      </c>
      <c r="J138" t="s">
        <v>493</v>
      </c>
      <c r="K138" s="2">
        <v>77</v>
      </c>
    </row>
    <row r="139" spans="1:11">
      <c r="A139" t="s">
        <v>1313</v>
      </c>
      <c r="B139" t="s">
        <v>1305</v>
      </c>
      <c r="C139" s="22">
        <v>0.66490000000000005</v>
      </c>
      <c r="D139" t="s">
        <v>493</v>
      </c>
      <c r="E139" t="s">
        <v>493</v>
      </c>
      <c r="F139">
        <v>0.154</v>
      </c>
      <c r="G139" t="s">
        <v>493</v>
      </c>
      <c r="H139" t="s">
        <v>493</v>
      </c>
      <c r="I139" t="s">
        <v>493</v>
      </c>
      <c r="J139" t="s">
        <v>493</v>
      </c>
      <c r="K139" s="2">
        <v>77</v>
      </c>
    </row>
    <row r="140" spans="1:11">
      <c r="A140" t="s">
        <v>1313</v>
      </c>
      <c r="B140" t="s">
        <v>1305</v>
      </c>
      <c r="C140" s="22">
        <v>0.40799999999999997</v>
      </c>
      <c r="D140" t="s">
        <v>493</v>
      </c>
      <c r="E140" t="s">
        <v>493</v>
      </c>
      <c r="F140">
        <v>0.85399999999999998</v>
      </c>
      <c r="G140">
        <v>0.98599999999999999</v>
      </c>
      <c r="H140" t="s">
        <v>493</v>
      </c>
      <c r="I140" t="s">
        <v>493</v>
      </c>
      <c r="J140" t="s">
        <v>493</v>
      </c>
      <c r="K140" s="2">
        <v>77</v>
      </c>
    </row>
    <row r="141" spans="1:11">
      <c r="A141" t="s">
        <v>1313</v>
      </c>
      <c r="B141" t="s">
        <v>1305</v>
      </c>
      <c r="C141" s="22">
        <v>0.39219999999999999</v>
      </c>
      <c r="D141" t="s">
        <v>493</v>
      </c>
      <c r="E141" t="s">
        <v>493</v>
      </c>
      <c r="F141">
        <v>0.72799999999999998</v>
      </c>
      <c r="G141" t="s">
        <v>493</v>
      </c>
      <c r="H141" t="s">
        <v>493</v>
      </c>
      <c r="I141" t="s">
        <v>493</v>
      </c>
      <c r="J141" t="s">
        <v>493</v>
      </c>
      <c r="K141" s="2">
        <v>77</v>
      </c>
    </row>
  </sheetData>
  <sortState ref="A96:B110">
    <sortCondition ref="A96:A1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V76"/>
  <sheetViews>
    <sheetView workbookViewId="0">
      <pane xSplit="1" ySplit="1" topLeftCell="B37" activePane="bottomRight" state="frozen"/>
      <selection pane="topRight" activeCell="B1" sqref="B1"/>
      <selection pane="bottomLeft" activeCell="A2" sqref="A2"/>
      <selection pane="bottomRight" activeCell="AV2" sqref="A2:AV76"/>
    </sheetView>
  </sheetViews>
  <sheetFormatPr baseColWidth="10" defaultRowHeight="15" x14ac:dyDescent="0"/>
  <sheetData>
    <row r="1" spans="1:48">
      <c r="A1" t="s">
        <v>683</v>
      </c>
      <c r="C1" t="s">
        <v>573</v>
      </c>
      <c r="E1" t="s">
        <v>742</v>
      </c>
      <c r="G1" t="s">
        <v>1137</v>
      </c>
      <c r="I1" t="s">
        <v>762</v>
      </c>
      <c r="K1" t="s">
        <v>763</v>
      </c>
      <c r="M1" t="s">
        <v>764</v>
      </c>
      <c r="O1" t="s">
        <v>785</v>
      </c>
      <c r="Q1" t="s">
        <v>786</v>
      </c>
      <c r="S1" t="s">
        <v>759</v>
      </c>
      <c r="U1" t="s">
        <v>760</v>
      </c>
      <c r="W1" t="s">
        <v>761</v>
      </c>
      <c r="Y1" t="s">
        <v>750</v>
      </c>
      <c r="AA1" t="s">
        <v>751</v>
      </c>
      <c r="AC1" t="s">
        <v>752</v>
      </c>
      <c r="AE1" t="s">
        <v>756</v>
      </c>
      <c r="AG1" t="s">
        <v>757</v>
      </c>
      <c r="AI1" t="s">
        <v>758</v>
      </c>
      <c r="AK1" t="s">
        <v>577</v>
      </c>
      <c r="AM1" t="s">
        <v>777</v>
      </c>
      <c r="AO1" t="s">
        <v>778</v>
      </c>
      <c r="AQ1" t="s">
        <v>779</v>
      </c>
      <c r="AS1" t="s">
        <v>780</v>
      </c>
      <c r="AU1" t="s">
        <v>781</v>
      </c>
    </row>
    <row r="2" spans="1:48">
      <c r="A2">
        <v>201160662</v>
      </c>
      <c r="B2" t="s">
        <v>1288</v>
      </c>
      <c r="C2" t="s">
        <v>571</v>
      </c>
      <c r="D2" t="s">
        <v>1288</v>
      </c>
      <c r="E2" s="58" t="s">
        <v>1213</v>
      </c>
      <c r="F2" t="s">
        <v>1288</v>
      </c>
      <c r="G2" s="58" t="s">
        <v>1138</v>
      </c>
      <c r="H2" t="s">
        <v>717</v>
      </c>
      <c r="I2" s="22">
        <v>1.1047804109999999</v>
      </c>
      <c r="J2" s="22" t="s">
        <v>718</v>
      </c>
      <c r="K2" s="22">
        <v>0.127010716</v>
      </c>
      <c r="L2" s="22" t="s">
        <v>719</v>
      </c>
      <c r="M2" s="22">
        <v>0.962617422</v>
      </c>
      <c r="N2" s="22" t="s">
        <v>1128</v>
      </c>
      <c r="O2" s="22" t="s">
        <v>645</v>
      </c>
      <c r="P2" t="s">
        <v>653</v>
      </c>
      <c r="Q2" s="22" t="s">
        <v>645</v>
      </c>
      <c r="R2" t="s">
        <v>717</v>
      </c>
      <c r="S2" s="22">
        <v>1.177683217</v>
      </c>
      <c r="T2" s="22" t="s">
        <v>718</v>
      </c>
      <c r="U2" s="22">
        <v>0.21534224399999999</v>
      </c>
      <c r="V2" s="22" t="s">
        <v>719</v>
      </c>
      <c r="W2" s="2">
        <v>87.249000980000005</v>
      </c>
      <c r="X2" s="22" t="s">
        <v>1129</v>
      </c>
      <c r="Y2" s="23">
        <v>6357.815501</v>
      </c>
      <c r="Z2" s="22" t="s">
        <v>718</v>
      </c>
      <c r="AA2" s="23">
        <v>2363.1436199999998</v>
      </c>
      <c r="AB2" s="22" t="s">
        <v>719</v>
      </c>
      <c r="AC2" s="23">
        <v>256.79072780000001</v>
      </c>
      <c r="AD2" s="22" t="s">
        <v>1129</v>
      </c>
      <c r="AE2" s="22">
        <v>4.3343962549999997</v>
      </c>
      <c r="AF2" s="22" t="s">
        <v>718</v>
      </c>
      <c r="AG2" s="22">
        <v>3.4766198890000002</v>
      </c>
      <c r="AH2" s="22" t="s">
        <v>719</v>
      </c>
      <c r="AI2" s="22">
        <v>0.13225784600000001</v>
      </c>
      <c r="AJ2" s="22" t="s">
        <v>1129</v>
      </c>
      <c r="AK2" s="22">
        <v>-0.550762003</v>
      </c>
      <c r="AL2" s="22" t="s">
        <v>718</v>
      </c>
      <c r="AM2" s="22">
        <v>0.131216741</v>
      </c>
      <c r="AN2" s="22" t="s">
        <v>719</v>
      </c>
      <c r="AO2" s="22">
        <v>8.2084606000000004E-2</v>
      </c>
      <c r="AP2" s="22" t="s">
        <v>1129</v>
      </c>
      <c r="AQ2" s="23">
        <v>413.8926586</v>
      </c>
      <c r="AR2" s="22" t="s">
        <v>718</v>
      </c>
      <c r="AS2" s="23">
        <v>78.627043869999994</v>
      </c>
      <c r="AT2" s="22" t="s">
        <v>719</v>
      </c>
      <c r="AU2" s="23">
        <v>2304.945264</v>
      </c>
      <c r="AV2" t="s">
        <v>1130</v>
      </c>
    </row>
    <row r="3" spans="1:48">
      <c r="A3">
        <v>201207683</v>
      </c>
      <c r="B3" t="s">
        <v>1288</v>
      </c>
      <c r="C3" t="s">
        <v>571</v>
      </c>
      <c r="D3" t="s">
        <v>1288</v>
      </c>
      <c r="E3" s="58" t="s">
        <v>1214</v>
      </c>
      <c r="F3" t="s">
        <v>1288</v>
      </c>
      <c r="G3" s="58" t="s">
        <v>1139</v>
      </c>
      <c r="H3" t="s">
        <v>717</v>
      </c>
      <c r="I3" s="22">
        <v>0.88368066499999998</v>
      </c>
      <c r="J3" s="22" t="s">
        <v>718</v>
      </c>
      <c r="K3" s="22">
        <v>7.6316634999999994E-2</v>
      </c>
      <c r="L3" s="22" t="s">
        <v>719</v>
      </c>
      <c r="M3" s="22">
        <v>0.90869132100000005</v>
      </c>
      <c r="N3" s="22" t="s">
        <v>1128</v>
      </c>
      <c r="O3" s="22" t="s">
        <v>645</v>
      </c>
      <c r="P3" t="s">
        <v>653</v>
      </c>
      <c r="Q3" s="22" t="s">
        <v>645</v>
      </c>
      <c r="R3" t="s">
        <v>717</v>
      </c>
      <c r="S3" s="22">
        <v>0.85824547299999998</v>
      </c>
      <c r="T3" s="22" t="s">
        <v>718</v>
      </c>
      <c r="U3" s="22">
        <v>8.5610244000000002E-2</v>
      </c>
      <c r="V3" s="22" t="s">
        <v>719</v>
      </c>
      <c r="W3" s="2">
        <v>88.992936380000003</v>
      </c>
      <c r="X3" s="22" t="s">
        <v>1129</v>
      </c>
      <c r="Y3" s="23">
        <v>5596.9942579999997</v>
      </c>
      <c r="Z3" s="22" t="s">
        <v>718</v>
      </c>
      <c r="AA3" s="23">
        <v>1560.486427</v>
      </c>
      <c r="AB3" s="22" t="s">
        <v>719</v>
      </c>
      <c r="AC3" s="23">
        <v>137.20655909999999</v>
      </c>
      <c r="AD3" s="22" t="s">
        <v>1129</v>
      </c>
      <c r="AE3" s="22">
        <v>4.5193208970000001</v>
      </c>
      <c r="AF3" s="22" t="s">
        <v>718</v>
      </c>
      <c r="AG3" s="22">
        <v>3.715437713</v>
      </c>
      <c r="AH3" s="22" t="s">
        <v>719</v>
      </c>
      <c r="AI3" s="22">
        <v>6.5125996000000005E-2</v>
      </c>
      <c r="AJ3" s="22" t="s">
        <v>1129</v>
      </c>
      <c r="AK3" s="22">
        <v>-0.37493419300000003</v>
      </c>
      <c r="AL3" s="22" t="s">
        <v>718</v>
      </c>
      <c r="AM3" s="22">
        <v>0.28930553599999997</v>
      </c>
      <c r="AN3" s="22" t="s">
        <v>719</v>
      </c>
      <c r="AO3" s="22">
        <v>0.18172803500000001</v>
      </c>
      <c r="AP3" s="22" t="s">
        <v>1129</v>
      </c>
      <c r="AQ3" s="23">
        <v>128.52896010000001</v>
      </c>
      <c r="AR3" s="22" t="s">
        <v>718</v>
      </c>
      <c r="AS3" s="23">
        <v>10.72748455</v>
      </c>
      <c r="AT3" s="22" t="s">
        <v>719</v>
      </c>
      <c r="AU3" s="23">
        <v>1795.49909</v>
      </c>
      <c r="AV3" t="s">
        <v>1130</v>
      </c>
    </row>
    <row r="4" spans="1:48">
      <c r="A4">
        <v>201208431</v>
      </c>
      <c r="B4" t="s">
        <v>1288</v>
      </c>
      <c r="C4" t="s">
        <v>572</v>
      </c>
      <c r="D4" t="s">
        <v>1288</v>
      </c>
      <c r="E4" s="58" t="s">
        <v>1215</v>
      </c>
      <c r="F4" t="s">
        <v>1288</v>
      </c>
      <c r="G4" s="58" t="s">
        <v>1140</v>
      </c>
      <c r="H4" t="s">
        <v>717</v>
      </c>
      <c r="I4" s="22">
        <v>0.64719364899999998</v>
      </c>
      <c r="J4" s="22" t="s">
        <v>718</v>
      </c>
      <c r="K4" s="22">
        <v>2.8473129999999999E-2</v>
      </c>
      <c r="L4" s="22" t="s">
        <v>719</v>
      </c>
      <c r="M4" s="22">
        <v>4.0539117E-2</v>
      </c>
      <c r="N4" s="22" t="s">
        <v>1128</v>
      </c>
      <c r="O4" s="22" t="s">
        <v>645</v>
      </c>
      <c r="P4" t="s">
        <v>653</v>
      </c>
      <c r="Q4" s="22" t="s">
        <v>645</v>
      </c>
      <c r="R4" t="s">
        <v>717</v>
      </c>
      <c r="S4" s="22">
        <v>0.62216037700000004</v>
      </c>
      <c r="T4" s="22" t="s">
        <v>718</v>
      </c>
      <c r="U4" s="22">
        <v>2.5680161999999999E-2</v>
      </c>
      <c r="V4" s="22" t="s">
        <v>719</v>
      </c>
      <c r="W4" s="22">
        <v>2.852099E-2</v>
      </c>
      <c r="X4" s="22" t="s">
        <v>1129</v>
      </c>
      <c r="Y4" s="23">
        <v>4258.1264069999997</v>
      </c>
      <c r="Z4" s="22" t="s">
        <v>718</v>
      </c>
      <c r="AA4" s="23">
        <v>69.549363970000002</v>
      </c>
      <c r="AB4" s="22" t="s">
        <v>719</v>
      </c>
      <c r="AC4" s="23">
        <v>67.455637210000006</v>
      </c>
      <c r="AD4" s="22" t="s">
        <v>1129</v>
      </c>
      <c r="AE4" s="22">
        <v>4.6632517839999998</v>
      </c>
      <c r="AF4" s="22" t="s">
        <v>718</v>
      </c>
      <c r="AG4" s="22">
        <v>1.8318482000000001E-2</v>
      </c>
      <c r="AH4" s="22" t="s">
        <v>719</v>
      </c>
      <c r="AI4" s="22">
        <v>2.0447843E-2</v>
      </c>
      <c r="AJ4" s="22" t="s">
        <v>1129</v>
      </c>
      <c r="AK4" s="22">
        <v>-8.0060698E-2</v>
      </c>
      <c r="AL4" s="22" t="s">
        <v>718</v>
      </c>
      <c r="AM4" s="22">
        <v>0.112996705</v>
      </c>
      <c r="AN4" s="22" t="s">
        <v>719</v>
      </c>
      <c r="AO4" s="22">
        <v>0.169689322</v>
      </c>
      <c r="AP4" s="22" t="s">
        <v>1129</v>
      </c>
      <c r="AQ4" s="23">
        <v>228.61678019999999</v>
      </c>
      <c r="AR4" s="22" t="s">
        <v>718</v>
      </c>
      <c r="AS4" s="23">
        <v>11.34736704</v>
      </c>
      <c r="AT4" s="22" t="s">
        <v>719</v>
      </c>
      <c r="AU4" s="23">
        <v>12.86729543</v>
      </c>
      <c r="AV4" t="s">
        <v>1130</v>
      </c>
    </row>
    <row r="5" spans="1:48">
      <c r="A5">
        <v>201246763</v>
      </c>
      <c r="B5" t="s">
        <v>1288</v>
      </c>
      <c r="C5" t="s">
        <v>571</v>
      </c>
      <c r="D5" t="s">
        <v>1288</v>
      </c>
      <c r="E5" s="58" t="s">
        <v>1216</v>
      </c>
      <c r="F5" t="s">
        <v>1288</v>
      </c>
      <c r="G5" s="58" t="s">
        <v>1141</v>
      </c>
      <c r="H5" t="s">
        <v>717</v>
      </c>
      <c r="I5" s="22">
        <v>1.183753286</v>
      </c>
      <c r="J5" s="22" t="s">
        <v>718</v>
      </c>
      <c r="K5" s="22">
        <v>0.116821168</v>
      </c>
      <c r="L5" s="22" t="s">
        <v>719</v>
      </c>
      <c r="M5" s="22">
        <v>0.81575078000000001</v>
      </c>
      <c r="N5" s="22" t="s">
        <v>1128</v>
      </c>
      <c r="O5" s="22">
        <v>0.56052571413939045</v>
      </c>
      <c r="P5" t="s">
        <v>653</v>
      </c>
      <c r="Q5" s="22" t="s">
        <v>645</v>
      </c>
      <c r="R5" t="s">
        <v>717</v>
      </c>
      <c r="S5" s="22">
        <v>1.2883011639999999</v>
      </c>
      <c r="T5" s="22" t="s">
        <v>718</v>
      </c>
      <c r="U5" s="22">
        <v>0.17971605500000001</v>
      </c>
      <c r="V5" s="22" t="s">
        <v>719</v>
      </c>
      <c r="W5" s="2">
        <v>84.236097760000007</v>
      </c>
      <c r="X5" s="22" t="s">
        <v>1129</v>
      </c>
      <c r="Y5" s="23">
        <v>6364.246384</v>
      </c>
      <c r="Z5" s="22" t="s">
        <v>718</v>
      </c>
      <c r="AA5" s="23">
        <v>2302.2971090000001</v>
      </c>
      <c r="AB5" s="22" t="s">
        <v>719</v>
      </c>
      <c r="AC5" s="23">
        <v>190.28341119999999</v>
      </c>
      <c r="AD5" s="22" t="s">
        <v>1129</v>
      </c>
      <c r="AE5" s="22">
        <v>4.2886788290000002</v>
      </c>
      <c r="AF5" s="22" t="s">
        <v>718</v>
      </c>
      <c r="AG5" s="22">
        <v>3.4052408189999999</v>
      </c>
      <c r="AH5" s="22" t="s">
        <v>719</v>
      </c>
      <c r="AI5" s="22">
        <v>9.9715183999999998E-2</v>
      </c>
      <c r="AJ5" s="22" t="s">
        <v>1129</v>
      </c>
      <c r="AK5" s="22">
        <v>-0.253538926</v>
      </c>
      <c r="AL5" s="22" t="s">
        <v>718</v>
      </c>
      <c r="AM5" s="22">
        <v>0.37139543400000002</v>
      </c>
      <c r="AN5" s="22" t="s">
        <v>719</v>
      </c>
      <c r="AO5" s="22">
        <v>0.18447180099999999</v>
      </c>
      <c r="AP5" s="22" t="s">
        <v>1129</v>
      </c>
      <c r="AQ5" s="23">
        <v>438.68303450000002</v>
      </c>
      <c r="AR5" s="22" t="s">
        <v>718</v>
      </c>
      <c r="AS5" s="23">
        <v>70.908260420000005</v>
      </c>
      <c r="AT5" s="22" t="s">
        <v>719</v>
      </c>
      <c r="AU5" s="23">
        <v>2232.3705359999999</v>
      </c>
      <c r="AV5" t="s">
        <v>1130</v>
      </c>
    </row>
    <row r="6" spans="1:48">
      <c r="A6">
        <v>201253025</v>
      </c>
      <c r="B6" t="s">
        <v>1288</v>
      </c>
      <c r="C6" t="s">
        <v>131</v>
      </c>
      <c r="D6" t="s">
        <v>1288</v>
      </c>
      <c r="E6" s="58" t="s">
        <v>1217</v>
      </c>
      <c r="F6" t="s">
        <v>1288</v>
      </c>
      <c r="G6" s="58" t="s">
        <v>1142</v>
      </c>
      <c r="H6" t="s">
        <v>717</v>
      </c>
      <c r="I6" s="22">
        <v>1.1986851000000001</v>
      </c>
      <c r="J6" s="22" t="s">
        <v>718</v>
      </c>
      <c r="K6" s="22">
        <v>0.10220483599999999</v>
      </c>
      <c r="L6" s="22" t="s">
        <v>719</v>
      </c>
      <c r="M6" s="22">
        <v>0.13682618699999999</v>
      </c>
      <c r="N6" s="22" t="s">
        <v>1128</v>
      </c>
      <c r="O6" s="22">
        <v>0.72022259474152128</v>
      </c>
      <c r="P6" t="s">
        <v>653</v>
      </c>
      <c r="Q6" s="22" t="s">
        <v>645</v>
      </c>
      <c r="R6" t="s">
        <v>717</v>
      </c>
      <c r="S6" s="22">
        <v>1.2899632000000001</v>
      </c>
      <c r="T6" s="22" t="s">
        <v>718</v>
      </c>
      <c r="U6" s="22">
        <v>0.164674822</v>
      </c>
      <c r="V6" s="22" t="s">
        <v>719</v>
      </c>
      <c r="W6" s="22">
        <v>0.34337315600000001</v>
      </c>
      <c r="X6" s="22" t="s">
        <v>1129</v>
      </c>
      <c r="Y6" s="23">
        <v>6250.8678470000004</v>
      </c>
      <c r="Z6" s="22" t="s">
        <v>718</v>
      </c>
      <c r="AA6" s="23">
        <v>150.31916649999999</v>
      </c>
      <c r="AB6" s="22" t="s">
        <v>719</v>
      </c>
      <c r="AC6" s="23">
        <v>169.9417339</v>
      </c>
      <c r="AD6" s="22" t="s">
        <v>1129</v>
      </c>
      <c r="AE6" s="22">
        <v>4.2920081459999997</v>
      </c>
      <c r="AF6" s="22" t="s">
        <v>718</v>
      </c>
      <c r="AG6" s="22">
        <v>0.16322002399999999</v>
      </c>
      <c r="AH6" s="22" t="s">
        <v>719</v>
      </c>
      <c r="AI6" s="22">
        <v>9.4453702E-2</v>
      </c>
      <c r="AJ6" s="22" t="s">
        <v>1129</v>
      </c>
      <c r="AK6" s="22">
        <v>3.0647963E-2</v>
      </c>
      <c r="AL6" s="22" t="s">
        <v>718</v>
      </c>
      <c r="AM6" s="22">
        <v>0.16280016999999999</v>
      </c>
      <c r="AN6" s="22" t="s">
        <v>719</v>
      </c>
      <c r="AO6" s="22">
        <v>0.13970473</v>
      </c>
      <c r="AP6" s="22" t="s">
        <v>1129</v>
      </c>
      <c r="AQ6" s="23">
        <v>715.80725159999997</v>
      </c>
      <c r="AR6" s="22" t="s">
        <v>718</v>
      </c>
      <c r="AS6" s="23">
        <v>118.2814759</v>
      </c>
      <c r="AT6" s="22" t="s">
        <v>719</v>
      </c>
      <c r="AU6" s="23">
        <v>183.3674437</v>
      </c>
      <c r="AV6" t="s">
        <v>1130</v>
      </c>
    </row>
    <row r="7" spans="1:48">
      <c r="A7">
        <v>201257461</v>
      </c>
      <c r="B7" t="s">
        <v>1288</v>
      </c>
      <c r="C7" t="s">
        <v>492</v>
      </c>
      <c r="D7" t="s">
        <v>1288</v>
      </c>
      <c r="E7" s="58" t="s">
        <v>1218</v>
      </c>
      <c r="F7" t="s">
        <v>1288</v>
      </c>
      <c r="G7" s="58" t="s">
        <v>1143</v>
      </c>
      <c r="H7" t="s">
        <v>717</v>
      </c>
      <c r="I7" s="22">
        <v>1.7826517230000001</v>
      </c>
      <c r="J7" s="22" t="s">
        <v>718</v>
      </c>
      <c r="K7" s="22">
        <v>0.12464760499999999</v>
      </c>
      <c r="L7" s="22" t="s">
        <v>719</v>
      </c>
      <c r="M7" s="22">
        <v>5.0897365E-2</v>
      </c>
      <c r="N7" s="22" t="s">
        <v>1128</v>
      </c>
      <c r="O7" s="22" t="s">
        <v>645</v>
      </c>
      <c r="P7" t="s">
        <v>653</v>
      </c>
      <c r="Q7" s="22" t="s">
        <v>645</v>
      </c>
      <c r="R7" t="s">
        <v>717</v>
      </c>
      <c r="S7" s="23">
        <v>126.02969779999999</v>
      </c>
      <c r="T7" s="22" t="s">
        <v>718</v>
      </c>
      <c r="U7" s="2">
        <v>14.279701770000001</v>
      </c>
      <c r="V7" s="22" t="s">
        <v>719</v>
      </c>
      <c r="W7" s="22">
        <v>5.0427143650000001</v>
      </c>
      <c r="X7" s="22" t="s">
        <v>1129</v>
      </c>
      <c r="Y7" s="23">
        <v>3781.423468</v>
      </c>
      <c r="Z7" s="22" t="s">
        <v>718</v>
      </c>
      <c r="AA7" s="23">
        <v>37.429404310000002</v>
      </c>
      <c r="AB7" s="22" t="s">
        <v>719</v>
      </c>
      <c r="AC7" s="23">
        <v>91.357627410000006</v>
      </c>
      <c r="AD7" s="22" t="s">
        <v>1129</v>
      </c>
      <c r="AE7" s="22">
        <v>0.49223230899999998</v>
      </c>
      <c r="AF7" s="22" t="s">
        <v>718</v>
      </c>
      <c r="AG7" s="22">
        <v>3.7201275999999998E-2</v>
      </c>
      <c r="AH7" s="22" t="s">
        <v>719</v>
      </c>
      <c r="AI7" s="22">
        <v>7.6261405000000004E-2</v>
      </c>
      <c r="AJ7" s="22" t="s">
        <v>1129</v>
      </c>
      <c r="AK7" s="22">
        <v>-0.61827077699999999</v>
      </c>
      <c r="AL7" s="22" t="s">
        <v>718</v>
      </c>
      <c r="AM7" s="22">
        <v>0.13197437100000001</v>
      </c>
      <c r="AN7" s="22" t="s">
        <v>719</v>
      </c>
      <c r="AO7" s="22">
        <v>9.1532221999999996E-2</v>
      </c>
      <c r="AP7" s="22" t="s">
        <v>1129</v>
      </c>
      <c r="AQ7" s="23">
        <v>2820.5401160000001</v>
      </c>
      <c r="AR7" s="22" t="s">
        <v>718</v>
      </c>
      <c r="AS7" s="23">
        <v>295.04128630000002</v>
      </c>
      <c r="AT7" s="22" t="s">
        <v>719</v>
      </c>
      <c r="AU7" s="23">
        <v>130.430902</v>
      </c>
      <c r="AV7" t="s">
        <v>1130</v>
      </c>
    </row>
    <row r="8" spans="1:48">
      <c r="A8">
        <v>201270464</v>
      </c>
      <c r="B8" t="s">
        <v>1288</v>
      </c>
      <c r="C8" t="s">
        <v>571</v>
      </c>
      <c r="D8" t="s">
        <v>1288</v>
      </c>
      <c r="E8" s="58" t="s">
        <v>1219</v>
      </c>
      <c r="F8" t="s">
        <v>1288</v>
      </c>
      <c r="G8" s="58" t="s">
        <v>1144</v>
      </c>
      <c r="H8" t="s">
        <v>717</v>
      </c>
      <c r="I8" s="22">
        <v>1.7035016279999999</v>
      </c>
      <c r="J8" s="22" t="s">
        <v>718</v>
      </c>
      <c r="K8" s="22">
        <v>0.133624824</v>
      </c>
      <c r="L8" s="22" t="s">
        <v>719</v>
      </c>
      <c r="M8" s="22">
        <v>0.16053442900000001</v>
      </c>
      <c r="N8" s="22" t="s">
        <v>1128</v>
      </c>
      <c r="O8" s="22">
        <v>0.88110620930971018</v>
      </c>
      <c r="P8" t="s">
        <v>653</v>
      </c>
      <c r="Q8" s="22" t="s">
        <v>645</v>
      </c>
      <c r="R8" t="s">
        <v>717</v>
      </c>
      <c r="S8" s="22">
        <v>2.2339194130000002</v>
      </c>
      <c r="T8" s="22" t="s">
        <v>718</v>
      </c>
      <c r="U8" s="22">
        <v>0.37917363900000001</v>
      </c>
      <c r="V8" s="22" t="s">
        <v>719</v>
      </c>
      <c r="W8" s="22">
        <v>0.36894317500000001</v>
      </c>
      <c r="X8" s="22" t="s">
        <v>1129</v>
      </c>
      <c r="Y8" s="23">
        <v>7307.6880959999999</v>
      </c>
      <c r="Z8" s="22" t="s">
        <v>718</v>
      </c>
      <c r="AA8" s="23">
        <v>230.89547930000001</v>
      </c>
      <c r="AB8" s="22" t="s">
        <v>719</v>
      </c>
      <c r="AC8" s="23">
        <v>363.4221766</v>
      </c>
      <c r="AD8" s="22" t="s">
        <v>1129</v>
      </c>
      <c r="AE8" s="22">
        <v>3.9747665250000002</v>
      </c>
      <c r="AF8" s="22" t="s">
        <v>718</v>
      </c>
      <c r="AG8" s="22">
        <v>0.10640063700000001</v>
      </c>
      <c r="AH8" s="22" t="s">
        <v>719</v>
      </c>
      <c r="AI8" s="22">
        <v>0.121725166</v>
      </c>
      <c r="AJ8" s="22" t="s">
        <v>1129</v>
      </c>
      <c r="AK8" s="22">
        <v>-7.3795062999999994E-2</v>
      </c>
      <c r="AL8" s="22" t="s">
        <v>718</v>
      </c>
      <c r="AM8" s="22">
        <v>0.20269505099999999</v>
      </c>
      <c r="AN8" s="22" t="s">
        <v>719</v>
      </c>
      <c r="AO8" s="22">
        <v>0.261706669</v>
      </c>
      <c r="AP8" s="22" t="s">
        <v>1129</v>
      </c>
      <c r="AQ8" s="23">
        <v>334.64172509999997</v>
      </c>
      <c r="AR8" s="22" t="s">
        <v>718</v>
      </c>
      <c r="AS8" s="23">
        <v>54.62838</v>
      </c>
      <c r="AT8" s="22" t="s">
        <v>719</v>
      </c>
      <c r="AU8" s="23">
        <v>57.14053766</v>
      </c>
      <c r="AV8" t="s">
        <v>1130</v>
      </c>
    </row>
    <row r="9" spans="1:48">
      <c r="A9">
        <v>201295312</v>
      </c>
      <c r="B9" t="s">
        <v>1288</v>
      </c>
      <c r="C9" t="s">
        <v>570</v>
      </c>
      <c r="D9" t="s">
        <v>1288</v>
      </c>
      <c r="E9" s="58" t="s">
        <v>1220</v>
      </c>
      <c r="F9" t="s">
        <v>1288</v>
      </c>
      <c r="G9" s="58" t="s">
        <v>1145</v>
      </c>
      <c r="H9" t="s">
        <v>717</v>
      </c>
      <c r="I9" s="22">
        <v>1.083342799</v>
      </c>
      <c r="J9" s="22" t="s">
        <v>718</v>
      </c>
      <c r="K9" s="22">
        <v>7.8614406999999997E-2</v>
      </c>
      <c r="L9" s="22" t="s">
        <v>719</v>
      </c>
      <c r="M9" s="22">
        <v>0.119133422</v>
      </c>
      <c r="N9" s="22" t="s">
        <v>1128</v>
      </c>
      <c r="O9" s="22" t="s">
        <v>645</v>
      </c>
      <c r="P9" t="s">
        <v>653</v>
      </c>
      <c r="Q9" s="22" t="s">
        <v>645</v>
      </c>
      <c r="R9" t="s">
        <v>717</v>
      </c>
      <c r="S9" s="22">
        <v>1.1222885680000001</v>
      </c>
      <c r="T9" s="22" t="s">
        <v>718</v>
      </c>
      <c r="U9" s="22">
        <v>0.13089598899999999</v>
      </c>
      <c r="V9" s="22" t="s">
        <v>719</v>
      </c>
      <c r="W9" s="22">
        <v>0.33397879400000002</v>
      </c>
      <c r="X9" s="22" t="s">
        <v>1129</v>
      </c>
      <c r="Y9" s="23">
        <v>6015.0556100000003</v>
      </c>
      <c r="Z9" s="22" t="s">
        <v>718</v>
      </c>
      <c r="AA9" s="23">
        <v>111.6534146</v>
      </c>
      <c r="AB9" s="22" t="s">
        <v>719</v>
      </c>
      <c r="AC9" s="23">
        <v>161.29205619999999</v>
      </c>
      <c r="AD9" s="22" t="s">
        <v>1129</v>
      </c>
      <c r="AE9" s="22">
        <v>4.3713082190000003</v>
      </c>
      <c r="AF9" s="22" t="s">
        <v>718</v>
      </c>
      <c r="AG9" s="22">
        <v>0.19859023000000001</v>
      </c>
      <c r="AH9" s="22" t="s">
        <v>719</v>
      </c>
      <c r="AI9" s="22">
        <v>8.7868989999999994E-2</v>
      </c>
      <c r="AJ9" s="22" t="s">
        <v>1129</v>
      </c>
      <c r="AK9" s="22">
        <v>-3.1663063999999998E-2</v>
      </c>
      <c r="AL9" s="22" t="s">
        <v>718</v>
      </c>
      <c r="AM9" s="22">
        <v>0.18848814799999999</v>
      </c>
      <c r="AN9" s="22" t="s">
        <v>719</v>
      </c>
      <c r="AO9" s="22">
        <v>0.148987341</v>
      </c>
      <c r="AP9" s="22" t="s">
        <v>1129</v>
      </c>
      <c r="AQ9" s="23">
        <v>343.89464550000002</v>
      </c>
      <c r="AR9" s="22" t="s">
        <v>718</v>
      </c>
      <c r="AS9" s="23">
        <v>42.376787270000001</v>
      </c>
      <c r="AT9" s="22" t="s">
        <v>719</v>
      </c>
      <c r="AU9" s="23">
        <v>101.2393187</v>
      </c>
      <c r="AV9" t="s">
        <v>1130</v>
      </c>
    </row>
    <row r="10" spans="1:48">
      <c r="A10">
        <v>201324549</v>
      </c>
      <c r="B10" t="s">
        <v>1288</v>
      </c>
      <c r="C10" t="s">
        <v>571</v>
      </c>
      <c r="D10" t="s">
        <v>1288</v>
      </c>
      <c r="E10" s="58" t="s">
        <v>1221</v>
      </c>
      <c r="F10" t="s">
        <v>1288</v>
      </c>
      <c r="G10" s="58" t="s">
        <v>1146</v>
      </c>
      <c r="H10" t="s">
        <v>717</v>
      </c>
      <c r="I10" s="22">
        <v>1.3187268320000001</v>
      </c>
      <c r="J10" s="22" t="s">
        <v>718</v>
      </c>
      <c r="K10" s="22">
        <v>0.120019563</v>
      </c>
      <c r="L10" s="22" t="s">
        <v>719</v>
      </c>
      <c r="M10" s="22">
        <v>0.114650791</v>
      </c>
      <c r="N10" s="22" t="s">
        <v>1128</v>
      </c>
      <c r="O10" s="22">
        <v>0.56856104676574892</v>
      </c>
      <c r="P10" t="s">
        <v>653</v>
      </c>
      <c r="Q10" s="22">
        <v>0.40478948865431141</v>
      </c>
      <c r="R10" t="s">
        <v>717</v>
      </c>
      <c r="S10" s="22">
        <v>1.462661261</v>
      </c>
      <c r="T10" s="22" t="s">
        <v>718</v>
      </c>
      <c r="U10" s="22">
        <v>0.18577051</v>
      </c>
      <c r="V10" s="22" t="s">
        <v>719</v>
      </c>
      <c r="W10" s="22">
        <v>0.25419841799999998</v>
      </c>
      <c r="X10" s="22" t="s">
        <v>1129</v>
      </c>
      <c r="Y10" s="23">
        <v>6672.712853</v>
      </c>
      <c r="Z10" s="22" t="s">
        <v>718</v>
      </c>
      <c r="AA10" s="23">
        <v>159.46565129999999</v>
      </c>
      <c r="AB10" s="22" t="s">
        <v>719</v>
      </c>
      <c r="AC10" s="23">
        <v>154.27136369999999</v>
      </c>
      <c r="AD10" s="22" t="s">
        <v>1129</v>
      </c>
      <c r="AE10" s="22">
        <v>4.2277496030000004</v>
      </c>
      <c r="AF10" s="22" t="s">
        <v>718</v>
      </c>
      <c r="AG10" s="22">
        <v>0.10584700900000001</v>
      </c>
      <c r="AH10" s="22" t="s">
        <v>719</v>
      </c>
      <c r="AI10" s="22">
        <v>8.4951998000000001E-2</v>
      </c>
      <c r="AJ10" s="22" t="s">
        <v>1129</v>
      </c>
      <c r="AK10" s="22">
        <v>-6.1524242999999999E-2</v>
      </c>
      <c r="AL10" s="22" t="s">
        <v>718</v>
      </c>
      <c r="AM10" s="22">
        <v>0.170942547</v>
      </c>
      <c r="AN10" s="22" t="s">
        <v>719</v>
      </c>
      <c r="AO10" s="22">
        <v>0.138148612</v>
      </c>
      <c r="AP10" s="22" t="s">
        <v>1129</v>
      </c>
      <c r="AQ10" s="23">
        <v>594.96132690000002</v>
      </c>
      <c r="AR10" s="22" t="s">
        <v>718</v>
      </c>
      <c r="AS10" s="23">
        <v>86.779431669999994</v>
      </c>
      <c r="AT10" s="22" t="s">
        <v>719</v>
      </c>
      <c r="AU10" s="23">
        <v>112.20714220000001</v>
      </c>
      <c r="AV10" t="s">
        <v>1130</v>
      </c>
    </row>
    <row r="11" spans="1:48">
      <c r="A11">
        <v>201338508</v>
      </c>
      <c r="B11" t="s">
        <v>1288</v>
      </c>
      <c r="C11" t="s">
        <v>572</v>
      </c>
      <c r="D11" t="s">
        <v>1288</v>
      </c>
      <c r="E11" s="58" t="s">
        <v>1222</v>
      </c>
      <c r="F11" t="s">
        <v>1288</v>
      </c>
      <c r="G11" s="58" t="s">
        <v>1147</v>
      </c>
      <c r="H11" t="s">
        <v>717</v>
      </c>
      <c r="I11" s="22">
        <v>0.53982981799999996</v>
      </c>
      <c r="J11" s="22" t="s">
        <v>718</v>
      </c>
      <c r="K11" s="22">
        <v>1.3462221999999999E-2</v>
      </c>
      <c r="L11" s="22" t="s">
        <v>719</v>
      </c>
      <c r="M11" s="22">
        <v>1.342163E-2</v>
      </c>
      <c r="N11" s="22" t="s">
        <v>1128</v>
      </c>
      <c r="O11" s="22" t="s">
        <v>645</v>
      </c>
      <c r="P11" t="s">
        <v>653</v>
      </c>
      <c r="Q11" s="22" t="s">
        <v>645</v>
      </c>
      <c r="R11" t="s">
        <v>717</v>
      </c>
      <c r="S11" s="22">
        <v>0.52706312600000005</v>
      </c>
      <c r="T11" s="22" t="s">
        <v>718</v>
      </c>
      <c r="U11" s="22">
        <v>1.4348191999999999E-2</v>
      </c>
      <c r="V11" s="22" t="s">
        <v>719</v>
      </c>
      <c r="W11" s="22">
        <v>1.3756061E-2</v>
      </c>
      <c r="X11" s="22" t="s">
        <v>1129</v>
      </c>
      <c r="Y11" s="23">
        <v>4125.0674349999999</v>
      </c>
      <c r="Z11" s="22" t="s">
        <v>718</v>
      </c>
      <c r="AA11" s="23">
        <v>49.117410219999996</v>
      </c>
      <c r="AB11" s="22" t="s">
        <v>719</v>
      </c>
      <c r="AC11" s="23">
        <v>57.576954919999999</v>
      </c>
      <c r="AD11" s="22" t="s">
        <v>1129</v>
      </c>
      <c r="AE11" s="22">
        <v>4.7283919179999998</v>
      </c>
      <c r="AF11" s="22" t="s">
        <v>718</v>
      </c>
      <c r="AG11" s="22">
        <v>1.8131578999999998E-2</v>
      </c>
      <c r="AH11" s="22" t="s">
        <v>719</v>
      </c>
      <c r="AI11" s="22">
        <v>1.5249188E-2</v>
      </c>
      <c r="AJ11" s="22" t="s">
        <v>1129</v>
      </c>
      <c r="AK11" s="22">
        <v>-0.50947698299999999</v>
      </c>
      <c r="AL11" s="22" t="s">
        <v>718</v>
      </c>
      <c r="AM11" s="22">
        <v>5.6799752000000002E-2</v>
      </c>
      <c r="AN11" s="22" t="s">
        <v>719</v>
      </c>
      <c r="AO11" s="22">
        <v>3.9313595999999999E-2</v>
      </c>
      <c r="AP11" s="22" t="s">
        <v>1129</v>
      </c>
      <c r="AQ11" s="23">
        <v>185.35526960000001</v>
      </c>
      <c r="AR11" s="22" t="s">
        <v>718</v>
      </c>
      <c r="AS11" s="23">
        <v>6.8634169810000003</v>
      </c>
      <c r="AT11" s="22" t="s">
        <v>719</v>
      </c>
      <c r="AU11" s="23">
        <v>6.7874519219999998</v>
      </c>
      <c r="AV11" t="s">
        <v>1130</v>
      </c>
    </row>
    <row r="12" spans="1:48">
      <c r="A12">
        <v>201367065</v>
      </c>
      <c r="B12" t="s">
        <v>1288</v>
      </c>
      <c r="C12" t="s">
        <v>572</v>
      </c>
      <c r="D12" t="s">
        <v>1288</v>
      </c>
      <c r="E12" s="58" t="s">
        <v>1223</v>
      </c>
      <c r="F12" t="s">
        <v>1288</v>
      </c>
      <c r="G12" s="58" t="s">
        <v>1148</v>
      </c>
      <c r="H12" t="s">
        <v>717</v>
      </c>
      <c r="I12" s="22">
        <v>0.54020954099999996</v>
      </c>
      <c r="J12" s="22" t="s">
        <v>718</v>
      </c>
      <c r="K12" s="22">
        <v>1.7051831999999999E-2</v>
      </c>
      <c r="L12" s="22" t="s">
        <v>719</v>
      </c>
      <c r="M12" s="22">
        <v>1.6109753000000001E-2</v>
      </c>
      <c r="N12" s="22" t="s">
        <v>1128</v>
      </c>
      <c r="O12" s="22" t="s">
        <v>645</v>
      </c>
      <c r="P12" t="s">
        <v>653</v>
      </c>
      <c r="Q12" s="22" t="s">
        <v>645</v>
      </c>
      <c r="R12" t="s">
        <v>717</v>
      </c>
      <c r="S12" s="22">
        <v>0.52389680599999999</v>
      </c>
      <c r="T12" s="22" t="s">
        <v>718</v>
      </c>
      <c r="U12" s="22">
        <v>1.6291383E-2</v>
      </c>
      <c r="V12" s="22" t="s">
        <v>719</v>
      </c>
      <c r="W12" s="22">
        <v>1.599683E-2</v>
      </c>
      <c r="X12" s="22" t="s">
        <v>1129</v>
      </c>
      <c r="Y12" s="23">
        <v>3977.2758090000002</v>
      </c>
      <c r="Z12" s="22" t="s">
        <v>718</v>
      </c>
      <c r="AA12" s="23">
        <v>47.742065889999999</v>
      </c>
      <c r="AB12" s="22" t="s">
        <v>719</v>
      </c>
      <c r="AC12" s="23">
        <v>46.003172200000002</v>
      </c>
      <c r="AD12" s="22" t="s">
        <v>1129</v>
      </c>
      <c r="AE12" s="22">
        <v>4.7332252559999999</v>
      </c>
      <c r="AF12" s="22" t="s">
        <v>718</v>
      </c>
      <c r="AG12" s="22">
        <v>1.842703E-2</v>
      </c>
      <c r="AH12" s="22" t="s">
        <v>719</v>
      </c>
      <c r="AI12" s="22">
        <v>1.6027217999999999E-2</v>
      </c>
      <c r="AJ12" s="22" t="s">
        <v>1129</v>
      </c>
      <c r="AK12" s="22">
        <v>-0.30848023899999999</v>
      </c>
      <c r="AL12" s="22" t="s">
        <v>718</v>
      </c>
      <c r="AM12" s="22">
        <v>5.3022541999999999E-2</v>
      </c>
      <c r="AN12" s="22" t="s">
        <v>719</v>
      </c>
      <c r="AO12" s="22">
        <v>6.8494913000000004E-2</v>
      </c>
      <c r="AP12" s="22" t="s">
        <v>1129</v>
      </c>
      <c r="AQ12" s="23">
        <v>43.777457009999999</v>
      </c>
      <c r="AR12" s="22" t="s">
        <v>718</v>
      </c>
      <c r="AS12" s="23">
        <v>1.7466539080000001</v>
      </c>
      <c r="AT12" s="22" t="s">
        <v>719</v>
      </c>
      <c r="AU12" s="23">
        <v>1.621797062</v>
      </c>
      <c r="AV12" t="s">
        <v>1130</v>
      </c>
    </row>
    <row r="13" spans="1:48">
      <c r="A13">
        <v>201384232</v>
      </c>
      <c r="B13" t="s">
        <v>1288</v>
      </c>
      <c r="C13" t="s">
        <v>572</v>
      </c>
      <c r="D13" t="s">
        <v>1288</v>
      </c>
      <c r="E13" s="58" t="s">
        <v>1224</v>
      </c>
      <c r="F13" t="s">
        <v>1288</v>
      </c>
      <c r="G13" s="58" t="s">
        <v>1149</v>
      </c>
      <c r="H13" t="s">
        <v>717</v>
      </c>
      <c r="I13" s="22">
        <v>0.91521096999999996</v>
      </c>
      <c r="J13" s="22" t="s">
        <v>718</v>
      </c>
      <c r="K13" s="22">
        <v>7.1251611000000006E-2</v>
      </c>
      <c r="L13" s="22" t="s">
        <v>719</v>
      </c>
      <c r="M13" s="22">
        <v>8.4913897000000002E-2</v>
      </c>
      <c r="N13" s="22" t="s">
        <v>1128</v>
      </c>
      <c r="O13" s="22" t="s">
        <v>645</v>
      </c>
      <c r="P13" t="s">
        <v>653</v>
      </c>
      <c r="Q13" s="22" t="s">
        <v>645</v>
      </c>
      <c r="R13" t="s">
        <v>717</v>
      </c>
      <c r="S13" s="22">
        <v>0.93362663400000001</v>
      </c>
      <c r="T13" s="22" t="s">
        <v>718</v>
      </c>
      <c r="U13" s="22">
        <v>0.100455954</v>
      </c>
      <c r="V13" s="22" t="s">
        <v>719</v>
      </c>
      <c r="W13" s="22">
        <v>0.13038543</v>
      </c>
      <c r="X13" s="22" t="s">
        <v>1129</v>
      </c>
      <c r="Y13" s="23">
        <v>5869.1107860000002</v>
      </c>
      <c r="Z13" s="22" t="s">
        <v>718</v>
      </c>
      <c r="AA13" s="23">
        <v>122.1114395</v>
      </c>
      <c r="AB13" s="22" t="s">
        <v>719</v>
      </c>
      <c r="AC13" s="23">
        <v>133.7110648</v>
      </c>
      <c r="AD13" s="22" t="s">
        <v>1129</v>
      </c>
      <c r="AE13" s="22">
        <v>4.4677573239999999</v>
      </c>
      <c r="AF13" s="22" t="s">
        <v>718</v>
      </c>
      <c r="AG13" s="22">
        <v>0.117499856</v>
      </c>
      <c r="AH13" s="22" t="s">
        <v>719</v>
      </c>
      <c r="AI13" s="22">
        <v>7.7098938000000006E-2</v>
      </c>
      <c r="AJ13" s="22" t="s">
        <v>1129</v>
      </c>
      <c r="AK13" s="22">
        <v>-0.31379960499999998</v>
      </c>
      <c r="AL13" s="22" t="s">
        <v>718</v>
      </c>
      <c r="AM13" s="22">
        <v>0.16109303699999999</v>
      </c>
      <c r="AN13" s="22" t="s">
        <v>719</v>
      </c>
      <c r="AO13" s="22">
        <v>0.18003717</v>
      </c>
      <c r="AP13" s="22" t="s">
        <v>1129</v>
      </c>
      <c r="AQ13" s="23">
        <v>334.2426011</v>
      </c>
      <c r="AR13" s="22" t="s">
        <v>718</v>
      </c>
      <c r="AS13" s="23">
        <v>37.725677300000001</v>
      </c>
      <c r="AT13" s="22" t="s">
        <v>719</v>
      </c>
      <c r="AU13" s="23">
        <v>47.893272170000003</v>
      </c>
      <c r="AV13" t="s">
        <v>1130</v>
      </c>
    </row>
    <row r="14" spans="1:48">
      <c r="A14">
        <v>201393098</v>
      </c>
      <c r="B14" t="s">
        <v>1288</v>
      </c>
      <c r="C14" t="s">
        <v>572</v>
      </c>
      <c r="D14" t="s">
        <v>1288</v>
      </c>
      <c r="E14" s="58" t="s">
        <v>1225</v>
      </c>
      <c r="F14" t="s">
        <v>1288</v>
      </c>
      <c r="G14" s="58" t="s">
        <v>1150</v>
      </c>
      <c r="H14" t="s">
        <v>717</v>
      </c>
      <c r="I14" s="22">
        <v>1.0078628089999999</v>
      </c>
      <c r="J14" s="22" t="s">
        <v>718</v>
      </c>
      <c r="K14" s="22">
        <v>6.7701797999999994E-2</v>
      </c>
      <c r="L14" s="22" t="s">
        <v>719</v>
      </c>
      <c r="M14" s="22">
        <v>6.6654530000000003E-2</v>
      </c>
      <c r="N14" s="22" t="s">
        <v>1128</v>
      </c>
      <c r="O14" s="22" t="s">
        <v>645</v>
      </c>
      <c r="P14" t="s">
        <v>653</v>
      </c>
      <c r="Q14" s="22" t="s">
        <v>645</v>
      </c>
      <c r="R14" t="s">
        <v>717</v>
      </c>
      <c r="S14" s="22">
        <v>1.0051980039999999</v>
      </c>
      <c r="T14" s="22" t="s">
        <v>718</v>
      </c>
      <c r="U14" s="22">
        <v>9.8267984000000003E-2</v>
      </c>
      <c r="V14" s="22" t="s">
        <v>719</v>
      </c>
      <c r="W14" s="22">
        <v>0.16843216599999999</v>
      </c>
      <c r="X14" s="22" t="s">
        <v>1129</v>
      </c>
      <c r="Y14" s="23">
        <v>5870.7392849999997</v>
      </c>
      <c r="Z14" s="22" t="s">
        <v>718</v>
      </c>
      <c r="AA14" s="23">
        <v>131.52165669999999</v>
      </c>
      <c r="AB14" s="22" t="s">
        <v>719</v>
      </c>
      <c r="AC14" s="23">
        <v>94.401060990000005</v>
      </c>
      <c r="AD14" s="22" t="s">
        <v>1129</v>
      </c>
      <c r="AE14" s="22">
        <v>4.4390579959999998</v>
      </c>
      <c r="AF14" s="22" t="s">
        <v>718</v>
      </c>
      <c r="AG14" s="22">
        <v>0.132946019</v>
      </c>
      <c r="AH14" s="22" t="s">
        <v>719</v>
      </c>
      <c r="AI14" s="22">
        <v>6.9305458E-2</v>
      </c>
      <c r="AJ14" s="22" t="s">
        <v>1129</v>
      </c>
      <c r="AK14" s="22">
        <v>-5.610586E-2</v>
      </c>
      <c r="AL14" s="22" t="s">
        <v>718</v>
      </c>
      <c r="AM14" s="22">
        <v>0.15702017800000001</v>
      </c>
      <c r="AN14" s="22" t="s">
        <v>719</v>
      </c>
      <c r="AO14" s="22">
        <v>0.14358183399999999</v>
      </c>
      <c r="AP14" s="22" t="s">
        <v>1129</v>
      </c>
      <c r="AQ14" s="23">
        <v>454.50156759999999</v>
      </c>
      <c r="AR14" s="22" t="s">
        <v>718</v>
      </c>
      <c r="AS14" s="23">
        <v>47.39985849</v>
      </c>
      <c r="AT14" s="22" t="s">
        <v>719</v>
      </c>
      <c r="AU14" s="23">
        <v>77.654986980000004</v>
      </c>
      <c r="AV14" t="s">
        <v>1130</v>
      </c>
    </row>
    <row r="15" spans="1:48">
      <c r="A15">
        <v>201403446</v>
      </c>
      <c r="B15" t="s">
        <v>1288</v>
      </c>
      <c r="C15" t="s">
        <v>570</v>
      </c>
      <c r="D15" t="s">
        <v>1288</v>
      </c>
      <c r="E15" s="58" t="s">
        <v>1226</v>
      </c>
      <c r="F15" t="s">
        <v>1288</v>
      </c>
      <c r="G15" s="58" t="s">
        <v>1151</v>
      </c>
      <c r="H15" t="s">
        <v>717</v>
      </c>
      <c r="I15" s="22">
        <v>2.1188386210000001</v>
      </c>
      <c r="J15" s="22" t="s">
        <v>718</v>
      </c>
      <c r="K15" s="22">
        <v>6.8704413000000006E-2</v>
      </c>
      <c r="L15" s="22" t="s">
        <v>719</v>
      </c>
      <c r="M15" s="22">
        <v>0.11014331199999999</v>
      </c>
      <c r="N15" s="22" t="s">
        <v>1128</v>
      </c>
      <c r="O15" s="22" t="s">
        <v>645</v>
      </c>
      <c r="P15" t="s">
        <v>653</v>
      </c>
      <c r="Q15" s="22" t="s">
        <v>645</v>
      </c>
      <c r="R15" t="s">
        <v>717</v>
      </c>
      <c r="S15" s="2">
        <v>89.461354610000001</v>
      </c>
      <c r="T15" s="22" t="s">
        <v>718</v>
      </c>
      <c r="U15" s="22">
        <v>2.9747960299999998</v>
      </c>
      <c r="V15" s="22" t="s">
        <v>719</v>
      </c>
      <c r="W15" s="22">
        <v>12.624852779999999</v>
      </c>
      <c r="X15" s="22" t="s">
        <v>1129</v>
      </c>
      <c r="Y15" s="23">
        <v>3982.773138</v>
      </c>
      <c r="Z15" s="22" t="s">
        <v>718</v>
      </c>
      <c r="AA15" s="23">
        <v>142.6935139</v>
      </c>
      <c r="AB15" s="22" t="s">
        <v>719</v>
      </c>
      <c r="AC15" s="23">
        <v>36.486666219999996</v>
      </c>
      <c r="AD15" s="22" t="s">
        <v>1129</v>
      </c>
      <c r="AE15" s="22">
        <v>0.85117732599999996</v>
      </c>
      <c r="AF15" s="22" t="s">
        <v>718</v>
      </c>
      <c r="AG15" s="22">
        <v>8.3773232000000003E-2</v>
      </c>
      <c r="AH15" s="22" t="s">
        <v>719</v>
      </c>
      <c r="AI15" s="22">
        <v>4.1022507E-2</v>
      </c>
      <c r="AJ15" s="22" t="s">
        <v>1129</v>
      </c>
      <c r="AK15" s="22">
        <v>-0.49595900399999998</v>
      </c>
      <c r="AL15" s="22" t="s">
        <v>718</v>
      </c>
      <c r="AM15" s="22">
        <v>5.2872645000000003E-2</v>
      </c>
      <c r="AN15" s="22" t="s">
        <v>719</v>
      </c>
      <c r="AO15" s="22">
        <v>0.16495743600000001</v>
      </c>
      <c r="AP15" s="22" t="s">
        <v>1129</v>
      </c>
      <c r="AQ15" s="23">
        <v>2384.891161</v>
      </c>
      <c r="AR15" s="22" t="s">
        <v>718</v>
      </c>
      <c r="AS15" s="23">
        <v>201.10243460000001</v>
      </c>
      <c r="AT15" s="22" t="s">
        <v>719</v>
      </c>
      <c r="AU15" s="23">
        <v>113.43003109999999</v>
      </c>
      <c r="AV15" t="s">
        <v>1130</v>
      </c>
    </row>
    <row r="16" spans="1:48">
      <c r="A16">
        <v>201407812</v>
      </c>
      <c r="B16" t="s">
        <v>1288</v>
      </c>
      <c r="C16" t="s">
        <v>571</v>
      </c>
      <c r="D16" t="s">
        <v>1288</v>
      </c>
      <c r="E16" s="58" t="s">
        <v>1227</v>
      </c>
      <c r="F16" t="s">
        <v>1288</v>
      </c>
      <c r="G16" s="58" t="s">
        <v>1152</v>
      </c>
      <c r="H16" t="s">
        <v>717</v>
      </c>
      <c r="I16" s="22">
        <v>1.133586067</v>
      </c>
      <c r="J16" s="22" t="s">
        <v>718</v>
      </c>
      <c r="K16" s="22">
        <v>0.13445442299999999</v>
      </c>
      <c r="L16" s="22" t="s">
        <v>719</v>
      </c>
      <c r="M16" s="22">
        <v>0.83422315899999999</v>
      </c>
      <c r="N16" s="22" t="s">
        <v>1128</v>
      </c>
      <c r="O16" s="22">
        <v>0.58891752945301501</v>
      </c>
      <c r="P16" t="s">
        <v>653</v>
      </c>
      <c r="Q16" s="22" t="s">
        <v>645</v>
      </c>
      <c r="R16" t="s">
        <v>717</v>
      </c>
      <c r="S16" s="22">
        <v>1.1835960910000001</v>
      </c>
      <c r="T16" s="22" t="s">
        <v>718</v>
      </c>
      <c r="U16" s="22">
        <v>0.18641376700000001</v>
      </c>
      <c r="V16" s="22" t="s">
        <v>719</v>
      </c>
      <c r="W16" s="2">
        <v>89.261649390000002</v>
      </c>
      <c r="X16" s="22" t="s">
        <v>1129</v>
      </c>
      <c r="Y16" s="23">
        <v>6038.0418140000002</v>
      </c>
      <c r="Z16" s="22" t="s">
        <v>718</v>
      </c>
      <c r="AA16" s="23">
        <v>2050.1440819999998</v>
      </c>
      <c r="AB16" s="22" t="s">
        <v>719</v>
      </c>
      <c r="AC16" s="23">
        <v>212.5904481</v>
      </c>
      <c r="AD16" s="22" t="s">
        <v>1129</v>
      </c>
      <c r="AE16" s="22">
        <v>4.331804515</v>
      </c>
      <c r="AF16" s="22" t="s">
        <v>718</v>
      </c>
      <c r="AG16" s="22">
        <v>3.5158647589999998</v>
      </c>
      <c r="AH16" s="22" t="s">
        <v>719</v>
      </c>
      <c r="AI16" s="22">
        <v>0.118093815</v>
      </c>
      <c r="AJ16" s="22" t="s">
        <v>1129</v>
      </c>
      <c r="AK16" s="22">
        <v>-0.362130805</v>
      </c>
      <c r="AL16" s="22" t="s">
        <v>718</v>
      </c>
      <c r="AM16" s="22">
        <v>0.25977045100000001</v>
      </c>
      <c r="AN16" s="22" t="s">
        <v>719</v>
      </c>
      <c r="AO16" s="22">
        <v>0.268511536</v>
      </c>
      <c r="AP16" s="22" t="s">
        <v>1129</v>
      </c>
      <c r="AQ16" s="23">
        <v>356.11007059999997</v>
      </c>
      <c r="AR16" s="22" t="s">
        <v>718</v>
      </c>
      <c r="AS16" s="23">
        <v>60.806231769999997</v>
      </c>
      <c r="AT16" s="22" t="s">
        <v>719</v>
      </c>
      <c r="AU16" s="23">
        <v>2398.2937969999998</v>
      </c>
      <c r="AV16" t="s">
        <v>1130</v>
      </c>
    </row>
    <row r="17" spans="1:48">
      <c r="A17">
        <v>201408204</v>
      </c>
      <c r="B17" t="s">
        <v>1288</v>
      </c>
      <c r="C17" t="s">
        <v>131</v>
      </c>
      <c r="D17" t="s">
        <v>1288</v>
      </c>
      <c r="E17" s="58" t="s">
        <v>1228</v>
      </c>
      <c r="F17" t="s">
        <v>1288</v>
      </c>
      <c r="G17" s="58" t="s">
        <v>1153</v>
      </c>
      <c r="H17" t="s">
        <v>717</v>
      </c>
      <c r="I17" s="22">
        <v>1.096628264</v>
      </c>
      <c r="J17" s="22" t="s">
        <v>718</v>
      </c>
      <c r="K17" s="22">
        <v>7.3474472999999998E-2</v>
      </c>
      <c r="L17" s="22" t="s">
        <v>719</v>
      </c>
      <c r="M17" s="22">
        <v>7.3904971E-2</v>
      </c>
      <c r="N17" s="22" t="s">
        <v>1128</v>
      </c>
      <c r="O17" s="22">
        <v>0.75980138151901577</v>
      </c>
      <c r="P17" t="s">
        <v>653</v>
      </c>
      <c r="Q17" s="22" t="s">
        <v>645</v>
      </c>
      <c r="R17" t="s">
        <v>717</v>
      </c>
      <c r="S17" s="22">
        <v>1.1330727229999999</v>
      </c>
      <c r="T17" s="22" t="s">
        <v>718</v>
      </c>
      <c r="U17" s="22">
        <v>0.117002389</v>
      </c>
      <c r="V17" s="22" t="s">
        <v>719</v>
      </c>
      <c r="W17" s="22">
        <v>0.17407565999999999</v>
      </c>
      <c r="X17" s="22" t="s">
        <v>1129</v>
      </c>
      <c r="Y17" s="23">
        <v>6106.7176920000002</v>
      </c>
      <c r="Z17" s="22" t="s">
        <v>718</v>
      </c>
      <c r="AA17" s="23">
        <v>105.30881290000001</v>
      </c>
      <c r="AB17" s="22" t="s">
        <v>719</v>
      </c>
      <c r="AC17" s="23">
        <v>133.6645905</v>
      </c>
      <c r="AD17" s="22" t="s">
        <v>1129</v>
      </c>
      <c r="AE17" s="22">
        <v>4.3692861340000002</v>
      </c>
      <c r="AF17" s="22" t="s">
        <v>718</v>
      </c>
      <c r="AG17" s="22">
        <v>0.104332537</v>
      </c>
      <c r="AH17" s="22" t="s">
        <v>719</v>
      </c>
      <c r="AI17" s="22">
        <v>7.4293217999999994E-2</v>
      </c>
      <c r="AJ17" s="22" t="s">
        <v>1129</v>
      </c>
      <c r="AK17" s="22">
        <v>-5.8009181999999999E-2</v>
      </c>
      <c r="AL17" s="22" t="s">
        <v>718</v>
      </c>
      <c r="AM17" s="22">
        <v>0.138414811</v>
      </c>
      <c r="AN17" s="22" t="s">
        <v>719</v>
      </c>
      <c r="AO17" s="22">
        <v>0.138431518</v>
      </c>
      <c r="AP17" s="22" t="s">
        <v>1129</v>
      </c>
      <c r="AQ17" s="23">
        <v>374.90853120000003</v>
      </c>
      <c r="AR17" s="22" t="s">
        <v>718</v>
      </c>
      <c r="AS17" s="23">
        <v>40.792010820000002</v>
      </c>
      <c r="AT17" s="22" t="s">
        <v>719</v>
      </c>
      <c r="AU17" s="23">
        <v>50.523524510000001</v>
      </c>
      <c r="AV17" t="s">
        <v>1130</v>
      </c>
    </row>
    <row r="18" spans="1:48">
      <c r="A18">
        <v>201445392</v>
      </c>
      <c r="B18" t="s">
        <v>1288</v>
      </c>
      <c r="C18" t="s">
        <v>570</v>
      </c>
      <c r="D18" t="s">
        <v>1288</v>
      </c>
      <c r="E18" s="58" t="s">
        <v>1229</v>
      </c>
      <c r="F18" t="s">
        <v>1288</v>
      </c>
      <c r="G18" s="58" t="s">
        <v>1154</v>
      </c>
      <c r="H18" t="s">
        <v>717</v>
      </c>
      <c r="I18" s="22">
        <v>0.81267745199999997</v>
      </c>
      <c r="J18" s="22" t="s">
        <v>718</v>
      </c>
      <c r="K18" s="22">
        <v>3.2643647999999997E-2</v>
      </c>
      <c r="L18" s="22" t="s">
        <v>719</v>
      </c>
      <c r="M18" s="22">
        <v>2.7895301000000001E-2</v>
      </c>
      <c r="N18" s="22" t="s">
        <v>1128</v>
      </c>
      <c r="O18" s="22" t="s">
        <v>645</v>
      </c>
      <c r="P18" t="s">
        <v>653</v>
      </c>
      <c r="Q18" s="22" t="s">
        <v>645</v>
      </c>
      <c r="R18" t="s">
        <v>717</v>
      </c>
      <c r="S18" s="22">
        <v>0.76155687999999999</v>
      </c>
      <c r="T18" s="22" t="s">
        <v>718</v>
      </c>
      <c r="U18" s="22">
        <v>2.3476650000000002E-2</v>
      </c>
      <c r="V18" s="22" t="s">
        <v>719</v>
      </c>
      <c r="W18" s="22">
        <v>2.9482747E-2</v>
      </c>
      <c r="X18" s="22" t="s">
        <v>1129</v>
      </c>
      <c r="Y18" s="23">
        <v>4950.5617249999996</v>
      </c>
      <c r="Z18" s="22" t="s">
        <v>718</v>
      </c>
      <c r="AA18" s="23">
        <v>85.230037319999994</v>
      </c>
      <c r="AB18" s="22" t="s">
        <v>719</v>
      </c>
      <c r="AC18" s="23">
        <v>56.296852870000002</v>
      </c>
      <c r="AD18" s="22" t="s">
        <v>1129</v>
      </c>
      <c r="AE18" s="22">
        <v>4.5928828490000004</v>
      </c>
      <c r="AF18" s="22" t="s">
        <v>718</v>
      </c>
      <c r="AG18" s="22">
        <v>4.5742945E-2</v>
      </c>
      <c r="AH18" s="22" t="s">
        <v>719</v>
      </c>
      <c r="AI18" s="22">
        <v>1.5294397E-2</v>
      </c>
      <c r="AJ18" s="22" t="s">
        <v>1129</v>
      </c>
      <c r="AK18" s="22">
        <v>5.9707614999999999E-2</v>
      </c>
      <c r="AL18" s="22" t="s">
        <v>718</v>
      </c>
      <c r="AM18" s="22">
        <v>0.109228599</v>
      </c>
      <c r="AN18" s="22" t="s">
        <v>719</v>
      </c>
      <c r="AO18" s="22">
        <v>0.103372874</v>
      </c>
      <c r="AP18" s="22" t="s">
        <v>1129</v>
      </c>
      <c r="AQ18" s="23">
        <v>418.3737787</v>
      </c>
      <c r="AR18" s="22" t="s">
        <v>718</v>
      </c>
      <c r="AS18" s="23">
        <v>16.345257190000002</v>
      </c>
      <c r="AT18" s="22" t="s">
        <v>719</v>
      </c>
      <c r="AU18" s="23">
        <v>17.948248329999998</v>
      </c>
      <c r="AV18" t="s">
        <v>1130</v>
      </c>
    </row>
    <row r="19" spans="1:48">
      <c r="A19">
        <v>201458798</v>
      </c>
      <c r="B19" t="s">
        <v>1288</v>
      </c>
      <c r="C19" t="s">
        <v>571</v>
      </c>
      <c r="D19" t="s">
        <v>1288</v>
      </c>
      <c r="E19" s="58" t="s">
        <v>1230</v>
      </c>
      <c r="F19" t="s">
        <v>1288</v>
      </c>
      <c r="G19" s="58" t="s">
        <v>1155</v>
      </c>
      <c r="H19" t="s">
        <v>717</v>
      </c>
      <c r="I19" s="22">
        <v>1.9368692000000001</v>
      </c>
      <c r="J19" s="22" t="s">
        <v>718</v>
      </c>
      <c r="K19" s="22">
        <v>1.0478105900000001</v>
      </c>
      <c r="L19" s="22" t="s">
        <v>719</v>
      </c>
      <c r="M19" s="22">
        <v>0.15678657300000001</v>
      </c>
      <c r="N19" s="22" t="s">
        <v>1128</v>
      </c>
      <c r="O19" s="22">
        <v>0.37165758327924259</v>
      </c>
      <c r="P19" t="s">
        <v>653</v>
      </c>
      <c r="Q19" s="22" t="s">
        <v>645</v>
      </c>
      <c r="R19" t="s">
        <v>717</v>
      </c>
      <c r="S19" s="23">
        <v>106.4307467</v>
      </c>
      <c r="T19" s="22" t="s">
        <v>718</v>
      </c>
      <c r="U19" s="23">
        <v>105.5814141</v>
      </c>
      <c r="V19" s="22" t="s">
        <v>719</v>
      </c>
      <c r="W19" s="2">
        <v>14.506220519999999</v>
      </c>
      <c r="X19" s="22" t="s">
        <v>1129</v>
      </c>
      <c r="Y19" s="23">
        <v>3807.6828879999998</v>
      </c>
      <c r="Z19" s="22" t="s">
        <v>718</v>
      </c>
      <c r="AA19" s="23">
        <v>141.27312119999999</v>
      </c>
      <c r="AB19" s="22" t="s">
        <v>719</v>
      </c>
      <c r="AC19" s="23">
        <v>1682.0933660000001</v>
      </c>
      <c r="AD19" s="22" t="s">
        <v>1129</v>
      </c>
      <c r="AE19" s="22">
        <v>0.67268721099999995</v>
      </c>
      <c r="AF19" s="22" t="s">
        <v>718</v>
      </c>
      <c r="AG19" s="22">
        <v>7.8093520999999999E-2</v>
      </c>
      <c r="AH19" s="22" t="s">
        <v>719</v>
      </c>
      <c r="AI19" s="22">
        <v>3.8656658679999998</v>
      </c>
      <c r="AJ19" s="22" t="s">
        <v>1129</v>
      </c>
      <c r="AK19" s="22">
        <v>-0.22274833499999999</v>
      </c>
      <c r="AL19" s="22" t="s">
        <v>718</v>
      </c>
      <c r="AM19" s="22">
        <v>0.161514451</v>
      </c>
      <c r="AN19" s="22" t="s">
        <v>719</v>
      </c>
      <c r="AO19" s="22">
        <v>0.26326586499999999</v>
      </c>
      <c r="AP19" s="22" t="s">
        <v>1129</v>
      </c>
      <c r="AQ19" s="23">
        <v>2749.7618120000002</v>
      </c>
      <c r="AR19" s="22" t="s">
        <v>718</v>
      </c>
      <c r="AS19" s="23">
        <v>2532.9119660000001</v>
      </c>
      <c r="AT19" s="22" t="s">
        <v>719</v>
      </c>
      <c r="AU19" s="23">
        <v>191.03632920000001</v>
      </c>
      <c r="AV19" t="s">
        <v>1130</v>
      </c>
    </row>
    <row r="20" spans="1:48">
      <c r="A20">
        <v>201465501</v>
      </c>
      <c r="B20" t="s">
        <v>1288</v>
      </c>
      <c r="C20" t="s">
        <v>572</v>
      </c>
      <c r="D20" t="s">
        <v>1288</v>
      </c>
      <c r="E20" s="58" t="s">
        <v>1231</v>
      </c>
      <c r="F20" t="s">
        <v>1288</v>
      </c>
      <c r="G20" s="58" t="s">
        <v>1156</v>
      </c>
      <c r="H20" t="s">
        <v>717</v>
      </c>
      <c r="I20" s="22">
        <v>0.44618292900000001</v>
      </c>
      <c r="J20" s="22" t="s">
        <v>718</v>
      </c>
      <c r="K20" s="22">
        <v>4.4587386E-2</v>
      </c>
      <c r="L20" s="22" t="s">
        <v>719</v>
      </c>
      <c r="M20" s="22">
        <v>3.7096851E-2</v>
      </c>
      <c r="N20" s="22" t="s">
        <v>1128</v>
      </c>
      <c r="O20" s="22" t="s">
        <v>645</v>
      </c>
      <c r="P20" t="s">
        <v>653</v>
      </c>
      <c r="Q20" s="22" t="s">
        <v>645</v>
      </c>
      <c r="R20" t="s">
        <v>717</v>
      </c>
      <c r="S20" s="22">
        <v>0.424163703</v>
      </c>
      <c r="T20" s="22" t="s">
        <v>718</v>
      </c>
      <c r="U20" s="22">
        <v>4.0840201E-2</v>
      </c>
      <c r="V20" s="22" t="s">
        <v>719</v>
      </c>
      <c r="W20" s="22">
        <v>3.7248995999999999E-2</v>
      </c>
      <c r="X20" s="22" t="s">
        <v>1129</v>
      </c>
      <c r="Y20" s="23">
        <v>3602.4459980000001</v>
      </c>
      <c r="Z20" s="22" t="s">
        <v>718</v>
      </c>
      <c r="AA20" s="23">
        <v>37.304361700000001</v>
      </c>
      <c r="AB20" s="22" t="s">
        <v>719</v>
      </c>
      <c r="AC20" s="23">
        <v>36.02064025</v>
      </c>
      <c r="AD20" s="22" t="s">
        <v>1129</v>
      </c>
      <c r="AE20" s="22">
        <v>4.8333073630000003</v>
      </c>
      <c r="AF20" s="22" t="s">
        <v>718</v>
      </c>
      <c r="AG20" s="22">
        <v>3.9485117E-2</v>
      </c>
      <c r="AH20" s="22" t="s">
        <v>719</v>
      </c>
      <c r="AI20" s="22">
        <v>4.2821300999999999E-2</v>
      </c>
      <c r="AJ20" s="22" t="s">
        <v>1129</v>
      </c>
      <c r="AK20" s="22">
        <v>-0.11686234099999999</v>
      </c>
      <c r="AL20" s="22" t="s">
        <v>718</v>
      </c>
      <c r="AM20" s="22">
        <v>8.2287188999999997E-2</v>
      </c>
      <c r="AN20" s="22" t="s">
        <v>719</v>
      </c>
      <c r="AO20" s="22">
        <v>8.3659299000000006E-2</v>
      </c>
      <c r="AP20" s="22" t="s">
        <v>1129</v>
      </c>
      <c r="AQ20" s="23">
        <v>118.92666819999999</v>
      </c>
      <c r="AR20" s="22" t="s">
        <v>718</v>
      </c>
      <c r="AS20" s="23">
        <v>13.42092021</v>
      </c>
      <c r="AT20" s="22" t="s">
        <v>719</v>
      </c>
      <c r="AU20" s="23">
        <v>12.62916974</v>
      </c>
      <c r="AV20" t="s">
        <v>1130</v>
      </c>
    </row>
    <row r="21" spans="1:48">
      <c r="A21">
        <v>201488365</v>
      </c>
      <c r="B21" t="s">
        <v>1288</v>
      </c>
      <c r="C21" t="s">
        <v>131</v>
      </c>
      <c r="D21" t="s">
        <v>1288</v>
      </c>
      <c r="E21" s="58" t="s">
        <v>1232</v>
      </c>
      <c r="F21" t="s">
        <v>1288</v>
      </c>
      <c r="G21" s="58" t="s">
        <v>1157</v>
      </c>
      <c r="H21" t="s">
        <v>717</v>
      </c>
      <c r="I21" s="22">
        <v>1.3836600059999999</v>
      </c>
      <c r="J21" s="22" t="s">
        <v>718</v>
      </c>
      <c r="K21" s="22">
        <v>0.112977733</v>
      </c>
      <c r="L21" s="22" t="s">
        <v>719</v>
      </c>
      <c r="M21" s="22">
        <v>0.111239</v>
      </c>
      <c r="N21" s="22" t="s">
        <v>1128</v>
      </c>
      <c r="O21" s="22">
        <v>0.7658184043804761</v>
      </c>
      <c r="P21" t="s">
        <v>653</v>
      </c>
      <c r="Q21" s="22" t="s">
        <v>645</v>
      </c>
      <c r="R21" t="s">
        <v>717</v>
      </c>
      <c r="S21" s="22">
        <v>1.579246105</v>
      </c>
      <c r="T21" s="22" t="s">
        <v>718</v>
      </c>
      <c r="U21" s="22">
        <v>0.19501052599999999</v>
      </c>
      <c r="V21" s="22" t="s">
        <v>719</v>
      </c>
      <c r="W21" s="22">
        <v>0.27778287000000002</v>
      </c>
      <c r="X21" s="22" t="s">
        <v>1129</v>
      </c>
      <c r="Y21" s="23">
        <v>6647.2495140000001</v>
      </c>
      <c r="Z21" s="22" t="s">
        <v>718</v>
      </c>
      <c r="AA21" s="23">
        <v>217.33735759999999</v>
      </c>
      <c r="AB21" s="22" t="s">
        <v>719</v>
      </c>
      <c r="AC21" s="23">
        <v>207.9523337</v>
      </c>
      <c r="AD21" s="22" t="s">
        <v>1129</v>
      </c>
      <c r="AE21" s="22">
        <v>4.1811551769999999</v>
      </c>
      <c r="AF21" s="22" t="s">
        <v>718</v>
      </c>
      <c r="AG21" s="22">
        <v>0.114064228</v>
      </c>
      <c r="AH21" s="22" t="s">
        <v>719</v>
      </c>
      <c r="AI21" s="22">
        <v>8.3569602000000007E-2</v>
      </c>
      <c r="AJ21" s="22" t="s">
        <v>1129</v>
      </c>
      <c r="AK21" s="22">
        <v>3.8807154000000003E-2</v>
      </c>
      <c r="AL21" s="22" t="s">
        <v>718</v>
      </c>
      <c r="AM21" s="22">
        <v>0.157799258</v>
      </c>
      <c r="AN21" s="22" t="s">
        <v>719</v>
      </c>
      <c r="AO21" s="22">
        <v>0.15683018100000001</v>
      </c>
      <c r="AP21" s="22" t="s">
        <v>1129</v>
      </c>
      <c r="AQ21" s="23">
        <v>124.00347499999999</v>
      </c>
      <c r="AR21" s="22" t="s">
        <v>718</v>
      </c>
      <c r="AS21" s="23">
        <v>12.268662300000001</v>
      </c>
      <c r="AT21" s="22" t="s">
        <v>719</v>
      </c>
      <c r="AU21" s="23">
        <v>16.244183209999999</v>
      </c>
      <c r="AV21" t="s">
        <v>1130</v>
      </c>
    </row>
    <row r="22" spans="1:48">
      <c r="A22">
        <v>201505350</v>
      </c>
      <c r="B22" t="s">
        <v>1288</v>
      </c>
      <c r="C22" t="s">
        <v>572</v>
      </c>
      <c r="D22" t="s">
        <v>1288</v>
      </c>
      <c r="E22" s="58" t="s">
        <v>1233</v>
      </c>
      <c r="F22" t="s">
        <v>1288</v>
      </c>
      <c r="G22" s="58" t="s">
        <v>1158</v>
      </c>
      <c r="H22" t="s">
        <v>717</v>
      </c>
      <c r="I22" s="22">
        <v>0.92509830900000001</v>
      </c>
      <c r="J22" s="22" t="s">
        <v>718</v>
      </c>
      <c r="K22" s="22">
        <v>5.1343496000000002E-2</v>
      </c>
      <c r="L22" s="22" t="s">
        <v>719</v>
      </c>
      <c r="M22" s="22">
        <v>3.8884569000000001E-2</v>
      </c>
      <c r="N22" s="22" t="s">
        <v>1128</v>
      </c>
      <c r="O22" s="22" t="s">
        <v>645</v>
      </c>
      <c r="P22" t="s">
        <v>653</v>
      </c>
      <c r="Q22" s="22" t="s">
        <v>645</v>
      </c>
      <c r="R22" t="s">
        <v>717</v>
      </c>
      <c r="S22" s="22">
        <v>0.90694252600000003</v>
      </c>
      <c r="T22" s="22" t="s">
        <v>718</v>
      </c>
      <c r="U22" s="22">
        <v>6.5367112000000005E-2</v>
      </c>
      <c r="V22" s="22" t="s">
        <v>719</v>
      </c>
      <c r="W22" s="22">
        <v>0.132153192</v>
      </c>
      <c r="X22" s="22" t="s">
        <v>1129</v>
      </c>
      <c r="Y22" s="23">
        <v>5601.1698319999996</v>
      </c>
      <c r="Z22" s="22" t="s">
        <v>718</v>
      </c>
      <c r="AA22" s="23">
        <v>107.20592120000001</v>
      </c>
      <c r="AB22" s="22" t="s">
        <v>719</v>
      </c>
      <c r="AC22" s="23">
        <v>71.392694079999998</v>
      </c>
      <c r="AD22" s="22" t="s">
        <v>1129</v>
      </c>
      <c r="AE22" s="22">
        <v>4.4928762290000002</v>
      </c>
      <c r="AF22" s="22" t="s">
        <v>718</v>
      </c>
      <c r="AG22" s="22">
        <v>0.128593077</v>
      </c>
      <c r="AH22" s="22" t="s">
        <v>719</v>
      </c>
      <c r="AI22" s="22">
        <v>5.4202783999999997E-2</v>
      </c>
      <c r="AJ22" s="22" t="s">
        <v>1129</v>
      </c>
      <c r="AK22" s="22">
        <v>-7.9723836000000006E-2</v>
      </c>
      <c r="AL22" s="22" t="s">
        <v>718</v>
      </c>
      <c r="AM22" s="22">
        <v>9.7021020999999999E-2</v>
      </c>
      <c r="AN22" s="22" t="s">
        <v>719</v>
      </c>
      <c r="AO22" s="22">
        <v>0.10756146</v>
      </c>
      <c r="AP22" s="22" t="s">
        <v>1129</v>
      </c>
      <c r="AQ22" s="23">
        <v>329.41971439999998</v>
      </c>
      <c r="AR22" s="22" t="s">
        <v>718</v>
      </c>
      <c r="AS22" s="23">
        <v>25.902289830000001</v>
      </c>
      <c r="AT22" s="22" t="s">
        <v>719</v>
      </c>
      <c r="AU22" s="23">
        <v>48.2227502</v>
      </c>
      <c r="AV22" t="s">
        <v>1130</v>
      </c>
    </row>
    <row r="23" spans="1:48">
      <c r="A23">
        <v>201516974</v>
      </c>
      <c r="B23" t="s">
        <v>1288</v>
      </c>
      <c r="C23" t="s">
        <v>740</v>
      </c>
      <c r="D23" t="s">
        <v>1288</v>
      </c>
      <c r="E23" s="58" t="s">
        <v>1234</v>
      </c>
      <c r="F23" t="s">
        <v>1288</v>
      </c>
      <c r="G23" s="58" t="s">
        <v>1159</v>
      </c>
      <c r="H23" t="s">
        <v>717</v>
      </c>
      <c r="I23" s="22">
        <v>1.876104695</v>
      </c>
      <c r="J23" s="22" t="s">
        <v>718</v>
      </c>
      <c r="K23" s="22">
        <v>0.12784870700000001</v>
      </c>
      <c r="L23" s="22" t="s">
        <v>719</v>
      </c>
      <c r="M23" s="22">
        <v>0.10783108800000001</v>
      </c>
      <c r="N23" s="22" t="s">
        <v>1128</v>
      </c>
      <c r="O23" s="22" t="s">
        <v>645</v>
      </c>
      <c r="P23" t="s">
        <v>653</v>
      </c>
      <c r="Q23" s="22" t="s">
        <v>645</v>
      </c>
      <c r="R23" t="s">
        <v>717</v>
      </c>
      <c r="S23" s="2">
        <v>92.639630150000002</v>
      </c>
      <c r="T23" s="22" t="s">
        <v>718</v>
      </c>
      <c r="U23" s="22">
        <v>4.7941433440000001</v>
      </c>
      <c r="V23" s="22" t="s">
        <v>719</v>
      </c>
      <c r="W23" s="22">
        <v>3.3766368170000001</v>
      </c>
      <c r="X23" s="22" t="s">
        <v>1129</v>
      </c>
      <c r="Y23" s="23">
        <v>3963.6190620000002</v>
      </c>
      <c r="Z23" s="22" t="s">
        <v>718</v>
      </c>
      <c r="AA23" s="23">
        <v>36.82042714</v>
      </c>
      <c r="AB23" s="22" t="s">
        <v>719</v>
      </c>
      <c r="AC23" s="23">
        <v>48.17514697</v>
      </c>
      <c r="AD23" s="22" t="s">
        <v>1129</v>
      </c>
      <c r="AE23" s="22">
        <v>0.77370586200000002</v>
      </c>
      <c r="AF23" s="22" t="s">
        <v>718</v>
      </c>
      <c r="AG23" s="22">
        <v>6.1683679999999998E-2</v>
      </c>
      <c r="AH23" s="22" t="s">
        <v>719</v>
      </c>
      <c r="AI23" s="22">
        <v>7.6053959000000004E-2</v>
      </c>
      <c r="AJ23" s="22" t="s">
        <v>1129</v>
      </c>
      <c r="AK23" s="22">
        <v>-0.60093364299999996</v>
      </c>
      <c r="AL23" s="22" t="s">
        <v>718</v>
      </c>
      <c r="AM23" s="22">
        <v>0.108765115</v>
      </c>
      <c r="AN23" s="22" t="s">
        <v>719</v>
      </c>
      <c r="AO23" s="22">
        <v>9.3673562000000002E-2</v>
      </c>
      <c r="AP23" s="22" t="s">
        <v>1129</v>
      </c>
      <c r="AQ23" s="23">
        <v>2613.3749069999999</v>
      </c>
      <c r="AR23" s="22" t="s">
        <v>718</v>
      </c>
      <c r="AS23" s="23">
        <v>188.27461339999999</v>
      </c>
      <c r="AT23" s="22" t="s">
        <v>719</v>
      </c>
      <c r="AU23" s="23">
        <v>201.71161660000001</v>
      </c>
      <c r="AV23" t="s">
        <v>1130</v>
      </c>
    </row>
    <row r="24" spans="1:48">
      <c r="A24">
        <v>201546283</v>
      </c>
      <c r="B24" t="s">
        <v>1288</v>
      </c>
      <c r="C24" t="s">
        <v>570</v>
      </c>
      <c r="D24" t="s">
        <v>1288</v>
      </c>
      <c r="E24" s="58" t="s">
        <v>1235</v>
      </c>
      <c r="F24" t="s">
        <v>1288</v>
      </c>
      <c r="G24" s="58" t="s">
        <v>1160</v>
      </c>
      <c r="H24" t="s">
        <v>717</v>
      </c>
      <c r="I24" s="22">
        <v>0.93384489400000004</v>
      </c>
      <c r="J24" s="22" t="s">
        <v>718</v>
      </c>
      <c r="K24" s="22">
        <v>5.400659E-2</v>
      </c>
      <c r="L24" s="22" t="s">
        <v>719</v>
      </c>
      <c r="M24" s="22">
        <v>5.0175092999999997E-2</v>
      </c>
      <c r="N24" s="22" t="s">
        <v>1128</v>
      </c>
      <c r="O24" s="22">
        <v>0.55021580703743722</v>
      </c>
      <c r="P24" t="s">
        <v>653</v>
      </c>
      <c r="Q24" s="22" t="s">
        <v>645</v>
      </c>
      <c r="R24" t="s">
        <v>717</v>
      </c>
      <c r="S24" s="22">
        <v>0.90532899300000003</v>
      </c>
      <c r="T24" s="22" t="s">
        <v>718</v>
      </c>
      <c r="U24" s="22">
        <v>6.0892753000000001E-2</v>
      </c>
      <c r="V24" s="22" t="s">
        <v>719</v>
      </c>
      <c r="W24" s="22">
        <v>9.7717364000000001E-2</v>
      </c>
      <c r="X24" s="22" t="s">
        <v>1129</v>
      </c>
      <c r="Y24" s="23">
        <v>5535.0935740000004</v>
      </c>
      <c r="Z24" s="22" t="s">
        <v>718</v>
      </c>
      <c r="AA24" s="23">
        <v>113.9365564</v>
      </c>
      <c r="AB24" s="22" t="s">
        <v>719</v>
      </c>
      <c r="AC24" s="23">
        <v>111.48259969999999</v>
      </c>
      <c r="AD24" s="22" t="s">
        <v>1129</v>
      </c>
      <c r="AE24" s="22">
        <v>4.5003811980000004</v>
      </c>
      <c r="AF24" s="22" t="s">
        <v>718</v>
      </c>
      <c r="AG24" s="22">
        <v>9.2425623999999998E-2</v>
      </c>
      <c r="AH24" s="22" t="s">
        <v>719</v>
      </c>
      <c r="AI24" s="22">
        <v>4.7951036000000002E-2</v>
      </c>
      <c r="AJ24" s="22" t="s">
        <v>1129</v>
      </c>
      <c r="AK24" s="22">
        <v>2.8087885E-2</v>
      </c>
      <c r="AL24" s="22" t="s">
        <v>718</v>
      </c>
      <c r="AM24" s="22">
        <v>0.153720889</v>
      </c>
      <c r="AN24" s="22" t="s">
        <v>719</v>
      </c>
      <c r="AO24" s="22">
        <v>0.132938529</v>
      </c>
      <c r="AP24" s="22" t="s">
        <v>1129</v>
      </c>
      <c r="AQ24" s="23">
        <v>285.58437199999997</v>
      </c>
      <c r="AR24" s="22" t="s">
        <v>718</v>
      </c>
      <c r="AS24" s="23">
        <v>29.443676490000001</v>
      </c>
      <c r="AT24" s="22" t="s">
        <v>719</v>
      </c>
      <c r="AU24" s="23">
        <v>44.713384470000001</v>
      </c>
      <c r="AV24" t="s">
        <v>1130</v>
      </c>
    </row>
    <row r="25" spans="1:48">
      <c r="A25">
        <v>201549860</v>
      </c>
      <c r="B25" t="s">
        <v>1288</v>
      </c>
      <c r="C25" t="s">
        <v>570</v>
      </c>
      <c r="D25" t="s">
        <v>1288</v>
      </c>
      <c r="E25" s="58" t="s">
        <v>1236</v>
      </c>
      <c r="F25" t="s">
        <v>1288</v>
      </c>
      <c r="G25" s="58" t="s">
        <v>1161</v>
      </c>
      <c r="H25" t="s">
        <v>717</v>
      </c>
      <c r="I25" s="22">
        <v>0.734594101</v>
      </c>
      <c r="J25" s="22" t="s">
        <v>718</v>
      </c>
      <c r="K25" s="22">
        <v>2.6019112E-2</v>
      </c>
      <c r="L25" s="22" t="s">
        <v>719</v>
      </c>
      <c r="M25" s="22">
        <v>2.6253640000000002E-2</v>
      </c>
      <c r="N25" s="22" t="s">
        <v>1128</v>
      </c>
      <c r="O25" s="22" t="s">
        <v>645</v>
      </c>
      <c r="P25" t="s">
        <v>653</v>
      </c>
      <c r="Q25" s="22" t="s">
        <v>645</v>
      </c>
      <c r="R25" t="s">
        <v>717</v>
      </c>
      <c r="S25" s="22">
        <v>0.698376942</v>
      </c>
      <c r="T25" s="22" t="s">
        <v>718</v>
      </c>
      <c r="U25" s="22">
        <v>2.0363263E-2</v>
      </c>
      <c r="V25" s="22" t="s">
        <v>719</v>
      </c>
      <c r="W25" s="22">
        <v>2.1205166000000001E-2</v>
      </c>
      <c r="X25" s="22" t="s">
        <v>1129</v>
      </c>
      <c r="Y25" s="23">
        <v>4563.0084829999996</v>
      </c>
      <c r="Z25" s="22" t="s">
        <v>718</v>
      </c>
      <c r="AA25" s="23">
        <v>78.480703059999996</v>
      </c>
      <c r="AB25" s="22" t="s">
        <v>719</v>
      </c>
      <c r="AC25" s="23">
        <v>53.030790359999997</v>
      </c>
      <c r="AD25" s="22" t="s">
        <v>1129</v>
      </c>
      <c r="AE25" s="22">
        <v>4.6199944970000004</v>
      </c>
      <c r="AF25" s="22" t="s">
        <v>718</v>
      </c>
      <c r="AG25" s="22">
        <v>2.6125308999999999E-2</v>
      </c>
      <c r="AH25" s="22" t="s">
        <v>719</v>
      </c>
      <c r="AI25" s="22">
        <v>1.6068307E-2</v>
      </c>
      <c r="AJ25" s="22" t="s">
        <v>1129</v>
      </c>
      <c r="AK25" s="22">
        <v>6.7054075000000005E-2</v>
      </c>
      <c r="AL25" s="22" t="s">
        <v>718</v>
      </c>
      <c r="AM25" s="22">
        <v>0.11168550300000001</v>
      </c>
      <c r="AN25" s="22" t="s">
        <v>719</v>
      </c>
      <c r="AO25" s="22">
        <v>0.12605854399999999</v>
      </c>
      <c r="AP25" s="22" t="s">
        <v>1129</v>
      </c>
      <c r="AQ25" s="23">
        <v>254.53523319999999</v>
      </c>
      <c r="AR25" s="22" t="s">
        <v>718</v>
      </c>
      <c r="AS25" s="23">
        <v>8.9723574799999994</v>
      </c>
      <c r="AT25" s="22" t="s">
        <v>719</v>
      </c>
      <c r="AU25" s="23">
        <v>9.0691143820000004</v>
      </c>
      <c r="AV25" t="s">
        <v>1130</v>
      </c>
    </row>
    <row r="26" spans="1:48">
      <c r="A26">
        <v>201555883</v>
      </c>
      <c r="B26" t="s">
        <v>1288</v>
      </c>
      <c r="C26" t="s">
        <v>492</v>
      </c>
      <c r="D26" t="s">
        <v>1288</v>
      </c>
      <c r="E26" s="58" t="s">
        <v>1237</v>
      </c>
      <c r="F26" t="s">
        <v>1288</v>
      </c>
      <c r="G26" s="58" t="s">
        <v>1162</v>
      </c>
      <c r="H26" t="s">
        <v>717</v>
      </c>
      <c r="I26" s="22">
        <v>0.68010305699999996</v>
      </c>
      <c r="J26" s="22" t="s">
        <v>718</v>
      </c>
      <c r="K26" s="22">
        <v>4.0940960999999998E-2</v>
      </c>
      <c r="L26" s="22" t="s">
        <v>719</v>
      </c>
      <c r="M26" s="22">
        <v>3.4962906000000002E-2</v>
      </c>
      <c r="N26" s="22" t="s">
        <v>1128</v>
      </c>
      <c r="O26" s="22" t="s">
        <v>645</v>
      </c>
      <c r="P26" t="s">
        <v>653</v>
      </c>
      <c r="Q26" s="22" t="s">
        <v>645</v>
      </c>
      <c r="R26" t="s">
        <v>717</v>
      </c>
      <c r="S26" s="22">
        <v>0.650655961</v>
      </c>
      <c r="T26" s="22" t="s">
        <v>718</v>
      </c>
      <c r="U26" s="22">
        <v>3.6895320000000002E-2</v>
      </c>
      <c r="V26" s="22" t="s">
        <v>719</v>
      </c>
      <c r="W26" s="22">
        <v>2.8237635000000001E-2</v>
      </c>
      <c r="X26" s="22" t="s">
        <v>1129</v>
      </c>
      <c r="Y26" s="23">
        <v>4390.5926900000004</v>
      </c>
      <c r="Z26" s="22" t="s">
        <v>718</v>
      </c>
      <c r="AA26" s="23">
        <v>72.387614749999997</v>
      </c>
      <c r="AB26" s="22" t="s">
        <v>719</v>
      </c>
      <c r="AC26" s="23">
        <v>72.553741880000004</v>
      </c>
      <c r="AD26" s="22" t="s">
        <v>1129</v>
      </c>
      <c r="AE26" s="22">
        <v>4.6473076730000002</v>
      </c>
      <c r="AF26" s="22" t="s">
        <v>718</v>
      </c>
      <c r="AG26" s="22">
        <v>2.5100144000000001E-2</v>
      </c>
      <c r="AH26" s="22" t="s">
        <v>719</v>
      </c>
      <c r="AI26" s="22">
        <v>2.4256758E-2</v>
      </c>
      <c r="AJ26" s="22" t="s">
        <v>1129</v>
      </c>
      <c r="AK26" s="22">
        <v>-5.8360156000000003E-2</v>
      </c>
      <c r="AL26" s="22" t="s">
        <v>718</v>
      </c>
      <c r="AM26" s="22">
        <v>0.161728816</v>
      </c>
      <c r="AN26" s="22" t="s">
        <v>719</v>
      </c>
      <c r="AO26" s="22">
        <v>0.167061291</v>
      </c>
      <c r="AP26" s="22" t="s">
        <v>1129</v>
      </c>
      <c r="AQ26" s="23">
        <v>361.3854177</v>
      </c>
      <c r="AR26" s="22" t="s">
        <v>718</v>
      </c>
      <c r="AS26" s="23">
        <v>23.227471139999999</v>
      </c>
      <c r="AT26" s="22" t="s">
        <v>719</v>
      </c>
      <c r="AU26" s="23">
        <v>19.364815199999999</v>
      </c>
      <c r="AV26" t="s">
        <v>1130</v>
      </c>
    </row>
    <row r="27" spans="1:48">
      <c r="A27">
        <v>201567796</v>
      </c>
      <c r="B27" t="s">
        <v>1288</v>
      </c>
      <c r="C27" t="s">
        <v>571</v>
      </c>
      <c r="D27" t="s">
        <v>1288</v>
      </c>
      <c r="E27" s="58" t="s">
        <v>1238</v>
      </c>
      <c r="F27" t="s">
        <v>1288</v>
      </c>
      <c r="G27" s="58" t="s">
        <v>1163</v>
      </c>
      <c r="H27" t="s">
        <v>717</v>
      </c>
      <c r="I27" s="22">
        <v>1.1849125119999999</v>
      </c>
      <c r="J27" s="22" t="s">
        <v>718</v>
      </c>
      <c r="K27" s="22">
        <v>9.8126743000000002E-2</v>
      </c>
      <c r="L27" s="22" t="s">
        <v>719</v>
      </c>
      <c r="M27" s="22">
        <v>0.11107539600000001</v>
      </c>
      <c r="N27" s="22" t="s">
        <v>1128</v>
      </c>
      <c r="O27" s="22">
        <v>0.58186798013995489</v>
      </c>
      <c r="P27" t="s">
        <v>653</v>
      </c>
      <c r="Q27" s="22" t="s">
        <v>645</v>
      </c>
      <c r="R27" t="s">
        <v>717</v>
      </c>
      <c r="S27" s="22">
        <v>1.2683581289999999</v>
      </c>
      <c r="T27" s="22" t="s">
        <v>718</v>
      </c>
      <c r="U27" s="22">
        <v>0.15806848900000001</v>
      </c>
      <c r="V27" s="22" t="s">
        <v>719</v>
      </c>
      <c r="W27" s="22">
        <v>0.226012727</v>
      </c>
      <c r="X27" s="22" t="s">
        <v>1129</v>
      </c>
      <c r="Y27" s="23">
        <v>6375.7539980000001</v>
      </c>
      <c r="Z27" s="22" t="s">
        <v>718</v>
      </c>
      <c r="AA27" s="23">
        <v>166.65283429999999</v>
      </c>
      <c r="AB27" s="22" t="s">
        <v>719</v>
      </c>
      <c r="AC27" s="23">
        <v>141.979297</v>
      </c>
      <c r="AD27" s="22" t="s">
        <v>1129</v>
      </c>
      <c r="AE27" s="22">
        <v>4.3057745799999996</v>
      </c>
      <c r="AF27" s="22" t="s">
        <v>718</v>
      </c>
      <c r="AG27" s="22">
        <v>0.117290098</v>
      </c>
      <c r="AH27" s="22" t="s">
        <v>719</v>
      </c>
      <c r="AI27" s="22">
        <v>8.5069035000000001E-2</v>
      </c>
      <c r="AJ27" s="22" t="s">
        <v>1129</v>
      </c>
      <c r="AK27" s="22">
        <v>-7.0144104999999998E-2</v>
      </c>
      <c r="AL27" s="22" t="s">
        <v>718</v>
      </c>
      <c r="AM27" s="22">
        <v>0.18902313400000001</v>
      </c>
      <c r="AN27" s="22" t="s">
        <v>719</v>
      </c>
      <c r="AO27" s="22">
        <v>0.14198782300000001</v>
      </c>
      <c r="AP27" s="22" t="s">
        <v>1129</v>
      </c>
      <c r="AQ27" s="23">
        <v>521.20100609999997</v>
      </c>
      <c r="AR27" s="22" t="s">
        <v>718</v>
      </c>
      <c r="AS27" s="23">
        <v>75.941519569999997</v>
      </c>
      <c r="AT27" s="22" t="s">
        <v>719</v>
      </c>
      <c r="AU27" s="23">
        <v>102.63174050000001</v>
      </c>
      <c r="AV27" t="s">
        <v>1130</v>
      </c>
    </row>
    <row r="28" spans="1:48">
      <c r="A28">
        <v>201569483</v>
      </c>
      <c r="B28" t="s">
        <v>1288</v>
      </c>
      <c r="C28" t="s">
        <v>492</v>
      </c>
      <c r="D28" t="s">
        <v>1288</v>
      </c>
      <c r="E28" s="58" t="s">
        <v>1239</v>
      </c>
      <c r="F28" t="s">
        <v>1288</v>
      </c>
      <c r="G28" s="58" t="s">
        <v>1164</v>
      </c>
      <c r="H28" t="s">
        <v>717</v>
      </c>
      <c r="I28" s="22">
        <v>1.8944927810000001</v>
      </c>
      <c r="J28" s="22" t="s">
        <v>718</v>
      </c>
      <c r="K28" s="22">
        <v>1.0472385360000001</v>
      </c>
      <c r="L28" s="22" t="s">
        <v>719</v>
      </c>
      <c r="M28" s="22">
        <v>0.103116155</v>
      </c>
      <c r="N28" s="22" t="s">
        <v>1128</v>
      </c>
      <c r="O28" s="22" t="s">
        <v>645</v>
      </c>
      <c r="P28" t="s">
        <v>653</v>
      </c>
      <c r="Q28" s="22" t="s">
        <v>645</v>
      </c>
      <c r="R28" t="s">
        <v>717</v>
      </c>
      <c r="S28" s="23">
        <v>104.00094300000001</v>
      </c>
      <c r="T28" s="22" t="s">
        <v>718</v>
      </c>
      <c r="U28" s="23">
        <v>103.1921792</v>
      </c>
      <c r="V28" s="22" t="s">
        <v>719</v>
      </c>
      <c r="W28" s="2">
        <v>14.969891130000001</v>
      </c>
      <c r="X28" s="22" t="s">
        <v>1129</v>
      </c>
      <c r="Y28" s="23">
        <v>3861.9205029999998</v>
      </c>
      <c r="Z28" s="22" t="s">
        <v>718</v>
      </c>
      <c r="AA28" s="23">
        <v>145.87859270000001</v>
      </c>
      <c r="AB28" s="22" t="s">
        <v>719</v>
      </c>
      <c r="AC28" s="23">
        <v>1407.4378529999999</v>
      </c>
      <c r="AD28" s="22" t="s">
        <v>1129</v>
      </c>
      <c r="AE28" s="22">
        <v>0.66712236000000003</v>
      </c>
      <c r="AF28" s="22" t="s">
        <v>718</v>
      </c>
      <c r="AG28" s="22">
        <v>7.8672777999999999E-2</v>
      </c>
      <c r="AH28" s="22" t="s">
        <v>719</v>
      </c>
      <c r="AI28" s="22">
        <v>3.8902646559999998</v>
      </c>
      <c r="AJ28" s="22" t="s">
        <v>1129</v>
      </c>
      <c r="AK28" s="22">
        <v>-0.37181776700000002</v>
      </c>
      <c r="AL28" s="22" t="s">
        <v>718</v>
      </c>
      <c r="AM28" s="22">
        <v>0.17403058299999999</v>
      </c>
      <c r="AN28" s="22" t="s">
        <v>719</v>
      </c>
      <c r="AO28" s="22">
        <v>0.27850365300000002</v>
      </c>
      <c r="AP28" s="22" t="s">
        <v>1129</v>
      </c>
      <c r="AQ28" s="23">
        <v>2797.3261050000001</v>
      </c>
      <c r="AR28" s="22" t="s">
        <v>718</v>
      </c>
      <c r="AS28" s="23">
        <v>2639.7833919999998</v>
      </c>
      <c r="AT28" s="22" t="s">
        <v>719</v>
      </c>
      <c r="AU28" s="23">
        <v>147.25120530000001</v>
      </c>
      <c r="AV28" t="s">
        <v>1130</v>
      </c>
    </row>
    <row r="29" spans="1:48">
      <c r="A29">
        <v>201576812</v>
      </c>
      <c r="B29" t="s">
        <v>1288</v>
      </c>
      <c r="C29" t="s">
        <v>131</v>
      </c>
      <c r="D29" t="s">
        <v>1288</v>
      </c>
      <c r="E29" s="58" t="s">
        <v>1240</v>
      </c>
      <c r="F29" t="s">
        <v>1288</v>
      </c>
      <c r="G29" s="58" t="s">
        <v>1165</v>
      </c>
      <c r="H29" t="s">
        <v>717</v>
      </c>
      <c r="I29" s="22">
        <v>1.963535413</v>
      </c>
      <c r="J29" s="22" t="s">
        <v>718</v>
      </c>
      <c r="K29" s="22">
        <v>7.9707682000000002E-2</v>
      </c>
      <c r="L29" s="22" t="s">
        <v>719</v>
      </c>
      <c r="M29" s="22">
        <v>7.0900761000000007E-2</v>
      </c>
      <c r="N29" s="22" t="s">
        <v>1128</v>
      </c>
      <c r="O29" s="22">
        <v>0.71191314999725952</v>
      </c>
      <c r="P29" t="s">
        <v>653</v>
      </c>
      <c r="Q29" s="22" t="s">
        <v>645</v>
      </c>
      <c r="R29" t="s">
        <v>717</v>
      </c>
      <c r="S29" s="2">
        <v>91.562424849999999</v>
      </c>
      <c r="T29" s="22" t="s">
        <v>718</v>
      </c>
      <c r="U29" s="22">
        <v>3.120091854</v>
      </c>
      <c r="V29" s="22" t="s">
        <v>719</v>
      </c>
      <c r="W29" s="22">
        <v>2.1610532889999998</v>
      </c>
      <c r="X29" s="22" t="s">
        <v>1129</v>
      </c>
      <c r="Y29" s="23">
        <v>3959.1413029999999</v>
      </c>
      <c r="Z29" s="22" t="s">
        <v>718</v>
      </c>
      <c r="AA29" s="23">
        <v>23.05576962</v>
      </c>
      <c r="AB29" s="22" t="s">
        <v>719</v>
      </c>
      <c r="AC29" s="23">
        <v>58.630970400000002</v>
      </c>
      <c r="AD29" s="22" t="s">
        <v>1129</v>
      </c>
      <c r="AE29" s="22">
        <v>0.81090908399999995</v>
      </c>
      <c r="AF29" s="22" t="s">
        <v>718</v>
      </c>
      <c r="AG29" s="22">
        <v>3.4581634E-2</v>
      </c>
      <c r="AH29" s="22" t="s">
        <v>719</v>
      </c>
      <c r="AI29" s="22">
        <v>4.5523415999999997E-2</v>
      </c>
      <c r="AJ29" s="22" t="s">
        <v>1129</v>
      </c>
      <c r="AK29" s="22">
        <v>-0.54369039299999999</v>
      </c>
      <c r="AL29" s="22" t="s">
        <v>718</v>
      </c>
      <c r="AM29" s="22">
        <v>6.3041840000000002E-2</v>
      </c>
      <c r="AN29" s="22" t="s">
        <v>719</v>
      </c>
      <c r="AO29" s="22">
        <v>4.0365705000000002E-2</v>
      </c>
      <c r="AP29" s="22" t="s">
        <v>1129</v>
      </c>
      <c r="AQ29" s="23">
        <v>1273.4492459999999</v>
      </c>
      <c r="AR29" s="22" t="s">
        <v>718</v>
      </c>
      <c r="AS29" s="23">
        <v>138.01114530000001</v>
      </c>
      <c r="AT29" s="22" t="s">
        <v>719</v>
      </c>
      <c r="AU29" s="23">
        <v>173.97426250000001</v>
      </c>
      <c r="AV29" t="s">
        <v>1130</v>
      </c>
    </row>
    <row r="30" spans="1:48">
      <c r="A30">
        <v>201577035</v>
      </c>
      <c r="B30" t="s">
        <v>1288</v>
      </c>
      <c r="C30" t="s">
        <v>572</v>
      </c>
      <c r="D30" t="s">
        <v>1288</v>
      </c>
      <c r="E30" s="58" t="s">
        <v>1241</v>
      </c>
      <c r="F30" t="s">
        <v>1288</v>
      </c>
      <c r="G30" s="58" t="s">
        <v>1166</v>
      </c>
      <c r="H30" t="s">
        <v>717</v>
      </c>
      <c r="I30" s="22">
        <v>0.97802602199999999</v>
      </c>
      <c r="J30" s="22" t="s">
        <v>718</v>
      </c>
      <c r="K30" s="22">
        <v>6.3673978000000006E-2</v>
      </c>
      <c r="L30" s="22" t="s">
        <v>719</v>
      </c>
      <c r="M30" s="22">
        <v>9.3551428000000006E-2</v>
      </c>
      <c r="N30" s="22" t="s">
        <v>1128</v>
      </c>
      <c r="O30" s="22" t="s">
        <v>645</v>
      </c>
      <c r="P30" t="s">
        <v>653</v>
      </c>
      <c r="Q30" s="22" t="s">
        <v>645</v>
      </c>
      <c r="R30" t="s">
        <v>717</v>
      </c>
      <c r="S30" s="22">
        <v>0.97631054500000003</v>
      </c>
      <c r="T30" s="22" t="s">
        <v>718</v>
      </c>
      <c r="U30" s="22">
        <v>9.8946015999999998E-2</v>
      </c>
      <c r="V30" s="22" t="s">
        <v>719</v>
      </c>
      <c r="W30" s="22">
        <v>0.30468418600000002</v>
      </c>
      <c r="X30" s="22" t="s">
        <v>1129</v>
      </c>
      <c r="Y30" s="23">
        <v>5737.8854529999999</v>
      </c>
      <c r="Z30" s="22" t="s">
        <v>718</v>
      </c>
      <c r="AA30" s="23">
        <v>189.73836019999999</v>
      </c>
      <c r="AB30" s="22" t="s">
        <v>719</v>
      </c>
      <c r="AC30" s="23">
        <v>98.605473889999999</v>
      </c>
      <c r="AD30" s="22" t="s">
        <v>1129</v>
      </c>
      <c r="AE30" s="22">
        <v>4.4497682620000001</v>
      </c>
      <c r="AF30" s="22" t="s">
        <v>718</v>
      </c>
      <c r="AG30" s="22">
        <v>0.204148463</v>
      </c>
      <c r="AH30" s="22" t="s">
        <v>719</v>
      </c>
      <c r="AI30" s="22">
        <v>7.5453356999999999E-2</v>
      </c>
      <c r="AJ30" s="22" t="s">
        <v>1129</v>
      </c>
      <c r="AK30" s="22">
        <v>-8.1433858999999997E-2</v>
      </c>
      <c r="AL30" s="22" t="s">
        <v>718</v>
      </c>
      <c r="AM30" s="22">
        <v>0.196425352</v>
      </c>
      <c r="AN30" s="22" t="s">
        <v>719</v>
      </c>
      <c r="AO30" s="22">
        <v>0.15600145200000001</v>
      </c>
      <c r="AP30" s="22" t="s">
        <v>1129</v>
      </c>
      <c r="AQ30" s="23">
        <v>288.219246</v>
      </c>
      <c r="AR30" s="22" t="s">
        <v>718</v>
      </c>
      <c r="AS30" s="23">
        <v>30.428619040000001</v>
      </c>
      <c r="AT30" s="22" t="s">
        <v>719</v>
      </c>
      <c r="AU30" s="23">
        <v>110.4231924</v>
      </c>
      <c r="AV30" t="s">
        <v>1130</v>
      </c>
    </row>
    <row r="31" spans="1:48">
      <c r="A31">
        <v>201594823</v>
      </c>
      <c r="B31" t="s">
        <v>1288</v>
      </c>
      <c r="C31" t="s">
        <v>131</v>
      </c>
      <c r="D31" t="s">
        <v>1288</v>
      </c>
      <c r="E31" s="58" t="s">
        <v>1242</v>
      </c>
      <c r="F31" t="s">
        <v>1288</v>
      </c>
      <c r="G31" s="58" t="s">
        <v>1167</v>
      </c>
      <c r="H31" t="s">
        <v>717</v>
      </c>
      <c r="I31" s="22">
        <v>1.0603724489999999</v>
      </c>
      <c r="J31" s="22" t="s">
        <v>718</v>
      </c>
      <c r="K31" s="22">
        <v>8.1551783000000003E-2</v>
      </c>
      <c r="L31" s="22" t="s">
        <v>719</v>
      </c>
      <c r="M31" s="22">
        <v>8.2308065999999999E-2</v>
      </c>
      <c r="N31" s="22" t="s">
        <v>1128</v>
      </c>
      <c r="O31" s="22">
        <v>0.52864419150897801</v>
      </c>
      <c r="P31" t="s">
        <v>653</v>
      </c>
      <c r="Q31" s="22" t="s">
        <v>645</v>
      </c>
      <c r="R31" t="s">
        <v>717</v>
      </c>
      <c r="S31" s="22">
        <v>1.071865611</v>
      </c>
      <c r="T31" s="22" t="s">
        <v>718</v>
      </c>
      <c r="U31" s="22">
        <v>0.112001057</v>
      </c>
      <c r="V31" s="22" t="s">
        <v>719</v>
      </c>
      <c r="W31" s="22">
        <v>0.14135521200000001</v>
      </c>
      <c r="X31" s="22" t="s">
        <v>1129</v>
      </c>
      <c r="Y31" s="23">
        <v>6025.3740799999996</v>
      </c>
      <c r="Z31" s="22" t="s">
        <v>718</v>
      </c>
      <c r="AA31" s="23">
        <v>147.70481119999999</v>
      </c>
      <c r="AB31" s="22" t="s">
        <v>719</v>
      </c>
      <c r="AC31" s="23">
        <v>134.49246110000001</v>
      </c>
      <c r="AD31" s="22" t="s">
        <v>1129</v>
      </c>
      <c r="AE31" s="22">
        <v>4.4063244419999998</v>
      </c>
      <c r="AF31" s="22" t="s">
        <v>718</v>
      </c>
      <c r="AG31" s="22">
        <v>9.5626768000000001E-2</v>
      </c>
      <c r="AH31" s="22" t="s">
        <v>719</v>
      </c>
      <c r="AI31" s="22">
        <v>6.9794460000000003E-2</v>
      </c>
      <c r="AJ31" s="22" t="s">
        <v>1129</v>
      </c>
      <c r="AK31" s="22">
        <v>-4.9422664999999998E-2</v>
      </c>
      <c r="AL31" s="22" t="s">
        <v>718</v>
      </c>
      <c r="AM31" s="22">
        <v>0.18441434600000001</v>
      </c>
      <c r="AN31" s="22" t="s">
        <v>719</v>
      </c>
      <c r="AO31" s="22">
        <v>0.14543766699999999</v>
      </c>
      <c r="AP31" s="22" t="s">
        <v>1129</v>
      </c>
      <c r="AQ31" s="23">
        <v>347.42189719999999</v>
      </c>
      <c r="AR31" s="22" t="s">
        <v>718</v>
      </c>
      <c r="AS31" s="23">
        <v>44.246769100000002</v>
      </c>
      <c r="AT31" s="22" t="s">
        <v>719</v>
      </c>
      <c r="AU31" s="23">
        <v>61.888401639999998</v>
      </c>
      <c r="AV31" t="s">
        <v>1130</v>
      </c>
    </row>
    <row r="32" spans="1:48">
      <c r="A32">
        <v>201596316</v>
      </c>
      <c r="B32" t="s">
        <v>1288</v>
      </c>
      <c r="C32" t="s">
        <v>572</v>
      </c>
      <c r="D32" t="s">
        <v>1288</v>
      </c>
      <c r="E32" s="58" t="s">
        <v>1243</v>
      </c>
      <c r="F32" t="s">
        <v>1288</v>
      </c>
      <c r="G32" s="58" t="s">
        <v>1168</v>
      </c>
      <c r="H32" t="s">
        <v>717</v>
      </c>
      <c r="I32" s="22">
        <v>0.86459000900000005</v>
      </c>
      <c r="J32" s="22" t="s">
        <v>718</v>
      </c>
      <c r="K32" s="22">
        <v>5.0994012999999998E-2</v>
      </c>
      <c r="L32" s="22" t="s">
        <v>719</v>
      </c>
      <c r="M32" s="22">
        <v>4.5944960999999999E-2</v>
      </c>
      <c r="N32" s="22" t="s">
        <v>1128</v>
      </c>
      <c r="O32" s="22" t="s">
        <v>645</v>
      </c>
      <c r="P32" t="s">
        <v>653</v>
      </c>
      <c r="Q32" s="22" t="s">
        <v>645</v>
      </c>
      <c r="R32" t="s">
        <v>717</v>
      </c>
      <c r="S32" s="22">
        <v>0.82476958600000005</v>
      </c>
      <c r="T32" s="22" t="s">
        <v>718</v>
      </c>
      <c r="U32" s="22">
        <v>5.1710955000000003E-2</v>
      </c>
      <c r="V32" s="22" t="s">
        <v>719</v>
      </c>
      <c r="W32" s="22">
        <v>6.7645551999999998E-2</v>
      </c>
      <c r="X32" s="22" t="s">
        <v>1129</v>
      </c>
      <c r="Y32" s="23">
        <v>5319.3601669999998</v>
      </c>
      <c r="Z32" s="22" t="s">
        <v>718</v>
      </c>
      <c r="AA32" s="23">
        <v>102.7646749</v>
      </c>
      <c r="AB32" s="22" t="s">
        <v>719</v>
      </c>
      <c r="AC32" s="23">
        <v>90.727800920000007</v>
      </c>
      <c r="AD32" s="22" t="s">
        <v>1129</v>
      </c>
      <c r="AE32" s="22">
        <v>4.5499799000000003</v>
      </c>
      <c r="AF32" s="22" t="s">
        <v>718</v>
      </c>
      <c r="AG32" s="22">
        <v>7.6923314000000007E-2</v>
      </c>
      <c r="AH32" s="22" t="s">
        <v>719</v>
      </c>
      <c r="AI32" s="22">
        <v>3.7690361999999998E-2</v>
      </c>
      <c r="AJ32" s="22" t="s">
        <v>1129</v>
      </c>
      <c r="AK32" s="22">
        <v>-3.8945693000000003E-2</v>
      </c>
      <c r="AL32" s="22" t="s">
        <v>718</v>
      </c>
      <c r="AM32" s="22">
        <v>0.17149468300000001</v>
      </c>
      <c r="AN32" s="22" t="s">
        <v>719</v>
      </c>
      <c r="AO32" s="22">
        <v>0.16139629799999999</v>
      </c>
      <c r="AP32" s="22" t="s">
        <v>1129</v>
      </c>
      <c r="AQ32" s="23">
        <v>320.29321620000002</v>
      </c>
      <c r="AR32" s="22" t="s">
        <v>718</v>
      </c>
      <c r="AS32" s="23">
        <v>21.498848930000001</v>
      </c>
      <c r="AT32" s="22" t="s">
        <v>719</v>
      </c>
      <c r="AU32" s="23">
        <v>27.542177710000001</v>
      </c>
      <c r="AV32" t="s">
        <v>1130</v>
      </c>
    </row>
    <row r="33" spans="1:48">
      <c r="A33">
        <v>201613023</v>
      </c>
      <c r="B33" t="s">
        <v>1288</v>
      </c>
      <c r="C33" t="s">
        <v>572</v>
      </c>
      <c r="D33" t="s">
        <v>1288</v>
      </c>
      <c r="E33" s="58" t="s">
        <v>1244</v>
      </c>
      <c r="F33" t="s">
        <v>1288</v>
      </c>
      <c r="G33" s="58" t="s">
        <v>1169</v>
      </c>
      <c r="H33" t="s">
        <v>717</v>
      </c>
      <c r="I33" s="22">
        <v>1.050759043</v>
      </c>
      <c r="J33" s="22" t="s">
        <v>718</v>
      </c>
      <c r="K33" s="22">
        <v>7.0113363999999997E-2</v>
      </c>
      <c r="L33" s="22" t="s">
        <v>719</v>
      </c>
      <c r="M33" s="22">
        <v>6.9428380999999997E-2</v>
      </c>
      <c r="N33" s="22" t="s">
        <v>1128</v>
      </c>
      <c r="O33" s="22" t="s">
        <v>645</v>
      </c>
      <c r="P33" t="s">
        <v>653</v>
      </c>
      <c r="Q33" s="22" t="s">
        <v>645</v>
      </c>
      <c r="R33" t="s">
        <v>717</v>
      </c>
      <c r="S33" s="22">
        <v>1.0652381</v>
      </c>
      <c r="T33" s="22" t="s">
        <v>718</v>
      </c>
      <c r="U33" s="22">
        <v>0.107498411</v>
      </c>
      <c r="V33" s="22" t="s">
        <v>719</v>
      </c>
      <c r="W33" s="22">
        <v>0.248138409</v>
      </c>
      <c r="X33" s="22" t="s">
        <v>1129</v>
      </c>
      <c r="Y33" s="23">
        <v>5916.2188779999997</v>
      </c>
      <c r="Z33" s="22" t="s">
        <v>718</v>
      </c>
      <c r="AA33" s="23">
        <v>136.751566</v>
      </c>
      <c r="AB33" s="22" t="s">
        <v>719</v>
      </c>
      <c r="AC33" s="23">
        <v>89.232961160000002</v>
      </c>
      <c r="AD33" s="22" t="s">
        <v>1129</v>
      </c>
      <c r="AE33" s="22">
        <v>4.4017734490000002</v>
      </c>
      <c r="AF33" s="22" t="s">
        <v>718</v>
      </c>
      <c r="AG33" s="22">
        <v>0.16099528099999999</v>
      </c>
      <c r="AH33" s="22" t="s">
        <v>719</v>
      </c>
      <c r="AI33" s="22">
        <v>7.9638132E-2</v>
      </c>
      <c r="AJ33" s="22" t="s">
        <v>1129</v>
      </c>
      <c r="AK33" s="22">
        <v>1.4765245E-2</v>
      </c>
      <c r="AL33" s="22" t="s">
        <v>718</v>
      </c>
      <c r="AM33" s="22">
        <v>0.169057705</v>
      </c>
      <c r="AN33" s="22" t="s">
        <v>719</v>
      </c>
      <c r="AO33" s="22">
        <v>0.14631650700000001</v>
      </c>
      <c r="AP33" s="22" t="s">
        <v>1129</v>
      </c>
      <c r="AQ33" s="23">
        <v>313.5972031</v>
      </c>
      <c r="AR33" s="22" t="s">
        <v>718</v>
      </c>
      <c r="AS33" s="23">
        <v>33.237359609999999</v>
      </c>
      <c r="AT33" s="22" t="s">
        <v>719</v>
      </c>
      <c r="AU33" s="23">
        <v>72.952606990000007</v>
      </c>
      <c r="AV33" t="s">
        <v>1130</v>
      </c>
    </row>
    <row r="34" spans="1:48">
      <c r="A34">
        <v>201617985</v>
      </c>
      <c r="B34" t="s">
        <v>1288</v>
      </c>
      <c r="C34" t="s">
        <v>570</v>
      </c>
      <c r="D34" t="s">
        <v>1288</v>
      </c>
      <c r="E34" s="58" t="s">
        <v>1245</v>
      </c>
      <c r="F34" t="s">
        <v>1288</v>
      </c>
      <c r="G34" s="58" t="s">
        <v>1170</v>
      </c>
      <c r="H34" t="s">
        <v>717</v>
      </c>
      <c r="I34" s="22">
        <v>0.53397562300000001</v>
      </c>
      <c r="J34" s="22" t="s">
        <v>718</v>
      </c>
      <c r="K34" s="22">
        <v>2.9236235999999999E-2</v>
      </c>
      <c r="L34" s="22" t="s">
        <v>719</v>
      </c>
      <c r="M34" s="22">
        <v>2.6140276E-2</v>
      </c>
      <c r="N34" s="22" t="s">
        <v>1128</v>
      </c>
      <c r="O34" s="22" t="s">
        <v>645</v>
      </c>
      <c r="P34" t="s">
        <v>653</v>
      </c>
      <c r="Q34" s="22" t="s">
        <v>645</v>
      </c>
      <c r="R34" t="s">
        <v>717</v>
      </c>
      <c r="S34" s="22">
        <v>0.51276016700000004</v>
      </c>
      <c r="T34" s="22" t="s">
        <v>718</v>
      </c>
      <c r="U34" s="22">
        <v>2.9093870000000001E-2</v>
      </c>
      <c r="V34" s="22" t="s">
        <v>719</v>
      </c>
      <c r="W34" s="22">
        <v>2.5463771999999999E-2</v>
      </c>
      <c r="X34" s="22" t="s">
        <v>1129</v>
      </c>
      <c r="Y34" s="23">
        <v>3795.920091</v>
      </c>
      <c r="Z34" s="22" t="s">
        <v>718</v>
      </c>
      <c r="AA34" s="23">
        <v>47.01833233</v>
      </c>
      <c r="AB34" s="22" t="s">
        <v>719</v>
      </c>
      <c r="AC34" s="23">
        <v>39.433989939999996</v>
      </c>
      <c r="AD34" s="22" t="s">
        <v>1129</v>
      </c>
      <c r="AE34" s="22">
        <v>4.7469946509999996</v>
      </c>
      <c r="AF34" s="22" t="s">
        <v>718</v>
      </c>
      <c r="AG34" s="22">
        <v>2.2856408000000002E-2</v>
      </c>
      <c r="AH34" s="22" t="s">
        <v>719</v>
      </c>
      <c r="AI34" s="22">
        <v>2.6439075999999999E-2</v>
      </c>
      <c r="AJ34" s="22" t="s">
        <v>1129</v>
      </c>
      <c r="AK34" s="22">
        <v>-6.7724922000000007E-2</v>
      </c>
      <c r="AL34" s="22" t="s">
        <v>718</v>
      </c>
      <c r="AM34" s="22">
        <v>0.106302971</v>
      </c>
      <c r="AN34" s="22" t="s">
        <v>719</v>
      </c>
      <c r="AO34" s="22">
        <v>9.2424426000000004E-2</v>
      </c>
      <c r="AP34" s="22" t="s">
        <v>1129</v>
      </c>
      <c r="AQ34" s="23">
        <v>117.7418447</v>
      </c>
      <c r="AR34" s="22" t="s">
        <v>718</v>
      </c>
      <c r="AS34" s="23">
        <v>8.2120038740000005</v>
      </c>
      <c r="AT34" s="22" t="s">
        <v>719</v>
      </c>
      <c r="AU34" s="23">
        <v>7.4885708989999999</v>
      </c>
      <c r="AV34" t="s">
        <v>1130</v>
      </c>
    </row>
    <row r="35" spans="1:48">
      <c r="A35">
        <v>201626686</v>
      </c>
      <c r="B35" t="s">
        <v>1288</v>
      </c>
      <c r="C35" t="s">
        <v>571</v>
      </c>
      <c r="D35" t="s">
        <v>1288</v>
      </c>
      <c r="E35" s="58" t="s">
        <v>1246</v>
      </c>
      <c r="F35" t="s">
        <v>1288</v>
      </c>
      <c r="G35" s="58" t="s">
        <v>1171</v>
      </c>
      <c r="H35" t="s">
        <v>717</v>
      </c>
      <c r="I35" s="22">
        <v>1.329138978</v>
      </c>
      <c r="J35" s="22" t="s">
        <v>718</v>
      </c>
      <c r="K35" s="22">
        <v>0.116180585</v>
      </c>
      <c r="L35" s="22" t="s">
        <v>719</v>
      </c>
      <c r="M35" s="22">
        <v>0.161205924</v>
      </c>
      <c r="N35" s="22" t="s">
        <v>1128</v>
      </c>
      <c r="O35" s="22">
        <v>0.73367900282885234</v>
      </c>
      <c r="P35" t="s">
        <v>653</v>
      </c>
      <c r="Q35" s="22" t="s">
        <v>645</v>
      </c>
      <c r="R35" t="s">
        <v>717</v>
      </c>
      <c r="S35" s="22">
        <v>1.5136969119999999</v>
      </c>
      <c r="T35" s="22" t="s">
        <v>718</v>
      </c>
      <c r="U35" s="22">
        <v>0.221611063</v>
      </c>
      <c r="V35" s="22" t="s">
        <v>719</v>
      </c>
      <c r="W35" s="22">
        <v>0.525220668</v>
      </c>
      <c r="X35" s="22" t="s">
        <v>1129</v>
      </c>
      <c r="Y35" s="23">
        <v>6497.6114049999996</v>
      </c>
      <c r="Z35" s="22" t="s">
        <v>718</v>
      </c>
      <c r="AA35" s="23">
        <v>164.93555190000001</v>
      </c>
      <c r="AB35" s="22" t="s">
        <v>719</v>
      </c>
      <c r="AC35" s="23">
        <v>148.50591439999999</v>
      </c>
      <c r="AD35" s="22" t="s">
        <v>1129</v>
      </c>
      <c r="AE35" s="22">
        <v>4.1979317079999996</v>
      </c>
      <c r="AF35" s="22" t="s">
        <v>718</v>
      </c>
      <c r="AG35" s="22">
        <v>0.210357127</v>
      </c>
      <c r="AH35" s="22" t="s">
        <v>719</v>
      </c>
      <c r="AI35" s="22">
        <v>0.10734587399999999</v>
      </c>
      <c r="AJ35" s="22" t="s">
        <v>1129</v>
      </c>
      <c r="AK35" s="22">
        <v>3.156403E-2</v>
      </c>
      <c r="AL35" s="22" t="s">
        <v>718</v>
      </c>
      <c r="AM35" s="22">
        <v>0.143170929</v>
      </c>
      <c r="AN35" s="22" t="s">
        <v>719</v>
      </c>
      <c r="AO35" s="22">
        <v>0.115914272</v>
      </c>
      <c r="AP35" s="22" t="s">
        <v>1129</v>
      </c>
      <c r="AQ35" s="23">
        <v>463.9115367</v>
      </c>
      <c r="AR35" s="22" t="s">
        <v>718</v>
      </c>
      <c r="AS35" s="23">
        <v>80.991895439999993</v>
      </c>
      <c r="AT35" s="22" t="s">
        <v>719</v>
      </c>
      <c r="AU35" s="23">
        <v>134.35242199999999</v>
      </c>
      <c r="AV35" t="s">
        <v>1130</v>
      </c>
    </row>
    <row r="36" spans="1:48">
      <c r="A36">
        <v>201629650</v>
      </c>
      <c r="B36" t="s">
        <v>1288</v>
      </c>
      <c r="C36" t="s">
        <v>572</v>
      </c>
      <c r="D36" t="s">
        <v>1288</v>
      </c>
      <c r="E36" s="58" t="s">
        <v>1247</v>
      </c>
      <c r="F36" t="s">
        <v>1288</v>
      </c>
      <c r="G36" s="58" t="s">
        <v>1172</v>
      </c>
      <c r="H36" t="s">
        <v>717</v>
      </c>
      <c r="I36" s="22">
        <v>1.00390727</v>
      </c>
      <c r="J36" s="22" t="s">
        <v>718</v>
      </c>
      <c r="K36" s="22">
        <v>6.4643437999999998E-2</v>
      </c>
      <c r="L36" s="22" t="s">
        <v>719</v>
      </c>
      <c r="M36" s="22">
        <v>6.5271207999999997E-2</v>
      </c>
      <c r="N36" s="22" t="s">
        <v>1128</v>
      </c>
      <c r="O36" s="22" t="s">
        <v>645</v>
      </c>
      <c r="P36" t="s">
        <v>653</v>
      </c>
      <c r="Q36" s="22" t="s">
        <v>645</v>
      </c>
      <c r="R36" t="s">
        <v>717</v>
      </c>
      <c r="S36" s="22">
        <v>1.0027380669999999</v>
      </c>
      <c r="T36" s="22" t="s">
        <v>718</v>
      </c>
      <c r="U36" s="22">
        <v>9.6471443000000004E-2</v>
      </c>
      <c r="V36" s="22" t="s">
        <v>719</v>
      </c>
      <c r="W36" s="22">
        <v>0.25977465900000002</v>
      </c>
      <c r="X36" s="22" t="s">
        <v>1129</v>
      </c>
      <c r="Y36" s="23">
        <v>5805.0292820000004</v>
      </c>
      <c r="Z36" s="22" t="s">
        <v>718</v>
      </c>
      <c r="AA36" s="23">
        <v>131.93675039999999</v>
      </c>
      <c r="AB36" s="22" t="s">
        <v>719</v>
      </c>
      <c r="AC36" s="23">
        <v>89.159207469999998</v>
      </c>
      <c r="AD36" s="22" t="s">
        <v>1129</v>
      </c>
      <c r="AE36" s="22">
        <v>4.4369336529999996</v>
      </c>
      <c r="AF36" s="22" t="s">
        <v>718</v>
      </c>
      <c r="AG36" s="22">
        <v>0.17118168</v>
      </c>
      <c r="AH36" s="22" t="s">
        <v>719</v>
      </c>
      <c r="AI36" s="22">
        <v>7.3389491000000001E-2</v>
      </c>
      <c r="AJ36" s="22" t="s">
        <v>1129</v>
      </c>
      <c r="AK36" s="22">
        <v>-1.17559E-4</v>
      </c>
      <c r="AL36" s="22" t="s">
        <v>718</v>
      </c>
      <c r="AM36" s="22">
        <v>0.16492743900000001</v>
      </c>
      <c r="AN36" s="22" t="s">
        <v>719</v>
      </c>
      <c r="AO36" s="22">
        <v>0.12565016000000001</v>
      </c>
      <c r="AP36" s="22" t="s">
        <v>1129</v>
      </c>
      <c r="AQ36" s="23">
        <v>377.52416970000002</v>
      </c>
      <c r="AR36" s="22" t="s">
        <v>718</v>
      </c>
      <c r="AS36" s="23">
        <v>38.346547489999999</v>
      </c>
      <c r="AT36" s="22" t="s">
        <v>719</v>
      </c>
      <c r="AU36" s="23">
        <v>99.52884195</v>
      </c>
      <c r="AV36" t="s">
        <v>1130</v>
      </c>
    </row>
    <row r="37" spans="1:48">
      <c r="A37">
        <v>201635569</v>
      </c>
      <c r="B37" t="s">
        <v>1288</v>
      </c>
      <c r="C37" t="s">
        <v>572</v>
      </c>
      <c r="D37" t="s">
        <v>1288</v>
      </c>
      <c r="E37" s="58" t="s">
        <v>1248</v>
      </c>
      <c r="F37" t="s">
        <v>1288</v>
      </c>
      <c r="G37" s="58" t="s">
        <v>1173</v>
      </c>
      <c r="H37" t="s">
        <v>717</v>
      </c>
      <c r="I37" s="22">
        <v>0.62647885400000003</v>
      </c>
      <c r="J37" s="22" t="s">
        <v>718</v>
      </c>
      <c r="K37" s="22">
        <v>2.9706933000000001E-2</v>
      </c>
      <c r="L37" s="22" t="s">
        <v>719</v>
      </c>
      <c r="M37" s="22">
        <v>2.6756417000000001E-2</v>
      </c>
      <c r="N37" s="22" t="s">
        <v>1128</v>
      </c>
      <c r="O37" s="22" t="s">
        <v>645</v>
      </c>
      <c r="P37" t="s">
        <v>653</v>
      </c>
      <c r="Q37" s="22" t="s">
        <v>645</v>
      </c>
      <c r="R37" t="s">
        <v>717</v>
      </c>
      <c r="S37" s="22">
        <v>0.60289415499999999</v>
      </c>
      <c r="T37" s="22" t="s">
        <v>718</v>
      </c>
      <c r="U37" s="22">
        <v>2.6328043999999998E-2</v>
      </c>
      <c r="V37" s="22" t="s">
        <v>719</v>
      </c>
      <c r="W37" s="22">
        <v>2.2358078E-2</v>
      </c>
      <c r="X37" s="22" t="s">
        <v>1129</v>
      </c>
      <c r="Y37" s="23">
        <v>4119.335693</v>
      </c>
      <c r="Z37" s="22" t="s">
        <v>718</v>
      </c>
      <c r="AA37" s="23">
        <v>86.288399220000002</v>
      </c>
      <c r="AB37" s="22" t="s">
        <v>719</v>
      </c>
      <c r="AC37" s="23">
        <v>97.103210110000006</v>
      </c>
      <c r="AD37" s="22" t="s">
        <v>1129</v>
      </c>
      <c r="AE37" s="22">
        <v>4.6768530869999996</v>
      </c>
      <c r="AF37" s="22" t="s">
        <v>718</v>
      </c>
      <c r="AG37" s="22">
        <v>1.9278901000000001E-2</v>
      </c>
      <c r="AH37" s="22" t="s">
        <v>719</v>
      </c>
      <c r="AI37" s="22">
        <v>1.9094092E-2</v>
      </c>
      <c r="AJ37" s="22" t="s">
        <v>1129</v>
      </c>
      <c r="AK37" s="22">
        <v>-3.6330071999999998E-2</v>
      </c>
      <c r="AL37" s="22" t="s">
        <v>718</v>
      </c>
      <c r="AM37" s="22">
        <v>0.160733821</v>
      </c>
      <c r="AN37" s="22" t="s">
        <v>719</v>
      </c>
      <c r="AO37" s="22">
        <v>0.18530412600000001</v>
      </c>
      <c r="AP37" s="22" t="s">
        <v>1129</v>
      </c>
      <c r="AQ37" s="23">
        <v>343.99910690000002</v>
      </c>
      <c r="AR37" s="22" t="s">
        <v>718</v>
      </c>
      <c r="AS37" s="23">
        <v>18.097464070000001</v>
      </c>
      <c r="AT37" s="22" t="s">
        <v>719</v>
      </c>
      <c r="AU37" s="23">
        <v>18.504526080000002</v>
      </c>
      <c r="AV37" t="s">
        <v>1130</v>
      </c>
    </row>
    <row r="38" spans="1:48">
      <c r="A38">
        <v>201648133</v>
      </c>
      <c r="B38" t="s">
        <v>1288</v>
      </c>
      <c r="C38" t="s">
        <v>571</v>
      </c>
      <c r="D38" t="s">
        <v>1288</v>
      </c>
      <c r="E38" s="58" t="s">
        <v>1249</v>
      </c>
      <c r="F38" t="s">
        <v>1288</v>
      </c>
      <c r="G38" s="58" t="s">
        <v>1174</v>
      </c>
      <c r="H38" t="s">
        <v>717</v>
      </c>
      <c r="I38" s="22">
        <v>1.0926176190000001</v>
      </c>
      <c r="J38" s="22" t="s">
        <v>718</v>
      </c>
      <c r="K38" s="22">
        <v>8.1246697000000007E-2</v>
      </c>
      <c r="L38" s="22" t="s">
        <v>719</v>
      </c>
      <c r="M38" s="22">
        <v>9.8260198000000007E-2</v>
      </c>
      <c r="N38" s="22" t="s">
        <v>1128</v>
      </c>
      <c r="O38" s="22">
        <v>0.70111232573854365</v>
      </c>
      <c r="P38" t="s">
        <v>653</v>
      </c>
      <c r="Q38" s="22" t="s">
        <v>645</v>
      </c>
      <c r="R38" t="s">
        <v>717</v>
      </c>
      <c r="S38" s="22">
        <v>1.141139693</v>
      </c>
      <c r="T38" s="22" t="s">
        <v>718</v>
      </c>
      <c r="U38" s="22">
        <v>0.13342088999999999</v>
      </c>
      <c r="V38" s="22" t="s">
        <v>719</v>
      </c>
      <c r="W38" s="22">
        <v>0.218722149</v>
      </c>
      <c r="X38" s="22" t="s">
        <v>1129</v>
      </c>
      <c r="Y38" s="23">
        <v>6081.8282369999997</v>
      </c>
      <c r="Z38" s="22" t="s">
        <v>718</v>
      </c>
      <c r="AA38" s="23">
        <v>160.08341970000001</v>
      </c>
      <c r="AB38" s="22" t="s">
        <v>719</v>
      </c>
      <c r="AC38" s="23">
        <v>151.17453839999999</v>
      </c>
      <c r="AD38" s="22" t="s">
        <v>1129</v>
      </c>
      <c r="AE38" s="22">
        <v>4.3653032639999996</v>
      </c>
      <c r="AF38" s="22" t="s">
        <v>718</v>
      </c>
      <c r="AG38" s="22">
        <v>0.133867501</v>
      </c>
      <c r="AH38" s="22" t="s">
        <v>719</v>
      </c>
      <c r="AI38" s="22">
        <v>8.2319613999999999E-2</v>
      </c>
      <c r="AJ38" s="22" t="s">
        <v>1129</v>
      </c>
      <c r="AK38" s="22">
        <v>-4.9500240000000001E-2</v>
      </c>
      <c r="AL38" s="22" t="s">
        <v>718</v>
      </c>
      <c r="AM38" s="22">
        <v>0.20563371</v>
      </c>
      <c r="AN38" s="22" t="s">
        <v>719</v>
      </c>
      <c r="AO38" s="22">
        <v>0.153655238</v>
      </c>
      <c r="AP38" s="22" t="s">
        <v>1129</v>
      </c>
      <c r="AQ38" s="23">
        <v>164.76974989999999</v>
      </c>
      <c r="AR38" s="22" t="s">
        <v>718</v>
      </c>
      <c r="AS38" s="23">
        <v>20.809195949999999</v>
      </c>
      <c r="AT38" s="22" t="s">
        <v>719</v>
      </c>
      <c r="AU38" s="23">
        <v>29.355361810000002</v>
      </c>
      <c r="AV38" t="s">
        <v>1130</v>
      </c>
    </row>
    <row r="39" spans="1:48">
      <c r="A39">
        <v>201649426</v>
      </c>
      <c r="B39" t="s">
        <v>1288</v>
      </c>
      <c r="C39" t="s">
        <v>492</v>
      </c>
      <c r="D39" t="s">
        <v>1288</v>
      </c>
      <c r="E39" s="58" t="s">
        <v>1250</v>
      </c>
      <c r="F39" t="s">
        <v>1288</v>
      </c>
      <c r="G39" s="58" t="s">
        <v>1175</v>
      </c>
      <c r="H39" t="s">
        <v>717</v>
      </c>
      <c r="I39" s="22">
        <v>0.63915480400000002</v>
      </c>
      <c r="J39" s="22" t="s">
        <v>718</v>
      </c>
      <c r="K39" s="22">
        <v>2.8570188999999999E-2</v>
      </c>
      <c r="L39" s="22" t="s">
        <v>719</v>
      </c>
      <c r="M39" s="22">
        <v>3.1119638000000002E-2</v>
      </c>
      <c r="N39" s="22" t="s">
        <v>1128</v>
      </c>
      <c r="O39" s="22" t="s">
        <v>645</v>
      </c>
      <c r="P39" t="s">
        <v>653</v>
      </c>
      <c r="Q39" s="22" t="s">
        <v>645</v>
      </c>
      <c r="R39" t="s">
        <v>717</v>
      </c>
      <c r="S39" s="22">
        <v>0.60808483800000002</v>
      </c>
      <c r="T39" s="22" t="s">
        <v>718</v>
      </c>
      <c r="U39" s="22">
        <v>2.8120546E-2</v>
      </c>
      <c r="V39" s="22" t="s">
        <v>719</v>
      </c>
      <c r="W39" s="22">
        <v>3.3792829000000003E-2</v>
      </c>
      <c r="X39" s="22" t="s">
        <v>1129</v>
      </c>
      <c r="Y39" s="23">
        <v>4824.162566</v>
      </c>
      <c r="Z39" s="22" t="s">
        <v>718</v>
      </c>
      <c r="AA39" s="23">
        <v>50.25373527</v>
      </c>
      <c r="AB39" s="22" t="s">
        <v>719</v>
      </c>
      <c r="AC39" s="23">
        <v>28.229596180000001</v>
      </c>
      <c r="AD39" s="22" t="s">
        <v>1129</v>
      </c>
      <c r="AE39" s="22">
        <v>4.6769816960000004</v>
      </c>
      <c r="AF39" s="22" t="s">
        <v>718</v>
      </c>
      <c r="AG39" s="22">
        <v>2.9586996000000001E-2</v>
      </c>
      <c r="AH39" s="22" t="s">
        <v>719</v>
      </c>
      <c r="AI39" s="22">
        <v>2.7222321000000001E-2</v>
      </c>
      <c r="AJ39" s="22" t="s">
        <v>1129</v>
      </c>
      <c r="AK39" s="22">
        <v>-0.64026522299999999</v>
      </c>
      <c r="AL39" s="22" t="s">
        <v>718</v>
      </c>
      <c r="AM39" s="22">
        <v>0.16913449999999999</v>
      </c>
      <c r="AN39" s="22" t="s">
        <v>719</v>
      </c>
      <c r="AO39" s="22">
        <v>0.19693163699999999</v>
      </c>
      <c r="AP39" s="22" t="s">
        <v>1129</v>
      </c>
      <c r="AQ39" s="23">
        <v>181.12276259999999</v>
      </c>
      <c r="AR39" s="22" t="s">
        <v>718</v>
      </c>
      <c r="AS39" s="23">
        <v>9.5872436140000001</v>
      </c>
      <c r="AT39" s="22" t="s">
        <v>719</v>
      </c>
      <c r="AU39" s="23">
        <v>10.725187569999999</v>
      </c>
      <c r="AV39" t="s">
        <v>1130</v>
      </c>
    </row>
    <row r="40" spans="1:48">
      <c r="A40">
        <v>201665500</v>
      </c>
      <c r="B40" t="s">
        <v>1288</v>
      </c>
      <c r="C40" t="s">
        <v>131</v>
      </c>
      <c r="D40" t="s">
        <v>1288</v>
      </c>
      <c r="E40" s="58" t="s">
        <v>1251</v>
      </c>
      <c r="F40" t="s">
        <v>1288</v>
      </c>
      <c r="G40" s="58" t="s">
        <v>1176</v>
      </c>
      <c r="H40" t="s">
        <v>717</v>
      </c>
      <c r="I40" s="22">
        <v>1.2715180930000001</v>
      </c>
      <c r="J40" s="22" t="s">
        <v>718</v>
      </c>
      <c r="K40" s="22">
        <v>0.12246649699999999</v>
      </c>
      <c r="L40" s="22" t="s">
        <v>719</v>
      </c>
      <c r="M40" s="22">
        <v>0.123605719</v>
      </c>
      <c r="N40" s="22" t="s">
        <v>1128</v>
      </c>
      <c r="O40" s="22">
        <v>0.61749021136422</v>
      </c>
      <c r="P40" t="s">
        <v>653</v>
      </c>
      <c r="Q40" s="22" t="s">
        <v>645</v>
      </c>
      <c r="R40" t="s">
        <v>717</v>
      </c>
      <c r="S40" s="22">
        <v>1.4139488069999999</v>
      </c>
      <c r="T40" s="22" t="s">
        <v>718</v>
      </c>
      <c r="U40" s="22">
        <v>0.19645932399999999</v>
      </c>
      <c r="V40" s="22" t="s">
        <v>719</v>
      </c>
      <c r="W40" s="22">
        <v>0.31251538299999998</v>
      </c>
      <c r="X40" s="22" t="s">
        <v>1129</v>
      </c>
      <c r="Y40" s="23">
        <v>6512.4339190000001</v>
      </c>
      <c r="Z40" s="22" t="s">
        <v>718</v>
      </c>
      <c r="AA40" s="23">
        <v>167.99400779999999</v>
      </c>
      <c r="AB40" s="22" t="s">
        <v>719</v>
      </c>
      <c r="AC40" s="23">
        <v>150.855785</v>
      </c>
      <c r="AD40" s="22" t="s">
        <v>1129</v>
      </c>
      <c r="AE40" s="22">
        <v>4.239463293</v>
      </c>
      <c r="AF40" s="22" t="s">
        <v>718</v>
      </c>
      <c r="AG40" s="22">
        <v>0.135834279</v>
      </c>
      <c r="AH40" s="22" t="s">
        <v>719</v>
      </c>
      <c r="AI40" s="22">
        <v>9.5954190999999994E-2</v>
      </c>
      <c r="AJ40" s="22" t="s">
        <v>1129</v>
      </c>
      <c r="AK40" s="22">
        <v>-3.9654868000000003E-2</v>
      </c>
      <c r="AL40" s="22" t="s">
        <v>718</v>
      </c>
      <c r="AM40" s="22">
        <v>0.18415775400000001</v>
      </c>
      <c r="AN40" s="22" t="s">
        <v>719</v>
      </c>
      <c r="AO40" s="22">
        <v>0.133571359</v>
      </c>
      <c r="AP40" s="22" t="s">
        <v>1129</v>
      </c>
      <c r="AQ40" s="23">
        <v>558.92770659999996</v>
      </c>
      <c r="AR40" s="22" t="s">
        <v>718</v>
      </c>
      <c r="AS40" s="23">
        <v>90.901711349999999</v>
      </c>
      <c r="AT40" s="22" t="s">
        <v>719</v>
      </c>
      <c r="AU40" s="23">
        <v>128.37969509999999</v>
      </c>
      <c r="AV40" t="s">
        <v>1130</v>
      </c>
    </row>
    <row r="41" spans="1:48">
      <c r="A41">
        <v>201702477</v>
      </c>
      <c r="B41" t="s">
        <v>1288</v>
      </c>
      <c r="C41" t="s">
        <v>570</v>
      </c>
      <c r="D41" t="s">
        <v>1288</v>
      </c>
      <c r="E41" s="58" t="s">
        <v>1252</v>
      </c>
      <c r="F41" t="s">
        <v>1288</v>
      </c>
      <c r="G41" s="58" t="s">
        <v>1177</v>
      </c>
      <c r="H41" t="s">
        <v>717</v>
      </c>
      <c r="I41" s="22">
        <v>0.87981003599999996</v>
      </c>
      <c r="J41" s="22" t="s">
        <v>718</v>
      </c>
      <c r="K41" s="22">
        <v>6.6489959000000001E-2</v>
      </c>
      <c r="L41" s="22" t="s">
        <v>719</v>
      </c>
      <c r="M41" s="22">
        <v>6.9126160000000006E-2</v>
      </c>
      <c r="N41" s="22" t="s">
        <v>1128</v>
      </c>
      <c r="O41" s="22" t="s">
        <v>645</v>
      </c>
      <c r="P41" t="s">
        <v>653</v>
      </c>
      <c r="Q41" s="22" t="s">
        <v>645</v>
      </c>
      <c r="R41" t="s">
        <v>717</v>
      </c>
      <c r="S41" s="22">
        <v>0.86635527999999995</v>
      </c>
      <c r="T41" s="22" t="s">
        <v>718</v>
      </c>
      <c r="U41" s="22">
        <v>8.7171963000000005E-2</v>
      </c>
      <c r="V41" s="22" t="s">
        <v>719</v>
      </c>
      <c r="W41" s="22">
        <v>0.108750895</v>
      </c>
      <c r="X41" s="22" t="s">
        <v>1129</v>
      </c>
      <c r="Y41" s="23">
        <v>5671.0900869999996</v>
      </c>
      <c r="Z41" s="22" t="s">
        <v>718</v>
      </c>
      <c r="AA41" s="23">
        <v>115.5272032</v>
      </c>
      <c r="AB41" s="22" t="s">
        <v>719</v>
      </c>
      <c r="AC41" s="23">
        <v>128.85512120000001</v>
      </c>
      <c r="AD41" s="22" t="s">
        <v>1129</v>
      </c>
      <c r="AE41" s="22">
        <v>4.517977589</v>
      </c>
      <c r="AF41" s="22" t="s">
        <v>718</v>
      </c>
      <c r="AG41" s="22">
        <v>0.105326906</v>
      </c>
      <c r="AH41" s="22" t="s">
        <v>719</v>
      </c>
      <c r="AI41" s="22">
        <v>6.2246176E-2</v>
      </c>
      <c r="AJ41" s="22" t="s">
        <v>1129</v>
      </c>
      <c r="AK41" s="22">
        <v>-0.27486800500000003</v>
      </c>
      <c r="AL41" s="22" t="s">
        <v>718</v>
      </c>
      <c r="AM41" s="22">
        <v>0.171910321</v>
      </c>
      <c r="AN41" s="22" t="s">
        <v>719</v>
      </c>
      <c r="AO41" s="22">
        <v>0.166199596</v>
      </c>
      <c r="AP41" s="22" t="s">
        <v>1129</v>
      </c>
      <c r="AQ41" s="23">
        <v>688.70194839999999</v>
      </c>
      <c r="AR41" s="22" t="s">
        <v>718</v>
      </c>
      <c r="AS41" s="23">
        <v>73.875643800000006</v>
      </c>
      <c r="AT41" s="22" t="s">
        <v>719</v>
      </c>
      <c r="AU41" s="23">
        <v>91.363290030000002</v>
      </c>
      <c r="AV41" t="s">
        <v>1130</v>
      </c>
    </row>
    <row r="42" spans="1:48">
      <c r="A42">
        <v>201704541</v>
      </c>
      <c r="B42" t="s">
        <v>1288</v>
      </c>
      <c r="C42" t="s">
        <v>131</v>
      </c>
      <c r="D42" t="s">
        <v>1288</v>
      </c>
      <c r="E42" s="58" t="s">
        <v>1253</v>
      </c>
      <c r="F42" t="s">
        <v>1288</v>
      </c>
      <c r="G42" s="58" t="s">
        <v>1178</v>
      </c>
      <c r="H42" t="s">
        <v>717</v>
      </c>
      <c r="I42" s="22">
        <v>0.90926061999999996</v>
      </c>
      <c r="J42" s="22" t="s">
        <v>718</v>
      </c>
      <c r="K42" s="22">
        <v>6.5120389000000001E-2</v>
      </c>
      <c r="L42" s="22" t="s">
        <v>719</v>
      </c>
      <c r="M42" s="22">
        <v>6.5559593999999999E-2</v>
      </c>
      <c r="N42" s="22" t="s">
        <v>1128</v>
      </c>
      <c r="O42" s="22">
        <v>0.54869244969610587</v>
      </c>
      <c r="P42" t="s">
        <v>653</v>
      </c>
      <c r="Q42" s="22">
        <v>0.49121900935289603</v>
      </c>
      <c r="R42" t="s">
        <v>717</v>
      </c>
      <c r="S42" s="22">
        <v>0.86077671200000005</v>
      </c>
      <c r="T42" s="22" t="s">
        <v>718</v>
      </c>
      <c r="U42" s="22">
        <v>6.6300392999999999E-2</v>
      </c>
      <c r="V42" s="22" t="s">
        <v>719</v>
      </c>
      <c r="W42" s="22">
        <v>8.7705179999999994E-2</v>
      </c>
      <c r="X42" s="22" t="s">
        <v>1129</v>
      </c>
      <c r="Y42" s="23">
        <v>6094.3340529999996</v>
      </c>
      <c r="Z42" s="22" t="s">
        <v>718</v>
      </c>
      <c r="AA42" s="23">
        <v>134.34308379999999</v>
      </c>
      <c r="AB42" s="22" t="s">
        <v>719</v>
      </c>
      <c r="AC42" s="23">
        <v>153.13646460000001</v>
      </c>
      <c r="AD42" s="22" t="s">
        <v>1129</v>
      </c>
      <c r="AE42" s="22">
        <v>4.527703303</v>
      </c>
      <c r="AF42" s="22" t="s">
        <v>718</v>
      </c>
      <c r="AG42" s="22">
        <v>6.0310082000000001E-2</v>
      </c>
      <c r="AH42" s="22" t="s">
        <v>719</v>
      </c>
      <c r="AI42" s="22">
        <v>4.4103459999999997E-2</v>
      </c>
      <c r="AJ42" s="22" t="s">
        <v>1129</v>
      </c>
      <c r="AK42" s="22">
        <v>-0.55376825500000004</v>
      </c>
      <c r="AL42" s="22" t="s">
        <v>718</v>
      </c>
      <c r="AM42" s="22">
        <v>0.21556982599999999</v>
      </c>
      <c r="AN42" s="22" t="s">
        <v>719</v>
      </c>
      <c r="AO42" s="22">
        <v>0.145359972</v>
      </c>
      <c r="AP42" s="22" t="s">
        <v>1129</v>
      </c>
      <c r="AQ42" s="23">
        <v>382.49351080000002</v>
      </c>
      <c r="AR42" s="22" t="s">
        <v>718</v>
      </c>
      <c r="AS42" s="23">
        <v>32.857267659999998</v>
      </c>
      <c r="AT42" s="22" t="s">
        <v>719</v>
      </c>
      <c r="AU42" s="23">
        <v>37.948144190000001</v>
      </c>
      <c r="AV42" t="s">
        <v>1130</v>
      </c>
    </row>
    <row r="43" spans="1:48">
      <c r="A43">
        <v>201705526</v>
      </c>
      <c r="B43" t="s">
        <v>1288</v>
      </c>
      <c r="C43" t="s">
        <v>571</v>
      </c>
      <c r="D43" t="s">
        <v>1288</v>
      </c>
      <c r="E43" s="58" t="s">
        <v>1254</v>
      </c>
      <c r="F43" t="s">
        <v>1288</v>
      </c>
      <c r="G43" s="58" t="s">
        <v>1179</v>
      </c>
      <c r="H43" t="s">
        <v>717</v>
      </c>
      <c r="I43" s="22">
        <v>1.205984605</v>
      </c>
      <c r="J43" s="22" t="s">
        <v>718</v>
      </c>
      <c r="K43" s="22">
        <v>8.2412126000000002E-2</v>
      </c>
      <c r="L43" s="22" t="s">
        <v>719</v>
      </c>
      <c r="M43" s="22">
        <v>0.10105333499999999</v>
      </c>
      <c r="N43" s="22" t="s">
        <v>1128</v>
      </c>
      <c r="O43" s="22">
        <v>0.56665823358499667</v>
      </c>
      <c r="P43" t="s">
        <v>653</v>
      </c>
      <c r="Q43" s="22" t="s">
        <v>645</v>
      </c>
      <c r="R43" t="s">
        <v>717</v>
      </c>
      <c r="S43" s="22">
        <v>1.2991470329999999</v>
      </c>
      <c r="T43" s="22" t="s">
        <v>718</v>
      </c>
      <c r="U43" s="22">
        <v>0.14939964</v>
      </c>
      <c r="V43" s="22" t="s">
        <v>719</v>
      </c>
      <c r="W43" s="22">
        <v>0.25225292300000002</v>
      </c>
      <c r="X43" s="22" t="s">
        <v>1129</v>
      </c>
      <c r="Y43" s="23">
        <v>6305.9690469999996</v>
      </c>
      <c r="Z43" s="22" t="s">
        <v>718</v>
      </c>
      <c r="AA43" s="23">
        <v>146.87215670000001</v>
      </c>
      <c r="AB43" s="22" t="s">
        <v>719</v>
      </c>
      <c r="AC43" s="23">
        <v>164.54800080000001</v>
      </c>
      <c r="AD43" s="22" t="s">
        <v>1129</v>
      </c>
      <c r="AE43" s="22">
        <v>4.2927194860000002</v>
      </c>
      <c r="AF43" s="22" t="s">
        <v>718</v>
      </c>
      <c r="AG43" s="22">
        <v>0.13092462899999999</v>
      </c>
      <c r="AH43" s="22" t="s">
        <v>719</v>
      </c>
      <c r="AI43" s="22">
        <v>8.3621619999999994E-2</v>
      </c>
      <c r="AJ43" s="22" t="s">
        <v>1129</v>
      </c>
      <c r="AK43" s="22">
        <v>6.1800090000000002E-3</v>
      </c>
      <c r="AL43" s="22" t="s">
        <v>718</v>
      </c>
      <c r="AM43" s="22">
        <v>0.13766795000000001</v>
      </c>
      <c r="AN43" s="22" t="s">
        <v>719</v>
      </c>
      <c r="AO43" s="22">
        <v>0.121379194</v>
      </c>
      <c r="AP43" s="22" t="s">
        <v>1129</v>
      </c>
      <c r="AQ43" s="23">
        <v>163.95669480000001</v>
      </c>
      <c r="AR43" s="22" t="s">
        <v>718</v>
      </c>
      <c r="AS43" s="23">
        <v>24.211214429999998</v>
      </c>
      <c r="AT43" s="22" t="s">
        <v>719</v>
      </c>
      <c r="AU43" s="23">
        <v>33.011954580000001</v>
      </c>
      <c r="AV43" t="s">
        <v>1130</v>
      </c>
    </row>
    <row r="44" spans="1:48">
      <c r="A44">
        <v>201711881</v>
      </c>
      <c r="B44" t="s">
        <v>1288</v>
      </c>
      <c r="C44" t="s">
        <v>131</v>
      </c>
      <c r="D44" t="s">
        <v>1288</v>
      </c>
      <c r="E44" s="58" t="s">
        <v>1255</v>
      </c>
      <c r="F44" t="s">
        <v>1288</v>
      </c>
      <c r="G44" s="58" t="s">
        <v>1180</v>
      </c>
      <c r="H44" t="s">
        <v>717</v>
      </c>
      <c r="I44" s="22">
        <v>2.066741473</v>
      </c>
      <c r="J44" s="22" t="s">
        <v>718</v>
      </c>
      <c r="K44" s="22">
        <v>4.4428587999999998E-2</v>
      </c>
      <c r="L44" s="22" t="s">
        <v>719</v>
      </c>
      <c r="M44" s="22">
        <v>3.5649221000000002E-2</v>
      </c>
      <c r="N44" s="22" t="s">
        <v>1128</v>
      </c>
      <c r="O44" s="22">
        <v>0.82316155611399</v>
      </c>
      <c r="P44" t="s">
        <v>653</v>
      </c>
      <c r="Q44" s="22" t="s">
        <v>645</v>
      </c>
      <c r="R44" t="s">
        <v>717</v>
      </c>
      <c r="S44" s="2">
        <v>86.492089269999994</v>
      </c>
      <c r="T44" s="22" t="s">
        <v>718</v>
      </c>
      <c r="U44" s="22">
        <v>0.93320224200000002</v>
      </c>
      <c r="V44" s="22" t="s">
        <v>719</v>
      </c>
      <c r="W44" s="22">
        <v>1.26933761</v>
      </c>
      <c r="X44" s="22" t="s">
        <v>1129</v>
      </c>
      <c r="Y44" s="23">
        <v>4035.1072840000002</v>
      </c>
      <c r="Z44" s="22" t="s">
        <v>718</v>
      </c>
      <c r="AA44" s="23">
        <v>38.099271600000002</v>
      </c>
      <c r="AB44" s="22" t="s">
        <v>719</v>
      </c>
      <c r="AC44" s="23">
        <v>52.62360846</v>
      </c>
      <c r="AD44" s="22" t="s">
        <v>1129</v>
      </c>
      <c r="AE44" s="22">
        <v>0.87950048300000006</v>
      </c>
      <c r="AF44" s="22" t="s">
        <v>718</v>
      </c>
      <c r="AG44" s="22">
        <v>1.6471000999999999E-2</v>
      </c>
      <c r="AH44" s="22" t="s">
        <v>719</v>
      </c>
      <c r="AI44" s="22">
        <v>1.0884542000000001E-2</v>
      </c>
      <c r="AJ44" s="22" t="s">
        <v>1129</v>
      </c>
      <c r="AK44" s="22">
        <v>-0.58930743799999996</v>
      </c>
      <c r="AL44" s="22" t="s">
        <v>718</v>
      </c>
      <c r="AM44" s="22">
        <v>0.124687931</v>
      </c>
      <c r="AN44" s="22" t="s">
        <v>719</v>
      </c>
      <c r="AO44" s="22">
        <v>6.8225583000000006E-2</v>
      </c>
      <c r="AP44" s="22" t="s">
        <v>1129</v>
      </c>
      <c r="AQ44" s="23">
        <v>1274.5165030000001</v>
      </c>
      <c r="AR44" s="22" t="s">
        <v>718</v>
      </c>
      <c r="AS44" s="23">
        <v>81.722857309999995</v>
      </c>
      <c r="AT44" s="22" t="s">
        <v>719</v>
      </c>
      <c r="AU44" s="23">
        <v>60.884768809999997</v>
      </c>
      <c r="AV44" t="s">
        <v>1130</v>
      </c>
    </row>
    <row r="45" spans="1:48">
      <c r="A45">
        <v>201725399</v>
      </c>
      <c r="B45" t="s">
        <v>1288</v>
      </c>
      <c r="C45" t="s">
        <v>571</v>
      </c>
      <c r="D45" t="s">
        <v>1288</v>
      </c>
      <c r="E45" s="58" t="s">
        <v>1256</v>
      </c>
      <c r="F45" t="s">
        <v>1288</v>
      </c>
      <c r="G45" s="58" t="s">
        <v>1181</v>
      </c>
      <c r="H45" t="s">
        <v>717</v>
      </c>
      <c r="I45" s="22">
        <v>1.5964105260000001</v>
      </c>
      <c r="J45" s="22" t="s">
        <v>718</v>
      </c>
      <c r="K45" s="22">
        <v>0.15570162800000001</v>
      </c>
      <c r="L45" s="22" t="s">
        <v>719</v>
      </c>
      <c r="M45" s="22">
        <v>0.158305682</v>
      </c>
      <c r="N45" s="22" t="s">
        <v>1128</v>
      </c>
      <c r="O45" s="22">
        <v>0.57232958886165597</v>
      </c>
      <c r="P45" t="s">
        <v>653</v>
      </c>
      <c r="Q45" s="22" t="s">
        <v>645</v>
      </c>
      <c r="R45" t="s">
        <v>717</v>
      </c>
      <c r="S45" s="22">
        <v>1.9701563150000001</v>
      </c>
      <c r="T45" s="22" t="s">
        <v>718</v>
      </c>
      <c r="U45" s="22">
        <v>0.35404699899999997</v>
      </c>
      <c r="V45" s="22" t="s">
        <v>719</v>
      </c>
      <c r="W45" s="22">
        <v>0.42693017599999999</v>
      </c>
      <c r="X45" s="22" t="s">
        <v>1129</v>
      </c>
      <c r="Y45" s="23">
        <v>7147.7786560000004</v>
      </c>
      <c r="Z45" s="22" t="s">
        <v>718</v>
      </c>
      <c r="AA45" s="23">
        <v>198.76989570000001</v>
      </c>
      <c r="AB45" s="22" t="s">
        <v>719</v>
      </c>
      <c r="AC45" s="23">
        <v>197.3969539</v>
      </c>
      <c r="AD45" s="22" t="s">
        <v>1129</v>
      </c>
      <c r="AE45" s="22">
        <v>4.0507962429999997</v>
      </c>
      <c r="AF45" s="22" t="s">
        <v>718</v>
      </c>
      <c r="AG45" s="22">
        <v>0.129849035</v>
      </c>
      <c r="AH45" s="22" t="s">
        <v>719</v>
      </c>
      <c r="AI45" s="22">
        <v>0.129621283</v>
      </c>
      <c r="AJ45" s="22" t="s">
        <v>1129</v>
      </c>
      <c r="AK45" s="22">
        <v>-3.6815716999999998E-2</v>
      </c>
      <c r="AL45" s="22" t="s">
        <v>718</v>
      </c>
      <c r="AM45" s="22">
        <v>0.15145085799999999</v>
      </c>
      <c r="AN45" s="22" t="s">
        <v>719</v>
      </c>
      <c r="AO45" s="22">
        <v>0.15420198900000001</v>
      </c>
      <c r="AP45" s="22" t="s">
        <v>1129</v>
      </c>
      <c r="AQ45" s="23">
        <v>1008.607934</v>
      </c>
      <c r="AR45" s="22" t="s">
        <v>718</v>
      </c>
      <c r="AS45" s="23">
        <v>201.07120259999999</v>
      </c>
      <c r="AT45" s="22" t="s">
        <v>719</v>
      </c>
      <c r="AU45" s="23">
        <v>246.16696780000001</v>
      </c>
      <c r="AV45" t="s">
        <v>1130</v>
      </c>
    </row>
    <row r="46" spans="1:48">
      <c r="A46">
        <v>201736247</v>
      </c>
      <c r="B46" t="s">
        <v>1288</v>
      </c>
      <c r="C46" t="s">
        <v>572</v>
      </c>
      <c r="D46" t="s">
        <v>1288</v>
      </c>
      <c r="E46" s="58" t="s">
        <v>1257</v>
      </c>
      <c r="F46" t="s">
        <v>1288</v>
      </c>
      <c r="G46" s="58" t="s">
        <v>1182</v>
      </c>
      <c r="H46" t="s">
        <v>717</v>
      </c>
      <c r="I46" s="22">
        <v>0.74243952199999996</v>
      </c>
      <c r="J46" s="22" t="s">
        <v>718</v>
      </c>
      <c r="K46" s="22">
        <v>4.7998469000000002E-2</v>
      </c>
      <c r="L46" s="22" t="s">
        <v>719</v>
      </c>
      <c r="M46" s="22">
        <v>5.8363106999999997E-2</v>
      </c>
      <c r="N46" s="22" t="s">
        <v>1128</v>
      </c>
      <c r="O46" s="22" t="s">
        <v>645</v>
      </c>
      <c r="P46" t="s">
        <v>653</v>
      </c>
      <c r="Q46" s="22" t="s">
        <v>645</v>
      </c>
      <c r="R46" t="s">
        <v>717</v>
      </c>
      <c r="S46" s="22">
        <v>0.70364823300000001</v>
      </c>
      <c r="T46" s="22" t="s">
        <v>718</v>
      </c>
      <c r="U46" s="22">
        <v>4.3769452E-2</v>
      </c>
      <c r="V46" s="22" t="s">
        <v>719</v>
      </c>
      <c r="W46" s="22">
        <v>6.5186510000000003E-2</v>
      </c>
      <c r="X46" s="22" t="s">
        <v>1129</v>
      </c>
      <c r="Y46" s="23">
        <v>5180.199329</v>
      </c>
      <c r="Z46" s="22" t="s">
        <v>718</v>
      </c>
      <c r="AA46" s="23">
        <v>93.928283719999996</v>
      </c>
      <c r="AB46" s="22" t="s">
        <v>719</v>
      </c>
      <c r="AC46" s="23">
        <v>109.3325191</v>
      </c>
      <c r="AD46" s="22" t="s">
        <v>1129</v>
      </c>
      <c r="AE46" s="22">
        <v>4.6155847569999997</v>
      </c>
      <c r="AF46" s="22" t="s">
        <v>718</v>
      </c>
      <c r="AG46" s="22">
        <v>5.5798215999999998E-2</v>
      </c>
      <c r="AH46" s="22" t="s">
        <v>719</v>
      </c>
      <c r="AI46" s="22">
        <v>3.7044609999999999E-2</v>
      </c>
      <c r="AJ46" s="22" t="s">
        <v>1129</v>
      </c>
      <c r="AK46" s="22">
        <v>-0.40621605900000002</v>
      </c>
      <c r="AL46" s="22" t="s">
        <v>718</v>
      </c>
      <c r="AM46" s="22">
        <v>0.16044007699999999</v>
      </c>
      <c r="AN46" s="22" t="s">
        <v>719</v>
      </c>
      <c r="AO46" s="22">
        <v>0.19539732500000001</v>
      </c>
      <c r="AP46" s="22" t="s">
        <v>1129</v>
      </c>
      <c r="AQ46" s="23">
        <v>454.15732500000001</v>
      </c>
      <c r="AR46" s="22" t="s">
        <v>718</v>
      </c>
      <c r="AS46" s="23">
        <v>31.377157480000001</v>
      </c>
      <c r="AT46" s="22" t="s">
        <v>719</v>
      </c>
      <c r="AU46" s="23">
        <v>45.279432970000002</v>
      </c>
      <c r="AV46" t="s">
        <v>1130</v>
      </c>
    </row>
    <row r="47" spans="1:48">
      <c r="A47">
        <v>201754305</v>
      </c>
      <c r="B47" t="s">
        <v>1288</v>
      </c>
      <c r="C47" t="s">
        <v>572</v>
      </c>
      <c r="D47" t="s">
        <v>1288</v>
      </c>
      <c r="E47" s="58" t="s">
        <v>1258</v>
      </c>
      <c r="F47" t="s">
        <v>1288</v>
      </c>
      <c r="G47" s="58" t="s">
        <v>1183</v>
      </c>
      <c r="H47" t="s">
        <v>717</v>
      </c>
      <c r="I47" s="22">
        <v>0.72951003299999995</v>
      </c>
      <c r="J47" s="22" t="s">
        <v>718</v>
      </c>
      <c r="K47" s="22">
        <v>5.7434355999999999E-2</v>
      </c>
      <c r="L47" s="22" t="s">
        <v>719</v>
      </c>
      <c r="M47" s="22">
        <v>4.7745245999999998E-2</v>
      </c>
      <c r="N47" s="22" t="s">
        <v>1128</v>
      </c>
      <c r="O47" s="22" t="s">
        <v>645</v>
      </c>
      <c r="P47" t="s">
        <v>653</v>
      </c>
      <c r="Q47" s="22" t="s">
        <v>645</v>
      </c>
      <c r="R47" t="s">
        <v>717</v>
      </c>
      <c r="S47" s="22">
        <v>0.69329460600000004</v>
      </c>
      <c r="T47" s="22" t="s">
        <v>718</v>
      </c>
      <c r="U47" s="22">
        <v>5.2838823E-2</v>
      </c>
      <c r="V47" s="22" t="s">
        <v>719</v>
      </c>
      <c r="W47" s="22">
        <v>4.2292813999999998E-2</v>
      </c>
      <c r="X47" s="22" t="s">
        <v>1129</v>
      </c>
      <c r="Y47" s="23">
        <v>4846.9459619999998</v>
      </c>
      <c r="Z47" s="22" t="s">
        <v>718</v>
      </c>
      <c r="AA47" s="23">
        <v>83.001479840000002</v>
      </c>
      <c r="AB47" s="22" t="s">
        <v>719</v>
      </c>
      <c r="AC47" s="23">
        <v>80.82761927</v>
      </c>
      <c r="AD47" s="22" t="s">
        <v>1129</v>
      </c>
      <c r="AE47" s="22">
        <v>4.6235961569999997</v>
      </c>
      <c r="AF47" s="22" t="s">
        <v>718</v>
      </c>
      <c r="AG47" s="22">
        <v>3.6118444999999999E-2</v>
      </c>
      <c r="AH47" s="22" t="s">
        <v>719</v>
      </c>
      <c r="AI47" s="22">
        <v>3.4259521000000001E-2</v>
      </c>
      <c r="AJ47" s="22" t="s">
        <v>1129</v>
      </c>
      <c r="AK47" s="22">
        <v>-0.220901711</v>
      </c>
      <c r="AL47" s="22" t="s">
        <v>718</v>
      </c>
      <c r="AM47" s="22">
        <v>0.18995915599999999</v>
      </c>
      <c r="AN47" s="22" t="s">
        <v>719</v>
      </c>
      <c r="AO47" s="22">
        <v>0.16472741599999999</v>
      </c>
      <c r="AP47" s="22" t="s">
        <v>1129</v>
      </c>
      <c r="AQ47" s="23">
        <v>356.92444160000002</v>
      </c>
      <c r="AR47" s="22" t="s">
        <v>718</v>
      </c>
      <c r="AS47" s="23">
        <v>29.262337689999999</v>
      </c>
      <c r="AT47" s="22" t="s">
        <v>719</v>
      </c>
      <c r="AU47" s="23">
        <v>24.29644313</v>
      </c>
      <c r="AV47" t="s">
        <v>1130</v>
      </c>
    </row>
    <row r="48" spans="1:48">
      <c r="A48">
        <v>201779067</v>
      </c>
      <c r="B48" t="s">
        <v>1288</v>
      </c>
      <c r="C48" t="s">
        <v>492</v>
      </c>
      <c r="D48" t="s">
        <v>1288</v>
      </c>
      <c r="E48" s="58" t="s">
        <v>1259</v>
      </c>
      <c r="F48" t="s">
        <v>1288</v>
      </c>
      <c r="G48" s="58" t="s">
        <v>1184</v>
      </c>
      <c r="H48" t="s">
        <v>717</v>
      </c>
      <c r="I48" s="22">
        <v>1.1437120089999999</v>
      </c>
      <c r="J48" s="22" t="s">
        <v>718</v>
      </c>
      <c r="K48" s="22">
        <v>0.14091545799999999</v>
      </c>
      <c r="L48" s="22" t="s">
        <v>719</v>
      </c>
      <c r="M48" s="22">
        <v>0.80305577500000003</v>
      </c>
      <c r="N48" s="22" t="s">
        <v>1128</v>
      </c>
      <c r="O48" s="22" t="s">
        <v>645</v>
      </c>
      <c r="P48" t="s">
        <v>653</v>
      </c>
      <c r="Q48" s="22" t="s">
        <v>645</v>
      </c>
      <c r="R48" t="s">
        <v>717</v>
      </c>
      <c r="S48" s="22">
        <v>1.230550335</v>
      </c>
      <c r="T48" s="22" t="s">
        <v>718</v>
      </c>
      <c r="U48" s="22">
        <v>0.223427615</v>
      </c>
      <c r="V48" s="22" t="s">
        <v>719</v>
      </c>
      <c r="W48" s="2">
        <v>83.852354590000004</v>
      </c>
      <c r="X48" s="22" t="s">
        <v>1129</v>
      </c>
      <c r="Y48" s="23">
        <v>6180.4472029999997</v>
      </c>
      <c r="Z48" s="22" t="s">
        <v>718</v>
      </c>
      <c r="AA48" s="23">
        <v>2104.1652549999999</v>
      </c>
      <c r="AB48" s="22" t="s">
        <v>719</v>
      </c>
      <c r="AC48" s="23">
        <v>89.80160798</v>
      </c>
      <c r="AD48" s="22" t="s">
        <v>1129</v>
      </c>
      <c r="AE48" s="22">
        <v>4.3106609520000001</v>
      </c>
      <c r="AF48" s="22" t="s">
        <v>718</v>
      </c>
      <c r="AG48" s="22">
        <v>3.4151553219999999</v>
      </c>
      <c r="AH48" s="22" t="s">
        <v>719</v>
      </c>
      <c r="AI48" s="22">
        <v>0.129566815</v>
      </c>
      <c r="AJ48" s="22" t="s">
        <v>1129</v>
      </c>
      <c r="AK48" s="22">
        <v>-0.167891705</v>
      </c>
      <c r="AL48" s="22" t="s">
        <v>718</v>
      </c>
      <c r="AM48" s="22">
        <v>0.429879978</v>
      </c>
      <c r="AN48" s="22" t="s">
        <v>719</v>
      </c>
      <c r="AO48" s="22">
        <v>0.201312136</v>
      </c>
      <c r="AP48" s="22" t="s">
        <v>1129</v>
      </c>
      <c r="AQ48" s="23">
        <v>253.6671963</v>
      </c>
      <c r="AR48" s="22" t="s">
        <v>718</v>
      </c>
      <c r="AS48" s="23">
        <v>47.766789090000003</v>
      </c>
      <c r="AT48" s="22" t="s">
        <v>719</v>
      </c>
      <c r="AU48" s="23">
        <v>1529.5843359999999</v>
      </c>
      <c r="AV48" t="s">
        <v>1130</v>
      </c>
    </row>
    <row r="49" spans="1:48">
      <c r="A49">
        <v>201826968</v>
      </c>
      <c r="B49" t="s">
        <v>1288</v>
      </c>
      <c r="C49" t="s">
        <v>571</v>
      </c>
      <c r="D49" t="s">
        <v>1288</v>
      </c>
      <c r="E49" s="58" t="s">
        <v>1260</v>
      </c>
      <c r="F49" t="s">
        <v>1288</v>
      </c>
      <c r="G49" s="58" t="s">
        <v>1185</v>
      </c>
      <c r="H49" t="s">
        <v>717</v>
      </c>
      <c r="I49" s="22">
        <v>1.0072510589999999</v>
      </c>
      <c r="J49" s="22" t="s">
        <v>718</v>
      </c>
      <c r="K49" s="22">
        <v>7.9775871999999998E-2</v>
      </c>
      <c r="L49" s="22" t="s">
        <v>719</v>
      </c>
      <c r="M49" s="22">
        <v>8.5836926999999993E-2</v>
      </c>
      <c r="N49" s="22" t="s">
        <v>1128</v>
      </c>
      <c r="O49" s="22">
        <v>0.67645326049739118</v>
      </c>
      <c r="P49" t="s">
        <v>653</v>
      </c>
      <c r="Q49" s="22">
        <v>0.43962123945505827</v>
      </c>
      <c r="R49" t="s">
        <v>717</v>
      </c>
      <c r="S49" s="22">
        <v>0.99433205599999996</v>
      </c>
      <c r="T49" s="22" t="s">
        <v>718</v>
      </c>
      <c r="U49" s="22">
        <v>9.3629144999999997E-2</v>
      </c>
      <c r="V49" s="22" t="s">
        <v>719</v>
      </c>
      <c r="W49" s="22">
        <v>0.168907152</v>
      </c>
      <c r="X49" s="22" t="s">
        <v>1129</v>
      </c>
      <c r="Y49" s="23">
        <v>5782.7776469999999</v>
      </c>
      <c r="Z49" s="22" t="s">
        <v>718</v>
      </c>
      <c r="AA49" s="23">
        <v>204.2555855</v>
      </c>
      <c r="AB49" s="22" t="s">
        <v>719</v>
      </c>
      <c r="AC49" s="23">
        <v>168.42524560000001</v>
      </c>
      <c r="AD49" s="22" t="s">
        <v>1129</v>
      </c>
      <c r="AE49" s="22">
        <v>4.4476158549999996</v>
      </c>
      <c r="AF49" s="22" t="s">
        <v>718</v>
      </c>
      <c r="AG49" s="22">
        <v>0.12402171100000001</v>
      </c>
      <c r="AH49" s="22" t="s">
        <v>719</v>
      </c>
      <c r="AI49" s="22">
        <v>6.4064037000000004E-2</v>
      </c>
      <c r="AJ49" s="22" t="s">
        <v>1129</v>
      </c>
      <c r="AK49" s="22">
        <v>-4.0344629E-2</v>
      </c>
      <c r="AL49" s="22" t="s">
        <v>718</v>
      </c>
      <c r="AM49" s="22">
        <v>0.22742520399999999</v>
      </c>
      <c r="AN49" s="22" t="s">
        <v>719</v>
      </c>
      <c r="AO49" s="22">
        <v>0.15672409000000001</v>
      </c>
      <c r="AP49" s="22" t="s">
        <v>1129</v>
      </c>
      <c r="AQ49" s="23">
        <v>265.01882890000002</v>
      </c>
      <c r="AR49" s="22" t="s">
        <v>718</v>
      </c>
      <c r="AS49" s="23">
        <v>43.702874790000003</v>
      </c>
      <c r="AT49" s="22" t="s">
        <v>719</v>
      </c>
      <c r="AU49" s="23">
        <v>50.117651639999998</v>
      </c>
      <c r="AV49" t="s">
        <v>1130</v>
      </c>
    </row>
    <row r="50" spans="1:48">
      <c r="A50">
        <v>201828749</v>
      </c>
      <c r="B50" t="s">
        <v>1288</v>
      </c>
      <c r="C50" t="s">
        <v>570</v>
      </c>
      <c r="D50" t="s">
        <v>1288</v>
      </c>
      <c r="E50" s="58" t="s">
        <v>1261</v>
      </c>
      <c r="F50" t="s">
        <v>1288</v>
      </c>
      <c r="G50" s="58" t="s">
        <v>1186</v>
      </c>
      <c r="H50" t="s">
        <v>717</v>
      </c>
      <c r="I50" s="22">
        <v>1.889436659</v>
      </c>
      <c r="J50" s="22" t="s">
        <v>718</v>
      </c>
      <c r="K50" s="22">
        <v>0.96457495599999998</v>
      </c>
      <c r="L50" s="22" t="s">
        <v>719</v>
      </c>
      <c r="M50" s="22">
        <v>0.119533787</v>
      </c>
      <c r="N50" s="22" t="s">
        <v>1128</v>
      </c>
      <c r="O50" s="22">
        <v>0.51427383890935718</v>
      </c>
      <c r="P50" t="s">
        <v>653</v>
      </c>
      <c r="Q50" s="22" t="s">
        <v>645</v>
      </c>
      <c r="R50" t="s">
        <v>717</v>
      </c>
      <c r="S50" s="2">
        <v>89.418176320000001</v>
      </c>
      <c r="T50" s="22" t="s">
        <v>718</v>
      </c>
      <c r="U50" s="2">
        <v>88.530108389999995</v>
      </c>
      <c r="V50" s="22" t="s">
        <v>719</v>
      </c>
      <c r="W50" s="22">
        <v>2.5806489039999998</v>
      </c>
      <c r="X50" s="22" t="s">
        <v>1129</v>
      </c>
      <c r="Y50" s="23">
        <v>4006.0544060000002</v>
      </c>
      <c r="Z50" s="22" t="s">
        <v>718</v>
      </c>
      <c r="AA50" s="23">
        <v>32.232148129999999</v>
      </c>
      <c r="AB50" s="22" t="s">
        <v>719</v>
      </c>
      <c r="AC50" s="23">
        <v>1708.71712</v>
      </c>
      <c r="AD50" s="22" t="s">
        <v>1129</v>
      </c>
      <c r="AE50" s="22">
        <v>0.82871213300000002</v>
      </c>
      <c r="AF50" s="22" t="s">
        <v>718</v>
      </c>
      <c r="AG50" s="22">
        <v>5.0957731999999999E-2</v>
      </c>
      <c r="AH50" s="22" t="s">
        <v>719</v>
      </c>
      <c r="AI50" s="22">
        <v>3.6686651929999998</v>
      </c>
      <c r="AJ50" s="22" t="s">
        <v>1129</v>
      </c>
      <c r="AK50" s="22">
        <v>-0.61075195699999996</v>
      </c>
      <c r="AL50" s="22" t="s">
        <v>718</v>
      </c>
      <c r="AM50" s="22">
        <v>9.7285108999999995E-2</v>
      </c>
      <c r="AN50" s="22" t="s">
        <v>719</v>
      </c>
      <c r="AO50" s="22">
        <v>9.7083219999999998E-2</v>
      </c>
      <c r="AP50" s="22" t="s">
        <v>1129</v>
      </c>
      <c r="AQ50" s="23">
        <v>2568.284521</v>
      </c>
      <c r="AR50" s="22" t="s">
        <v>718</v>
      </c>
      <c r="AS50" s="23">
        <v>2363.0635699999998</v>
      </c>
      <c r="AT50" s="22" t="s">
        <v>719</v>
      </c>
      <c r="AU50" s="23">
        <v>195.642663</v>
      </c>
      <c r="AV50" t="s">
        <v>1130</v>
      </c>
    </row>
    <row r="51" spans="1:48">
      <c r="A51">
        <v>201855371</v>
      </c>
      <c r="B51" t="s">
        <v>1288</v>
      </c>
      <c r="C51" t="s">
        <v>572</v>
      </c>
      <c r="D51" t="s">
        <v>1288</v>
      </c>
      <c r="E51" s="58" t="s">
        <v>1262</v>
      </c>
      <c r="F51" t="s">
        <v>1288</v>
      </c>
      <c r="G51" s="58" t="s">
        <v>1187</v>
      </c>
      <c r="H51" t="s">
        <v>717</v>
      </c>
      <c r="I51" s="22">
        <v>0.67872014000000003</v>
      </c>
      <c r="J51" s="22" t="s">
        <v>718</v>
      </c>
      <c r="K51" s="22">
        <v>3.7854617E-2</v>
      </c>
      <c r="L51" s="22" t="s">
        <v>719</v>
      </c>
      <c r="M51" s="22">
        <v>4.3137084999999999E-2</v>
      </c>
      <c r="N51" s="22" t="s">
        <v>1128</v>
      </c>
      <c r="O51" s="22" t="s">
        <v>645</v>
      </c>
      <c r="P51" t="s">
        <v>653</v>
      </c>
      <c r="Q51" s="22" t="s">
        <v>645</v>
      </c>
      <c r="R51" t="s">
        <v>717</v>
      </c>
      <c r="S51" s="22">
        <v>0.64359660799999996</v>
      </c>
      <c r="T51" s="22" t="s">
        <v>718</v>
      </c>
      <c r="U51" s="22">
        <v>2.9763779000000001E-2</v>
      </c>
      <c r="V51" s="22" t="s">
        <v>719</v>
      </c>
      <c r="W51" s="22">
        <v>2.6426359999999999E-2</v>
      </c>
      <c r="X51" s="22" t="s">
        <v>1129</v>
      </c>
      <c r="Y51" s="23">
        <v>4308.1068459999997</v>
      </c>
      <c r="Z51" s="22" t="s">
        <v>718</v>
      </c>
      <c r="AA51" s="23">
        <v>58.38027117</v>
      </c>
      <c r="AB51" s="22" t="s">
        <v>719</v>
      </c>
      <c r="AC51" s="23">
        <v>87.697441810000001</v>
      </c>
      <c r="AD51" s="22" t="s">
        <v>1129</v>
      </c>
      <c r="AE51" s="22">
        <v>4.6551681179999997</v>
      </c>
      <c r="AF51" s="22" t="s">
        <v>718</v>
      </c>
      <c r="AG51" s="22">
        <v>1.4536831E-2</v>
      </c>
      <c r="AH51" s="22" t="s">
        <v>719</v>
      </c>
      <c r="AI51" s="22">
        <v>1.8148758000000001E-2</v>
      </c>
      <c r="AJ51" s="22" t="s">
        <v>1129</v>
      </c>
      <c r="AK51" s="22">
        <v>-4.8738189999999997E-3</v>
      </c>
      <c r="AL51" s="22" t="s">
        <v>718</v>
      </c>
      <c r="AM51" s="22">
        <v>0.133594887</v>
      </c>
      <c r="AN51" s="22" t="s">
        <v>719</v>
      </c>
      <c r="AO51" s="22">
        <v>0.18165887999999999</v>
      </c>
      <c r="AP51" s="22" t="s">
        <v>1129</v>
      </c>
      <c r="AQ51" s="23">
        <v>132.04832870000001</v>
      </c>
      <c r="AR51" s="22" t="s">
        <v>718</v>
      </c>
      <c r="AS51" s="23">
        <v>7.3061715439999997</v>
      </c>
      <c r="AT51" s="22" t="s">
        <v>719</v>
      </c>
      <c r="AU51" s="23">
        <v>6.4900996400000004</v>
      </c>
      <c r="AV51" t="s">
        <v>1130</v>
      </c>
    </row>
    <row r="52" spans="1:48">
      <c r="A52">
        <v>201862715</v>
      </c>
      <c r="B52" t="s">
        <v>1288</v>
      </c>
      <c r="C52" t="s">
        <v>497</v>
      </c>
      <c r="D52" t="s">
        <v>1288</v>
      </c>
      <c r="E52" s="58" t="s">
        <v>1263</v>
      </c>
      <c r="F52" t="s">
        <v>1288</v>
      </c>
      <c r="G52" s="58" t="s">
        <v>1188</v>
      </c>
      <c r="H52" t="s">
        <v>717</v>
      </c>
      <c r="I52" s="22">
        <v>1.010073896</v>
      </c>
      <c r="J52" s="22" t="s">
        <v>718</v>
      </c>
      <c r="K52" s="22">
        <v>3.7070746000000002E-2</v>
      </c>
      <c r="L52" s="22" t="s">
        <v>719</v>
      </c>
      <c r="M52" s="22">
        <v>3.0842159000000001E-2</v>
      </c>
      <c r="N52" s="22" t="s">
        <v>1128</v>
      </c>
      <c r="O52" s="22">
        <v>0.84334469722797389</v>
      </c>
      <c r="P52" t="s">
        <v>653</v>
      </c>
      <c r="Q52" s="22" t="s">
        <v>645</v>
      </c>
      <c r="R52" t="s">
        <v>717</v>
      </c>
      <c r="S52" s="22">
        <v>0.97821179700000005</v>
      </c>
      <c r="T52" s="22" t="s">
        <v>718</v>
      </c>
      <c r="U52" s="22">
        <v>4.1836844999999998E-2</v>
      </c>
      <c r="V52" s="22" t="s">
        <v>719</v>
      </c>
      <c r="W52" s="22">
        <v>6.1860498999999999E-2</v>
      </c>
      <c r="X52" s="22" t="s">
        <v>1129</v>
      </c>
      <c r="Y52" s="23">
        <v>5792.9889860000003</v>
      </c>
      <c r="Z52" s="22" t="s">
        <v>718</v>
      </c>
      <c r="AA52" s="23">
        <v>65.461368820000004</v>
      </c>
      <c r="AB52" s="22" t="s">
        <v>719</v>
      </c>
      <c r="AC52" s="23">
        <v>48.708005659999998</v>
      </c>
      <c r="AD52" s="22" t="s">
        <v>1129</v>
      </c>
      <c r="AE52" s="22">
        <v>4.466195645</v>
      </c>
      <c r="AF52" s="22" t="s">
        <v>718</v>
      </c>
      <c r="AG52" s="22">
        <v>6.0801530999999999E-2</v>
      </c>
      <c r="AH52" s="22" t="s">
        <v>719</v>
      </c>
      <c r="AI52" s="22">
        <v>3.1418082E-2</v>
      </c>
      <c r="AJ52" s="22" t="s">
        <v>1129</v>
      </c>
      <c r="AK52" s="22">
        <v>1.2666189E-2</v>
      </c>
      <c r="AL52" s="22" t="s">
        <v>718</v>
      </c>
      <c r="AM52" s="22">
        <v>7.5176107000000006E-2</v>
      </c>
      <c r="AN52" s="22" t="s">
        <v>719</v>
      </c>
      <c r="AO52" s="22">
        <v>7.1556876000000005E-2</v>
      </c>
      <c r="AP52" s="22" t="s">
        <v>1129</v>
      </c>
      <c r="AQ52" s="23">
        <v>150.33334859999999</v>
      </c>
      <c r="AR52" s="22" t="s">
        <v>718</v>
      </c>
      <c r="AS52" s="23">
        <v>15.36294163</v>
      </c>
      <c r="AT52" s="22" t="s">
        <v>719</v>
      </c>
      <c r="AU52" s="23">
        <v>13.22242511</v>
      </c>
      <c r="AV52" t="s">
        <v>1130</v>
      </c>
    </row>
    <row r="53" spans="1:48">
      <c r="A53">
        <v>201890494</v>
      </c>
      <c r="B53" t="s">
        <v>1288</v>
      </c>
      <c r="C53" t="s">
        <v>571</v>
      </c>
      <c r="D53" t="s">
        <v>1288</v>
      </c>
      <c r="E53" s="58" t="s">
        <v>1264</v>
      </c>
      <c r="F53" t="s">
        <v>1288</v>
      </c>
      <c r="G53" s="58" t="s">
        <v>1189</v>
      </c>
      <c r="H53" t="s">
        <v>717</v>
      </c>
      <c r="I53" s="22">
        <v>0.84239571800000002</v>
      </c>
      <c r="J53" s="22" t="s">
        <v>718</v>
      </c>
      <c r="K53" s="22">
        <v>5.1398034000000002E-2</v>
      </c>
      <c r="L53" s="22" t="s">
        <v>719</v>
      </c>
      <c r="M53" s="22">
        <v>5.7594406000000001E-2</v>
      </c>
      <c r="N53" s="22" t="s">
        <v>1128</v>
      </c>
      <c r="O53" s="22">
        <v>0.58989194078500762</v>
      </c>
      <c r="P53" t="s">
        <v>653</v>
      </c>
      <c r="Q53" s="22">
        <v>0.52179479383346061</v>
      </c>
      <c r="R53" t="s">
        <v>717</v>
      </c>
      <c r="S53" s="22">
        <v>0.79120764200000004</v>
      </c>
      <c r="T53" s="22" t="s">
        <v>718</v>
      </c>
      <c r="U53" s="22">
        <v>4.5578995999999997E-2</v>
      </c>
      <c r="V53" s="22" t="s">
        <v>719</v>
      </c>
      <c r="W53" s="22">
        <v>6.5628801E-2</v>
      </c>
      <c r="X53" s="22" t="s">
        <v>1129</v>
      </c>
      <c r="Y53" s="23">
        <v>5818.4409679999999</v>
      </c>
      <c r="Z53" s="22" t="s">
        <v>718</v>
      </c>
      <c r="AA53" s="23">
        <v>88.100199829999994</v>
      </c>
      <c r="AB53" s="22" t="s">
        <v>719</v>
      </c>
      <c r="AC53" s="23">
        <v>124.2511755</v>
      </c>
      <c r="AD53" s="22" t="s">
        <v>1129</v>
      </c>
      <c r="AE53" s="22">
        <v>4.5695419069999996</v>
      </c>
      <c r="AF53" s="22" t="s">
        <v>718</v>
      </c>
      <c r="AG53" s="22">
        <v>5.0857217000000003E-2</v>
      </c>
      <c r="AH53" s="22" t="s">
        <v>719</v>
      </c>
      <c r="AI53" s="22">
        <v>3.0930444000000001E-2</v>
      </c>
      <c r="AJ53" s="22" t="s">
        <v>1129</v>
      </c>
      <c r="AK53" s="22">
        <v>-0.54217701699999998</v>
      </c>
      <c r="AL53" s="22" t="s">
        <v>718</v>
      </c>
      <c r="AM53" s="22">
        <v>0.190673911</v>
      </c>
      <c r="AN53" s="22" t="s">
        <v>719</v>
      </c>
      <c r="AO53" s="22">
        <v>0.14268851199999999</v>
      </c>
      <c r="AP53" s="22" t="s">
        <v>1129</v>
      </c>
      <c r="AQ53" s="23">
        <v>236.25542920000001</v>
      </c>
      <c r="AR53" s="22" t="s">
        <v>718</v>
      </c>
      <c r="AS53" s="23">
        <v>17.97441924</v>
      </c>
      <c r="AT53" s="22" t="s">
        <v>719</v>
      </c>
      <c r="AU53" s="23">
        <v>19.309168140000001</v>
      </c>
      <c r="AV53" t="s">
        <v>1130</v>
      </c>
    </row>
    <row r="54" spans="1:48">
      <c r="A54">
        <v>201912552</v>
      </c>
      <c r="B54" t="s">
        <v>1288</v>
      </c>
      <c r="C54" t="s">
        <v>572</v>
      </c>
      <c r="D54" t="s">
        <v>1288</v>
      </c>
      <c r="E54" s="58" t="s">
        <v>1265</v>
      </c>
      <c r="F54" t="s">
        <v>1288</v>
      </c>
      <c r="G54" s="58" t="s">
        <v>1190</v>
      </c>
      <c r="H54" t="s">
        <v>717</v>
      </c>
      <c r="I54" s="22">
        <v>0.43429697</v>
      </c>
      <c r="J54" s="22" t="s">
        <v>718</v>
      </c>
      <c r="K54" s="22">
        <v>1.7106171999999999E-2</v>
      </c>
      <c r="L54" s="22" t="s">
        <v>719</v>
      </c>
      <c r="M54" s="22">
        <v>1.5650164000000001E-2</v>
      </c>
      <c r="N54" s="22" t="s">
        <v>1128</v>
      </c>
      <c r="O54" s="22" t="s">
        <v>645</v>
      </c>
      <c r="P54" t="s">
        <v>653</v>
      </c>
      <c r="Q54" s="22" t="s">
        <v>645</v>
      </c>
      <c r="R54" t="s">
        <v>717</v>
      </c>
      <c r="S54" s="22">
        <v>0.41606870800000001</v>
      </c>
      <c r="T54" s="22" t="s">
        <v>718</v>
      </c>
      <c r="U54" s="22">
        <v>1.6568342E-2</v>
      </c>
      <c r="V54" s="22" t="s">
        <v>719</v>
      </c>
      <c r="W54" s="22">
        <v>1.4014354E-2</v>
      </c>
      <c r="X54" s="22" t="s">
        <v>1129</v>
      </c>
      <c r="Y54" s="23">
        <v>3504.928206</v>
      </c>
      <c r="Z54" s="22" t="s">
        <v>718</v>
      </c>
      <c r="AA54" s="23">
        <v>21.000271210000001</v>
      </c>
      <c r="AB54" s="22" t="s">
        <v>719</v>
      </c>
      <c r="AC54" s="23">
        <v>19.130594080000002</v>
      </c>
      <c r="AD54" s="22" t="s">
        <v>1129</v>
      </c>
      <c r="AE54" s="22">
        <v>4.8386233059999997</v>
      </c>
      <c r="AF54" s="22" t="s">
        <v>718</v>
      </c>
      <c r="AG54" s="22">
        <v>1.5785534E-2</v>
      </c>
      <c r="AH54" s="22" t="s">
        <v>719</v>
      </c>
      <c r="AI54" s="22">
        <v>1.8503043E-2</v>
      </c>
      <c r="AJ54" s="22" t="s">
        <v>1129</v>
      </c>
      <c r="AK54" s="22">
        <v>0.115456208</v>
      </c>
      <c r="AL54" s="22" t="s">
        <v>718</v>
      </c>
      <c r="AM54" s="22">
        <v>6.2651907000000007E-2</v>
      </c>
      <c r="AN54" s="22" t="s">
        <v>719</v>
      </c>
      <c r="AO54" s="22">
        <v>5.8142412999999997E-2</v>
      </c>
      <c r="AP54" s="22" t="s">
        <v>1129</v>
      </c>
      <c r="AQ54" s="23">
        <v>34.205490869999998</v>
      </c>
      <c r="AR54" s="22" t="s">
        <v>718</v>
      </c>
      <c r="AS54" s="23">
        <v>1.5892312580000001</v>
      </c>
      <c r="AT54" s="22" t="s">
        <v>719</v>
      </c>
      <c r="AU54" s="23">
        <v>1.4163474730000001</v>
      </c>
      <c r="AV54" t="s">
        <v>1130</v>
      </c>
    </row>
    <row r="55" spans="1:48">
      <c r="A55">
        <v>201920032</v>
      </c>
      <c r="B55" t="s">
        <v>1288</v>
      </c>
      <c r="C55" t="s">
        <v>740</v>
      </c>
      <c r="D55" t="s">
        <v>1288</v>
      </c>
      <c r="E55" s="58" t="s">
        <v>1266</v>
      </c>
      <c r="F55" t="s">
        <v>1288</v>
      </c>
      <c r="G55" s="58" t="s">
        <v>1191</v>
      </c>
      <c r="H55" t="s">
        <v>717</v>
      </c>
      <c r="I55" s="22">
        <v>0.98378826900000005</v>
      </c>
      <c r="J55" s="22" t="s">
        <v>718</v>
      </c>
      <c r="K55" s="22">
        <v>6.0336708000000003E-2</v>
      </c>
      <c r="L55" s="22" t="s">
        <v>719</v>
      </c>
      <c r="M55" s="22">
        <v>7.3824680000000004E-2</v>
      </c>
      <c r="N55" s="22" t="s">
        <v>1128</v>
      </c>
      <c r="O55" s="22" t="s">
        <v>645</v>
      </c>
      <c r="P55" t="s">
        <v>653</v>
      </c>
      <c r="Q55" s="22" t="s">
        <v>645</v>
      </c>
      <c r="R55" t="s">
        <v>717</v>
      </c>
      <c r="S55" s="22">
        <v>0.97203252299999998</v>
      </c>
      <c r="T55" s="22" t="s">
        <v>718</v>
      </c>
      <c r="U55" s="22">
        <v>8.7965493000000006E-2</v>
      </c>
      <c r="V55" s="22" t="s">
        <v>719</v>
      </c>
      <c r="W55" s="22">
        <v>0.17764596699999999</v>
      </c>
      <c r="X55" s="22" t="s">
        <v>1129</v>
      </c>
      <c r="Y55" s="23">
        <v>5767.6870570000001</v>
      </c>
      <c r="Z55" s="22" t="s">
        <v>718</v>
      </c>
      <c r="AA55" s="23">
        <v>124.9178938</v>
      </c>
      <c r="AB55" s="22" t="s">
        <v>719</v>
      </c>
      <c r="AC55" s="23">
        <v>135.3717192</v>
      </c>
      <c r="AD55" s="22" t="s">
        <v>1129</v>
      </c>
      <c r="AE55" s="22">
        <v>4.459656861</v>
      </c>
      <c r="AF55" s="22" t="s">
        <v>718</v>
      </c>
      <c r="AG55" s="22">
        <v>0.113316496</v>
      </c>
      <c r="AH55" s="22" t="s">
        <v>719</v>
      </c>
      <c r="AI55" s="22">
        <v>6.3126632000000002E-2</v>
      </c>
      <c r="AJ55" s="22" t="s">
        <v>1129</v>
      </c>
      <c r="AK55" s="22">
        <v>-3.4413524000000001E-2</v>
      </c>
      <c r="AL55" s="22" t="s">
        <v>718</v>
      </c>
      <c r="AM55" s="22">
        <v>0.15015853900000001</v>
      </c>
      <c r="AN55" s="22" t="s">
        <v>719</v>
      </c>
      <c r="AO55" s="22">
        <v>0.124256773</v>
      </c>
      <c r="AP55" s="22" t="s">
        <v>1129</v>
      </c>
      <c r="AQ55" s="23">
        <v>397.67098620000002</v>
      </c>
      <c r="AR55" s="22" t="s">
        <v>718</v>
      </c>
      <c r="AS55" s="23">
        <v>38.391152269999999</v>
      </c>
      <c r="AT55" s="22" t="s">
        <v>719</v>
      </c>
      <c r="AU55" s="23">
        <v>85.362820279999994</v>
      </c>
      <c r="AV55" t="s">
        <v>1130</v>
      </c>
    </row>
    <row r="56" spans="1:48">
      <c r="A56">
        <v>201928968</v>
      </c>
      <c r="B56" t="s">
        <v>1288</v>
      </c>
      <c r="C56" t="s">
        <v>571</v>
      </c>
      <c r="D56" t="s">
        <v>1288</v>
      </c>
      <c r="E56" s="58" t="s">
        <v>1267</v>
      </c>
      <c r="F56" t="s">
        <v>1288</v>
      </c>
      <c r="G56" s="58" t="s">
        <v>1192</v>
      </c>
      <c r="H56" t="s">
        <v>717</v>
      </c>
      <c r="I56" s="22">
        <v>1.2541698779999999</v>
      </c>
      <c r="J56" s="22" t="s">
        <v>718</v>
      </c>
      <c r="K56" s="22">
        <v>5.9137281E-2</v>
      </c>
      <c r="L56" s="22" t="s">
        <v>719</v>
      </c>
      <c r="M56" s="22">
        <v>5.5120703E-2</v>
      </c>
      <c r="N56" s="22" t="s">
        <v>1128</v>
      </c>
      <c r="O56" s="22">
        <v>0.26612730289157849</v>
      </c>
      <c r="P56" t="s">
        <v>653</v>
      </c>
      <c r="Q56" s="22" t="s">
        <v>645</v>
      </c>
      <c r="R56" t="s">
        <v>717</v>
      </c>
      <c r="S56" s="22">
        <v>1.3215335239999999</v>
      </c>
      <c r="T56" s="22" t="s">
        <v>718</v>
      </c>
      <c r="U56" s="22">
        <v>6.9019358000000003E-2</v>
      </c>
      <c r="V56" s="22" t="s">
        <v>719</v>
      </c>
      <c r="W56" s="22">
        <v>7.7972510999999994E-2</v>
      </c>
      <c r="X56" s="22" t="s">
        <v>1129</v>
      </c>
      <c r="Y56" s="23">
        <v>6637.8094389999997</v>
      </c>
      <c r="Z56" s="22" t="s">
        <v>718</v>
      </c>
      <c r="AA56" s="23">
        <v>171.575413</v>
      </c>
      <c r="AB56" s="22" t="s">
        <v>719</v>
      </c>
      <c r="AC56" s="23">
        <v>216.59190240000001</v>
      </c>
      <c r="AD56" s="22" t="s">
        <v>1129</v>
      </c>
      <c r="AE56" s="22">
        <v>4.2946840259999997</v>
      </c>
      <c r="AF56" s="22" t="s">
        <v>718</v>
      </c>
      <c r="AG56" s="22">
        <v>3.7031446000000003E-2</v>
      </c>
      <c r="AH56" s="22" t="s">
        <v>719</v>
      </c>
      <c r="AI56" s="22">
        <v>3.2629488999999998E-2</v>
      </c>
      <c r="AJ56" s="22" t="s">
        <v>1129</v>
      </c>
      <c r="AK56" s="22">
        <v>-0.110143754</v>
      </c>
      <c r="AL56" s="22" t="s">
        <v>718</v>
      </c>
      <c r="AM56" s="22">
        <v>0.19960807899999999</v>
      </c>
      <c r="AN56" s="22" t="s">
        <v>719</v>
      </c>
      <c r="AO56" s="22">
        <v>0.173342315</v>
      </c>
      <c r="AP56" s="22" t="s">
        <v>1129</v>
      </c>
      <c r="AQ56" s="23">
        <v>62.645134929999998</v>
      </c>
      <c r="AR56" s="22" t="s">
        <v>718</v>
      </c>
      <c r="AS56" s="23">
        <v>3.2193164749999998</v>
      </c>
      <c r="AT56" s="22" t="s">
        <v>719</v>
      </c>
      <c r="AU56" s="23">
        <v>3.7411454829999999</v>
      </c>
      <c r="AV56" t="s">
        <v>1130</v>
      </c>
    </row>
    <row r="57" spans="1:48">
      <c r="A57">
        <v>201929294</v>
      </c>
      <c r="B57" t="s">
        <v>1288</v>
      </c>
      <c r="C57" t="s">
        <v>492</v>
      </c>
      <c r="D57" t="s">
        <v>1288</v>
      </c>
      <c r="E57" s="58" t="s">
        <v>1268</v>
      </c>
      <c r="F57" t="s">
        <v>1288</v>
      </c>
      <c r="G57" s="58" t="s">
        <v>1193</v>
      </c>
      <c r="H57" t="s">
        <v>717</v>
      </c>
      <c r="I57" s="22">
        <v>0.66798151699999997</v>
      </c>
      <c r="J57" s="22" t="s">
        <v>718</v>
      </c>
      <c r="K57" s="22">
        <v>4.6586284999999998E-2</v>
      </c>
      <c r="L57" s="22" t="s">
        <v>719</v>
      </c>
      <c r="M57" s="22">
        <v>8.9126913000000002E-2</v>
      </c>
      <c r="N57" s="22" t="s">
        <v>1128</v>
      </c>
      <c r="O57" s="22" t="s">
        <v>645</v>
      </c>
      <c r="P57" t="s">
        <v>653</v>
      </c>
      <c r="Q57" s="22" t="s">
        <v>645</v>
      </c>
      <c r="R57" t="s">
        <v>717</v>
      </c>
      <c r="S57" s="22">
        <v>0.63584584</v>
      </c>
      <c r="T57" s="22" t="s">
        <v>718</v>
      </c>
      <c r="U57" s="22">
        <v>4.768439E-2</v>
      </c>
      <c r="V57" s="22" t="s">
        <v>719</v>
      </c>
      <c r="W57" s="22">
        <v>7.1510290000000004E-2</v>
      </c>
      <c r="X57" s="22" t="s">
        <v>1129</v>
      </c>
      <c r="Y57" s="23">
        <v>4877.658128</v>
      </c>
      <c r="Z57" s="22" t="s">
        <v>718</v>
      </c>
      <c r="AA57" s="23">
        <v>126.1357489</v>
      </c>
      <c r="AB57" s="22" t="s">
        <v>719</v>
      </c>
      <c r="AC57" s="23">
        <v>63.56660102</v>
      </c>
      <c r="AD57" s="22" t="s">
        <v>1129</v>
      </c>
      <c r="AE57" s="22">
        <v>4.6572498690000002</v>
      </c>
      <c r="AF57" s="22" t="s">
        <v>718</v>
      </c>
      <c r="AG57" s="22">
        <v>4.8790086000000003E-2</v>
      </c>
      <c r="AH57" s="22" t="s">
        <v>719</v>
      </c>
      <c r="AI57" s="22">
        <v>3.9948365999999999E-2</v>
      </c>
      <c r="AJ57" s="22" t="s">
        <v>1129</v>
      </c>
      <c r="AK57" s="22">
        <v>-0.58481766800000001</v>
      </c>
      <c r="AL57" s="22" t="s">
        <v>718</v>
      </c>
      <c r="AM57" s="22">
        <v>0.25236161600000001</v>
      </c>
      <c r="AN57" s="22" t="s">
        <v>719</v>
      </c>
      <c r="AO57" s="22">
        <v>0.30066393800000002</v>
      </c>
      <c r="AP57" s="22" t="s">
        <v>1129</v>
      </c>
      <c r="AQ57" s="23">
        <v>180.22841740000001</v>
      </c>
      <c r="AR57" s="22" t="s">
        <v>718</v>
      </c>
      <c r="AS57" s="23">
        <v>14.8007899</v>
      </c>
      <c r="AT57" s="22" t="s">
        <v>719</v>
      </c>
      <c r="AU57" s="23">
        <v>22.166291220000002</v>
      </c>
      <c r="AV57" t="s">
        <v>1130</v>
      </c>
    </row>
    <row r="58" spans="1:48">
      <c r="A58">
        <v>203533312</v>
      </c>
      <c r="B58" t="s">
        <v>1288</v>
      </c>
      <c r="C58" t="s">
        <v>571</v>
      </c>
      <c r="D58" t="s">
        <v>1288</v>
      </c>
      <c r="E58" s="58" t="s">
        <v>1269</v>
      </c>
      <c r="F58" t="s">
        <v>1288</v>
      </c>
      <c r="G58" s="58" t="s">
        <v>1194</v>
      </c>
      <c r="H58" t="s">
        <v>717</v>
      </c>
      <c r="I58" s="22">
        <v>2.2521633510000001</v>
      </c>
      <c r="J58" s="22" t="s">
        <v>718</v>
      </c>
      <c r="K58" s="22">
        <v>1.5363375509999999</v>
      </c>
      <c r="L58" s="22" t="s">
        <v>719</v>
      </c>
      <c r="M58" s="22">
        <v>3.0840301000000001E-2</v>
      </c>
      <c r="N58" s="22" t="s">
        <v>1128</v>
      </c>
      <c r="O58" s="22">
        <v>0.26583925306046768</v>
      </c>
      <c r="P58" t="s">
        <v>653</v>
      </c>
      <c r="Q58" s="22" t="s">
        <v>645</v>
      </c>
      <c r="R58" t="s">
        <v>717</v>
      </c>
      <c r="S58" s="23">
        <v>153.7474382</v>
      </c>
      <c r="T58" s="22" t="s">
        <v>718</v>
      </c>
      <c r="U58" s="23">
        <v>153.0794501</v>
      </c>
      <c r="V58" s="22" t="s">
        <v>719</v>
      </c>
      <c r="W58" s="22">
        <v>7.0393496300000002</v>
      </c>
      <c r="X58" s="22" t="s">
        <v>1129</v>
      </c>
      <c r="Y58" s="23">
        <v>3780.7066989999998</v>
      </c>
      <c r="Z58" s="22" t="s">
        <v>718</v>
      </c>
      <c r="AA58" s="23">
        <v>15.19276146</v>
      </c>
      <c r="AB58" s="22" t="s">
        <v>719</v>
      </c>
      <c r="AC58" s="23">
        <v>1261.402182</v>
      </c>
      <c r="AD58" s="22" t="s">
        <v>1129</v>
      </c>
      <c r="AE58" s="22">
        <v>0.415358212</v>
      </c>
      <c r="AF58" s="22" t="s">
        <v>718</v>
      </c>
      <c r="AG58" s="22">
        <v>3.1575896999999999E-2</v>
      </c>
      <c r="AH58" s="22" t="s">
        <v>719</v>
      </c>
      <c r="AI58" s="22">
        <v>4.2325647000000002</v>
      </c>
      <c r="AJ58" s="22" t="s">
        <v>1129</v>
      </c>
      <c r="AK58" s="22">
        <v>-0.647431643</v>
      </c>
      <c r="AL58" s="22" t="s">
        <v>718</v>
      </c>
      <c r="AM58" s="22">
        <v>3.5865333999999999E-2</v>
      </c>
      <c r="AN58" s="22" t="s">
        <v>719</v>
      </c>
      <c r="AO58" s="22">
        <v>0.37234254700000002</v>
      </c>
      <c r="AP58" s="22" t="s">
        <v>1129</v>
      </c>
      <c r="AQ58" s="23">
        <v>738.79436610000005</v>
      </c>
      <c r="AR58" s="22" t="s">
        <v>718</v>
      </c>
      <c r="AS58" s="23">
        <v>603.16444990000002</v>
      </c>
      <c r="AT58" s="22" t="s">
        <v>719</v>
      </c>
      <c r="AU58" s="23">
        <v>60.51212228</v>
      </c>
      <c r="AV58" t="s">
        <v>1130</v>
      </c>
    </row>
    <row r="59" spans="1:48">
      <c r="A59">
        <v>204129699</v>
      </c>
      <c r="B59" t="s">
        <v>1288</v>
      </c>
      <c r="C59" t="s">
        <v>571</v>
      </c>
      <c r="D59" t="s">
        <v>1288</v>
      </c>
      <c r="E59" s="58" t="s">
        <v>1270</v>
      </c>
      <c r="F59" t="s">
        <v>1288</v>
      </c>
      <c r="G59" s="58" t="s">
        <v>1195</v>
      </c>
      <c r="H59" t="s">
        <v>717</v>
      </c>
      <c r="I59" s="22">
        <v>1.0296549269999999</v>
      </c>
      <c r="J59" s="22" t="s">
        <v>718</v>
      </c>
      <c r="K59" s="22">
        <v>8.3470042999999994E-2</v>
      </c>
      <c r="L59" s="22" t="s">
        <v>719</v>
      </c>
      <c r="M59" s="22">
        <v>0.11180678500000001</v>
      </c>
      <c r="N59" s="22" t="s">
        <v>1128</v>
      </c>
      <c r="O59" s="22">
        <v>0.75081099864440315</v>
      </c>
      <c r="P59" t="s">
        <v>653</v>
      </c>
      <c r="Q59" s="22" t="s">
        <v>645</v>
      </c>
      <c r="R59" t="s">
        <v>717</v>
      </c>
      <c r="S59" s="22">
        <v>1.04130433</v>
      </c>
      <c r="T59" s="22" t="s">
        <v>718</v>
      </c>
      <c r="U59" s="22">
        <v>0.125992668</v>
      </c>
      <c r="V59" s="22" t="s">
        <v>719</v>
      </c>
      <c r="W59" s="22">
        <v>0.19955780300000001</v>
      </c>
      <c r="X59" s="22" t="s">
        <v>1129</v>
      </c>
      <c r="Y59" s="23">
        <v>5866.8077039999998</v>
      </c>
      <c r="Z59" s="22" t="s">
        <v>718</v>
      </c>
      <c r="AA59" s="23">
        <v>218.77301069999999</v>
      </c>
      <c r="AB59" s="22" t="s">
        <v>719</v>
      </c>
      <c r="AC59" s="23">
        <v>237.1426697</v>
      </c>
      <c r="AD59" s="22" t="s">
        <v>1129</v>
      </c>
      <c r="AE59" s="22">
        <v>4.4165558789999997</v>
      </c>
      <c r="AF59" s="22" t="s">
        <v>718</v>
      </c>
      <c r="AG59" s="22">
        <v>0.120073865</v>
      </c>
      <c r="AH59" s="22" t="s">
        <v>719</v>
      </c>
      <c r="AI59" s="22">
        <v>8.7704624999999994E-2</v>
      </c>
      <c r="AJ59" s="22" t="s">
        <v>1129</v>
      </c>
      <c r="AK59" s="22">
        <v>1.5571154E-2</v>
      </c>
      <c r="AL59" s="22" t="s">
        <v>718</v>
      </c>
      <c r="AM59" s="22">
        <v>0.15341115399999999</v>
      </c>
      <c r="AN59" s="22" t="s">
        <v>719</v>
      </c>
      <c r="AO59" s="22">
        <v>0.13018712099999999</v>
      </c>
      <c r="AP59" s="22" t="s">
        <v>1129</v>
      </c>
      <c r="AQ59" s="23">
        <v>159.23252500000001</v>
      </c>
      <c r="AR59" s="22" t="s">
        <v>718</v>
      </c>
      <c r="AS59" s="23">
        <v>28.966314149999999</v>
      </c>
      <c r="AT59" s="22" t="s">
        <v>719</v>
      </c>
      <c r="AU59" s="23">
        <v>30.811104570000001</v>
      </c>
      <c r="AV59" t="s">
        <v>1130</v>
      </c>
    </row>
    <row r="60" spans="1:48">
      <c r="A60">
        <v>205924614</v>
      </c>
      <c r="B60" t="s">
        <v>1288</v>
      </c>
      <c r="C60" t="s">
        <v>740</v>
      </c>
      <c r="D60" t="s">
        <v>1288</v>
      </c>
      <c r="E60" s="58" t="s">
        <v>1271</v>
      </c>
      <c r="F60" t="s">
        <v>1288</v>
      </c>
      <c r="G60" s="58" t="s">
        <v>1196</v>
      </c>
      <c r="H60" t="s">
        <v>717</v>
      </c>
      <c r="I60" s="22">
        <v>0.70421843399999995</v>
      </c>
      <c r="J60" s="22" t="s">
        <v>718</v>
      </c>
      <c r="K60" s="22">
        <v>3.5086826000000002E-2</v>
      </c>
      <c r="L60" s="22" t="s">
        <v>719</v>
      </c>
      <c r="M60" s="22">
        <v>2.9229477E-2</v>
      </c>
      <c r="N60" s="22" t="s">
        <v>1128</v>
      </c>
      <c r="O60" s="22" t="s">
        <v>645</v>
      </c>
      <c r="P60" t="s">
        <v>653</v>
      </c>
      <c r="Q60" s="22" t="s">
        <v>645</v>
      </c>
      <c r="R60" t="s">
        <v>717</v>
      </c>
      <c r="S60" s="22">
        <v>0.66919749799999995</v>
      </c>
      <c r="T60" s="22" t="s">
        <v>718</v>
      </c>
      <c r="U60" s="22">
        <v>2.9234330999999999E-2</v>
      </c>
      <c r="V60" s="22" t="s">
        <v>719</v>
      </c>
      <c r="W60" s="22">
        <v>2.2158641999999999E-2</v>
      </c>
      <c r="X60" s="22" t="s">
        <v>1129</v>
      </c>
      <c r="Y60" s="23">
        <v>4435.2750059999998</v>
      </c>
      <c r="Z60" s="22" t="s">
        <v>718</v>
      </c>
      <c r="AA60" s="23">
        <v>68.579676250000006</v>
      </c>
      <c r="AB60" s="22" t="s">
        <v>719</v>
      </c>
      <c r="AC60" s="23">
        <v>66.321185929999999</v>
      </c>
      <c r="AD60" s="22" t="s">
        <v>1129</v>
      </c>
      <c r="AE60" s="22">
        <v>4.6389184400000003</v>
      </c>
      <c r="AF60" s="22" t="s">
        <v>718</v>
      </c>
      <c r="AG60" s="22">
        <v>2.3996593E-2</v>
      </c>
      <c r="AH60" s="22" t="s">
        <v>719</v>
      </c>
      <c r="AI60" s="22">
        <v>1.7003463999999999E-2</v>
      </c>
      <c r="AJ60" s="22" t="s">
        <v>1129</v>
      </c>
      <c r="AK60" s="22">
        <v>9.3652979999999993E-3</v>
      </c>
      <c r="AL60" s="22" t="s">
        <v>718</v>
      </c>
      <c r="AM60" s="22">
        <v>0.13460186699999999</v>
      </c>
      <c r="AN60" s="22" t="s">
        <v>719</v>
      </c>
      <c r="AO60" s="22">
        <v>0.147934912</v>
      </c>
      <c r="AP60" s="22" t="s">
        <v>1129</v>
      </c>
      <c r="AQ60" s="23">
        <v>153.89971869999999</v>
      </c>
      <c r="AR60" s="22" t="s">
        <v>718</v>
      </c>
      <c r="AS60" s="23">
        <v>7.6588718790000003</v>
      </c>
      <c r="AT60" s="22" t="s">
        <v>719</v>
      </c>
      <c r="AU60" s="23">
        <v>6.1323446410000004</v>
      </c>
      <c r="AV60" t="s">
        <v>1130</v>
      </c>
    </row>
    <row r="61" spans="1:48">
      <c r="A61">
        <v>205985357</v>
      </c>
      <c r="B61" t="s">
        <v>1288</v>
      </c>
      <c r="C61" t="s">
        <v>571</v>
      </c>
      <c r="D61" t="s">
        <v>1288</v>
      </c>
      <c r="E61" s="58" t="s">
        <v>1272</v>
      </c>
      <c r="F61" t="s">
        <v>1288</v>
      </c>
      <c r="G61" s="58" t="s">
        <v>1197</v>
      </c>
      <c r="H61" t="s">
        <v>717</v>
      </c>
      <c r="I61" s="22">
        <v>0.874582941</v>
      </c>
      <c r="J61" s="22" t="s">
        <v>718</v>
      </c>
      <c r="K61" s="22">
        <v>6.8096314000000005E-2</v>
      </c>
      <c r="L61" s="22" t="s">
        <v>719</v>
      </c>
      <c r="M61" s="22">
        <v>5.9199951000000001E-2</v>
      </c>
      <c r="N61" s="22" t="s">
        <v>1128</v>
      </c>
      <c r="O61" s="22">
        <v>0.62726114617870188</v>
      </c>
      <c r="P61" t="s">
        <v>653</v>
      </c>
      <c r="Q61" s="22" t="s">
        <v>645</v>
      </c>
      <c r="R61" t="s">
        <v>717</v>
      </c>
      <c r="S61" s="22">
        <v>0.83093318500000002</v>
      </c>
      <c r="T61" s="22" t="s">
        <v>718</v>
      </c>
      <c r="U61" s="22">
        <v>6.6701212999999995E-2</v>
      </c>
      <c r="V61" s="22" t="s">
        <v>719</v>
      </c>
      <c r="W61" s="22">
        <v>6.8636831999999995E-2</v>
      </c>
      <c r="X61" s="22" t="s">
        <v>1129</v>
      </c>
      <c r="Y61" s="23">
        <v>5470.3022330000003</v>
      </c>
      <c r="Z61" s="22" t="s">
        <v>718</v>
      </c>
      <c r="AA61" s="23">
        <v>119.27023250000001</v>
      </c>
      <c r="AB61" s="22" t="s">
        <v>719</v>
      </c>
      <c r="AC61" s="23">
        <v>110.2954103</v>
      </c>
      <c r="AD61" s="22" t="s">
        <v>1129</v>
      </c>
      <c r="AE61" s="22">
        <v>4.5474294310000003</v>
      </c>
      <c r="AF61" s="22" t="s">
        <v>718</v>
      </c>
      <c r="AG61" s="22">
        <v>6.4074608000000005E-2</v>
      </c>
      <c r="AH61" s="22" t="s">
        <v>719</v>
      </c>
      <c r="AI61" s="22">
        <v>4.3684033999999997E-2</v>
      </c>
      <c r="AJ61" s="22" t="s">
        <v>1129</v>
      </c>
      <c r="AK61" s="22">
        <v>-0.14362086900000001</v>
      </c>
      <c r="AL61" s="22" t="s">
        <v>718</v>
      </c>
      <c r="AM61" s="22">
        <v>0.20228847799999999</v>
      </c>
      <c r="AN61" s="22" t="s">
        <v>719</v>
      </c>
      <c r="AO61" s="22">
        <v>0.16302323499999999</v>
      </c>
      <c r="AP61" s="22" t="s">
        <v>1129</v>
      </c>
      <c r="AQ61" s="23">
        <v>417.47984630000002</v>
      </c>
      <c r="AR61" s="22" t="s">
        <v>718</v>
      </c>
      <c r="AS61" s="23">
        <v>43.483645750000001</v>
      </c>
      <c r="AT61" s="22" t="s">
        <v>719</v>
      </c>
      <c r="AU61" s="23">
        <v>42.470306100000002</v>
      </c>
      <c r="AV61" t="s">
        <v>1130</v>
      </c>
    </row>
    <row r="62" spans="1:48">
      <c r="A62">
        <v>206029314</v>
      </c>
      <c r="B62" t="s">
        <v>1288</v>
      </c>
      <c r="C62" t="s">
        <v>740</v>
      </c>
      <c r="D62" t="s">
        <v>1288</v>
      </c>
      <c r="E62" s="58" t="s">
        <v>1273</v>
      </c>
      <c r="F62" t="s">
        <v>1288</v>
      </c>
      <c r="G62" s="58" t="s">
        <v>1198</v>
      </c>
      <c r="H62" t="s">
        <v>717</v>
      </c>
      <c r="I62" s="22">
        <v>0.84230917100000002</v>
      </c>
      <c r="J62" s="22" t="s">
        <v>718</v>
      </c>
      <c r="K62" s="22">
        <v>5.7566634999999998E-2</v>
      </c>
      <c r="L62" s="22" t="s">
        <v>719</v>
      </c>
      <c r="M62" s="22">
        <v>4.9854915999999999E-2</v>
      </c>
      <c r="N62" s="22" t="s">
        <v>1128</v>
      </c>
      <c r="O62" s="22" t="s">
        <v>645</v>
      </c>
      <c r="P62" t="s">
        <v>653</v>
      </c>
      <c r="Q62" s="22" t="s">
        <v>645</v>
      </c>
      <c r="R62" t="s">
        <v>717</v>
      </c>
      <c r="S62" s="22">
        <v>0.80536760900000004</v>
      </c>
      <c r="T62" s="22" t="s">
        <v>718</v>
      </c>
      <c r="U62" s="22">
        <v>5.8644340000000003E-2</v>
      </c>
      <c r="V62" s="22" t="s">
        <v>719</v>
      </c>
      <c r="W62" s="22">
        <v>8.0409830000000002E-2</v>
      </c>
      <c r="X62" s="22" t="s">
        <v>1129</v>
      </c>
      <c r="Y62" s="23">
        <v>5615.5364760000002</v>
      </c>
      <c r="Z62" s="22" t="s">
        <v>718</v>
      </c>
      <c r="AA62" s="23">
        <v>96.305034689999999</v>
      </c>
      <c r="AB62" s="22" t="s">
        <v>719</v>
      </c>
      <c r="AC62" s="23">
        <v>53.973147679999997</v>
      </c>
      <c r="AD62" s="22" t="s">
        <v>1129</v>
      </c>
      <c r="AE62" s="22">
        <v>4.5554198020000003</v>
      </c>
      <c r="AF62" s="22" t="s">
        <v>718</v>
      </c>
      <c r="AG62" s="22">
        <v>7.7896283999999996E-2</v>
      </c>
      <c r="AH62" s="22" t="s">
        <v>719</v>
      </c>
      <c r="AI62" s="22">
        <v>4.4809908000000002E-2</v>
      </c>
      <c r="AJ62" s="22" t="s">
        <v>1129</v>
      </c>
      <c r="AK62" s="22">
        <v>-0.34978178799999998</v>
      </c>
      <c r="AL62" s="22" t="s">
        <v>718</v>
      </c>
      <c r="AM62" s="22">
        <v>0.146511212</v>
      </c>
      <c r="AN62" s="22" t="s">
        <v>719</v>
      </c>
      <c r="AO62" s="22">
        <v>0.123658083</v>
      </c>
      <c r="AP62" s="22" t="s">
        <v>1129</v>
      </c>
      <c r="AQ62" s="23">
        <v>382.71439479999998</v>
      </c>
      <c r="AR62" s="22" t="s">
        <v>718</v>
      </c>
      <c r="AS62" s="23">
        <v>30.48829533</v>
      </c>
      <c r="AT62" s="22" t="s">
        <v>719</v>
      </c>
      <c r="AU62" s="23">
        <v>40.806052200000003</v>
      </c>
      <c r="AV62" t="s">
        <v>1130</v>
      </c>
    </row>
    <row r="63" spans="1:48">
      <c r="A63">
        <v>206038483</v>
      </c>
      <c r="B63" t="s">
        <v>1288</v>
      </c>
      <c r="C63" t="s">
        <v>740</v>
      </c>
      <c r="D63" t="s">
        <v>1288</v>
      </c>
      <c r="E63" s="58" t="s">
        <v>1274</v>
      </c>
      <c r="F63" t="s">
        <v>1288</v>
      </c>
      <c r="G63" s="58" t="s">
        <v>1199</v>
      </c>
      <c r="H63" t="s">
        <v>717</v>
      </c>
      <c r="I63" s="22">
        <v>0.97738469299999997</v>
      </c>
      <c r="J63" s="22" t="s">
        <v>718</v>
      </c>
      <c r="K63" s="22">
        <v>5.1860208999999997E-2</v>
      </c>
      <c r="L63" s="22" t="s">
        <v>719</v>
      </c>
      <c r="M63" s="22">
        <v>5.2182306999999997E-2</v>
      </c>
      <c r="N63" s="22" t="s">
        <v>1128</v>
      </c>
      <c r="O63" s="22" t="s">
        <v>645</v>
      </c>
      <c r="P63" t="s">
        <v>653</v>
      </c>
      <c r="Q63" s="22" t="s">
        <v>645</v>
      </c>
      <c r="R63" t="s">
        <v>717</v>
      </c>
      <c r="S63" s="22">
        <v>0.97346053099999996</v>
      </c>
      <c r="T63" s="22" t="s">
        <v>718</v>
      </c>
      <c r="U63" s="22">
        <v>8.6909014000000007E-2</v>
      </c>
      <c r="V63" s="22" t="s">
        <v>719</v>
      </c>
      <c r="W63" s="22">
        <v>0.26067298799999999</v>
      </c>
      <c r="X63" s="22" t="s">
        <v>1129</v>
      </c>
      <c r="Y63" s="23">
        <v>5699.5193959999997</v>
      </c>
      <c r="Z63" s="22" t="s">
        <v>718</v>
      </c>
      <c r="AA63" s="23">
        <v>120.82320180000001</v>
      </c>
      <c r="AB63" s="22" t="s">
        <v>719</v>
      </c>
      <c r="AC63" s="23">
        <v>88.277933739999995</v>
      </c>
      <c r="AD63" s="22" t="s">
        <v>1129</v>
      </c>
      <c r="AE63" s="22">
        <v>4.4535003309999999</v>
      </c>
      <c r="AF63" s="22" t="s">
        <v>718</v>
      </c>
      <c r="AG63" s="22">
        <v>0.19907692199999999</v>
      </c>
      <c r="AH63" s="22" t="s">
        <v>719</v>
      </c>
      <c r="AI63" s="22">
        <v>7.0049245999999996E-2</v>
      </c>
      <c r="AJ63" s="22" t="s">
        <v>1129</v>
      </c>
      <c r="AK63" s="22">
        <v>2.2875891999999998E-2</v>
      </c>
      <c r="AL63" s="22" t="s">
        <v>718</v>
      </c>
      <c r="AM63" s="22">
        <v>0.14596187399999999</v>
      </c>
      <c r="AN63" s="22" t="s">
        <v>719</v>
      </c>
      <c r="AO63" s="22">
        <v>0.12534321000000001</v>
      </c>
      <c r="AP63" s="22" t="s">
        <v>1129</v>
      </c>
      <c r="AQ63" s="23">
        <v>334.9456917</v>
      </c>
      <c r="AR63" s="22" t="s">
        <v>718</v>
      </c>
      <c r="AS63" s="23">
        <v>32.128428820000003</v>
      </c>
      <c r="AT63" s="22" t="s">
        <v>719</v>
      </c>
      <c r="AU63" s="23">
        <v>88.836681069999997</v>
      </c>
      <c r="AV63" t="s">
        <v>1130</v>
      </c>
    </row>
    <row r="64" spans="1:48">
      <c r="A64">
        <v>206047297</v>
      </c>
      <c r="B64" t="s">
        <v>1288</v>
      </c>
      <c r="C64" t="s">
        <v>571</v>
      </c>
      <c r="D64" t="s">
        <v>1288</v>
      </c>
      <c r="E64" s="58" t="s">
        <v>1275</v>
      </c>
      <c r="F64" t="s">
        <v>1288</v>
      </c>
      <c r="G64" s="58" t="s">
        <v>1200</v>
      </c>
      <c r="H64" t="s">
        <v>717</v>
      </c>
      <c r="I64" s="22">
        <v>0.76800261299999995</v>
      </c>
      <c r="J64" s="22" t="s">
        <v>718</v>
      </c>
      <c r="K64" s="22">
        <v>4.9500712000000002E-2</v>
      </c>
      <c r="L64" s="22" t="s">
        <v>719</v>
      </c>
      <c r="M64" s="22">
        <v>6.8693981000000001E-2</v>
      </c>
      <c r="N64" s="22" t="s">
        <v>1128</v>
      </c>
      <c r="O64" s="22">
        <v>0.66936578899374144</v>
      </c>
      <c r="P64" t="s">
        <v>653</v>
      </c>
      <c r="Q64" s="22" t="s">
        <v>645</v>
      </c>
      <c r="R64" t="s">
        <v>717</v>
      </c>
      <c r="S64" s="22">
        <v>0.72205939799999996</v>
      </c>
      <c r="T64" s="22" t="s">
        <v>718</v>
      </c>
      <c r="U64" s="22">
        <v>4.2277544E-2</v>
      </c>
      <c r="V64" s="22" t="s">
        <v>719</v>
      </c>
      <c r="W64" s="22">
        <v>7.0846230999999996E-2</v>
      </c>
      <c r="X64" s="22" t="s">
        <v>1129</v>
      </c>
      <c r="Y64" s="23">
        <v>5366.2211880000004</v>
      </c>
      <c r="Z64" s="22" t="s">
        <v>718</v>
      </c>
      <c r="AA64" s="23">
        <v>102.4554742</v>
      </c>
      <c r="AB64" s="22" t="s">
        <v>719</v>
      </c>
      <c r="AC64" s="23">
        <v>116.1148341</v>
      </c>
      <c r="AD64" s="22" t="s">
        <v>1129</v>
      </c>
      <c r="AE64" s="22">
        <v>4.6074791099999999</v>
      </c>
      <c r="AF64" s="22" t="s">
        <v>718</v>
      </c>
      <c r="AG64" s="22">
        <v>5.1456946000000003E-2</v>
      </c>
      <c r="AH64" s="22" t="s">
        <v>719</v>
      </c>
      <c r="AI64" s="22">
        <v>3.2957657000000001E-2</v>
      </c>
      <c r="AJ64" s="22" t="s">
        <v>1129</v>
      </c>
      <c r="AK64" s="22">
        <v>-0.46120281099999999</v>
      </c>
      <c r="AL64" s="22" t="s">
        <v>718</v>
      </c>
      <c r="AM64" s="22">
        <v>0.165668595</v>
      </c>
      <c r="AN64" s="22" t="s">
        <v>719</v>
      </c>
      <c r="AO64" s="22">
        <v>0.22747298099999999</v>
      </c>
      <c r="AP64" s="22" t="s">
        <v>1129</v>
      </c>
      <c r="AQ64" s="23">
        <v>187.48428240000001</v>
      </c>
      <c r="AR64" s="22" t="s">
        <v>718</v>
      </c>
      <c r="AS64" s="23">
        <v>14.209006</v>
      </c>
      <c r="AT64" s="22" t="s">
        <v>719</v>
      </c>
      <c r="AU64" s="23">
        <v>18.708853099999999</v>
      </c>
      <c r="AV64" t="s">
        <v>1130</v>
      </c>
    </row>
    <row r="65" spans="1:48">
      <c r="A65">
        <v>206061524</v>
      </c>
      <c r="B65" t="s">
        <v>1288</v>
      </c>
      <c r="C65" t="s">
        <v>740</v>
      </c>
      <c r="D65" t="s">
        <v>1288</v>
      </c>
      <c r="E65" s="58" t="s">
        <v>1276</v>
      </c>
      <c r="F65" t="s">
        <v>1288</v>
      </c>
      <c r="G65" s="58" t="s">
        <v>1201</v>
      </c>
      <c r="H65" t="s">
        <v>717</v>
      </c>
      <c r="I65" s="22">
        <v>0.64917797799999999</v>
      </c>
      <c r="J65" s="22" t="s">
        <v>718</v>
      </c>
      <c r="K65" s="22">
        <v>5.0361942999999999E-2</v>
      </c>
      <c r="L65" s="22" t="s">
        <v>719</v>
      </c>
      <c r="M65" s="22">
        <v>4.3351407000000002E-2</v>
      </c>
      <c r="N65" s="22" t="s">
        <v>1128</v>
      </c>
      <c r="O65" s="22">
        <v>0.77069523297969922</v>
      </c>
      <c r="P65" t="s">
        <v>653</v>
      </c>
      <c r="Q65" s="22" t="s">
        <v>645</v>
      </c>
      <c r="R65" t="s">
        <v>717</v>
      </c>
      <c r="S65" s="22">
        <v>0.62219729099999999</v>
      </c>
      <c r="T65" s="22" t="s">
        <v>718</v>
      </c>
      <c r="U65" s="22">
        <v>4.2931156999999998E-2</v>
      </c>
      <c r="V65" s="22" t="s">
        <v>719</v>
      </c>
      <c r="W65" s="22">
        <v>3.7855270000000003E-2</v>
      </c>
      <c r="X65" s="22" t="s">
        <v>1129</v>
      </c>
      <c r="Y65" s="23">
        <v>4322.2125900000001</v>
      </c>
      <c r="Z65" s="22" t="s">
        <v>718</v>
      </c>
      <c r="AA65" s="23">
        <v>92.940526559999995</v>
      </c>
      <c r="AB65" s="22" t="s">
        <v>719</v>
      </c>
      <c r="AC65" s="23">
        <v>89.493680710000007</v>
      </c>
      <c r="AD65" s="22" t="s">
        <v>1129</v>
      </c>
      <c r="AE65" s="22">
        <v>4.6642101809999996</v>
      </c>
      <c r="AF65" s="22" t="s">
        <v>718</v>
      </c>
      <c r="AG65" s="22">
        <v>2.5740565999999999E-2</v>
      </c>
      <c r="AH65" s="22" t="s">
        <v>719</v>
      </c>
      <c r="AI65" s="22">
        <v>2.7822390999999998E-2</v>
      </c>
      <c r="AJ65" s="22" t="s">
        <v>1129</v>
      </c>
      <c r="AK65" s="22">
        <v>-0.13688302999999999</v>
      </c>
      <c r="AL65" s="22" t="s">
        <v>718</v>
      </c>
      <c r="AM65" s="22">
        <v>0.19880592</v>
      </c>
      <c r="AN65" s="22" t="s">
        <v>719</v>
      </c>
      <c r="AO65" s="22">
        <v>0.15398392</v>
      </c>
      <c r="AP65" s="22" t="s">
        <v>1129</v>
      </c>
      <c r="AQ65" s="23">
        <v>277.94868739999998</v>
      </c>
      <c r="AR65" s="22" t="s">
        <v>718</v>
      </c>
      <c r="AS65" s="23">
        <v>38.071747469999998</v>
      </c>
      <c r="AT65" s="22" t="s">
        <v>719</v>
      </c>
      <c r="AU65" s="23">
        <v>28.084640749999998</v>
      </c>
      <c r="AV65" t="s">
        <v>1130</v>
      </c>
    </row>
    <row r="66" spans="1:48">
      <c r="A66">
        <v>206082454</v>
      </c>
      <c r="B66" t="s">
        <v>1288</v>
      </c>
      <c r="C66" t="s">
        <v>740</v>
      </c>
      <c r="D66" t="s">
        <v>1288</v>
      </c>
      <c r="E66" s="58" t="s">
        <v>1277</v>
      </c>
      <c r="F66" t="s">
        <v>1288</v>
      </c>
      <c r="G66" s="58" t="s">
        <v>1202</v>
      </c>
      <c r="H66" t="s">
        <v>717</v>
      </c>
      <c r="I66" s="22">
        <v>0.89995459200000005</v>
      </c>
      <c r="J66" s="22" t="s">
        <v>718</v>
      </c>
      <c r="K66" s="22">
        <v>6.9332756999999995E-2</v>
      </c>
      <c r="L66" s="22" t="s">
        <v>719</v>
      </c>
      <c r="M66" s="22">
        <v>6.1569815E-2</v>
      </c>
      <c r="N66" s="22" t="s">
        <v>1128</v>
      </c>
      <c r="O66" s="22" t="s">
        <v>645</v>
      </c>
      <c r="P66" t="s">
        <v>653</v>
      </c>
      <c r="Q66" s="22" t="s">
        <v>645</v>
      </c>
      <c r="R66" t="s">
        <v>717</v>
      </c>
      <c r="S66" s="22">
        <v>0.89102983599999996</v>
      </c>
      <c r="T66" s="22" t="s">
        <v>718</v>
      </c>
      <c r="U66" s="22">
        <v>8.8159299999999996E-2</v>
      </c>
      <c r="V66" s="22" t="s">
        <v>719</v>
      </c>
      <c r="W66" s="22">
        <v>0.110027711</v>
      </c>
      <c r="X66" s="22" t="s">
        <v>1129</v>
      </c>
      <c r="Y66" s="23">
        <v>5708.1141239999997</v>
      </c>
      <c r="Z66" s="22" t="s">
        <v>718</v>
      </c>
      <c r="AA66" s="23">
        <v>126.0064699</v>
      </c>
      <c r="AB66" s="22" t="s">
        <v>719</v>
      </c>
      <c r="AC66" s="23">
        <v>85.068753770000001</v>
      </c>
      <c r="AD66" s="22" t="s">
        <v>1129</v>
      </c>
      <c r="AE66" s="22">
        <v>4.5027689830000002</v>
      </c>
      <c r="AF66" s="22" t="s">
        <v>718</v>
      </c>
      <c r="AG66" s="22">
        <v>0.107335386</v>
      </c>
      <c r="AH66" s="22" t="s">
        <v>719</v>
      </c>
      <c r="AI66" s="22">
        <v>6.2965568E-2</v>
      </c>
      <c r="AJ66" s="22" t="s">
        <v>1129</v>
      </c>
      <c r="AK66" s="22">
        <v>-0.23407410000000001</v>
      </c>
      <c r="AL66" s="22" t="s">
        <v>718</v>
      </c>
      <c r="AM66" s="22">
        <v>0.16477007599999999</v>
      </c>
      <c r="AN66" s="22" t="s">
        <v>719</v>
      </c>
      <c r="AO66" s="22">
        <v>0.15733441000000001</v>
      </c>
      <c r="AP66" s="22" t="s">
        <v>1129</v>
      </c>
      <c r="AQ66" s="23">
        <v>262.43839389999999</v>
      </c>
      <c r="AR66" s="22" t="s">
        <v>718</v>
      </c>
      <c r="AS66" s="23">
        <v>27.732338370000001</v>
      </c>
      <c r="AT66" s="22" t="s">
        <v>719</v>
      </c>
      <c r="AU66" s="23">
        <v>33.40566724</v>
      </c>
      <c r="AV66" t="s">
        <v>1130</v>
      </c>
    </row>
    <row r="67" spans="1:48">
      <c r="A67">
        <v>206135075</v>
      </c>
      <c r="B67" t="s">
        <v>1288</v>
      </c>
      <c r="C67" t="s">
        <v>571</v>
      </c>
      <c r="D67" t="s">
        <v>1288</v>
      </c>
      <c r="E67" s="58" t="s">
        <v>1278</v>
      </c>
      <c r="F67" t="s">
        <v>1288</v>
      </c>
      <c r="G67" s="58" t="s">
        <v>1203</v>
      </c>
      <c r="H67" t="s">
        <v>717</v>
      </c>
      <c r="I67" s="22">
        <v>1.3712475079999999</v>
      </c>
      <c r="J67" s="22" t="s">
        <v>718</v>
      </c>
      <c r="K67" s="22">
        <v>0.15524348499999999</v>
      </c>
      <c r="L67" s="22" t="s">
        <v>719</v>
      </c>
      <c r="M67" s="22">
        <v>0.16185692500000001</v>
      </c>
      <c r="N67" s="22" t="s">
        <v>1128</v>
      </c>
      <c r="O67" s="22">
        <v>0.57616191999672173</v>
      </c>
      <c r="P67" t="s">
        <v>653</v>
      </c>
      <c r="Q67" s="22" t="s">
        <v>645</v>
      </c>
      <c r="R67" t="s">
        <v>717</v>
      </c>
      <c r="S67" s="22">
        <v>1.560216276</v>
      </c>
      <c r="T67" s="22" t="s">
        <v>718</v>
      </c>
      <c r="U67" s="22">
        <v>0.24513586700000001</v>
      </c>
      <c r="V67" s="22" t="s">
        <v>719</v>
      </c>
      <c r="W67" s="22">
        <v>0.39672266899999997</v>
      </c>
      <c r="X67" s="22" t="s">
        <v>1129</v>
      </c>
      <c r="Y67" s="23">
        <v>6757.1042159999997</v>
      </c>
      <c r="Z67" s="22" t="s">
        <v>718</v>
      </c>
      <c r="AA67" s="23">
        <v>155.33930939999999</v>
      </c>
      <c r="AB67" s="22" t="s">
        <v>719</v>
      </c>
      <c r="AC67" s="23">
        <v>159.86026319999999</v>
      </c>
      <c r="AD67" s="22" t="s">
        <v>1129</v>
      </c>
      <c r="AE67" s="22">
        <v>4.1874683859999999</v>
      </c>
      <c r="AF67" s="22" t="s">
        <v>718</v>
      </c>
      <c r="AG67" s="22">
        <v>0.15581392999999999</v>
      </c>
      <c r="AH67" s="22" t="s">
        <v>719</v>
      </c>
      <c r="AI67" s="22">
        <v>0.103814433</v>
      </c>
      <c r="AJ67" s="22" t="s">
        <v>1129</v>
      </c>
      <c r="AK67" s="22">
        <v>-5.7332495999999997E-2</v>
      </c>
      <c r="AL67" s="22" t="s">
        <v>718</v>
      </c>
      <c r="AM67" s="22">
        <v>0.20594226500000001</v>
      </c>
      <c r="AN67" s="22" t="s">
        <v>719</v>
      </c>
      <c r="AO67" s="22">
        <v>0.13012818200000001</v>
      </c>
      <c r="AP67" s="22" t="s">
        <v>1129</v>
      </c>
      <c r="AQ67" s="23">
        <v>576.26001150000002</v>
      </c>
      <c r="AR67" s="22" t="s">
        <v>718</v>
      </c>
      <c r="AS67" s="23">
        <v>91.827103149999999</v>
      </c>
      <c r="AT67" s="22" t="s">
        <v>719</v>
      </c>
      <c r="AU67" s="23">
        <v>156.75416999999999</v>
      </c>
      <c r="AV67" t="s">
        <v>1130</v>
      </c>
    </row>
    <row r="68" spans="1:48">
      <c r="A68">
        <v>206135267</v>
      </c>
      <c r="B68" t="s">
        <v>1288</v>
      </c>
      <c r="C68" t="s">
        <v>131</v>
      </c>
      <c r="D68" t="s">
        <v>1288</v>
      </c>
      <c r="E68" s="58" t="s">
        <v>1279</v>
      </c>
      <c r="F68" t="s">
        <v>1288</v>
      </c>
      <c r="G68" s="58" t="s">
        <v>1204</v>
      </c>
      <c r="H68" t="s">
        <v>717</v>
      </c>
      <c r="I68" s="22">
        <v>0.94811882700000005</v>
      </c>
      <c r="J68" s="22" t="s">
        <v>718</v>
      </c>
      <c r="K68" s="22">
        <v>7.3953291000000004E-2</v>
      </c>
      <c r="L68" s="22" t="s">
        <v>719</v>
      </c>
      <c r="M68" s="22">
        <v>0.91114102399999997</v>
      </c>
      <c r="N68" s="22" t="s">
        <v>1128</v>
      </c>
      <c r="O68" s="22">
        <v>0.65590550286583438</v>
      </c>
      <c r="P68" t="s">
        <v>653</v>
      </c>
      <c r="Q68" s="22">
        <v>0.54784518797452375</v>
      </c>
      <c r="R68" t="s">
        <v>717</v>
      </c>
      <c r="S68" s="22">
        <v>0.91556529499999995</v>
      </c>
      <c r="T68" s="22" t="s">
        <v>718</v>
      </c>
      <c r="U68" s="22">
        <v>7.5098113999999994E-2</v>
      </c>
      <c r="V68" s="22" t="s">
        <v>719</v>
      </c>
      <c r="W68" s="2">
        <v>92.376043789999997</v>
      </c>
      <c r="X68" s="22" t="s">
        <v>1129</v>
      </c>
      <c r="Y68" s="23">
        <v>5434.198985</v>
      </c>
      <c r="Z68" s="22" t="s">
        <v>718</v>
      </c>
      <c r="AA68" s="23">
        <v>1476.6799490000001</v>
      </c>
      <c r="AB68" s="22" t="s">
        <v>719</v>
      </c>
      <c r="AC68" s="23">
        <v>148.266031</v>
      </c>
      <c r="AD68" s="22" t="s">
        <v>1129</v>
      </c>
      <c r="AE68" s="22">
        <v>4.473840987</v>
      </c>
      <c r="AF68" s="22" t="s">
        <v>718</v>
      </c>
      <c r="AG68" s="22">
        <v>3.7113148169999999</v>
      </c>
      <c r="AH68" s="22" t="s">
        <v>719</v>
      </c>
      <c r="AI68" s="22">
        <v>7.3709245000000007E-2</v>
      </c>
      <c r="AJ68" s="22" t="s">
        <v>1129</v>
      </c>
      <c r="AK68" s="22">
        <v>-0.17977922399999999</v>
      </c>
      <c r="AL68" s="22" t="s">
        <v>718</v>
      </c>
      <c r="AM68" s="22">
        <v>0.48293835600000001</v>
      </c>
      <c r="AN68" s="22" t="s">
        <v>719</v>
      </c>
      <c r="AO68" s="22">
        <v>0.210402067</v>
      </c>
      <c r="AP68" s="22" t="s">
        <v>1129</v>
      </c>
      <c r="AQ68" s="23">
        <v>66.389812559999996</v>
      </c>
      <c r="AR68" s="22" t="s">
        <v>718</v>
      </c>
      <c r="AS68" s="23">
        <v>6.236346213</v>
      </c>
      <c r="AT68" s="22" t="s">
        <v>719</v>
      </c>
      <c r="AU68" s="23">
        <v>989.55617930000005</v>
      </c>
      <c r="AV68" t="s">
        <v>1130</v>
      </c>
    </row>
    <row r="69" spans="1:48">
      <c r="A69">
        <v>206152015</v>
      </c>
      <c r="B69" t="s">
        <v>1288</v>
      </c>
      <c r="C69" t="s">
        <v>571</v>
      </c>
      <c r="D69" t="s">
        <v>1288</v>
      </c>
      <c r="E69" s="58" t="s">
        <v>1280</v>
      </c>
      <c r="F69" t="s">
        <v>1288</v>
      </c>
      <c r="G69" s="58" t="s">
        <v>1205</v>
      </c>
      <c r="H69" t="s">
        <v>717</v>
      </c>
      <c r="I69" s="22">
        <v>1.263912897</v>
      </c>
      <c r="J69" s="22" t="s">
        <v>718</v>
      </c>
      <c r="K69" s="22">
        <v>0.114506707</v>
      </c>
      <c r="L69" s="22" t="s">
        <v>719</v>
      </c>
      <c r="M69" s="22">
        <v>0.35313580700000002</v>
      </c>
      <c r="N69" s="22" t="s">
        <v>1128</v>
      </c>
      <c r="O69" s="22">
        <v>0.54121963912517934</v>
      </c>
      <c r="P69" t="s">
        <v>653</v>
      </c>
      <c r="Q69" s="22">
        <v>0.40217730605212743</v>
      </c>
      <c r="R69" t="s">
        <v>717</v>
      </c>
      <c r="S69" s="22">
        <v>1.372894971</v>
      </c>
      <c r="T69" s="22" t="s">
        <v>718</v>
      </c>
      <c r="U69" s="22">
        <v>0.180331981</v>
      </c>
      <c r="V69" s="22" t="s">
        <v>719</v>
      </c>
      <c r="W69" s="22">
        <v>1.1447764760000001</v>
      </c>
      <c r="X69" s="22" t="s">
        <v>1129</v>
      </c>
      <c r="Y69" s="23">
        <v>6465.4792790000001</v>
      </c>
      <c r="Z69" s="22" t="s">
        <v>718</v>
      </c>
      <c r="AA69" s="23">
        <v>361.49219779999999</v>
      </c>
      <c r="AB69" s="22" t="s">
        <v>719</v>
      </c>
      <c r="AC69" s="23">
        <v>182.62886979999999</v>
      </c>
      <c r="AD69" s="22" t="s">
        <v>1129</v>
      </c>
      <c r="AE69" s="22">
        <v>4.2641689119999997</v>
      </c>
      <c r="AF69" s="22" t="s">
        <v>718</v>
      </c>
      <c r="AG69" s="22">
        <v>0.41901577200000001</v>
      </c>
      <c r="AH69" s="22" t="s">
        <v>719</v>
      </c>
      <c r="AI69" s="22">
        <v>8.6389572999999997E-2</v>
      </c>
      <c r="AJ69" s="22" t="s">
        <v>1129</v>
      </c>
      <c r="AK69" s="22">
        <v>-9.8589562000000006E-2</v>
      </c>
      <c r="AL69" s="22" t="s">
        <v>718</v>
      </c>
      <c r="AM69" s="22">
        <v>0.42639400900000002</v>
      </c>
      <c r="AN69" s="22" t="s">
        <v>719</v>
      </c>
      <c r="AO69" s="22">
        <v>0.16803913400000001</v>
      </c>
      <c r="AP69" s="22" t="s">
        <v>1129</v>
      </c>
      <c r="AQ69" s="23">
        <v>350.92344200000002</v>
      </c>
      <c r="AR69" s="22" t="s">
        <v>718</v>
      </c>
      <c r="AS69" s="23">
        <v>54.496844600000003</v>
      </c>
      <c r="AT69" s="22" t="s">
        <v>719</v>
      </c>
      <c r="AU69" s="23">
        <v>293.95208159999999</v>
      </c>
      <c r="AV69" t="s">
        <v>1130</v>
      </c>
    </row>
    <row r="70" spans="1:48">
      <c r="A70">
        <v>206155547</v>
      </c>
      <c r="B70" t="s">
        <v>1288</v>
      </c>
      <c r="C70" t="s">
        <v>571</v>
      </c>
      <c r="D70" t="s">
        <v>1288</v>
      </c>
      <c r="E70" s="58" t="s">
        <v>1281</v>
      </c>
      <c r="F70" t="s">
        <v>1288</v>
      </c>
      <c r="G70" s="58" t="s">
        <v>1206</v>
      </c>
      <c r="H70" t="s">
        <v>717</v>
      </c>
      <c r="I70" s="22">
        <v>1.1789396160000001</v>
      </c>
      <c r="J70" s="22" t="s">
        <v>718</v>
      </c>
      <c r="K70" s="22">
        <v>9.4849203000000007E-2</v>
      </c>
      <c r="L70" s="22" t="s">
        <v>719</v>
      </c>
      <c r="M70" s="22">
        <v>0.12502526999999999</v>
      </c>
      <c r="N70" s="22" t="s">
        <v>1128</v>
      </c>
      <c r="O70" s="22">
        <v>0.78496494259804395</v>
      </c>
      <c r="P70" t="s">
        <v>653</v>
      </c>
      <c r="Q70" s="22" t="s">
        <v>645</v>
      </c>
      <c r="R70" t="s">
        <v>717</v>
      </c>
      <c r="S70" s="22">
        <v>1.25385463</v>
      </c>
      <c r="T70" s="22" t="s">
        <v>718</v>
      </c>
      <c r="U70" s="22">
        <v>0.16331727700000001</v>
      </c>
      <c r="V70" s="22" t="s">
        <v>719</v>
      </c>
      <c r="W70" s="22">
        <v>0.31703030999999998</v>
      </c>
      <c r="X70" s="22" t="s">
        <v>1129</v>
      </c>
      <c r="Y70" s="23">
        <v>6198.5520980000001</v>
      </c>
      <c r="Z70" s="22" t="s">
        <v>718</v>
      </c>
      <c r="AA70" s="23">
        <v>152.91903429999999</v>
      </c>
      <c r="AB70" s="22" t="s">
        <v>719</v>
      </c>
      <c r="AC70" s="23">
        <v>158.93441910000001</v>
      </c>
      <c r="AD70" s="22" t="s">
        <v>1129</v>
      </c>
      <c r="AE70" s="22">
        <v>4.3134424930000002</v>
      </c>
      <c r="AF70" s="22" t="s">
        <v>718</v>
      </c>
      <c r="AG70" s="22">
        <v>0.16248970800000001</v>
      </c>
      <c r="AH70" s="22" t="s">
        <v>719</v>
      </c>
      <c r="AI70" s="22">
        <v>9.0916291999999996E-2</v>
      </c>
      <c r="AJ70" s="22" t="s">
        <v>1129</v>
      </c>
      <c r="AK70" s="22">
        <v>4.3631475000000003E-2</v>
      </c>
      <c r="AL70" s="22" t="s">
        <v>718</v>
      </c>
      <c r="AM70" s="22">
        <v>0.13539834100000001</v>
      </c>
      <c r="AN70" s="22" t="s">
        <v>719</v>
      </c>
      <c r="AO70" s="22">
        <v>0.124767873</v>
      </c>
      <c r="AP70" s="22" t="s">
        <v>1129</v>
      </c>
      <c r="AQ70" s="23">
        <v>1538.73397</v>
      </c>
      <c r="AR70" s="22" t="s">
        <v>718</v>
      </c>
      <c r="AS70" s="23">
        <v>254.31036689999999</v>
      </c>
      <c r="AT70" s="22" t="s">
        <v>719</v>
      </c>
      <c r="AU70" s="23">
        <v>343.8966878</v>
      </c>
      <c r="AV70" t="s">
        <v>1130</v>
      </c>
    </row>
    <row r="71" spans="1:48">
      <c r="A71">
        <v>206173295</v>
      </c>
      <c r="B71" t="s">
        <v>1288</v>
      </c>
      <c r="C71" t="s">
        <v>571</v>
      </c>
      <c r="D71" t="s">
        <v>1288</v>
      </c>
      <c r="E71" s="58" t="s">
        <v>1282</v>
      </c>
      <c r="F71" t="s">
        <v>1288</v>
      </c>
      <c r="G71" s="58" t="s">
        <v>1207</v>
      </c>
      <c r="H71" t="s">
        <v>717</v>
      </c>
      <c r="I71" s="22">
        <v>0.91697430700000004</v>
      </c>
      <c r="J71" s="22" t="s">
        <v>718</v>
      </c>
      <c r="K71" s="22">
        <v>7.6977289000000004E-2</v>
      </c>
      <c r="L71" s="22" t="s">
        <v>719</v>
      </c>
      <c r="M71" s="22">
        <v>0.110776492</v>
      </c>
      <c r="N71" s="22" t="s">
        <v>1128</v>
      </c>
      <c r="O71" s="22">
        <v>0.55248838722369997</v>
      </c>
      <c r="P71" t="s">
        <v>653</v>
      </c>
      <c r="Q71" s="22" t="s">
        <v>645</v>
      </c>
      <c r="R71" t="s">
        <v>717</v>
      </c>
      <c r="S71" s="22">
        <v>0.88681665099999996</v>
      </c>
      <c r="T71" s="22" t="s">
        <v>718</v>
      </c>
      <c r="U71" s="22">
        <v>8.9448544000000005E-2</v>
      </c>
      <c r="V71" s="22" t="s">
        <v>719</v>
      </c>
      <c r="W71" s="22">
        <v>0.13229406699999999</v>
      </c>
      <c r="X71" s="22" t="s">
        <v>1129</v>
      </c>
      <c r="Y71" s="23">
        <v>5956.2366529999999</v>
      </c>
      <c r="Z71" s="22" t="s">
        <v>718</v>
      </c>
      <c r="AA71" s="23">
        <v>140.21247510000001</v>
      </c>
      <c r="AB71" s="22" t="s">
        <v>719</v>
      </c>
      <c r="AC71" s="23">
        <v>107.327749</v>
      </c>
      <c r="AD71" s="22" t="s">
        <v>1129</v>
      </c>
      <c r="AE71" s="22">
        <v>4.5087326389999998</v>
      </c>
      <c r="AF71" s="22" t="s">
        <v>718</v>
      </c>
      <c r="AG71" s="22">
        <v>8.1773694999999993E-2</v>
      </c>
      <c r="AH71" s="22" t="s">
        <v>719</v>
      </c>
      <c r="AI71" s="22">
        <v>5.9946986000000001E-2</v>
      </c>
      <c r="AJ71" s="22" t="s">
        <v>1129</v>
      </c>
      <c r="AK71" s="22">
        <v>-0.40257146399999999</v>
      </c>
      <c r="AL71" s="22" t="s">
        <v>718</v>
      </c>
      <c r="AM71" s="22">
        <v>0.19047051800000001</v>
      </c>
      <c r="AN71" s="22" t="s">
        <v>719</v>
      </c>
      <c r="AO71" s="22">
        <v>0.29302583900000001</v>
      </c>
      <c r="AP71" s="22" t="s">
        <v>1129</v>
      </c>
      <c r="AQ71" s="23">
        <v>419.40810750000003</v>
      </c>
      <c r="AR71" s="22" t="s">
        <v>718</v>
      </c>
      <c r="AS71" s="23">
        <v>43.695952259999999</v>
      </c>
      <c r="AT71" s="22" t="s">
        <v>719</v>
      </c>
      <c r="AU71" s="23">
        <v>63.920481469999999</v>
      </c>
      <c r="AV71" t="s">
        <v>1130</v>
      </c>
    </row>
    <row r="72" spans="1:48">
      <c r="A72">
        <v>206245553</v>
      </c>
      <c r="B72" t="s">
        <v>1288</v>
      </c>
      <c r="C72" t="s">
        <v>740</v>
      </c>
      <c r="D72" t="s">
        <v>1288</v>
      </c>
      <c r="E72" s="58" t="s">
        <v>1283</v>
      </c>
      <c r="F72" t="s">
        <v>1288</v>
      </c>
      <c r="G72" s="58" t="s">
        <v>1208</v>
      </c>
      <c r="H72" t="s">
        <v>717</v>
      </c>
      <c r="I72" s="22">
        <v>1.0691822209999999</v>
      </c>
      <c r="J72" s="22" t="s">
        <v>718</v>
      </c>
      <c r="K72" s="22">
        <v>8.2027958999999998E-2</v>
      </c>
      <c r="L72" s="22" t="s">
        <v>719</v>
      </c>
      <c r="M72" s="22">
        <v>0.12244832</v>
      </c>
      <c r="N72" s="22" t="s">
        <v>1128</v>
      </c>
      <c r="O72" s="22" t="s">
        <v>645</v>
      </c>
      <c r="P72" t="s">
        <v>653</v>
      </c>
      <c r="Q72" s="22" t="s">
        <v>645</v>
      </c>
      <c r="R72" t="s">
        <v>717</v>
      </c>
      <c r="S72" s="22">
        <v>1.114108589</v>
      </c>
      <c r="T72" s="22" t="s">
        <v>718</v>
      </c>
      <c r="U72" s="22">
        <v>0.13457898900000001</v>
      </c>
      <c r="V72" s="22" t="s">
        <v>719</v>
      </c>
      <c r="W72" s="22">
        <v>0.35844378199999999</v>
      </c>
      <c r="X72" s="22" t="s">
        <v>1129</v>
      </c>
      <c r="Y72" s="23">
        <v>5982.9490470000001</v>
      </c>
      <c r="Z72" s="22" t="s">
        <v>718</v>
      </c>
      <c r="AA72" s="23">
        <v>136.51976379999999</v>
      </c>
      <c r="AB72" s="22" t="s">
        <v>719</v>
      </c>
      <c r="AC72" s="23">
        <v>154.8114008</v>
      </c>
      <c r="AD72" s="22" t="s">
        <v>1129</v>
      </c>
      <c r="AE72" s="22">
        <v>4.3710788000000003</v>
      </c>
      <c r="AF72" s="22" t="s">
        <v>718</v>
      </c>
      <c r="AG72" s="22">
        <v>0.208329246</v>
      </c>
      <c r="AH72" s="22" t="s">
        <v>719</v>
      </c>
      <c r="AI72" s="22">
        <v>9.4910133999999993E-2</v>
      </c>
      <c r="AJ72" s="22" t="s">
        <v>1129</v>
      </c>
      <c r="AK72" s="22">
        <v>-4.8406857999999997E-2</v>
      </c>
      <c r="AL72" s="22" t="s">
        <v>718</v>
      </c>
      <c r="AM72" s="22">
        <v>0.19569600500000001</v>
      </c>
      <c r="AN72" s="22" t="s">
        <v>719</v>
      </c>
      <c r="AO72" s="22">
        <v>0.142357557</v>
      </c>
      <c r="AP72" s="22" t="s">
        <v>1129</v>
      </c>
      <c r="AQ72" s="23">
        <v>290.09888660000001</v>
      </c>
      <c r="AR72" s="22" t="s">
        <v>718</v>
      </c>
      <c r="AS72" s="23">
        <v>36.934175420000003</v>
      </c>
      <c r="AT72" s="22" t="s">
        <v>719</v>
      </c>
      <c r="AU72" s="23">
        <v>92.448824200000004</v>
      </c>
      <c r="AV72" t="s">
        <v>1130</v>
      </c>
    </row>
    <row r="73" spans="1:48">
      <c r="A73">
        <v>206247743</v>
      </c>
      <c r="B73" t="s">
        <v>1288</v>
      </c>
      <c r="C73" t="s">
        <v>571</v>
      </c>
      <c r="D73" t="s">
        <v>1288</v>
      </c>
      <c r="E73" s="58" t="s">
        <v>1284</v>
      </c>
      <c r="F73" t="s">
        <v>1288</v>
      </c>
      <c r="G73" s="58" t="s">
        <v>1209</v>
      </c>
      <c r="H73" t="s">
        <v>717</v>
      </c>
      <c r="I73" s="22">
        <v>0.84053561399999999</v>
      </c>
      <c r="J73" s="22" t="s">
        <v>718</v>
      </c>
      <c r="K73" s="22">
        <v>5.0347146000000002E-2</v>
      </c>
      <c r="L73" s="22" t="s">
        <v>719</v>
      </c>
      <c r="M73" s="22">
        <v>5.0897083000000003E-2</v>
      </c>
      <c r="N73" s="22" t="s">
        <v>1128</v>
      </c>
      <c r="O73" s="22">
        <v>0.8053878737849649</v>
      </c>
      <c r="P73" t="s">
        <v>653</v>
      </c>
      <c r="Q73" s="22" t="s">
        <v>645</v>
      </c>
      <c r="R73" t="s">
        <v>717</v>
      </c>
      <c r="S73" s="22">
        <v>0.80028036199999997</v>
      </c>
      <c r="T73" s="22" t="s">
        <v>718</v>
      </c>
      <c r="U73" s="22">
        <v>4.6549838000000003E-2</v>
      </c>
      <c r="V73" s="22" t="s">
        <v>719</v>
      </c>
      <c r="W73" s="22">
        <v>5.2603632999999997E-2</v>
      </c>
      <c r="X73" s="22" t="s">
        <v>1129</v>
      </c>
      <c r="Y73" s="23">
        <v>5132.29918</v>
      </c>
      <c r="Z73" s="22" t="s">
        <v>718</v>
      </c>
      <c r="AA73" s="23">
        <v>122.4243505</v>
      </c>
      <c r="AB73" s="22" t="s">
        <v>719</v>
      </c>
      <c r="AC73" s="23">
        <v>118.9011436</v>
      </c>
      <c r="AD73" s="22" t="s">
        <v>1129</v>
      </c>
      <c r="AE73" s="22">
        <v>4.5627937159999998</v>
      </c>
      <c r="AF73" s="22" t="s">
        <v>718</v>
      </c>
      <c r="AG73" s="22">
        <v>6.0893677E-2</v>
      </c>
      <c r="AH73" s="22" t="s">
        <v>719</v>
      </c>
      <c r="AI73" s="22">
        <v>3.1940007999999999E-2</v>
      </c>
      <c r="AJ73" s="22" t="s">
        <v>1129</v>
      </c>
      <c r="AK73" s="22">
        <v>8.2101169999999994E-3</v>
      </c>
      <c r="AL73" s="22" t="s">
        <v>718</v>
      </c>
      <c r="AM73" s="22">
        <v>0.17257934</v>
      </c>
      <c r="AN73" s="22" t="s">
        <v>719</v>
      </c>
      <c r="AO73" s="22">
        <v>0.144798554</v>
      </c>
      <c r="AP73" s="22" t="s">
        <v>1129</v>
      </c>
      <c r="AQ73" s="23">
        <v>101.35903519999999</v>
      </c>
      <c r="AR73" s="22" t="s">
        <v>718</v>
      </c>
      <c r="AS73" s="23">
        <v>19.461932740000002</v>
      </c>
      <c r="AT73" s="22" t="s">
        <v>719</v>
      </c>
      <c r="AU73" s="23">
        <v>7.8360756909999996</v>
      </c>
      <c r="AV73" t="s">
        <v>1130</v>
      </c>
    </row>
    <row r="74" spans="1:48">
      <c r="A74">
        <v>206311743</v>
      </c>
      <c r="B74" t="s">
        <v>1288</v>
      </c>
      <c r="C74" t="s">
        <v>740</v>
      </c>
      <c r="D74" t="s">
        <v>1288</v>
      </c>
      <c r="E74" s="58" t="s">
        <v>1285</v>
      </c>
      <c r="F74" t="s">
        <v>1288</v>
      </c>
      <c r="G74" s="58" t="s">
        <v>1210</v>
      </c>
      <c r="H74" t="s">
        <v>717</v>
      </c>
      <c r="I74" s="22">
        <v>0.76298686999999998</v>
      </c>
      <c r="J74" s="22" t="s">
        <v>718</v>
      </c>
      <c r="K74" s="22">
        <v>5.2358717999999999E-2</v>
      </c>
      <c r="L74" s="22" t="s">
        <v>719</v>
      </c>
      <c r="M74" s="22">
        <v>4.5051824999999997E-2</v>
      </c>
      <c r="N74" s="22" t="s">
        <v>1128</v>
      </c>
      <c r="O74" s="22" t="s">
        <v>645</v>
      </c>
      <c r="P74" t="s">
        <v>653</v>
      </c>
      <c r="Q74" s="22" t="s">
        <v>645</v>
      </c>
      <c r="R74" t="s">
        <v>717</v>
      </c>
      <c r="S74" s="22">
        <v>0.71588698500000003</v>
      </c>
      <c r="T74" s="22" t="s">
        <v>718</v>
      </c>
      <c r="U74" s="22">
        <v>4.6084649999999998E-2</v>
      </c>
      <c r="V74" s="22" t="s">
        <v>719</v>
      </c>
      <c r="W74" s="22">
        <v>3.8491270000000001E-2</v>
      </c>
      <c r="X74" s="22" t="s">
        <v>1129</v>
      </c>
      <c r="Y74" s="23">
        <v>4927.3878189999996</v>
      </c>
      <c r="Z74" s="22" t="s">
        <v>718</v>
      </c>
      <c r="AA74" s="23">
        <v>80.106869500000002</v>
      </c>
      <c r="AB74" s="22" t="s">
        <v>719</v>
      </c>
      <c r="AC74" s="23">
        <v>53.896816639999997</v>
      </c>
      <c r="AD74" s="22" t="s">
        <v>1129</v>
      </c>
      <c r="AE74" s="22">
        <v>4.6156748749999998</v>
      </c>
      <c r="AF74" s="22" t="s">
        <v>718</v>
      </c>
      <c r="AG74" s="22">
        <v>3.5112606999999997E-2</v>
      </c>
      <c r="AH74" s="22" t="s">
        <v>719</v>
      </c>
      <c r="AI74" s="22">
        <v>2.8811672999999999E-2</v>
      </c>
      <c r="AJ74" s="22" t="s">
        <v>1129</v>
      </c>
      <c r="AK74" s="22">
        <v>-0.15856748700000001</v>
      </c>
      <c r="AL74" s="22" t="s">
        <v>718</v>
      </c>
      <c r="AM74" s="22">
        <v>0.17325675500000001</v>
      </c>
      <c r="AN74" s="22" t="s">
        <v>719</v>
      </c>
      <c r="AO74" s="22">
        <v>0.167337082</v>
      </c>
      <c r="AP74" s="22" t="s">
        <v>1129</v>
      </c>
      <c r="AQ74" s="23">
        <v>192.85754710000001</v>
      </c>
      <c r="AR74" s="22" t="s">
        <v>718</v>
      </c>
      <c r="AS74" s="23">
        <v>13.22030663</v>
      </c>
      <c r="AT74" s="22" t="s">
        <v>719</v>
      </c>
      <c r="AU74" s="23">
        <v>11.205482809999999</v>
      </c>
      <c r="AV74" t="s">
        <v>1130</v>
      </c>
    </row>
    <row r="75" spans="1:48">
      <c r="A75">
        <v>206380678</v>
      </c>
      <c r="B75" t="s">
        <v>1288</v>
      </c>
      <c r="C75" t="s">
        <v>571</v>
      </c>
      <c r="D75" t="s">
        <v>1288</v>
      </c>
      <c r="E75" s="58" t="s">
        <v>1286</v>
      </c>
      <c r="F75" t="s">
        <v>1288</v>
      </c>
      <c r="G75" s="58" t="s">
        <v>1211</v>
      </c>
      <c r="H75" t="s">
        <v>717</v>
      </c>
      <c r="I75" s="22">
        <v>0.85662331400000002</v>
      </c>
      <c r="J75" s="22" t="s">
        <v>718</v>
      </c>
      <c r="K75" s="22">
        <v>6.0825931E-2</v>
      </c>
      <c r="L75" s="22" t="s">
        <v>719</v>
      </c>
      <c r="M75" s="22">
        <v>5.0322499E-2</v>
      </c>
      <c r="N75" s="22" t="s">
        <v>1128</v>
      </c>
      <c r="O75" s="22">
        <v>0.66239048100434961</v>
      </c>
      <c r="P75" t="s">
        <v>653</v>
      </c>
      <c r="Q75" s="22" t="s">
        <v>645</v>
      </c>
      <c r="R75" t="s">
        <v>717</v>
      </c>
      <c r="S75" s="22">
        <v>0.81398977500000003</v>
      </c>
      <c r="T75" s="22" t="s">
        <v>718</v>
      </c>
      <c r="U75" s="22">
        <v>5.7367559999999998E-2</v>
      </c>
      <c r="V75" s="22" t="s">
        <v>719</v>
      </c>
      <c r="W75" s="22">
        <v>5.6614314999999998E-2</v>
      </c>
      <c r="X75" s="22" t="s">
        <v>1129</v>
      </c>
      <c r="Y75" s="23">
        <v>5368.3567089999997</v>
      </c>
      <c r="Z75" s="22" t="s">
        <v>718</v>
      </c>
      <c r="AA75" s="23">
        <v>113.1095869</v>
      </c>
      <c r="AB75" s="22" t="s">
        <v>719</v>
      </c>
      <c r="AC75" s="23">
        <v>99.53102792</v>
      </c>
      <c r="AD75" s="22" t="s">
        <v>1129</v>
      </c>
      <c r="AE75" s="22">
        <v>4.555371826</v>
      </c>
      <c r="AF75" s="22" t="s">
        <v>718</v>
      </c>
      <c r="AG75" s="22">
        <v>5.6052647999999997E-2</v>
      </c>
      <c r="AH75" s="22" t="s">
        <v>719</v>
      </c>
      <c r="AI75" s="22">
        <v>3.9514217999999997E-2</v>
      </c>
      <c r="AJ75" s="22" t="s">
        <v>1129</v>
      </c>
      <c r="AK75" s="22">
        <v>-0.12727577300000001</v>
      </c>
      <c r="AL75" s="22" t="s">
        <v>718</v>
      </c>
      <c r="AM75" s="22">
        <v>0.16881248600000001</v>
      </c>
      <c r="AN75" s="22" t="s">
        <v>719</v>
      </c>
      <c r="AO75" s="22">
        <v>0.14926212</v>
      </c>
      <c r="AP75" s="22" t="s">
        <v>1129</v>
      </c>
      <c r="AQ75" s="23">
        <v>400.80581860000001</v>
      </c>
      <c r="AR75" s="22" t="s">
        <v>718</v>
      </c>
      <c r="AS75" s="23">
        <v>39.440863059999998</v>
      </c>
      <c r="AT75" s="22" t="s">
        <v>719</v>
      </c>
      <c r="AU75" s="23">
        <v>35.125895829999997</v>
      </c>
      <c r="AV75" t="s">
        <v>1130</v>
      </c>
    </row>
    <row r="76" spans="1:48">
      <c r="A76">
        <v>206432863</v>
      </c>
      <c r="B76" t="s">
        <v>1288</v>
      </c>
      <c r="C76" t="s">
        <v>740</v>
      </c>
      <c r="D76" t="s">
        <v>1288</v>
      </c>
      <c r="E76" s="58" t="s">
        <v>1287</v>
      </c>
      <c r="F76" t="s">
        <v>1288</v>
      </c>
      <c r="G76" s="58" t="s">
        <v>1212</v>
      </c>
      <c r="H76" t="s">
        <v>717</v>
      </c>
      <c r="I76" s="22">
        <v>0.98776101800000005</v>
      </c>
      <c r="J76" s="22" t="s">
        <v>718</v>
      </c>
      <c r="K76" s="22">
        <v>6.5904961999999997E-2</v>
      </c>
      <c r="L76" s="22" t="s">
        <v>719</v>
      </c>
      <c r="M76" s="22">
        <v>5.6053736E-2</v>
      </c>
      <c r="N76" s="22" t="s">
        <v>1128</v>
      </c>
      <c r="O76" s="22" t="s">
        <v>645</v>
      </c>
      <c r="P76" t="s">
        <v>653</v>
      </c>
      <c r="Q76" s="22" t="s">
        <v>645</v>
      </c>
      <c r="R76" t="s">
        <v>717</v>
      </c>
      <c r="S76" s="22">
        <v>0.97801529899999995</v>
      </c>
      <c r="T76" s="22" t="s">
        <v>718</v>
      </c>
      <c r="U76" s="22">
        <v>9.1776747000000006E-2</v>
      </c>
      <c r="V76" s="22" t="s">
        <v>719</v>
      </c>
      <c r="W76" s="22">
        <v>0.164481035</v>
      </c>
      <c r="X76" s="22" t="s">
        <v>1129</v>
      </c>
      <c r="Y76" s="23">
        <v>5788.5707469999998</v>
      </c>
      <c r="Z76" s="22" t="s">
        <v>718</v>
      </c>
      <c r="AA76" s="23">
        <v>125.5760014</v>
      </c>
      <c r="AB76" s="22" t="s">
        <v>719</v>
      </c>
      <c r="AC76" s="23">
        <v>85.981328230000003</v>
      </c>
      <c r="AD76" s="22" t="s">
        <v>1129</v>
      </c>
      <c r="AE76" s="22">
        <v>4.4552510649999997</v>
      </c>
      <c r="AF76" s="22" t="s">
        <v>718</v>
      </c>
      <c r="AG76" s="22">
        <v>0.13223705299999999</v>
      </c>
      <c r="AH76" s="22" t="s">
        <v>719</v>
      </c>
      <c r="AI76" s="22">
        <v>6.5228693000000004E-2</v>
      </c>
      <c r="AJ76" s="22" t="s">
        <v>1129</v>
      </c>
      <c r="AK76" s="22">
        <v>-3.4177956000000002E-2</v>
      </c>
      <c r="AL76" s="22" t="s">
        <v>718</v>
      </c>
      <c r="AM76" s="22">
        <v>0.17742576600000001</v>
      </c>
      <c r="AN76" s="22" t="s">
        <v>719</v>
      </c>
      <c r="AO76" s="22">
        <v>0.13915174799999999</v>
      </c>
      <c r="AP76" s="22" t="s">
        <v>1129</v>
      </c>
      <c r="AQ76" s="23">
        <v>417.49936389999999</v>
      </c>
      <c r="AR76" s="22" t="s">
        <v>718</v>
      </c>
      <c r="AS76" s="23">
        <v>41.517423309999998</v>
      </c>
      <c r="AT76" s="22" t="s">
        <v>719</v>
      </c>
      <c r="AU76" s="23">
        <v>71.016670829999995</v>
      </c>
      <c r="AV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J76"/>
  <sheetViews>
    <sheetView workbookViewId="0">
      <pane xSplit="1" ySplit="1" topLeftCell="AQ37" activePane="bottomRight" state="frozen"/>
      <selection pane="topRight" activeCell="B1" sqref="B1"/>
      <selection pane="bottomLeft" activeCell="A2" sqref="A2"/>
      <selection pane="bottomRight" activeCell="BB51" sqref="BB51"/>
    </sheetView>
  </sheetViews>
  <sheetFormatPr baseColWidth="10" defaultRowHeight="15" x14ac:dyDescent="0"/>
  <sheetData>
    <row r="1" spans="1:62">
      <c r="A1" t="s">
        <v>683</v>
      </c>
      <c r="C1" t="s">
        <v>573</v>
      </c>
      <c r="E1" t="s">
        <v>762</v>
      </c>
      <c r="G1" t="s">
        <v>763</v>
      </c>
      <c r="I1" t="s">
        <v>764</v>
      </c>
      <c r="K1" t="s">
        <v>785</v>
      </c>
      <c r="M1" t="s">
        <v>786</v>
      </c>
      <c r="O1" t="s">
        <v>759</v>
      </c>
      <c r="Q1" t="s">
        <v>760</v>
      </c>
      <c r="S1" t="s">
        <v>761</v>
      </c>
      <c r="U1" t="s">
        <v>750</v>
      </c>
      <c r="W1" t="s">
        <v>751</v>
      </c>
      <c r="Y1" t="s">
        <v>752</v>
      </c>
      <c r="AA1" t="s">
        <v>756</v>
      </c>
      <c r="AC1" t="s">
        <v>757</v>
      </c>
      <c r="AE1" t="s">
        <v>758</v>
      </c>
      <c r="AG1" t="s">
        <v>577</v>
      </c>
      <c r="AI1" t="s">
        <v>777</v>
      </c>
      <c r="AK1" t="s">
        <v>778</v>
      </c>
      <c r="AM1" t="s">
        <v>720</v>
      </c>
      <c r="AO1" t="s">
        <v>721</v>
      </c>
      <c r="AQ1" t="s">
        <v>722</v>
      </c>
      <c r="AS1" t="s">
        <v>723</v>
      </c>
      <c r="AU1" t="s">
        <v>724</v>
      </c>
      <c r="AW1" t="s">
        <v>725</v>
      </c>
      <c r="AY1" t="s">
        <v>779</v>
      </c>
      <c r="BA1" t="s">
        <v>780</v>
      </c>
      <c r="BC1" t="s">
        <v>781</v>
      </c>
      <c r="BE1" t="s">
        <v>782</v>
      </c>
      <c r="BG1" t="s">
        <v>783</v>
      </c>
      <c r="BI1" t="s">
        <v>784</v>
      </c>
    </row>
    <row r="2" spans="1:62">
      <c r="A2">
        <v>201160662</v>
      </c>
      <c r="B2" t="s">
        <v>653</v>
      </c>
      <c r="C2" t="s">
        <v>571</v>
      </c>
      <c r="D2" t="s">
        <v>717</v>
      </c>
      <c r="E2" s="22">
        <v>1.1047804109999999</v>
      </c>
      <c r="F2" s="22" t="s">
        <v>718</v>
      </c>
      <c r="G2" s="22">
        <v>0.127010716</v>
      </c>
      <c r="H2" s="22" t="s">
        <v>719</v>
      </c>
      <c r="I2" s="22">
        <v>0.962617422</v>
      </c>
      <c r="J2" s="22" t="s">
        <v>1128</v>
      </c>
      <c r="K2" s="22" t="s">
        <v>645</v>
      </c>
      <c r="L2" t="s">
        <v>653</v>
      </c>
      <c r="M2" s="22" t="s">
        <v>645</v>
      </c>
      <c r="N2" t="s">
        <v>717</v>
      </c>
      <c r="O2" s="22">
        <v>1.177683217</v>
      </c>
      <c r="P2" s="22" t="s">
        <v>718</v>
      </c>
      <c r="Q2" s="22">
        <v>0.21534224399999999</v>
      </c>
      <c r="R2" s="22" t="s">
        <v>719</v>
      </c>
      <c r="S2" s="2">
        <v>87.249000980000005</v>
      </c>
      <c r="T2" s="22" t="s">
        <v>1129</v>
      </c>
      <c r="U2" s="23">
        <v>6357.815501</v>
      </c>
      <c r="V2" s="22" t="s">
        <v>718</v>
      </c>
      <c r="W2" s="23">
        <v>2363.1436199999998</v>
      </c>
      <c r="X2" s="22" t="s">
        <v>719</v>
      </c>
      <c r="Y2" s="23">
        <v>256.79072780000001</v>
      </c>
      <c r="Z2" s="22" t="s">
        <v>1129</v>
      </c>
      <c r="AA2" s="22">
        <v>4.3343962549999997</v>
      </c>
      <c r="AB2" s="22" t="s">
        <v>718</v>
      </c>
      <c r="AC2" s="22">
        <v>3.4766198890000002</v>
      </c>
      <c r="AD2" s="22" t="s">
        <v>719</v>
      </c>
      <c r="AE2" s="22">
        <v>0.13225784600000001</v>
      </c>
      <c r="AF2" s="22" t="s">
        <v>1129</v>
      </c>
      <c r="AG2" s="22">
        <v>-0.550762003</v>
      </c>
      <c r="AH2" s="22" t="s">
        <v>718</v>
      </c>
      <c r="AI2" s="22">
        <v>0.131216741</v>
      </c>
      <c r="AJ2" s="22" t="s">
        <v>719</v>
      </c>
      <c r="AK2" s="22">
        <v>8.2084606000000004E-2</v>
      </c>
      <c r="AL2" s="22" t="s">
        <v>1129</v>
      </c>
      <c r="AM2" s="22">
        <v>2.3837438742246038</v>
      </c>
      <c r="AN2" s="22" t="s">
        <v>718</v>
      </c>
      <c r="AO2" s="22">
        <v>0.9601067289833729</v>
      </c>
      <c r="AP2" s="22" t="s">
        <v>719</v>
      </c>
      <c r="AQ2" s="25">
        <v>1660.0568727772891</v>
      </c>
      <c r="AR2" s="22" t="s">
        <v>1129</v>
      </c>
      <c r="AS2" s="22">
        <v>1.3995034293474482</v>
      </c>
      <c r="AT2" s="22" t="s">
        <v>718</v>
      </c>
      <c r="AU2" s="22">
        <v>0.21962224081179618</v>
      </c>
      <c r="AV2" s="22" t="s">
        <v>719</v>
      </c>
      <c r="AW2" s="24">
        <v>1.5631381454200737</v>
      </c>
      <c r="AX2" s="22" t="s">
        <v>1129</v>
      </c>
      <c r="AY2" s="23">
        <v>413.8926586</v>
      </c>
      <c r="AZ2" s="22" t="s">
        <v>718</v>
      </c>
      <c r="BA2" s="23">
        <v>78.627043869999994</v>
      </c>
      <c r="BB2" s="22" t="s">
        <v>719</v>
      </c>
      <c r="BC2" s="23">
        <v>2304.945264</v>
      </c>
      <c r="BD2" s="22" t="s">
        <v>1129</v>
      </c>
      <c r="BE2" s="22">
        <v>0.16824687199999999</v>
      </c>
      <c r="BF2" s="22" t="s">
        <v>718</v>
      </c>
      <c r="BG2" s="22">
        <v>0.10922664</v>
      </c>
      <c r="BH2" s="22" t="s">
        <v>719</v>
      </c>
      <c r="BI2" s="22">
        <v>8.9949285000000004E-2</v>
      </c>
      <c r="BJ2" t="s">
        <v>1130</v>
      </c>
    </row>
    <row r="3" spans="1:62">
      <c r="A3">
        <v>201207683</v>
      </c>
      <c r="B3" t="s">
        <v>653</v>
      </c>
      <c r="C3" t="s">
        <v>571</v>
      </c>
      <c r="D3" t="s">
        <v>717</v>
      </c>
      <c r="E3" s="22">
        <v>0.88368066499999998</v>
      </c>
      <c r="F3" s="22" t="s">
        <v>718</v>
      </c>
      <c r="G3" s="22">
        <v>7.6316634999999994E-2</v>
      </c>
      <c r="H3" s="22" t="s">
        <v>719</v>
      </c>
      <c r="I3" s="22">
        <v>0.90869132100000005</v>
      </c>
      <c r="J3" s="22" t="s">
        <v>1128</v>
      </c>
      <c r="K3" s="22" t="s">
        <v>645</v>
      </c>
      <c r="L3" t="s">
        <v>653</v>
      </c>
      <c r="M3" s="22" t="s">
        <v>645</v>
      </c>
      <c r="N3" t="s">
        <v>717</v>
      </c>
      <c r="O3" s="22">
        <v>0.85824547299999998</v>
      </c>
      <c r="P3" s="22" t="s">
        <v>718</v>
      </c>
      <c r="Q3" s="22">
        <v>8.5610244000000002E-2</v>
      </c>
      <c r="R3" s="22" t="s">
        <v>719</v>
      </c>
      <c r="S3" s="2">
        <v>88.992936380000003</v>
      </c>
      <c r="T3" s="22" t="s">
        <v>1129</v>
      </c>
      <c r="U3" s="23">
        <v>5596.9942579999997</v>
      </c>
      <c r="V3" s="22" t="s">
        <v>718</v>
      </c>
      <c r="W3" s="23">
        <v>1560.486427</v>
      </c>
      <c r="X3" s="22" t="s">
        <v>719</v>
      </c>
      <c r="Y3" s="23">
        <v>137.20655909999999</v>
      </c>
      <c r="Z3" s="22" t="s">
        <v>1129</v>
      </c>
      <c r="AA3" s="22">
        <v>4.5193208970000001</v>
      </c>
      <c r="AB3" s="22" t="s">
        <v>718</v>
      </c>
      <c r="AC3" s="22">
        <v>3.715437713</v>
      </c>
      <c r="AD3" s="22" t="s">
        <v>719</v>
      </c>
      <c r="AE3" s="22">
        <v>6.5125996000000005E-2</v>
      </c>
      <c r="AF3" s="22" t="s">
        <v>1129</v>
      </c>
      <c r="AG3" s="22">
        <v>-0.37493419300000003</v>
      </c>
      <c r="AH3" s="22" t="s">
        <v>718</v>
      </c>
      <c r="AI3" s="22">
        <v>0.28930553599999997</v>
      </c>
      <c r="AJ3" s="22" t="s">
        <v>719</v>
      </c>
      <c r="AK3" s="22">
        <v>0.18172803500000001</v>
      </c>
      <c r="AL3" s="22" t="s">
        <v>1129</v>
      </c>
      <c r="AM3" s="22">
        <v>0.67920826810421175</v>
      </c>
      <c r="AN3" s="22" t="s">
        <v>718</v>
      </c>
      <c r="AO3" s="22">
        <v>0.15021301615293248</v>
      </c>
      <c r="AP3" s="22" t="s">
        <v>719</v>
      </c>
      <c r="AQ3" s="25">
        <v>1744.3356773399832</v>
      </c>
      <c r="AR3" s="22" t="s">
        <v>1129</v>
      </c>
      <c r="AS3" s="22">
        <v>2.5423963302869876</v>
      </c>
      <c r="AT3" s="22" t="s">
        <v>718</v>
      </c>
      <c r="AU3" s="22">
        <v>1.1182282983734968</v>
      </c>
      <c r="AV3" s="22" t="s">
        <v>719</v>
      </c>
      <c r="AW3" s="24">
        <v>4.8582476451050871</v>
      </c>
      <c r="AX3" s="22" t="s">
        <v>1129</v>
      </c>
      <c r="AY3" s="23">
        <v>128.52896010000001</v>
      </c>
      <c r="AZ3" s="22" t="s">
        <v>718</v>
      </c>
      <c r="BA3" s="23">
        <v>10.72748455</v>
      </c>
      <c r="BB3" s="22" t="s">
        <v>719</v>
      </c>
      <c r="BC3" s="23">
        <v>1795.49909</v>
      </c>
      <c r="BD3" s="22" t="s">
        <v>1129</v>
      </c>
      <c r="BE3" s="22">
        <v>9.5939504999999994E-2</v>
      </c>
      <c r="BF3" s="22" t="s">
        <v>718</v>
      </c>
      <c r="BG3" s="22">
        <v>6.8941642999999997E-2</v>
      </c>
      <c r="BH3" s="22" t="s">
        <v>719</v>
      </c>
      <c r="BI3" s="22">
        <v>0.106127992</v>
      </c>
      <c r="BJ3" t="s">
        <v>1130</v>
      </c>
    </row>
    <row r="4" spans="1:62">
      <c r="A4">
        <v>201208431</v>
      </c>
      <c r="B4" t="s">
        <v>653</v>
      </c>
      <c r="C4" t="s">
        <v>572</v>
      </c>
      <c r="D4" t="s">
        <v>717</v>
      </c>
      <c r="E4" s="22">
        <v>0.64719364899999998</v>
      </c>
      <c r="F4" s="22" t="s">
        <v>718</v>
      </c>
      <c r="G4" s="22">
        <v>2.8473129999999999E-2</v>
      </c>
      <c r="H4" s="22" t="s">
        <v>719</v>
      </c>
      <c r="I4" s="22">
        <v>4.0539117E-2</v>
      </c>
      <c r="J4" s="22" t="s">
        <v>1128</v>
      </c>
      <c r="K4" s="22" t="s">
        <v>645</v>
      </c>
      <c r="L4" t="s">
        <v>653</v>
      </c>
      <c r="M4" s="22" t="s">
        <v>645</v>
      </c>
      <c r="N4" t="s">
        <v>717</v>
      </c>
      <c r="O4" s="22">
        <v>0.62216037700000004</v>
      </c>
      <c r="P4" s="22" t="s">
        <v>718</v>
      </c>
      <c r="Q4" s="22">
        <v>2.5680161999999999E-2</v>
      </c>
      <c r="R4" s="22" t="s">
        <v>719</v>
      </c>
      <c r="S4" s="22">
        <v>2.852099E-2</v>
      </c>
      <c r="T4" s="22" t="s">
        <v>1129</v>
      </c>
      <c r="U4" s="23">
        <v>4258.1264069999997</v>
      </c>
      <c r="V4" s="22" t="s">
        <v>718</v>
      </c>
      <c r="W4" s="23">
        <v>69.549363970000002</v>
      </c>
      <c r="X4" s="22" t="s">
        <v>719</v>
      </c>
      <c r="Y4" s="23">
        <v>67.455637210000006</v>
      </c>
      <c r="Z4" s="22" t="s">
        <v>1129</v>
      </c>
      <c r="AA4" s="22">
        <v>4.6632517839999998</v>
      </c>
      <c r="AB4" s="22" t="s">
        <v>718</v>
      </c>
      <c r="AC4" s="22">
        <v>1.8318482000000001E-2</v>
      </c>
      <c r="AD4" s="22" t="s">
        <v>719</v>
      </c>
      <c r="AE4" s="22">
        <v>2.0447843E-2</v>
      </c>
      <c r="AF4" s="22" t="s">
        <v>1129</v>
      </c>
      <c r="AG4" s="22">
        <v>-8.0060698E-2</v>
      </c>
      <c r="AH4" s="22" t="s">
        <v>718</v>
      </c>
      <c r="AI4" s="22">
        <v>0.112996705</v>
      </c>
      <c r="AJ4" s="22" t="s">
        <v>719</v>
      </c>
      <c r="AK4" s="22">
        <v>0.169689322</v>
      </c>
      <c r="AL4" s="22" t="s">
        <v>1129</v>
      </c>
      <c r="AM4" s="22">
        <v>0.11386241503252517</v>
      </c>
      <c r="AN4" s="22" t="s">
        <v>718</v>
      </c>
      <c r="AO4" s="22">
        <v>1.3714439167661588E-2</v>
      </c>
      <c r="AP4" s="22" t="s">
        <v>719</v>
      </c>
      <c r="AQ4" s="24">
        <v>1.6403118929440408E-2</v>
      </c>
      <c r="AR4" s="22" t="s">
        <v>1129</v>
      </c>
      <c r="AS4" s="22">
        <v>3.5701426886604253</v>
      </c>
      <c r="AT4" s="22" t="s">
        <v>718</v>
      </c>
      <c r="AU4" s="22">
        <v>1.9949391563989971</v>
      </c>
      <c r="AV4" s="22" t="s">
        <v>719</v>
      </c>
      <c r="AW4" s="24">
        <v>5.7887912120954761</v>
      </c>
      <c r="AX4" s="22" t="s">
        <v>1129</v>
      </c>
      <c r="AY4" s="23">
        <v>228.61678019999999</v>
      </c>
      <c r="AZ4" s="22" t="s">
        <v>718</v>
      </c>
      <c r="BA4" s="23">
        <v>11.34736704</v>
      </c>
      <c r="BB4" s="22" t="s">
        <v>719</v>
      </c>
      <c r="BC4" s="23">
        <v>12.86729543</v>
      </c>
      <c r="BD4" s="22" t="s">
        <v>1129</v>
      </c>
      <c r="BE4" s="22">
        <v>0.15682844900000001</v>
      </c>
      <c r="BF4" s="22" t="s">
        <v>718</v>
      </c>
      <c r="BG4" s="22">
        <v>0.107047437</v>
      </c>
      <c r="BH4" s="22" t="s">
        <v>719</v>
      </c>
      <c r="BI4" s="22">
        <v>0.10000234600000001</v>
      </c>
      <c r="BJ4" t="s">
        <v>1130</v>
      </c>
    </row>
    <row r="5" spans="1:62">
      <c r="A5">
        <v>201246763</v>
      </c>
      <c r="B5" t="s">
        <v>653</v>
      </c>
      <c r="C5" t="s">
        <v>571</v>
      </c>
      <c r="D5" t="s">
        <v>717</v>
      </c>
      <c r="E5" s="22">
        <v>1.183753286</v>
      </c>
      <c r="F5" s="22" t="s">
        <v>718</v>
      </c>
      <c r="G5" s="22">
        <v>0.116821168</v>
      </c>
      <c r="H5" s="22" t="s">
        <v>719</v>
      </c>
      <c r="I5" s="22">
        <v>0.81575078000000001</v>
      </c>
      <c r="J5" s="22" t="s">
        <v>1128</v>
      </c>
      <c r="K5" s="22">
        <v>0.56052571413939045</v>
      </c>
      <c r="L5" t="s">
        <v>653</v>
      </c>
      <c r="M5" s="22" t="s">
        <v>645</v>
      </c>
      <c r="N5" t="s">
        <v>717</v>
      </c>
      <c r="O5" s="22">
        <v>1.2883011639999999</v>
      </c>
      <c r="P5" s="22" t="s">
        <v>718</v>
      </c>
      <c r="Q5" s="22">
        <v>0.17971605500000001</v>
      </c>
      <c r="R5" s="22" t="s">
        <v>719</v>
      </c>
      <c r="S5" s="2">
        <v>84.236097760000007</v>
      </c>
      <c r="T5" s="22" t="s">
        <v>1129</v>
      </c>
      <c r="U5" s="23">
        <v>6364.246384</v>
      </c>
      <c r="V5" s="22" t="s">
        <v>718</v>
      </c>
      <c r="W5" s="23">
        <v>2302.2971090000001</v>
      </c>
      <c r="X5" s="22" t="s">
        <v>719</v>
      </c>
      <c r="Y5" s="23">
        <v>190.28341119999999</v>
      </c>
      <c r="Z5" s="22" t="s">
        <v>1129</v>
      </c>
      <c r="AA5" s="22">
        <v>4.2886788290000002</v>
      </c>
      <c r="AB5" s="22" t="s">
        <v>718</v>
      </c>
      <c r="AC5" s="22">
        <v>3.4052408189999999</v>
      </c>
      <c r="AD5" s="22" t="s">
        <v>719</v>
      </c>
      <c r="AE5" s="22">
        <v>9.9715183999999998E-2</v>
      </c>
      <c r="AF5" s="22" t="s">
        <v>1129</v>
      </c>
      <c r="AG5" s="22">
        <v>-0.253538926</v>
      </c>
      <c r="AH5" s="22" t="s">
        <v>718</v>
      </c>
      <c r="AI5" s="22">
        <v>0.37139543400000002</v>
      </c>
      <c r="AJ5" s="22" t="s">
        <v>719</v>
      </c>
      <c r="AK5" s="22">
        <v>0.18447180099999999</v>
      </c>
      <c r="AL5" s="22" t="s">
        <v>1129</v>
      </c>
      <c r="AM5" s="22">
        <v>2.6241610920517044</v>
      </c>
      <c r="AN5" s="22" t="s">
        <v>718</v>
      </c>
      <c r="AO5" s="22">
        <v>0.83523451984530661</v>
      </c>
      <c r="AP5" s="22" t="s">
        <v>719</v>
      </c>
      <c r="AQ5" s="25">
        <v>1653.4366340744286</v>
      </c>
      <c r="AR5" s="22" t="s">
        <v>1129</v>
      </c>
      <c r="AS5" s="22">
        <v>1.9395815754689238</v>
      </c>
      <c r="AT5" s="22" t="s">
        <v>718</v>
      </c>
      <c r="AU5" s="22">
        <v>0.68481792220665649</v>
      </c>
      <c r="AV5" s="22" t="s">
        <v>719</v>
      </c>
      <c r="AW5" s="24">
        <v>1.4249350215472734</v>
      </c>
      <c r="AX5" s="22" t="s">
        <v>1129</v>
      </c>
      <c r="AY5" s="23">
        <v>438.68303450000002</v>
      </c>
      <c r="AZ5" s="22" t="s">
        <v>718</v>
      </c>
      <c r="BA5" s="23">
        <v>70.908260420000005</v>
      </c>
      <c r="BB5" s="22" t="s">
        <v>719</v>
      </c>
      <c r="BC5" s="23">
        <v>2232.3705359999999</v>
      </c>
      <c r="BD5" s="22" t="s">
        <v>1129</v>
      </c>
      <c r="BE5" s="22">
        <v>0.173995765</v>
      </c>
      <c r="BF5" s="22" t="s">
        <v>718</v>
      </c>
      <c r="BG5" s="22">
        <v>0.103958353</v>
      </c>
      <c r="BH5" s="22" t="s">
        <v>719</v>
      </c>
      <c r="BI5" s="22">
        <v>8.3265899000000004E-2</v>
      </c>
      <c r="BJ5" t="s">
        <v>1130</v>
      </c>
    </row>
    <row r="6" spans="1:62">
      <c r="A6">
        <v>201253025</v>
      </c>
      <c r="B6" t="s">
        <v>653</v>
      </c>
      <c r="C6" t="s">
        <v>131</v>
      </c>
      <c r="D6" t="s">
        <v>717</v>
      </c>
      <c r="E6" s="22">
        <v>1.1986851000000001</v>
      </c>
      <c r="F6" s="22" t="s">
        <v>718</v>
      </c>
      <c r="G6" s="22">
        <v>0.10220483599999999</v>
      </c>
      <c r="H6" s="22" t="s">
        <v>719</v>
      </c>
      <c r="I6" s="22">
        <v>0.13682618699999999</v>
      </c>
      <c r="J6" s="22" t="s">
        <v>1128</v>
      </c>
      <c r="K6" s="22">
        <v>0.72022259474152128</v>
      </c>
      <c r="L6" t="s">
        <v>653</v>
      </c>
      <c r="M6" s="22" t="s">
        <v>645</v>
      </c>
      <c r="N6" t="s">
        <v>717</v>
      </c>
      <c r="O6" s="22">
        <v>1.2899632000000001</v>
      </c>
      <c r="P6" s="22" t="s">
        <v>718</v>
      </c>
      <c r="Q6" s="22">
        <v>0.164674822</v>
      </c>
      <c r="R6" s="22" t="s">
        <v>719</v>
      </c>
      <c r="S6" s="22">
        <v>0.34337315600000001</v>
      </c>
      <c r="T6" s="22" t="s">
        <v>1129</v>
      </c>
      <c r="U6" s="23">
        <v>6250.8678470000004</v>
      </c>
      <c r="V6" s="22" t="s">
        <v>718</v>
      </c>
      <c r="W6" s="23">
        <v>150.31916649999999</v>
      </c>
      <c r="X6" s="22" t="s">
        <v>719</v>
      </c>
      <c r="Y6" s="23">
        <v>169.9417339</v>
      </c>
      <c r="Z6" s="22" t="s">
        <v>1129</v>
      </c>
      <c r="AA6" s="22">
        <v>4.2920081459999997</v>
      </c>
      <c r="AB6" s="22" t="s">
        <v>718</v>
      </c>
      <c r="AC6" s="22">
        <v>0.16322002399999999</v>
      </c>
      <c r="AD6" s="22" t="s">
        <v>719</v>
      </c>
      <c r="AE6" s="22">
        <v>9.4453702E-2</v>
      </c>
      <c r="AF6" s="22" t="s">
        <v>1129</v>
      </c>
      <c r="AG6" s="22">
        <v>3.0647963E-2</v>
      </c>
      <c r="AH6" s="22" t="s">
        <v>718</v>
      </c>
      <c r="AI6" s="22">
        <v>0.16280016999999999</v>
      </c>
      <c r="AJ6" s="22" t="s">
        <v>719</v>
      </c>
      <c r="AK6" s="22">
        <v>0.13970473</v>
      </c>
      <c r="AL6" s="22" t="s">
        <v>1129</v>
      </c>
      <c r="AM6" s="22">
        <v>2.341814021552747</v>
      </c>
      <c r="AN6" s="22" t="s">
        <v>718</v>
      </c>
      <c r="AO6" s="22">
        <v>0.68118204229086654</v>
      </c>
      <c r="AP6" s="22" t="s">
        <v>719</v>
      </c>
      <c r="AQ6" s="24">
        <v>1.5190948308139078</v>
      </c>
      <c r="AR6" s="22" t="s">
        <v>1129</v>
      </c>
      <c r="AS6" s="22">
        <v>2.6255275937988864</v>
      </c>
      <c r="AT6" s="22" t="s">
        <v>718</v>
      </c>
      <c r="AU6" s="22">
        <v>0.97527897855014567</v>
      </c>
      <c r="AV6" s="22" t="s">
        <v>719</v>
      </c>
      <c r="AW6" s="24">
        <v>1.0937639525780234</v>
      </c>
      <c r="AX6" s="22" t="s">
        <v>1129</v>
      </c>
      <c r="AY6" s="23">
        <v>715.80725159999997</v>
      </c>
      <c r="AZ6" s="22" t="s">
        <v>718</v>
      </c>
      <c r="BA6" s="23">
        <v>118.2814759</v>
      </c>
      <c r="BB6" s="22" t="s">
        <v>719</v>
      </c>
      <c r="BC6" s="23">
        <v>183.3674437</v>
      </c>
      <c r="BD6" s="22" t="s">
        <v>1129</v>
      </c>
      <c r="BE6" s="22">
        <v>0.11530120000000001</v>
      </c>
      <c r="BF6" s="22" t="s">
        <v>718</v>
      </c>
      <c r="BG6" s="22">
        <v>7.9671291000000005E-2</v>
      </c>
      <c r="BH6" s="22" t="s">
        <v>719</v>
      </c>
      <c r="BI6" s="22">
        <v>0.10303551499999999</v>
      </c>
      <c r="BJ6" t="s">
        <v>1130</v>
      </c>
    </row>
    <row r="7" spans="1:62">
      <c r="A7">
        <v>201257461</v>
      </c>
      <c r="B7" t="s">
        <v>653</v>
      </c>
      <c r="C7" t="s">
        <v>492</v>
      </c>
      <c r="D7" t="s">
        <v>717</v>
      </c>
      <c r="E7" s="22">
        <v>1.7826517230000001</v>
      </c>
      <c r="F7" s="22" t="s">
        <v>718</v>
      </c>
      <c r="G7" s="22">
        <v>0.12464760499999999</v>
      </c>
      <c r="H7" s="22" t="s">
        <v>719</v>
      </c>
      <c r="I7" s="22">
        <v>5.0897365E-2</v>
      </c>
      <c r="J7" s="22" t="s">
        <v>1128</v>
      </c>
      <c r="K7" s="22" t="s">
        <v>645</v>
      </c>
      <c r="L7" t="s">
        <v>653</v>
      </c>
      <c r="M7" s="22" t="s">
        <v>645</v>
      </c>
      <c r="N7" t="s">
        <v>717</v>
      </c>
      <c r="O7" s="23">
        <v>126.02969779999999</v>
      </c>
      <c r="P7" s="22" t="s">
        <v>718</v>
      </c>
      <c r="Q7" s="2">
        <v>14.279701770000001</v>
      </c>
      <c r="R7" s="22" t="s">
        <v>719</v>
      </c>
      <c r="S7" s="22">
        <v>5.0427143650000001</v>
      </c>
      <c r="T7" s="22" t="s">
        <v>1129</v>
      </c>
      <c r="U7" s="23">
        <v>3781.423468</v>
      </c>
      <c r="V7" s="22" t="s">
        <v>718</v>
      </c>
      <c r="W7" s="23">
        <v>37.429404310000002</v>
      </c>
      <c r="X7" s="22" t="s">
        <v>719</v>
      </c>
      <c r="Y7" s="23">
        <v>91.357627410000006</v>
      </c>
      <c r="Z7" s="22" t="s">
        <v>1129</v>
      </c>
      <c r="AA7" s="22">
        <v>0.49223230899999998</v>
      </c>
      <c r="AB7" s="22" t="s">
        <v>718</v>
      </c>
      <c r="AC7" s="22">
        <v>3.7201275999999998E-2</v>
      </c>
      <c r="AD7" s="22" t="s">
        <v>719</v>
      </c>
      <c r="AE7" s="22">
        <v>7.6261405000000004E-2</v>
      </c>
      <c r="AF7" s="22" t="s">
        <v>1129</v>
      </c>
      <c r="AG7" s="22">
        <v>-0.61827077699999999</v>
      </c>
      <c r="AH7" s="22" t="s">
        <v>718</v>
      </c>
      <c r="AI7" s="22">
        <v>0.13197437100000001</v>
      </c>
      <c r="AJ7" s="22" t="s">
        <v>719</v>
      </c>
      <c r="AK7" s="22">
        <v>9.1532221999999996E-2</v>
      </c>
      <c r="AL7" s="22" t="s">
        <v>1129</v>
      </c>
      <c r="AM7" s="23">
        <v>2373.3334977299178</v>
      </c>
      <c r="AN7" s="22" t="s">
        <v>718</v>
      </c>
      <c r="AO7" s="23">
        <v>322.83721173066988</v>
      </c>
      <c r="AP7" s="22" t="s">
        <v>719</v>
      </c>
      <c r="AQ7" s="25">
        <v>290.1578357053163</v>
      </c>
      <c r="AR7" s="22" t="s">
        <v>1129</v>
      </c>
      <c r="AS7" s="22">
        <v>2.8321360947752967</v>
      </c>
      <c r="AT7" s="22" t="s">
        <v>718</v>
      </c>
      <c r="AU7" s="22">
        <v>0.22121754970131635</v>
      </c>
      <c r="AV7" s="22" t="s">
        <v>719</v>
      </c>
      <c r="AW7" s="24">
        <v>0.29474132275275705</v>
      </c>
      <c r="AX7" s="22" t="s">
        <v>1129</v>
      </c>
      <c r="AY7" s="23">
        <v>2820.5401160000001</v>
      </c>
      <c r="AZ7" s="22" t="s">
        <v>718</v>
      </c>
      <c r="BA7" s="23">
        <v>295.04128630000002</v>
      </c>
      <c r="BB7" s="22" t="s">
        <v>719</v>
      </c>
      <c r="BC7" s="23">
        <v>130.430902</v>
      </c>
      <c r="BD7" s="22" t="s">
        <v>1129</v>
      </c>
      <c r="BE7" s="22">
        <v>0.208839675</v>
      </c>
      <c r="BF7" s="22" t="s">
        <v>718</v>
      </c>
      <c r="BG7" s="22">
        <v>0.114677345</v>
      </c>
      <c r="BH7" s="22" t="s">
        <v>719</v>
      </c>
      <c r="BI7" s="22">
        <v>6.3476462999999997E-2</v>
      </c>
      <c r="BJ7" t="s">
        <v>1130</v>
      </c>
    </row>
    <row r="8" spans="1:62">
      <c r="A8">
        <v>201270464</v>
      </c>
      <c r="B8" t="s">
        <v>653</v>
      </c>
      <c r="C8" t="s">
        <v>571</v>
      </c>
      <c r="D8" t="s">
        <v>717</v>
      </c>
      <c r="E8" s="22">
        <v>1.7035016279999999</v>
      </c>
      <c r="F8" s="22" t="s">
        <v>718</v>
      </c>
      <c r="G8" s="22">
        <v>0.133624824</v>
      </c>
      <c r="H8" s="22" t="s">
        <v>719</v>
      </c>
      <c r="I8" s="22">
        <v>0.16053442900000001</v>
      </c>
      <c r="J8" s="22" t="s">
        <v>1128</v>
      </c>
      <c r="K8" s="22">
        <v>0.88110620930971018</v>
      </c>
      <c r="L8" t="s">
        <v>653</v>
      </c>
      <c r="M8" s="22" t="s">
        <v>645</v>
      </c>
      <c r="N8" t="s">
        <v>717</v>
      </c>
      <c r="O8" s="22">
        <v>2.2339194130000002</v>
      </c>
      <c r="P8" s="22" t="s">
        <v>718</v>
      </c>
      <c r="Q8" s="22">
        <v>0.37917363900000001</v>
      </c>
      <c r="R8" s="22" t="s">
        <v>719</v>
      </c>
      <c r="S8" s="22">
        <v>0.36894317500000001</v>
      </c>
      <c r="T8" s="22" t="s">
        <v>1129</v>
      </c>
      <c r="U8" s="23">
        <v>7307.6880959999999</v>
      </c>
      <c r="V8" s="22" t="s">
        <v>718</v>
      </c>
      <c r="W8" s="23">
        <v>230.89547930000001</v>
      </c>
      <c r="X8" s="22" t="s">
        <v>719</v>
      </c>
      <c r="Y8" s="23">
        <v>363.4221766</v>
      </c>
      <c r="Z8" s="22" t="s">
        <v>1129</v>
      </c>
      <c r="AA8" s="22">
        <v>3.9747665250000002</v>
      </c>
      <c r="AB8" s="22" t="s">
        <v>718</v>
      </c>
      <c r="AC8" s="22">
        <v>0.10640063700000001</v>
      </c>
      <c r="AD8" s="22" t="s">
        <v>719</v>
      </c>
      <c r="AE8" s="22">
        <v>0.121725166</v>
      </c>
      <c r="AF8" s="22" t="s">
        <v>1129</v>
      </c>
      <c r="AG8" s="22">
        <v>-7.3795062999999994E-2</v>
      </c>
      <c r="AH8" s="22" t="s">
        <v>718</v>
      </c>
      <c r="AI8" s="22">
        <v>0.20269505099999999</v>
      </c>
      <c r="AJ8" s="22" t="s">
        <v>719</v>
      </c>
      <c r="AK8" s="22">
        <v>0.261706669</v>
      </c>
      <c r="AL8" s="22" t="s">
        <v>1129</v>
      </c>
      <c r="AM8" s="2">
        <v>13.089252692773561</v>
      </c>
      <c r="AN8" s="22" t="s">
        <v>718</v>
      </c>
      <c r="AO8" s="22">
        <v>3.3443449255391879</v>
      </c>
      <c r="AP8" s="22" t="s">
        <v>719</v>
      </c>
      <c r="AQ8" s="24">
        <v>3.9164754080603519</v>
      </c>
      <c r="AR8" s="22" t="s">
        <v>1129</v>
      </c>
      <c r="AS8" s="22">
        <v>1.2532610515136016</v>
      </c>
      <c r="AT8" s="22" t="s">
        <v>718</v>
      </c>
      <c r="AU8" s="22">
        <v>0.16841409482852387</v>
      </c>
      <c r="AV8" s="22" t="s">
        <v>719</v>
      </c>
      <c r="AW8" s="24">
        <v>0.15460740301099538</v>
      </c>
      <c r="AX8" s="22" t="s">
        <v>1129</v>
      </c>
      <c r="AY8" s="23">
        <v>334.64172509999997</v>
      </c>
      <c r="AZ8" s="22" t="s">
        <v>718</v>
      </c>
      <c r="BA8" s="23">
        <v>54.62838</v>
      </c>
      <c r="BB8" s="22" t="s">
        <v>719</v>
      </c>
      <c r="BC8" s="23">
        <v>57.14053766</v>
      </c>
      <c r="BD8" s="22" t="s">
        <v>1129</v>
      </c>
      <c r="BE8" s="22">
        <v>8.4946661000000007E-2</v>
      </c>
      <c r="BF8" s="22" t="s">
        <v>718</v>
      </c>
      <c r="BG8" s="22">
        <v>6.0173964000000003E-2</v>
      </c>
      <c r="BH8" s="22" t="s">
        <v>719</v>
      </c>
      <c r="BI8" s="22">
        <v>0.103370087</v>
      </c>
      <c r="BJ8" t="s">
        <v>1130</v>
      </c>
    </row>
    <row r="9" spans="1:62">
      <c r="A9">
        <v>201295312</v>
      </c>
      <c r="B9" t="s">
        <v>653</v>
      </c>
      <c r="C9" t="s">
        <v>570</v>
      </c>
      <c r="D9" t="s">
        <v>717</v>
      </c>
      <c r="E9" s="22">
        <v>1.083342799</v>
      </c>
      <c r="F9" s="22" t="s">
        <v>718</v>
      </c>
      <c r="G9" s="22">
        <v>7.8614406999999997E-2</v>
      </c>
      <c r="H9" s="22" t="s">
        <v>719</v>
      </c>
      <c r="I9" s="22">
        <v>0.119133422</v>
      </c>
      <c r="J9" s="22" t="s">
        <v>1128</v>
      </c>
      <c r="K9" s="22" t="s">
        <v>645</v>
      </c>
      <c r="L9" t="s">
        <v>653</v>
      </c>
      <c r="M9" s="22" t="s">
        <v>645</v>
      </c>
      <c r="N9" t="s">
        <v>717</v>
      </c>
      <c r="O9" s="22">
        <v>1.1222885680000001</v>
      </c>
      <c r="P9" s="22" t="s">
        <v>718</v>
      </c>
      <c r="Q9" s="22">
        <v>0.13089598899999999</v>
      </c>
      <c r="R9" s="22" t="s">
        <v>719</v>
      </c>
      <c r="S9" s="22">
        <v>0.33397879400000002</v>
      </c>
      <c r="T9" s="22" t="s">
        <v>1129</v>
      </c>
      <c r="U9" s="23">
        <v>6015.0556100000003</v>
      </c>
      <c r="V9" s="22" t="s">
        <v>718</v>
      </c>
      <c r="W9" s="23">
        <v>111.6534146</v>
      </c>
      <c r="X9" s="22" t="s">
        <v>719</v>
      </c>
      <c r="Y9" s="23">
        <v>161.29205619999999</v>
      </c>
      <c r="Z9" s="22" t="s">
        <v>1129</v>
      </c>
      <c r="AA9" s="22">
        <v>4.3713082190000003</v>
      </c>
      <c r="AB9" s="22" t="s">
        <v>718</v>
      </c>
      <c r="AC9" s="22">
        <v>0.19859023000000001</v>
      </c>
      <c r="AD9" s="22" t="s">
        <v>719</v>
      </c>
      <c r="AE9" s="22">
        <v>8.7868989999999994E-2</v>
      </c>
      <c r="AF9" s="22" t="s">
        <v>1129</v>
      </c>
      <c r="AG9" s="22">
        <v>-3.1663063999999998E-2</v>
      </c>
      <c r="AH9" s="22" t="s">
        <v>718</v>
      </c>
      <c r="AI9" s="22">
        <v>0.18848814799999999</v>
      </c>
      <c r="AJ9" s="22" t="s">
        <v>719</v>
      </c>
      <c r="AK9" s="22">
        <v>0.148987341</v>
      </c>
      <c r="AL9" s="22" t="s">
        <v>1129</v>
      </c>
      <c r="AM9" s="22">
        <v>1.5358877763688841</v>
      </c>
      <c r="AN9" s="22" t="s">
        <v>718</v>
      </c>
      <c r="AO9" s="22">
        <v>0.41469250618493536</v>
      </c>
      <c r="AP9" s="22" t="s">
        <v>719</v>
      </c>
      <c r="AQ9" s="24">
        <v>1.0587091722549182</v>
      </c>
      <c r="AR9" s="22" t="s">
        <v>1129</v>
      </c>
      <c r="AS9" s="22">
        <v>3.1068883384919639</v>
      </c>
      <c r="AT9" s="22" t="s">
        <v>718</v>
      </c>
      <c r="AU9" s="22">
        <v>1.56678573862492</v>
      </c>
      <c r="AV9" s="22" t="s">
        <v>719</v>
      </c>
      <c r="AW9" s="24">
        <v>2.1854652107594363</v>
      </c>
      <c r="AX9" s="22" t="s">
        <v>1129</v>
      </c>
      <c r="AY9" s="23">
        <v>343.89464550000002</v>
      </c>
      <c r="AZ9" s="22" t="s">
        <v>718</v>
      </c>
      <c r="BA9" s="23">
        <v>42.376787270000001</v>
      </c>
      <c r="BB9" s="22" t="s">
        <v>719</v>
      </c>
      <c r="BC9" s="23">
        <v>101.2393187</v>
      </c>
      <c r="BD9" s="22" t="s">
        <v>1129</v>
      </c>
      <c r="BE9" s="22">
        <v>0.119014604</v>
      </c>
      <c r="BF9" s="22" t="s">
        <v>718</v>
      </c>
      <c r="BG9" s="22">
        <v>7.9462775999999999E-2</v>
      </c>
      <c r="BH9" s="22" t="s">
        <v>719</v>
      </c>
      <c r="BI9" s="22">
        <v>0.109071029</v>
      </c>
      <c r="BJ9" t="s">
        <v>1130</v>
      </c>
    </row>
    <row r="10" spans="1:62">
      <c r="A10">
        <v>201324549</v>
      </c>
      <c r="B10" t="s">
        <v>653</v>
      </c>
      <c r="C10" t="s">
        <v>571</v>
      </c>
      <c r="D10" t="s">
        <v>717</v>
      </c>
      <c r="E10" s="22">
        <v>1.3187268320000001</v>
      </c>
      <c r="F10" s="22" t="s">
        <v>718</v>
      </c>
      <c r="G10" s="22">
        <v>0.120019563</v>
      </c>
      <c r="H10" s="22" t="s">
        <v>719</v>
      </c>
      <c r="I10" s="22">
        <v>0.114650791</v>
      </c>
      <c r="J10" s="22" t="s">
        <v>1128</v>
      </c>
      <c r="K10" s="22">
        <v>0.56856104676574892</v>
      </c>
      <c r="L10" t="s">
        <v>653</v>
      </c>
      <c r="M10" s="22">
        <v>0.40478948865431141</v>
      </c>
      <c r="N10" t="s">
        <v>717</v>
      </c>
      <c r="O10" s="22">
        <v>1.462661261</v>
      </c>
      <c r="P10" s="22" t="s">
        <v>718</v>
      </c>
      <c r="Q10" s="22">
        <v>0.18577051</v>
      </c>
      <c r="R10" s="22" t="s">
        <v>719</v>
      </c>
      <c r="S10" s="22">
        <v>0.25419841799999998</v>
      </c>
      <c r="T10" s="22" t="s">
        <v>1129</v>
      </c>
      <c r="U10" s="23">
        <v>6672.712853</v>
      </c>
      <c r="V10" s="22" t="s">
        <v>718</v>
      </c>
      <c r="W10" s="23">
        <v>159.46565129999999</v>
      </c>
      <c r="X10" s="22" t="s">
        <v>719</v>
      </c>
      <c r="Y10" s="23">
        <v>154.27136369999999</v>
      </c>
      <c r="Z10" s="22" t="s">
        <v>1129</v>
      </c>
      <c r="AA10" s="22">
        <v>4.2277496030000004</v>
      </c>
      <c r="AB10" s="22" t="s">
        <v>718</v>
      </c>
      <c r="AC10" s="22">
        <v>0.10584700900000001</v>
      </c>
      <c r="AD10" s="22" t="s">
        <v>719</v>
      </c>
      <c r="AE10" s="22">
        <v>8.4951998000000001E-2</v>
      </c>
      <c r="AF10" s="22" t="s">
        <v>1129</v>
      </c>
      <c r="AG10" s="22">
        <v>-6.1524242999999999E-2</v>
      </c>
      <c r="AH10" s="22" t="s">
        <v>718</v>
      </c>
      <c r="AI10" s="22">
        <v>0.170942547</v>
      </c>
      <c r="AJ10" s="22" t="s">
        <v>719</v>
      </c>
      <c r="AK10" s="22">
        <v>0.138148612</v>
      </c>
      <c r="AL10" s="22" t="s">
        <v>1129</v>
      </c>
      <c r="AM10" s="22">
        <v>3.863334238520173</v>
      </c>
      <c r="AN10" s="22" t="s">
        <v>718</v>
      </c>
      <c r="AO10" s="22">
        <v>1.0833786426722889</v>
      </c>
      <c r="AP10" s="22" t="s">
        <v>719</v>
      </c>
      <c r="AQ10" s="24">
        <v>1.5474374382263698</v>
      </c>
      <c r="AR10" s="22" t="s">
        <v>1129</v>
      </c>
      <c r="AS10" s="22">
        <v>1.8651929703898902</v>
      </c>
      <c r="AT10" s="22" t="s">
        <v>718</v>
      </c>
      <c r="AU10" s="22">
        <v>0.42789431927027155</v>
      </c>
      <c r="AV10" s="22" t="s">
        <v>719</v>
      </c>
      <c r="AW10" s="24">
        <v>0.61026821447327284</v>
      </c>
      <c r="AX10" s="22" t="s">
        <v>1129</v>
      </c>
      <c r="AY10" s="23">
        <v>594.96132690000002</v>
      </c>
      <c r="AZ10" s="22" t="s">
        <v>718</v>
      </c>
      <c r="BA10" s="23">
        <v>86.779431669999994</v>
      </c>
      <c r="BB10" s="22" t="s">
        <v>719</v>
      </c>
      <c r="BC10" s="23">
        <v>112.20714220000001</v>
      </c>
      <c r="BD10" s="22" t="s">
        <v>1129</v>
      </c>
      <c r="BE10" s="22">
        <v>0.15382639000000001</v>
      </c>
      <c r="BF10" s="22" t="s">
        <v>718</v>
      </c>
      <c r="BG10" s="22">
        <v>9.9525244999999998E-2</v>
      </c>
      <c r="BH10" s="22" t="s">
        <v>719</v>
      </c>
      <c r="BI10" s="22">
        <v>9.1500156999999999E-2</v>
      </c>
      <c r="BJ10" t="s">
        <v>1130</v>
      </c>
    </row>
    <row r="11" spans="1:62">
      <c r="A11">
        <v>201338508</v>
      </c>
      <c r="B11" t="s">
        <v>653</v>
      </c>
      <c r="C11" t="s">
        <v>572</v>
      </c>
      <c r="D11" t="s">
        <v>717</v>
      </c>
      <c r="E11" s="22">
        <v>0.53982981799999996</v>
      </c>
      <c r="F11" s="22" t="s">
        <v>718</v>
      </c>
      <c r="G11" s="22">
        <v>1.3462221999999999E-2</v>
      </c>
      <c r="H11" s="22" t="s">
        <v>719</v>
      </c>
      <c r="I11" s="22">
        <v>1.342163E-2</v>
      </c>
      <c r="J11" s="22" t="s">
        <v>1128</v>
      </c>
      <c r="K11" s="22" t="s">
        <v>645</v>
      </c>
      <c r="L11" t="s">
        <v>653</v>
      </c>
      <c r="M11" s="22" t="s">
        <v>645</v>
      </c>
      <c r="N11" t="s">
        <v>717</v>
      </c>
      <c r="O11" s="22">
        <v>0.52706312600000005</v>
      </c>
      <c r="P11" s="22" t="s">
        <v>718</v>
      </c>
      <c r="Q11" s="22">
        <v>1.4348191999999999E-2</v>
      </c>
      <c r="R11" s="22" t="s">
        <v>719</v>
      </c>
      <c r="S11" s="22">
        <v>1.3756061E-2</v>
      </c>
      <c r="T11" s="22" t="s">
        <v>1129</v>
      </c>
      <c r="U11" s="23">
        <v>4125.0674349999999</v>
      </c>
      <c r="V11" s="22" t="s">
        <v>718</v>
      </c>
      <c r="W11" s="23">
        <v>49.117410219999996</v>
      </c>
      <c r="X11" s="22" t="s">
        <v>719</v>
      </c>
      <c r="Y11" s="23">
        <v>57.576954919999999</v>
      </c>
      <c r="Z11" s="22" t="s">
        <v>1129</v>
      </c>
      <c r="AA11" s="22">
        <v>4.7283919179999998</v>
      </c>
      <c r="AB11" s="22" t="s">
        <v>718</v>
      </c>
      <c r="AC11" s="22">
        <v>1.8131578999999998E-2</v>
      </c>
      <c r="AD11" s="22" t="s">
        <v>719</v>
      </c>
      <c r="AE11" s="22">
        <v>1.5249188E-2</v>
      </c>
      <c r="AF11" s="22" t="s">
        <v>1129</v>
      </c>
      <c r="AG11" s="22">
        <v>-0.50947698299999999</v>
      </c>
      <c r="AH11" s="22" t="s">
        <v>718</v>
      </c>
      <c r="AI11" s="22">
        <v>5.6799752000000002E-2</v>
      </c>
      <c r="AJ11" s="22" t="s">
        <v>719</v>
      </c>
      <c r="AK11" s="22">
        <v>3.9313595999999999E-2</v>
      </c>
      <c r="AL11" s="22" t="s">
        <v>1129</v>
      </c>
      <c r="AM11" s="22">
        <v>7.2282454415915465E-2</v>
      </c>
      <c r="AN11" s="22" t="s">
        <v>718</v>
      </c>
      <c r="AO11" s="22">
        <v>6.7463595924702052E-3</v>
      </c>
      <c r="AP11" s="22" t="s">
        <v>719</v>
      </c>
      <c r="AQ11" s="24">
        <v>7.2936736744687036E-3</v>
      </c>
      <c r="AR11" s="22" t="s">
        <v>1129</v>
      </c>
      <c r="AS11" s="22">
        <v>3.8909845827327478</v>
      </c>
      <c r="AT11" s="22" t="s">
        <v>718</v>
      </c>
      <c r="AU11" s="22">
        <v>2.3180484860445292</v>
      </c>
      <c r="AV11" s="22" t="s">
        <v>719</v>
      </c>
      <c r="AW11" s="24">
        <v>6.1873291826173631</v>
      </c>
      <c r="AX11" s="22" t="s">
        <v>1129</v>
      </c>
      <c r="AY11" s="23">
        <v>185.35526960000001</v>
      </c>
      <c r="AZ11" s="22" t="s">
        <v>718</v>
      </c>
      <c r="BA11" s="23">
        <v>6.8634169810000003</v>
      </c>
      <c r="BB11" s="22" t="s">
        <v>719</v>
      </c>
      <c r="BC11" s="23">
        <v>6.7874519219999998</v>
      </c>
      <c r="BD11" s="22" t="s">
        <v>1129</v>
      </c>
      <c r="BE11" s="22">
        <v>0.11528160699999999</v>
      </c>
      <c r="BF11" s="22" t="s">
        <v>718</v>
      </c>
      <c r="BG11" s="22">
        <v>6.8911360000000005E-2</v>
      </c>
      <c r="BH11" s="22" t="s">
        <v>719</v>
      </c>
      <c r="BI11" s="22">
        <v>8.3675482999999995E-2</v>
      </c>
      <c r="BJ11" t="s">
        <v>1130</v>
      </c>
    </row>
    <row r="12" spans="1:62">
      <c r="A12">
        <v>201367065</v>
      </c>
      <c r="B12" t="s">
        <v>653</v>
      </c>
      <c r="C12" t="s">
        <v>572</v>
      </c>
      <c r="D12" t="s">
        <v>717</v>
      </c>
      <c r="E12" s="22">
        <v>0.54020954099999996</v>
      </c>
      <c r="F12" s="22" t="s">
        <v>718</v>
      </c>
      <c r="G12" s="22">
        <v>1.7051831999999999E-2</v>
      </c>
      <c r="H12" s="22" t="s">
        <v>719</v>
      </c>
      <c r="I12" s="22">
        <v>1.6109753000000001E-2</v>
      </c>
      <c r="J12" s="22" t="s">
        <v>1128</v>
      </c>
      <c r="K12" s="22" t="s">
        <v>645</v>
      </c>
      <c r="L12" t="s">
        <v>653</v>
      </c>
      <c r="M12" s="22" t="s">
        <v>645</v>
      </c>
      <c r="N12" t="s">
        <v>717</v>
      </c>
      <c r="O12" s="22">
        <v>0.52389680599999999</v>
      </c>
      <c r="P12" s="22" t="s">
        <v>718</v>
      </c>
      <c r="Q12" s="22">
        <v>1.6291383E-2</v>
      </c>
      <c r="R12" s="22" t="s">
        <v>719</v>
      </c>
      <c r="S12" s="22">
        <v>1.599683E-2</v>
      </c>
      <c r="T12" s="22" t="s">
        <v>1129</v>
      </c>
      <c r="U12" s="23">
        <v>3977.2758090000002</v>
      </c>
      <c r="V12" s="22" t="s">
        <v>718</v>
      </c>
      <c r="W12" s="23">
        <v>47.742065889999999</v>
      </c>
      <c r="X12" s="22" t="s">
        <v>719</v>
      </c>
      <c r="Y12" s="23">
        <v>46.003172200000002</v>
      </c>
      <c r="Z12" s="22" t="s">
        <v>1129</v>
      </c>
      <c r="AA12" s="22">
        <v>4.7332252559999999</v>
      </c>
      <c r="AB12" s="22" t="s">
        <v>718</v>
      </c>
      <c r="AC12" s="22">
        <v>1.842703E-2</v>
      </c>
      <c r="AD12" s="22" t="s">
        <v>719</v>
      </c>
      <c r="AE12" s="22">
        <v>1.6027217999999999E-2</v>
      </c>
      <c r="AF12" s="22" t="s">
        <v>1129</v>
      </c>
      <c r="AG12" s="22">
        <v>-0.30848023899999999</v>
      </c>
      <c r="AH12" s="22" t="s">
        <v>718</v>
      </c>
      <c r="AI12" s="22">
        <v>5.3022541999999999E-2</v>
      </c>
      <c r="AJ12" s="22" t="s">
        <v>719</v>
      </c>
      <c r="AK12" s="22">
        <v>6.8494913000000004E-2</v>
      </c>
      <c r="AL12" s="22" t="s">
        <v>1129</v>
      </c>
      <c r="AM12" s="22">
        <v>6.1876010716150592E-2</v>
      </c>
      <c r="AN12" s="22" t="s">
        <v>718</v>
      </c>
      <c r="AO12" s="22">
        <v>6.4589392007578586E-3</v>
      </c>
      <c r="AP12" s="22" t="s">
        <v>719</v>
      </c>
      <c r="AQ12" s="24">
        <v>6.0021762895249575E-3</v>
      </c>
      <c r="AR12" s="22" t="s">
        <v>1129</v>
      </c>
      <c r="AS12" s="22">
        <v>4.0385794121333944</v>
      </c>
      <c r="AT12" s="22" t="s">
        <v>718</v>
      </c>
      <c r="AU12" s="22">
        <v>2.3237124322419076</v>
      </c>
      <c r="AV12" s="22" t="s">
        <v>719</v>
      </c>
      <c r="AW12" s="24">
        <v>6.3113409473801498</v>
      </c>
      <c r="AX12" s="22" t="s">
        <v>1129</v>
      </c>
      <c r="AY12" s="23">
        <v>43.777457009999999</v>
      </c>
      <c r="AZ12" s="22" t="s">
        <v>718</v>
      </c>
      <c r="BA12" s="23">
        <v>1.7466539080000001</v>
      </c>
      <c r="BB12" s="22" t="s">
        <v>719</v>
      </c>
      <c r="BC12" s="23">
        <v>1.621797062</v>
      </c>
      <c r="BD12" s="22" t="s">
        <v>1129</v>
      </c>
      <c r="BE12" s="22">
        <v>0.154207237</v>
      </c>
      <c r="BF12" s="22" t="s">
        <v>718</v>
      </c>
      <c r="BG12" s="22">
        <v>8.2035309000000001E-2</v>
      </c>
      <c r="BH12" s="22" t="s">
        <v>719</v>
      </c>
      <c r="BI12" s="22">
        <v>8.0706512999999994E-2</v>
      </c>
      <c r="BJ12" t="s">
        <v>1130</v>
      </c>
    </row>
    <row r="13" spans="1:62">
      <c r="A13">
        <v>201384232</v>
      </c>
      <c r="B13" t="s">
        <v>653</v>
      </c>
      <c r="C13" t="s">
        <v>572</v>
      </c>
      <c r="D13" t="s">
        <v>717</v>
      </c>
      <c r="E13" s="22">
        <v>0.91521096999999996</v>
      </c>
      <c r="F13" s="22" t="s">
        <v>718</v>
      </c>
      <c r="G13" s="22">
        <v>7.1251611000000006E-2</v>
      </c>
      <c r="H13" s="22" t="s">
        <v>719</v>
      </c>
      <c r="I13" s="22">
        <v>8.4913897000000002E-2</v>
      </c>
      <c r="J13" s="22" t="s">
        <v>1128</v>
      </c>
      <c r="K13" s="22" t="s">
        <v>645</v>
      </c>
      <c r="L13" t="s">
        <v>653</v>
      </c>
      <c r="M13" s="22" t="s">
        <v>645</v>
      </c>
      <c r="N13" t="s">
        <v>717</v>
      </c>
      <c r="O13" s="22">
        <v>0.93362663400000001</v>
      </c>
      <c r="P13" s="22" t="s">
        <v>718</v>
      </c>
      <c r="Q13" s="22">
        <v>0.100455954</v>
      </c>
      <c r="R13" s="22" t="s">
        <v>719</v>
      </c>
      <c r="S13" s="22">
        <v>0.13038543</v>
      </c>
      <c r="T13" s="22" t="s">
        <v>1129</v>
      </c>
      <c r="U13" s="23">
        <v>5869.1107860000002</v>
      </c>
      <c r="V13" s="22" t="s">
        <v>718</v>
      </c>
      <c r="W13" s="23">
        <v>122.1114395</v>
      </c>
      <c r="X13" s="22" t="s">
        <v>719</v>
      </c>
      <c r="Y13" s="23">
        <v>133.7110648</v>
      </c>
      <c r="Z13" s="22" t="s">
        <v>1129</v>
      </c>
      <c r="AA13" s="22">
        <v>4.4677573239999999</v>
      </c>
      <c r="AB13" s="22" t="s">
        <v>718</v>
      </c>
      <c r="AC13" s="22">
        <v>0.117499856</v>
      </c>
      <c r="AD13" s="22" t="s">
        <v>719</v>
      </c>
      <c r="AE13" s="22">
        <v>7.7098938000000006E-2</v>
      </c>
      <c r="AF13" s="22" t="s">
        <v>1129</v>
      </c>
      <c r="AG13" s="22">
        <v>-0.31379960499999998</v>
      </c>
      <c r="AH13" s="22" t="s">
        <v>718</v>
      </c>
      <c r="AI13" s="22">
        <v>0.16109303699999999</v>
      </c>
      <c r="AJ13" s="22" t="s">
        <v>719</v>
      </c>
      <c r="AK13" s="22">
        <v>0.18003717</v>
      </c>
      <c r="AL13" s="22" t="s">
        <v>1129</v>
      </c>
      <c r="AM13" s="22">
        <v>0.93700358173587195</v>
      </c>
      <c r="AN13" s="22" t="s">
        <v>718</v>
      </c>
      <c r="AO13" s="22">
        <v>0.22978501950360086</v>
      </c>
      <c r="AP13" s="22" t="s">
        <v>719</v>
      </c>
      <c r="AQ13" s="24">
        <v>0.32921302179412382</v>
      </c>
      <c r="AR13" s="22" t="s">
        <v>1129</v>
      </c>
      <c r="AS13" s="22">
        <v>4.342897506284884</v>
      </c>
      <c r="AT13" s="22" t="s">
        <v>718</v>
      </c>
      <c r="AU13" s="22">
        <v>2.5362266497354877</v>
      </c>
      <c r="AV13" s="22" t="s">
        <v>719</v>
      </c>
      <c r="AW13" s="24">
        <v>4.3616144669180494</v>
      </c>
      <c r="AX13" s="22" t="s">
        <v>1129</v>
      </c>
      <c r="AY13" s="23">
        <v>334.2426011</v>
      </c>
      <c r="AZ13" s="22" t="s">
        <v>718</v>
      </c>
      <c r="BA13" s="23">
        <v>37.725677300000001</v>
      </c>
      <c r="BB13" s="22" t="s">
        <v>719</v>
      </c>
      <c r="BC13" s="23">
        <v>47.893272170000003</v>
      </c>
      <c r="BD13" s="22" t="s">
        <v>1129</v>
      </c>
      <c r="BE13" s="22">
        <v>0.14870413499999999</v>
      </c>
      <c r="BF13" s="22" t="s">
        <v>718</v>
      </c>
      <c r="BG13" s="22">
        <v>9.7146784E-2</v>
      </c>
      <c r="BH13" s="22" t="s">
        <v>719</v>
      </c>
      <c r="BI13" s="22">
        <v>0.10092456800000001</v>
      </c>
      <c r="BJ13" t="s">
        <v>1130</v>
      </c>
    </row>
    <row r="14" spans="1:62">
      <c r="A14">
        <v>201393098</v>
      </c>
      <c r="B14" t="s">
        <v>653</v>
      </c>
      <c r="C14" t="s">
        <v>572</v>
      </c>
      <c r="D14" t="s">
        <v>717</v>
      </c>
      <c r="E14" s="22">
        <v>1.0078628089999999</v>
      </c>
      <c r="F14" s="22" t="s">
        <v>718</v>
      </c>
      <c r="G14" s="22">
        <v>6.7701797999999994E-2</v>
      </c>
      <c r="H14" s="22" t="s">
        <v>719</v>
      </c>
      <c r="I14" s="22">
        <v>6.6654530000000003E-2</v>
      </c>
      <c r="J14" s="22" t="s">
        <v>1128</v>
      </c>
      <c r="K14" s="22" t="s">
        <v>645</v>
      </c>
      <c r="L14" t="s">
        <v>653</v>
      </c>
      <c r="M14" s="22" t="s">
        <v>645</v>
      </c>
      <c r="N14" t="s">
        <v>717</v>
      </c>
      <c r="O14" s="22">
        <v>1.0051980039999999</v>
      </c>
      <c r="P14" s="22" t="s">
        <v>718</v>
      </c>
      <c r="Q14" s="22">
        <v>9.8267984000000003E-2</v>
      </c>
      <c r="R14" s="22" t="s">
        <v>719</v>
      </c>
      <c r="S14" s="22">
        <v>0.16843216599999999</v>
      </c>
      <c r="T14" s="22" t="s">
        <v>1129</v>
      </c>
      <c r="U14" s="23">
        <v>5870.7392849999997</v>
      </c>
      <c r="V14" s="22" t="s">
        <v>718</v>
      </c>
      <c r="W14" s="23">
        <v>131.52165669999999</v>
      </c>
      <c r="X14" s="22" t="s">
        <v>719</v>
      </c>
      <c r="Y14" s="23">
        <v>94.401060990000005</v>
      </c>
      <c r="Z14" s="22" t="s">
        <v>1129</v>
      </c>
      <c r="AA14" s="22">
        <v>4.4390579959999998</v>
      </c>
      <c r="AB14" s="22" t="s">
        <v>718</v>
      </c>
      <c r="AC14" s="22">
        <v>0.132946019</v>
      </c>
      <c r="AD14" s="22" t="s">
        <v>719</v>
      </c>
      <c r="AE14" s="22">
        <v>6.9305458E-2</v>
      </c>
      <c r="AF14" s="22" t="s">
        <v>1129</v>
      </c>
      <c r="AG14" s="22">
        <v>-5.610586E-2</v>
      </c>
      <c r="AH14" s="22" t="s">
        <v>718</v>
      </c>
      <c r="AI14" s="22">
        <v>0.15702017800000001</v>
      </c>
      <c r="AJ14" s="22" t="s">
        <v>719</v>
      </c>
      <c r="AK14" s="22">
        <v>0.14358183399999999</v>
      </c>
      <c r="AL14" s="22" t="s">
        <v>1129</v>
      </c>
      <c r="AM14" s="22">
        <v>1.0825427280439737</v>
      </c>
      <c r="AN14" s="22" t="s">
        <v>718</v>
      </c>
      <c r="AO14" s="22">
        <v>0.25667255596358107</v>
      </c>
      <c r="AP14" s="22" t="s">
        <v>719</v>
      </c>
      <c r="AQ14" s="24">
        <v>0.43309426565155595</v>
      </c>
      <c r="AR14" s="22" t="s">
        <v>1129</v>
      </c>
      <c r="AS14" s="22">
        <v>3.8480736092296692</v>
      </c>
      <c r="AT14" s="22" t="s">
        <v>718</v>
      </c>
      <c r="AU14" s="22">
        <v>2.1471526017446916</v>
      </c>
      <c r="AV14" s="22" t="s">
        <v>719</v>
      </c>
      <c r="AW14" s="24">
        <v>2.8420386155719046</v>
      </c>
      <c r="AX14" s="22" t="s">
        <v>1129</v>
      </c>
      <c r="AY14" s="23">
        <v>454.50156759999999</v>
      </c>
      <c r="AZ14" s="22" t="s">
        <v>718</v>
      </c>
      <c r="BA14" s="23">
        <v>47.39985849</v>
      </c>
      <c r="BB14" s="22" t="s">
        <v>719</v>
      </c>
      <c r="BC14" s="23">
        <v>77.654986980000004</v>
      </c>
      <c r="BD14" s="22" t="s">
        <v>1129</v>
      </c>
      <c r="BE14" s="22">
        <v>0.19818539099999999</v>
      </c>
      <c r="BF14" s="22" t="s">
        <v>718</v>
      </c>
      <c r="BG14" s="22">
        <v>0.10334592200000001</v>
      </c>
      <c r="BH14" s="22" t="s">
        <v>719</v>
      </c>
      <c r="BI14" s="22">
        <v>7.1623155999999993E-2</v>
      </c>
      <c r="BJ14" t="s">
        <v>1130</v>
      </c>
    </row>
    <row r="15" spans="1:62">
      <c r="A15">
        <v>201403446</v>
      </c>
      <c r="B15" t="s">
        <v>653</v>
      </c>
      <c r="C15" t="s">
        <v>570</v>
      </c>
      <c r="D15" t="s">
        <v>717</v>
      </c>
      <c r="E15" s="22">
        <v>2.1188386210000001</v>
      </c>
      <c r="F15" s="22" t="s">
        <v>718</v>
      </c>
      <c r="G15" s="22">
        <v>6.8704413000000006E-2</v>
      </c>
      <c r="H15" s="22" t="s">
        <v>719</v>
      </c>
      <c r="I15" s="22">
        <v>0.11014331199999999</v>
      </c>
      <c r="J15" s="22" t="s">
        <v>1128</v>
      </c>
      <c r="K15" s="22" t="s">
        <v>645</v>
      </c>
      <c r="L15" t="s">
        <v>653</v>
      </c>
      <c r="M15" s="22" t="s">
        <v>645</v>
      </c>
      <c r="N15" t="s">
        <v>717</v>
      </c>
      <c r="O15" s="2">
        <v>89.461354610000001</v>
      </c>
      <c r="P15" s="22" t="s">
        <v>718</v>
      </c>
      <c r="Q15" s="22">
        <v>2.9747960299999998</v>
      </c>
      <c r="R15" s="22" t="s">
        <v>719</v>
      </c>
      <c r="S15" s="22">
        <v>12.624852779999999</v>
      </c>
      <c r="T15" s="22" t="s">
        <v>1129</v>
      </c>
      <c r="U15" s="23">
        <v>3982.773138</v>
      </c>
      <c r="V15" s="22" t="s">
        <v>718</v>
      </c>
      <c r="W15" s="23">
        <v>142.6935139</v>
      </c>
      <c r="X15" s="22" t="s">
        <v>719</v>
      </c>
      <c r="Y15" s="23">
        <v>36.486666219999996</v>
      </c>
      <c r="Z15" s="22" t="s">
        <v>1129</v>
      </c>
      <c r="AA15" s="22">
        <v>0.85117732599999996</v>
      </c>
      <c r="AB15" s="22" t="s">
        <v>718</v>
      </c>
      <c r="AC15" s="22">
        <v>8.3773232000000003E-2</v>
      </c>
      <c r="AD15" s="22" t="s">
        <v>719</v>
      </c>
      <c r="AE15" s="22">
        <v>4.1022507E-2</v>
      </c>
      <c r="AF15" s="22" t="s">
        <v>1129</v>
      </c>
      <c r="AG15" s="22">
        <v>-0.49595900399999998</v>
      </c>
      <c r="AH15" s="22" t="s">
        <v>718</v>
      </c>
      <c r="AI15" s="22">
        <v>5.2872645000000003E-2</v>
      </c>
      <c r="AJ15" s="22" t="s">
        <v>719</v>
      </c>
      <c r="AK15" s="22">
        <v>0.16495743600000001</v>
      </c>
      <c r="AL15" s="22" t="s">
        <v>1129</v>
      </c>
      <c r="AM15" s="23">
        <v>1661.1519907617651</v>
      </c>
      <c r="AN15" s="22" t="s">
        <v>718</v>
      </c>
      <c r="AO15" s="2">
        <v>27.414072226518329</v>
      </c>
      <c r="AP15" s="22" t="s">
        <v>719</v>
      </c>
      <c r="AQ15" s="25">
        <v>197.71498541845494</v>
      </c>
      <c r="AR15" s="22" t="s">
        <v>1129</v>
      </c>
      <c r="AS15" s="22">
        <v>1.2186404655847738</v>
      </c>
      <c r="AT15" s="22" t="s">
        <v>718</v>
      </c>
      <c r="AU15" s="22">
        <v>9.9694120626500848E-2</v>
      </c>
      <c r="AV15" s="22" t="s">
        <v>719</v>
      </c>
      <c r="AW15" s="24">
        <v>0.13742544310324312</v>
      </c>
      <c r="AX15" s="22" t="s">
        <v>1129</v>
      </c>
      <c r="AY15" s="23">
        <v>2384.891161</v>
      </c>
      <c r="AZ15" s="22" t="s">
        <v>718</v>
      </c>
      <c r="BA15" s="23">
        <v>201.10243460000001</v>
      </c>
      <c r="BB15" s="22" t="s">
        <v>719</v>
      </c>
      <c r="BC15" s="23">
        <v>113.43003109999999</v>
      </c>
      <c r="BD15" s="22" t="s">
        <v>1129</v>
      </c>
      <c r="BE15" s="22">
        <v>7.7035277999999999E-2</v>
      </c>
      <c r="BF15" s="22" t="s">
        <v>718</v>
      </c>
      <c r="BG15" s="22">
        <v>5.4219795000000001E-2</v>
      </c>
      <c r="BH15" s="22" t="s">
        <v>719</v>
      </c>
      <c r="BI15" s="22">
        <v>8.8317851000000003E-2</v>
      </c>
      <c r="BJ15" t="s">
        <v>1130</v>
      </c>
    </row>
    <row r="16" spans="1:62">
      <c r="A16">
        <v>201407812</v>
      </c>
      <c r="B16" t="s">
        <v>653</v>
      </c>
      <c r="C16" t="s">
        <v>571</v>
      </c>
      <c r="D16" t="s">
        <v>717</v>
      </c>
      <c r="E16" s="22">
        <v>1.133586067</v>
      </c>
      <c r="F16" s="22" t="s">
        <v>718</v>
      </c>
      <c r="G16" s="22">
        <v>0.13445442299999999</v>
      </c>
      <c r="H16" s="22" t="s">
        <v>719</v>
      </c>
      <c r="I16" s="22">
        <v>0.83422315899999999</v>
      </c>
      <c r="J16" s="22" t="s">
        <v>1128</v>
      </c>
      <c r="K16" s="22">
        <v>0.58891752945301501</v>
      </c>
      <c r="L16" t="s">
        <v>653</v>
      </c>
      <c r="M16" s="22" t="s">
        <v>645</v>
      </c>
      <c r="N16" t="s">
        <v>717</v>
      </c>
      <c r="O16" s="22">
        <v>1.1835960910000001</v>
      </c>
      <c r="P16" s="22" t="s">
        <v>718</v>
      </c>
      <c r="Q16" s="22">
        <v>0.18641376700000001</v>
      </c>
      <c r="R16" s="22" t="s">
        <v>719</v>
      </c>
      <c r="S16" s="2">
        <v>89.261649390000002</v>
      </c>
      <c r="T16" s="22" t="s">
        <v>1129</v>
      </c>
      <c r="U16" s="23">
        <v>6038.0418140000002</v>
      </c>
      <c r="V16" s="22" t="s">
        <v>718</v>
      </c>
      <c r="W16" s="23">
        <v>2050.1440819999998</v>
      </c>
      <c r="X16" s="22" t="s">
        <v>719</v>
      </c>
      <c r="Y16" s="23">
        <v>212.5904481</v>
      </c>
      <c r="Z16" s="22" t="s">
        <v>1129</v>
      </c>
      <c r="AA16" s="22">
        <v>4.331804515</v>
      </c>
      <c r="AB16" s="22" t="s">
        <v>718</v>
      </c>
      <c r="AC16" s="22">
        <v>3.5158647589999998</v>
      </c>
      <c r="AD16" s="22" t="s">
        <v>719</v>
      </c>
      <c r="AE16" s="22">
        <v>0.118093815</v>
      </c>
      <c r="AF16" s="22" t="s">
        <v>1129</v>
      </c>
      <c r="AG16" s="22">
        <v>-0.362130805</v>
      </c>
      <c r="AH16" s="22" t="s">
        <v>718</v>
      </c>
      <c r="AI16" s="22">
        <v>0.25977045100000001</v>
      </c>
      <c r="AJ16" s="22" t="s">
        <v>719</v>
      </c>
      <c r="AK16" s="22">
        <v>0.268511536</v>
      </c>
      <c r="AL16" s="22" t="s">
        <v>1129</v>
      </c>
      <c r="AM16" s="22">
        <v>1.9240558799136822</v>
      </c>
      <c r="AN16" s="22" t="s">
        <v>718</v>
      </c>
      <c r="AO16" s="22">
        <v>0.68017409261974326</v>
      </c>
      <c r="AP16" s="22" t="s">
        <v>719</v>
      </c>
      <c r="AQ16" s="25">
        <v>1695.945151420095</v>
      </c>
      <c r="AR16" s="22" t="s">
        <v>1129</v>
      </c>
      <c r="AS16" s="22">
        <v>1.686751037668345</v>
      </c>
      <c r="AT16" s="22" t="s">
        <v>718</v>
      </c>
      <c r="AU16" s="22">
        <v>0.35453154145532562</v>
      </c>
      <c r="AV16" s="22" t="s">
        <v>719</v>
      </c>
      <c r="AW16" s="24">
        <v>1.8524875797666889</v>
      </c>
      <c r="AX16" s="22" t="s">
        <v>1129</v>
      </c>
      <c r="AY16" s="23">
        <v>356.11007059999997</v>
      </c>
      <c r="AZ16" s="22" t="s">
        <v>718</v>
      </c>
      <c r="BA16" s="23">
        <v>60.806231769999997</v>
      </c>
      <c r="BB16" s="22" t="s">
        <v>719</v>
      </c>
      <c r="BC16" s="23">
        <v>2398.2937969999998</v>
      </c>
      <c r="BD16" s="22" t="s">
        <v>1129</v>
      </c>
      <c r="BE16" s="22">
        <v>0.123722316</v>
      </c>
      <c r="BF16" s="22" t="s">
        <v>718</v>
      </c>
      <c r="BG16" s="22">
        <v>8.3442933999999996E-2</v>
      </c>
      <c r="BH16" s="22" t="s">
        <v>719</v>
      </c>
      <c r="BI16" s="22">
        <v>0.108363757</v>
      </c>
      <c r="BJ16" t="s">
        <v>1130</v>
      </c>
    </row>
    <row r="17" spans="1:62">
      <c r="A17">
        <v>201408204</v>
      </c>
      <c r="B17" t="s">
        <v>653</v>
      </c>
      <c r="C17" t="s">
        <v>131</v>
      </c>
      <c r="D17" t="s">
        <v>717</v>
      </c>
      <c r="E17" s="22">
        <v>1.096628264</v>
      </c>
      <c r="F17" s="22" t="s">
        <v>718</v>
      </c>
      <c r="G17" s="22">
        <v>7.3474472999999998E-2</v>
      </c>
      <c r="H17" s="22" t="s">
        <v>719</v>
      </c>
      <c r="I17" s="22">
        <v>7.3904971E-2</v>
      </c>
      <c r="J17" s="22" t="s">
        <v>1128</v>
      </c>
      <c r="K17" s="22">
        <v>0.75980138151901577</v>
      </c>
      <c r="L17" t="s">
        <v>653</v>
      </c>
      <c r="M17" s="22" t="s">
        <v>645</v>
      </c>
      <c r="N17" t="s">
        <v>717</v>
      </c>
      <c r="O17" s="22">
        <v>1.1330727229999999</v>
      </c>
      <c r="P17" s="22" t="s">
        <v>718</v>
      </c>
      <c r="Q17" s="22">
        <v>0.117002389</v>
      </c>
      <c r="R17" s="22" t="s">
        <v>719</v>
      </c>
      <c r="S17" s="22">
        <v>0.17407565999999999</v>
      </c>
      <c r="T17" s="22" t="s">
        <v>1129</v>
      </c>
      <c r="U17" s="23">
        <v>6106.7176920000002</v>
      </c>
      <c r="V17" s="22" t="s">
        <v>718</v>
      </c>
      <c r="W17" s="23">
        <v>105.30881290000001</v>
      </c>
      <c r="X17" s="22" t="s">
        <v>719</v>
      </c>
      <c r="Y17" s="23">
        <v>133.6645905</v>
      </c>
      <c r="Z17" s="22" t="s">
        <v>1129</v>
      </c>
      <c r="AA17" s="22">
        <v>4.3692861340000002</v>
      </c>
      <c r="AB17" s="22" t="s">
        <v>718</v>
      </c>
      <c r="AC17" s="22">
        <v>0.104332537</v>
      </c>
      <c r="AD17" s="22" t="s">
        <v>719</v>
      </c>
      <c r="AE17" s="22">
        <v>7.4293217999999994E-2</v>
      </c>
      <c r="AF17" s="22" t="s">
        <v>1129</v>
      </c>
      <c r="AG17" s="22">
        <v>-5.8009181999999999E-2</v>
      </c>
      <c r="AH17" s="22" t="s">
        <v>718</v>
      </c>
      <c r="AI17" s="22">
        <v>0.138414811</v>
      </c>
      <c r="AJ17" s="22" t="s">
        <v>719</v>
      </c>
      <c r="AK17" s="22">
        <v>0.138431518</v>
      </c>
      <c r="AL17" s="22" t="s">
        <v>1129</v>
      </c>
      <c r="AM17" s="22">
        <v>1.6236079680406066</v>
      </c>
      <c r="AN17" s="22" t="s">
        <v>718</v>
      </c>
      <c r="AO17" s="22">
        <v>0.36697388987777568</v>
      </c>
      <c r="AP17" s="22" t="s">
        <v>719</v>
      </c>
      <c r="AQ17" s="24">
        <v>0.61135942297365453</v>
      </c>
      <c r="AR17" s="22" t="s">
        <v>1129</v>
      </c>
      <c r="AS17" s="22">
        <v>3.0397594691110488</v>
      </c>
      <c r="AT17" s="22" t="s">
        <v>718</v>
      </c>
      <c r="AU17" s="22">
        <v>1.3831807766487183</v>
      </c>
      <c r="AV17" s="22" t="s">
        <v>719</v>
      </c>
      <c r="AW17" s="24">
        <v>1.7267331515809317</v>
      </c>
      <c r="AX17" s="22" t="s">
        <v>1129</v>
      </c>
      <c r="AY17" s="23">
        <v>374.90853120000003</v>
      </c>
      <c r="AZ17" s="22" t="s">
        <v>718</v>
      </c>
      <c r="BA17" s="23">
        <v>40.792010820000002</v>
      </c>
      <c r="BB17" s="22" t="s">
        <v>719</v>
      </c>
      <c r="BC17" s="23">
        <v>50.523524510000001</v>
      </c>
      <c r="BD17" s="22" t="s">
        <v>1129</v>
      </c>
      <c r="BE17" s="22">
        <v>0.104681179</v>
      </c>
      <c r="BF17" s="22" t="s">
        <v>718</v>
      </c>
      <c r="BG17" s="22">
        <v>7.0780828000000004E-2</v>
      </c>
      <c r="BH17" s="22" t="s">
        <v>719</v>
      </c>
      <c r="BI17" s="22">
        <v>0.102272737</v>
      </c>
      <c r="BJ17" t="s">
        <v>1130</v>
      </c>
    </row>
    <row r="18" spans="1:62">
      <c r="A18">
        <v>201445392</v>
      </c>
      <c r="B18" t="s">
        <v>653</v>
      </c>
      <c r="C18" t="s">
        <v>570</v>
      </c>
      <c r="D18" t="s">
        <v>717</v>
      </c>
      <c r="E18" s="22">
        <v>0.81267745199999997</v>
      </c>
      <c r="F18" s="22" t="s">
        <v>718</v>
      </c>
      <c r="G18" s="22">
        <v>3.2643647999999997E-2</v>
      </c>
      <c r="H18" s="22" t="s">
        <v>719</v>
      </c>
      <c r="I18" s="22">
        <v>2.7895301000000001E-2</v>
      </c>
      <c r="J18" s="22" t="s">
        <v>1128</v>
      </c>
      <c r="K18" s="22" t="s">
        <v>645</v>
      </c>
      <c r="L18" t="s">
        <v>653</v>
      </c>
      <c r="M18" s="22" t="s">
        <v>645</v>
      </c>
      <c r="N18" t="s">
        <v>717</v>
      </c>
      <c r="O18" s="22">
        <v>0.76155687999999999</v>
      </c>
      <c r="P18" s="22" t="s">
        <v>718</v>
      </c>
      <c r="Q18" s="22">
        <v>2.3476650000000002E-2</v>
      </c>
      <c r="R18" s="22" t="s">
        <v>719</v>
      </c>
      <c r="S18" s="22">
        <v>2.9482747E-2</v>
      </c>
      <c r="T18" s="22" t="s">
        <v>1129</v>
      </c>
      <c r="U18" s="23">
        <v>4950.5617249999996</v>
      </c>
      <c r="V18" s="22" t="s">
        <v>718</v>
      </c>
      <c r="W18" s="23">
        <v>85.230037319999994</v>
      </c>
      <c r="X18" s="22" t="s">
        <v>719</v>
      </c>
      <c r="Y18" s="23">
        <v>56.296852870000002</v>
      </c>
      <c r="Z18" s="22" t="s">
        <v>1129</v>
      </c>
      <c r="AA18" s="22">
        <v>4.5928828490000004</v>
      </c>
      <c r="AB18" s="22" t="s">
        <v>718</v>
      </c>
      <c r="AC18" s="22">
        <v>4.5742945E-2</v>
      </c>
      <c r="AD18" s="22" t="s">
        <v>719</v>
      </c>
      <c r="AE18" s="22">
        <v>1.5294397E-2</v>
      </c>
      <c r="AF18" s="22" t="s">
        <v>1129</v>
      </c>
      <c r="AG18" s="22">
        <v>5.9707614999999999E-2</v>
      </c>
      <c r="AH18" s="22" t="s">
        <v>718</v>
      </c>
      <c r="AI18" s="22">
        <v>0.109228599</v>
      </c>
      <c r="AJ18" s="22" t="s">
        <v>719</v>
      </c>
      <c r="AK18" s="22">
        <v>0.103372874</v>
      </c>
      <c r="AL18" s="22" t="s">
        <v>1129</v>
      </c>
      <c r="AM18" s="22">
        <v>0.31240412522327404</v>
      </c>
      <c r="AN18" s="22" t="s">
        <v>718</v>
      </c>
      <c r="AO18" s="22">
        <v>3.6646711025709044E-2</v>
      </c>
      <c r="AP18" s="22" t="s">
        <v>719</v>
      </c>
      <c r="AQ18" s="24">
        <v>3.4009600937975837E-2</v>
      </c>
      <c r="AR18" s="22" t="s">
        <v>1129</v>
      </c>
      <c r="AS18" s="22">
        <v>3.7638625991165959</v>
      </c>
      <c r="AT18" s="22" t="s">
        <v>718</v>
      </c>
      <c r="AU18" s="22">
        <v>2.1558658737005492</v>
      </c>
      <c r="AV18" s="22" t="s">
        <v>719</v>
      </c>
      <c r="AW18" s="24">
        <v>6.6006926994986301</v>
      </c>
      <c r="AX18" s="22" t="s">
        <v>1129</v>
      </c>
      <c r="AY18" s="23">
        <v>418.3737787</v>
      </c>
      <c r="AZ18" s="22" t="s">
        <v>718</v>
      </c>
      <c r="BA18" s="23">
        <v>16.345257190000002</v>
      </c>
      <c r="BB18" s="22" t="s">
        <v>719</v>
      </c>
      <c r="BC18" s="23">
        <v>17.948248329999998</v>
      </c>
      <c r="BD18" s="22" t="s">
        <v>1129</v>
      </c>
      <c r="BE18" s="22">
        <v>0.20711254600000001</v>
      </c>
      <c r="BF18" s="22" t="s">
        <v>718</v>
      </c>
      <c r="BG18" s="22">
        <v>0.108814698</v>
      </c>
      <c r="BH18" s="22" t="s">
        <v>719</v>
      </c>
      <c r="BI18" s="22">
        <v>6.6627209000000007E-2</v>
      </c>
      <c r="BJ18" t="s">
        <v>1130</v>
      </c>
    </row>
    <row r="19" spans="1:62">
      <c r="A19">
        <v>201458798</v>
      </c>
      <c r="B19" t="s">
        <v>653</v>
      </c>
      <c r="C19" t="s">
        <v>571</v>
      </c>
      <c r="D19" t="s">
        <v>717</v>
      </c>
      <c r="E19" s="22">
        <v>1.9368692000000001</v>
      </c>
      <c r="F19" s="22" t="s">
        <v>718</v>
      </c>
      <c r="G19" s="22">
        <v>1.0478105900000001</v>
      </c>
      <c r="H19" s="22" t="s">
        <v>719</v>
      </c>
      <c r="I19" s="22">
        <v>0.15678657300000001</v>
      </c>
      <c r="J19" s="22" t="s">
        <v>1128</v>
      </c>
      <c r="K19" s="22">
        <v>0.37165758327924259</v>
      </c>
      <c r="L19" t="s">
        <v>653</v>
      </c>
      <c r="M19" s="22" t="s">
        <v>645</v>
      </c>
      <c r="N19" t="s">
        <v>717</v>
      </c>
      <c r="O19" s="23">
        <v>106.4307467</v>
      </c>
      <c r="P19" s="22" t="s">
        <v>718</v>
      </c>
      <c r="Q19" s="23">
        <v>105.5814141</v>
      </c>
      <c r="R19" s="22" t="s">
        <v>719</v>
      </c>
      <c r="S19" s="2">
        <v>14.506220519999999</v>
      </c>
      <c r="T19" s="22" t="s">
        <v>1129</v>
      </c>
      <c r="U19" s="23">
        <v>3807.6828879999998</v>
      </c>
      <c r="V19" s="22" t="s">
        <v>718</v>
      </c>
      <c r="W19" s="23">
        <v>141.27312119999999</v>
      </c>
      <c r="X19" s="22" t="s">
        <v>719</v>
      </c>
      <c r="Y19" s="23">
        <v>1682.0933660000001</v>
      </c>
      <c r="Z19" s="22" t="s">
        <v>1129</v>
      </c>
      <c r="AA19" s="22">
        <v>0.67268721099999995</v>
      </c>
      <c r="AB19" s="22" t="s">
        <v>718</v>
      </c>
      <c r="AC19" s="22">
        <v>7.8093520999999999E-2</v>
      </c>
      <c r="AD19" s="22" t="s">
        <v>719</v>
      </c>
      <c r="AE19" s="22">
        <v>3.8656658679999998</v>
      </c>
      <c r="AF19" s="22" t="s">
        <v>1129</v>
      </c>
      <c r="AG19" s="22">
        <v>-0.22274833499999999</v>
      </c>
      <c r="AH19" s="22" t="s">
        <v>718</v>
      </c>
      <c r="AI19" s="22">
        <v>0.161514451</v>
      </c>
      <c r="AJ19" s="22" t="s">
        <v>719</v>
      </c>
      <c r="AK19" s="22">
        <v>0.26326586499999999</v>
      </c>
      <c r="AL19" s="22" t="s">
        <v>1129</v>
      </c>
      <c r="AM19" s="23">
        <v>1875.8704666330136</v>
      </c>
      <c r="AN19" s="22" t="s">
        <v>718</v>
      </c>
      <c r="AO19" s="23">
        <v>1875.3110047135833</v>
      </c>
      <c r="AP19" s="22" t="s">
        <v>719</v>
      </c>
      <c r="AQ19" s="25">
        <v>215.58686571306498</v>
      </c>
      <c r="AR19" s="22" t="s">
        <v>1129</v>
      </c>
      <c r="AS19" s="22">
        <v>1.8549366579804951</v>
      </c>
      <c r="AT19" s="22" t="s">
        <v>718</v>
      </c>
      <c r="AU19" s="22">
        <v>0.19882698804054094</v>
      </c>
      <c r="AV19" s="22" t="s">
        <v>719</v>
      </c>
      <c r="AW19" s="24">
        <v>3.3914831739511566</v>
      </c>
      <c r="AX19" s="22" t="s">
        <v>1129</v>
      </c>
      <c r="AY19" s="23">
        <v>2749.7618120000002</v>
      </c>
      <c r="AZ19" s="22" t="s">
        <v>718</v>
      </c>
      <c r="BA19" s="23">
        <v>2532.9119660000001</v>
      </c>
      <c r="BB19" s="22" t="s">
        <v>719</v>
      </c>
      <c r="BC19" s="23">
        <v>191.03632920000001</v>
      </c>
      <c r="BD19" s="22" t="s">
        <v>1129</v>
      </c>
      <c r="BE19" s="22">
        <v>0.20171118099999999</v>
      </c>
      <c r="BF19" s="22" t="s">
        <v>718</v>
      </c>
      <c r="BG19" s="22">
        <v>0.10149027200000001</v>
      </c>
      <c r="BH19" s="22" t="s">
        <v>719</v>
      </c>
      <c r="BI19" s="22">
        <v>6.5246834000000004E-2</v>
      </c>
      <c r="BJ19" t="s">
        <v>1130</v>
      </c>
    </row>
    <row r="20" spans="1:62">
      <c r="A20">
        <v>201465501</v>
      </c>
      <c r="B20" t="s">
        <v>653</v>
      </c>
      <c r="C20" t="s">
        <v>572</v>
      </c>
      <c r="D20" t="s">
        <v>717</v>
      </c>
      <c r="E20" s="22">
        <v>0.44618292900000001</v>
      </c>
      <c r="F20" s="22" t="s">
        <v>718</v>
      </c>
      <c r="G20" s="22">
        <v>4.4587386E-2</v>
      </c>
      <c r="H20" s="22" t="s">
        <v>719</v>
      </c>
      <c r="I20" s="22">
        <v>3.7096851E-2</v>
      </c>
      <c r="J20" s="22" t="s">
        <v>1128</v>
      </c>
      <c r="K20" s="22" t="s">
        <v>645</v>
      </c>
      <c r="L20" t="s">
        <v>653</v>
      </c>
      <c r="M20" s="22" t="s">
        <v>645</v>
      </c>
      <c r="N20" t="s">
        <v>717</v>
      </c>
      <c r="O20" s="22">
        <v>0.424163703</v>
      </c>
      <c r="P20" s="22" t="s">
        <v>718</v>
      </c>
      <c r="Q20" s="22">
        <v>4.0840201E-2</v>
      </c>
      <c r="R20" s="22" t="s">
        <v>719</v>
      </c>
      <c r="S20" s="22">
        <v>3.7248995999999999E-2</v>
      </c>
      <c r="T20" s="22" t="s">
        <v>1129</v>
      </c>
      <c r="U20" s="23">
        <v>3602.4459980000001</v>
      </c>
      <c r="V20" s="22" t="s">
        <v>718</v>
      </c>
      <c r="W20" s="23">
        <v>37.304361700000001</v>
      </c>
      <c r="X20" s="22" t="s">
        <v>719</v>
      </c>
      <c r="Y20" s="23">
        <v>36.02064025</v>
      </c>
      <c r="Z20" s="22" t="s">
        <v>1129</v>
      </c>
      <c r="AA20" s="22">
        <v>4.8333073630000003</v>
      </c>
      <c r="AB20" s="22" t="s">
        <v>718</v>
      </c>
      <c r="AC20" s="22">
        <v>3.9485117E-2</v>
      </c>
      <c r="AD20" s="22" t="s">
        <v>719</v>
      </c>
      <c r="AE20" s="22">
        <v>4.2821300999999999E-2</v>
      </c>
      <c r="AF20" s="22" t="s">
        <v>1129</v>
      </c>
      <c r="AG20" s="22">
        <v>-0.11686234099999999</v>
      </c>
      <c r="AH20" s="22" t="s">
        <v>718</v>
      </c>
      <c r="AI20" s="22">
        <v>8.2287188999999997E-2</v>
      </c>
      <c r="AJ20" s="22" t="s">
        <v>719</v>
      </c>
      <c r="AK20" s="22">
        <v>8.3659299000000006E-2</v>
      </c>
      <c r="AL20" s="22" t="s">
        <v>1129</v>
      </c>
      <c r="AM20" s="22">
        <v>2.7133562988462315E-2</v>
      </c>
      <c r="AN20" s="22" t="s">
        <v>718</v>
      </c>
      <c r="AO20" s="22">
        <v>5.9121478607982239E-3</v>
      </c>
      <c r="AP20" s="22" t="s">
        <v>719</v>
      </c>
      <c r="AQ20" s="24">
        <v>6.3171201139440337E-3</v>
      </c>
      <c r="AR20" s="22" t="s">
        <v>1129</v>
      </c>
      <c r="AS20" s="22">
        <v>4.3111835254596151</v>
      </c>
      <c r="AT20" s="22" t="s">
        <v>718</v>
      </c>
      <c r="AU20" s="22">
        <v>2.6022566923770749</v>
      </c>
      <c r="AV20" s="22" t="s">
        <v>719</v>
      </c>
      <c r="AW20" s="24">
        <v>5.9592563142442447</v>
      </c>
      <c r="AX20" s="22" t="s">
        <v>1129</v>
      </c>
      <c r="AY20" s="23">
        <v>118.92666819999999</v>
      </c>
      <c r="AZ20" s="22" t="s">
        <v>718</v>
      </c>
      <c r="BA20" s="23">
        <v>13.42092021</v>
      </c>
      <c r="BB20" s="22" t="s">
        <v>719</v>
      </c>
      <c r="BC20" s="23">
        <v>12.62916974</v>
      </c>
      <c r="BD20" s="22" t="s">
        <v>1129</v>
      </c>
      <c r="BE20" s="22">
        <v>0.27584378599999998</v>
      </c>
      <c r="BF20" s="22" t="s">
        <v>718</v>
      </c>
      <c r="BG20" s="22">
        <v>3.6977375999999999E-2</v>
      </c>
      <c r="BH20" s="22" t="s">
        <v>719</v>
      </c>
      <c r="BI20" s="22">
        <v>1.7994982E-2</v>
      </c>
      <c r="BJ20" t="s">
        <v>1130</v>
      </c>
    </row>
    <row r="21" spans="1:62">
      <c r="A21">
        <v>201488365</v>
      </c>
      <c r="B21" t="s">
        <v>653</v>
      </c>
      <c r="C21" t="s">
        <v>131</v>
      </c>
      <c r="D21" t="s">
        <v>717</v>
      </c>
      <c r="E21" s="22">
        <v>1.3836600059999999</v>
      </c>
      <c r="F21" s="22" t="s">
        <v>718</v>
      </c>
      <c r="G21" s="22">
        <v>0.112977733</v>
      </c>
      <c r="H21" s="22" t="s">
        <v>719</v>
      </c>
      <c r="I21" s="22">
        <v>0.111239</v>
      </c>
      <c r="J21" s="22" t="s">
        <v>1128</v>
      </c>
      <c r="K21" s="22">
        <v>0.7658184043804761</v>
      </c>
      <c r="L21" t="s">
        <v>653</v>
      </c>
      <c r="M21" s="22" t="s">
        <v>645</v>
      </c>
      <c r="N21" t="s">
        <v>717</v>
      </c>
      <c r="O21" s="22">
        <v>1.579246105</v>
      </c>
      <c r="P21" s="22" t="s">
        <v>718</v>
      </c>
      <c r="Q21" s="22">
        <v>0.19501052599999999</v>
      </c>
      <c r="R21" s="22" t="s">
        <v>719</v>
      </c>
      <c r="S21" s="22">
        <v>0.27778287000000002</v>
      </c>
      <c r="T21" s="22" t="s">
        <v>1129</v>
      </c>
      <c r="U21" s="23">
        <v>6647.2495140000001</v>
      </c>
      <c r="V21" s="22" t="s">
        <v>718</v>
      </c>
      <c r="W21" s="23">
        <v>217.33735759999999</v>
      </c>
      <c r="X21" s="22" t="s">
        <v>719</v>
      </c>
      <c r="Y21" s="23">
        <v>207.9523337</v>
      </c>
      <c r="Z21" s="22" t="s">
        <v>1129</v>
      </c>
      <c r="AA21" s="22">
        <v>4.1811551769999999</v>
      </c>
      <c r="AB21" s="22" t="s">
        <v>718</v>
      </c>
      <c r="AC21" s="22">
        <v>0.114064228</v>
      </c>
      <c r="AD21" s="22" t="s">
        <v>719</v>
      </c>
      <c r="AE21" s="22">
        <v>8.3569602000000007E-2</v>
      </c>
      <c r="AF21" s="22" t="s">
        <v>1129</v>
      </c>
      <c r="AG21" s="22">
        <v>3.8807154000000003E-2</v>
      </c>
      <c r="AH21" s="22" t="s">
        <v>718</v>
      </c>
      <c r="AI21" s="22">
        <v>0.157799258</v>
      </c>
      <c r="AJ21" s="22" t="s">
        <v>719</v>
      </c>
      <c r="AK21" s="22">
        <v>0.15683018100000001</v>
      </c>
      <c r="AL21" s="22" t="s">
        <v>1129</v>
      </c>
      <c r="AM21" s="22">
        <v>4.4946617183410336</v>
      </c>
      <c r="AN21" s="22" t="s">
        <v>718</v>
      </c>
      <c r="AO21" s="22">
        <v>1.2971518536640665</v>
      </c>
      <c r="AP21" s="22" t="s">
        <v>719</v>
      </c>
      <c r="AQ21" s="24">
        <v>1.7098190679473264</v>
      </c>
      <c r="AR21" s="22" t="s">
        <v>1129</v>
      </c>
      <c r="AS21" s="22">
        <v>1.8389067417419935</v>
      </c>
      <c r="AT21" s="22" t="s">
        <v>718</v>
      </c>
      <c r="AU21" s="22">
        <v>0.4762240773507192</v>
      </c>
      <c r="AV21" s="22" t="s">
        <v>719</v>
      </c>
      <c r="AW21" s="24">
        <v>0.66140269492287684</v>
      </c>
      <c r="AX21" s="22" t="s">
        <v>1129</v>
      </c>
      <c r="AY21" s="23">
        <v>124.00347499999999</v>
      </c>
      <c r="AZ21" s="22" t="s">
        <v>718</v>
      </c>
      <c r="BA21" s="23">
        <v>12.268662300000001</v>
      </c>
      <c r="BB21" s="22" t="s">
        <v>719</v>
      </c>
      <c r="BC21" s="23">
        <v>16.244183209999999</v>
      </c>
      <c r="BD21" s="22" t="s">
        <v>1129</v>
      </c>
      <c r="BE21" s="22">
        <v>0.171841828</v>
      </c>
      <c r="BF21" s="22" t="s">
        <v>718</v>
      </c>
      <c r="BG21" s="22">
        <v>0.10300229499999999</v>
      </c>
      <c r="BH21" s="22" t="s">
        <v>719</v>
      </c>
      <c r="BI21" s="22">
        <v>8.4791461999999998E-2</v>
      </c>
      <c r="BJ21" t="s">
        <v>1130</v>
      </c>
    </row>
    <row r="22" spans="1:62">
      <c r="A22">
        <v>201505350</v>
      </c>
      <c r="B22" t="s">
        <v>653</v>
      </c>
      <c r="C22" t="s">
        <v>572</v>
      </c>
      <c r="D22" t="s">
        <v>717</v>
      </c>
      <c r="E22" s="22">
        <v>0.92509830900000001</v>
      </c>
      <c r="F22" s="22" t="s">
        <v>718</v>
      </c>
      <c r="G22" s="22">
        <v>5.1343496000000002E-2</v>
      </c>
      <c r="H22" s="22" t="s">
        <v>719</v>
      </c>
      <c r="I22" s="22">
        <v>3.8884569000000001E-2</v>
      </c>
      <c r="J22" s="22" t="s">
        <v>1128</v>
      </c>
      <c r="K22" s="22" t="s">
        <v>645</v>
      </c>
      <c r="L22" t="s">
        <v>653</v>
      </c>
      <c r="M22" s="22" t="s">
        <v>645</v>
      </c>
      <c r="N22" t="s">
        <v>717</v>
      </c>
      <c r="O22" s="22">
        <v>0.90694252600000003</v>
      </c>
      <c r="P22" s="22" t="s">
        <v>718</v>
      </c>
      <c r="Q22" s="22">
        <v>6.5367112000000005E-2</v>
      </c>
      <c r="R22" s="22" t="s">
        <v>719</v>
      </c>
      <c r="S22" s="22">
        <v>0.132153192</v>
      </c>
      <c r="T22" s="22" t="s">
        <v>1129</v>
      </c>
      <c r="U22" s="23">
        <v>5601.1698319999996</v>
      </c>
      <c r="V22" s="22" t="s">
        <v>718</v>
      </c>
      <c r="W22" s="23">
        <v>107.20592120000001</v>
      </c>
      <c r="X22" s="22" t="s">
        <v>719</v>
      </c>
      <c r="Y22" s="23">
        <v>71.392694079999998</v>
      </c>
      <c r="Z22" s="22" t="s">
        <v>1129</v>
      </c>
      <c r="AA22" s="22">
        <v>4.4928762290000002</v>
      </c>
      <c r="AB22" s="22" t="s">
        <v>718</v>
      </c>
      <c r="AC22" s="22">
        <v>0.128593077</v>
      </c>
      <c r="AD22" s="22" t="s">
        <v>719</v>
      </c>
      <c r="AE22" s="22">
        <v>5.4202783999999997E-2</v>
      </c>
      <c r="AF22" s="22" t="s">
        <v>1129</v>
      </c>
      <c r="AG22" s="22">
        <v>-7.9723836000000006E-2</v>
      </c>
      <c r="AH22" s="22" t="s">
        <v>718</v>
      </c>
      <c r="AI22" s="22">
        <v>9.7021020999999999E-2</v>
      </c>
      <c r="AJ22" s="22" t="s">
        <v>719</v>
      </c>
      <c r="AK22" s="22">
        <v>0.10756146</v>
      </c>
      <c r="AL22" s="22" t="s">
        <v>1129</v>
      </c>
      <c r="AM22" s="22">
        <v>0.735729650814958</v>
      </c>
      <c r="AN22" s="22" t="s">
        <v>718</v>
      </c>
      <c r="AO22" s="22">
        <v>0.13972023887153229</v>
      </c>
      <c r="AP22" s="22" t="s">
        <v>719</v>
      </c>
      <c r="AQ22" s="24">
        <v>0.2351621153836001</v>
      </c>
      <c r="AR22" s="22" t="s">
        <v>1129</v>
      </c>
      <c r="AS22" s="22">
        <v>5.1640841073639976</v>
      </c>
      <c r="AT22" s="22" t="s">
        <v>718</v>
      </c>
      <c r="AU22" s="22">
        <v>3.2485640051431686</v>
      </c>
      <c r="AV22" s="22" t="s">
        <v>719</v>
      </c>
      <c r="AW22" s="24">
        <v>5.0633311807422148</v>
      </c>
      <c r="AX22" s="22" t="s">
        <v>1129</v>
      </c>
      <c r="AY22" s="23">
        <v>329.41971439999998</v>
      </c>
      <c r="AZ22" s="22" t="s">
        <v>718</v>
      </c>
      <c r="BA22" s="23">
        <v>25.902289830000001</v>
      </c>
      <c r="BB22" s="22" t="s">
        <v>719</v>
      </c>
      <c r="BC22" s="23">
        <v>48.2227502</v>
      </c>
      <c r="BD22" s="22" t="s">
        <v>1129</v>
      </c>
      <c r="BE22" s="22">
        <v>0.218095663</v>
      </c>
      <c r="BF22" s="22" t="s">
        <v>718</v>
      </c>
      <c r="BG22" s="22">
        <v>9.6811527999999994E-2</v>
      </c>
      <c r="BH22" s="22" t="s">
        <v>719</v>
      </c>
      <c r="BI22" s="22">
        <v>5.8128127000000002E-2</v>
      </c>
      <c r="BJ22" t="s">
        <v>1130</v>
      </c>
    </row>
    <row r="23" spans="1:62">
      <c r="A23">
        <v>201516974</v>
      </c>
      <c r="B23" t="s">
        <v>653</v>
      </c>
      <c r="C23" t="s">
        <v>740</v>
      </c>
      <c r="D23" t="s">
        <v>717</v>
      </c>
      <c r="E23" s="22">
        <v>1.876104695</v>
      </c>
      <c r="F23" s="22" t="s">
        <v>718</v>
      </c>
      <c r="G23" s="22">
        <v>0.12784870700000001</v>
      </c>
      <c r="H23" s="22" t="s">
        <v>719</v>
      </c>
      <c r="I23" s="22">
        <v>0.10783108800000001</v>
      </c>
      <c r="J23" s="22" t="s">
        <v>1128</v>
      </c>
      <c r="K23" s="22" t="s">
        <v>645</v>
      </c>
      <c r="L23" t="s">
        <v>653</v>
      </c>
      <c r="M23" s="22" t="s">
        <v>645</v>
      </c>
      <c r="N23" t="s">
        <v>717</v>
      </c>
      <c r="O23" s="2">
        <v>92.639630150000002</v>
      </c>
      <c r="P23" s="22" t="s">
        <v>718</v>
      </c>
      <c r="Q23" s="22">
        <v>4.7941433440000001</v>
      </c>
      <c r="R23" s="22" t="s">
        <v>719</v>
      </c>
      <c r="S23" s="22">
        <v>3.3766368170000001</v>
      </c>
      <c r="T23" s="22" t="s">
        <v>1129</v>
      </c>
      <c r="U23" s="23">
        <v>3963.6190620000002</v>
      </c>
      <c r="V23" s="22" t="s">
        <v>718</v>
      </c>
      <c r="W23" s="23">
        <v>36.82042714</v>
      </c>
      <c r="X23" s="22" t="s">
        <v>719</v>
      </c>
      <c r="Y23" s="23">
        <v>48.17514697</v>
      </c>
      <c r="Z23" s="22" t="s">
        <v>1129</v>
      </c>
      <c r="AA23" s="22">
        <v>0.77370586200000002</v>
      </c>
      <c r="AB23" s="22" t="s">
        <v>718</v>
      </c>
      <c r="AC23" s="22">
        <v>6.1683679999999998E-2</v>
      </c>
      <c r="AD23" s="22" t="s">
        <v>719</v>
      </c>
      <c r="AE23" s="22">
        <v>7.6053959000000004E-2</v>
      </c>
      <c r="AF23" s="22" t="s">
        <v>1129</v>
      </c>
      <c r="AG23" s="22">
        <v>-0.60093364299999996</v>
      </c>
      <c r="AH23" s="22" t="s">
        <v>718</v>
      </c>
      <c r="AI23" s="22">
        <v>0.108765115</v>
      </c>
      <c r="AJ23" s="22" t="s">
        <v>719</v>
      </c>
      <c r="AK23" s="22">
        <v>9.3673562000000002E-2</v>
      </c>
      <c r="AL23" s="22" t="s">
        <v>1129</v>
      </c>
      <c r="AM23" s="23">
        <v>1779.4743077803105</v>
      </c>
      <c r="AN23" s="22" t="s">
        <v>718</v>
      </c>
      <c r="AO23" s="2">
        <v>85.285840794849719</v>
      </c>
      <c r="AP23" s="22" t="s">
        <v>719</v>
      </c>
      <c r="AQ23" s="20">
        <v>84.994456676531627</v>
      </c>
      <c r="AR23" s="22" t="s">
        <v>1129</v>
      </c>
      <c r="AS23" s="22">
        <v>1.4447646169566835</v>
      </c>
      <c r="AT23" s="22" t="s">
        <v>718</v>
      </c>
      <c r="AU23" s="22">
        <v>0.35652097118967746</v>
      </c>
      <c r="AV23" s="22" t="s">
        <v>719</v>
      </c>
      <c r="AW23" s="24">
        <v>0.77117321441960507</v>
      </c>
      <c r="AX23" s="22" t="s">
        <v>1129</v>
      </c>
      <c r="AY23" s="23">
        <v>2613.3749069999999</v>
      </c>
      <c r="AZ23" s="22" t="s">
        <v>718</v>
      </c>
      <c r="BA23" s="23">
        <v>188.27461339999999</v>
      </c>
      <c r="BB23" s="22" t="s">
        <v>719</v>
      </c>
      <c r="BC23" s="23">
        <v>201.71161660000001</v>
      </c>
      <c r="BD23" s="22" t="s">
        <v>1129</v>
      </c>
      <c r="BE23" s="22">
        <v>0.16966125300000001</v>
      </c>
      <c r="BF23" s="22" t="s">
        <v>718</v>
      </c>
      <c r="BG23" s="22">
        <v>0.10178109</v>
      </c>
      <c r="BH23" s="22" t="s">
        <v>719</v>
      </c>
      <c r="BI23" s="22">
        <v>8.9073247999999994E-2</v>
      </c>
      <c r="BJ23" t="s">
        <v>1130</v>
      </c>
    </row>
    <row r="24" spans="1:62">
      <c r="A24">
        <v>201546283</v>
      </c>
      <c r="B24" t="s">
        <v>653</v>
      </c>
      <c r="C24" t="s">
        <v>570</v>
      </c>
      <c r="D24" t="s">
        <v>717</v>
      </c>
      <c r="E24" s="22">
        <v>0.93384489400000004</v>
      </c>
      <c r="F24" s="22" t="s">
        <v>718</v>
      </c>
      <c r="G24" s="22">
        <v>5.400659E-2</v>
      </c>
      <c r="H24" s="22" t="s">
        <v>719</v>
      </c>
      <c r="I24" s="22">
        <v>5.0175092999999997E-2</v>
      </c>
      <c r="J24" s="22" t="s">
        <v>1128</v>
      </c>
      <c r="K24" s="22">
        <v>0.55021580703743722</v>
      </c>
      <c r="L24" t="s">
        <v>653</v>
      </c>
      <c r="M24" s="22" t="s">
        <v>645</v>
      </c>
      <c r="N24" t="s">
        <v>717</v>
      </c>
      <c r="O24" s="22">
        <v>0.90532899300000003</v>
      </c>
      <c r="P24" s="22" t="s">
        <v>718</v>
      </c>
      <c r="Q24" s="22">
        <v>6.0892753000000001E-2</v>
      </c>
      <c r="R24" s="22" t="s">
        <v>719</v>
      </c>
      <c r="S24" s="22">
        <v>9.7717364000000001E-2</v>
      </c>
      <c r="T24" s="22" t="s">
        <v>1129</v>
      </c>
      <c r="U24" s="23">
        <v>5535.0935740000004</v>
      </c>
      <c r="V24" s="22" t="s">
        <v>718</v>
      </c>
      <c r="W24" s="23">
        <v>113.9365564</v>
      </c>
      <c r="X24" s="22" t="s">
        <v>719</v>
      </c>
      <c r="Y24" s="23">
        <v>111.48259969999999</v>
      </c>
      <c r="Z24" s="22" t="s">
        <v>1129</v>
      </c>
      <c r="AA24" s="22">
        <v>4.5003811980000004</v>
      </c>
      <c r="AB24" s="22" t="s">
        <v>718</v>
      </c>
      <c r="AC24" s="22">
        <v>9.2425623999999998E-2</v>
      </c>
      <c r="AD24" s="22" t="s">
        <v>719</v>
      </c>
      <c r="AE24" s="22">
        <v>4.7951036000000002E-2</v>
      </c>
      <c r="AF24" s="22" t="s">
        <v>1129</v>
      </c>
      <c r="AG24" s="22">
        <v>2.8087885E-2</v>
      </c>
      <c r="AH24" s="22" t="s">
        <v>718</v>
      </c>
      <c r="AI24" s="22">
        <v>0.153720889</v>
      </c>
      <c r="AJ24" s="22" t="s">
        <v>719</v>
      </c>
      <c r="AK24" s="22">
        <v>0.132938529</v>
      </c>
      <c r="AL24" s="22" t="s">
        <v>1129</v>
      </c>
      <c r="AM24" s="22">
        <v>0.69879862859351749</v>
      </c>
      <c r="AN24" s="22" t="s">
        <v>718</v>
      </c>
      <c r="AO24" s="22">
        <v>0.13420090341229918</v>
      </c>
      <c r="AP24" s="22" t="s">
        <v>719</v>
      </c>
      <c r="AQ24" s="24">
        <v>0.19457830688861055</v>
      </c>
      <c r="AR24" s="22" t="s">
        <v>1129</v>
      </c>
      <c r="AS24" s="22">
        <v>4.19483891261424</v>
      </c>
      <c r="AT24" s="22" t="s">
        <v>718</v>
      </c>
      <c r="AU24" s="22">
        <v>2.4345977686316327</v>
      </c>
      <c r="AV24" s="22" t="s">
        <v>719</v>
      </c>
      <c r="AW24" s="24">
        <v>5.3993182853702892</v>
      </c>
      <c r="AX24" s="22" t="s">
        <v>1129</v>
      </c>
      <c r="AY24" s="23">
        <v>285.58437199999997</v>
      </c>
      <c r="AZ24" s="22" t="s">
        <v>718</v>
      </c>
      <c r="BA24" s="23">
        <v>29.443676490000001</v>
      </c>
      <c r="BB24" s="22" t="s">
        <v>719</v>
      </c>
      <c r="BC24" s="23">
        <v>44.713384470000001</v>
      </c>
      <c r="BD24" s="22" t="s">
        <v>1129</v>
      </c>
      <c r="BE24" s="22">
        <v>0.18552158399999999</v>
      </c>
      <c r="BF24" s="22" t="s">
        <v>718</v>
      </c>
      <c r="BG24" s="22">
        <v>0.111003716</v>
      </c>
      <c r="BH24" s="22" t="s">
        <v>719</v>
      </c>
      <c r="BI24" s="22">
        <v>7.8576275000000001E-2</v>
      </c>
      <c r="BJ24" t="s">
        <v>1130</v>
      </c>
    </row>
    <row r="25" spans="1:62">
      <c r="A25">
        <v>201549860</v>
      </c>
      <c r="B25" t="s">
        <v>653</v>
      </c>
      <c r="C25" t="s">
        <v>570</v>
      </c>
      <c r="D25" t="s">
        <v>717</v>
      </c>
      <c r="E25" s="22">
        <v>0.734594101</v>
      </c>
      <c r="F25" s="22" t="s">
        <v>718</v>
      </c>
      <c r="G25" s="22">
        <v>2.6019112E-2</v>
      </c>
      <c r="H25" s="22" t="s">
        <v>719</v>
      </c>
      <c r="I25" s="22">
        <v>2.6253640000000002E-2</v>
      </c>
      <c r="J25" s="22" t="s">
        <v>1128</v>
      </c>
      <c r="K25" s="22" t="s">
        <v>645</v>
      </c>
      <c r="L25" t="s">
        <v>653</v>
      </c>
      <c r="M25" s="22" t="s">
        <v>645</v>
      </c>
      <c r="N25" t="s">
        <v>717</v>
      </c>
      <c r="O25" s="22">
        <v>0.698376942</v>
      </c>
      <c r="P25" s="22" t="s">
        <v>718</v>
      </c>
      <c r="Q25" s="22">
        <v>2.0363263E-2</v>
      </c>
      <c r="R25" s="22" t="s">
        <v>719</v>
      </c>
      <c r="S25" s="22">
        <v>2.1205166000000001E-2</v>
      </c>
      <c r="T25" s="22" t="s">
        <v>1129</v>
      </c>
      <c r="U25" s="23">
        <v>4563.0084829999996</v>
      </c>
      <c r="V25" s="22" t="s">
        <v>718</v>
      </c>
      <c r="W25" s="23">
        <v>78.480703059999996</v>
      </c>
      <c r="X25" s="22" t="s">
        <v>719</v>
      </c>
      <c r="Y25" s="23">
        <v>53.030790359999997</v>
      </c>
      <c r="Z25" s="22" t="s">
        <v>1129</v>
      </c>
      <c r="AA25" s="22">
        <v>4.6199944970000004</v>
      </c>
      <c r="AB25" s="22" t="s">
        <v>718</v>
      </c>
      <c r="AC25" s="22">
        <v>2.6125308999999999E-2</v>
      </c>
      <c r="AD25" s="22" t="s">
        <v>719</v>
      </c>
      <c r="AE25" s="22">
        <v>1.6068307E-2</v>
      </c>
      <c r="AF25" s="22" t="s">
        <v>1129</v>
      </c>
      <c r="AG25" s="22">
        <v>6.7054075000000005E-2</v>
      </c>
      <c r="AH25" s="22" t="s">
        <v>718</v>
      </c>
      <c r="AI25" s="22">
        <v>0.11168550300000001</v>
      </c>
      <c r="AJ25" s="22" t="s">
        <v>719</v>
      </c>
      <c r="AK25" s="22">
        <v>0.12605854399999999</v>
      </c>
      <c r="AL25" s="22" t="s">
        <v>1129</v>
      </c>
      <c r="AM25" s="22">
        <v>0.18980135301182746</v>
      </c>
      <c r="AN25" s="22" t="s">
        <v>718</v>
      </c>
      <c r="AO25" s="22">
        <v>2.1072190459679063E-2</v>
      </c>
      <c r="AP25" s="22" t="s">
        <v>719</v>
      </c>
      <c r="AQ25" s="24">
        <v>1.7614115105724193E-2</v>
      </c>
      <c r="AR25" s="22" t="s">
        <v>1129</v>
      </c>
      <c r="AS25" s="22">
        <v>4.7306873219167986</v>
      </c>
      <c r="AT25" s="22" t="s">
        <v>718</v>
      </c>
      <c r="AU25" s="22">
        <v>2.7291128425905611</v>
      </c>
      <c r="AV25" s="22" t="s">
        <v>719</v>
      </c>
      <c r="AW25" s="24">
        <v>5.8648453989669349</v>
      </c>
      <c r="AX25" s="22" t="s">
        <v>1129</v>
      </c>
      <c r="AY25" s="23">
        <v>254.53523319999999</v>
      </c>
      <c r="AZ25" s="22" t="s">
        <v>718</v>
      </c>
      <c r="BA25" s="23">
        <v>8.9723574799999994</v>
      </c>
      <c r="BB25" s="22" t="s">
        <v>719</v>
      </c>
      <c r="BC25" s="23">
        <v>9.0691143820000004</v>
      </c>
      <c r="BD25" s="22" t="s">
        <v>1129</v>
      </c>
      <c r="BE25" s="22">
        <v>0.19349676499999999</v>
      </c>
      <c r="BF25" s="22" t="s">
        <v>718</v>
      </c>
      <c r="BG25" s="22">
        <v>0.115235277</v>
      </c>
      <c r="BH25" s="22" t="s">
        <v>719</v>
      </c>
      <c r="BI25" s="22">
        <v>7.6430819999999997E-2</v>
      </c>
      <c r="BJ25" t="s">
        <v>1130</v>
      </c>
    </row>
    <row r="26" spans="1:62">
      <c r="A26">
        <v>201555883</v>
      </c>
      <c r="B26" t="s">
        <v>653</v>
      </c>
      <c r="C26" t="s">
        <v>492</v>
      </c>
      <c r="D26" t="s">
        <v>717</v>
      </c>
      <c r="E26" s="22">
        <v>0.68010305699999996</v>
      </c>
      <c r="F26" s="22" t="s">
        <v>718</v>
      </c>
      <c r="G26" s="22">
        <v>4.0940960999999998E-2</v>
      </c>
      <c r="H26" s="22" t="s">
        <v>719</v>
      </c>
      <c r="I26" s="22">
        <v>3.4962906000000002E-2</v>
      </c>
      <c r="J26" s="22" t="s">
        <v>1128</v>
      </c>
      <c r="K26" s="22" t="s">
        <v>645</v>
      </c>
      <c r="L26" t="s">
        <v>653</v>
      </c>
      <c r="M26" s="22" t="s">
        <v>645</v>
      </c>
      <c r="N26" t="s">
        <v>717</v>
      </c>
      <c r="O26" s="22">
        <v>0.650655961</v>
      </c>
      <c r="P26" s="22" t="s">
        <v>718</v>
      </c>
      <c r="Q26" s="22">
        <v>3.6895320000000002E-2</v>
      </c>
      <c r="R26" s="22" t="s">
        <v>719</v>
      </c>
      <c r="S26" s="22">
        <v>2.8237635000000001E-2</v>
      </c>
      <c r="T26" s="22" t="s">
        <v>1129</v>
      </c>
      <c r="U26" s="23">
        <v>4390.5926900000004</v>
      </c>
      <c r="V26" s="22" t="s">
        <v>718</v>
      </c>
      <c r="W26" s="23">
        <v>72.387614749999997</v>
      </c>
      <c r="X26" s="22" t="s">
        <v>719</v>
      </c>
      <c r="Y26" s="23">
        <v>72.553741880000004</v>
      </c>
      <c r="Z26" s="22" t="s">
        <v>1129</v>
      </c>
      <c r="AA26" s="22">
        <v>4.6473076730000002</v>
      </c>
      <c r="AB26" s="22" t="s">
        <v>718</v>
      </c>
      <c r="AC26" s="22">
        <v>2.5100144000000001E-2</v>
      </c>
      <c r="AD26" s="22" t="s">
        <v>719</v>
      </c>
      <c r="AE26" s="22">
        <v>2.4256758E-2</v>
      </c>
      <c r="AF26" s="22" t="s">
        <v>1129</v>
      </c>
      <c r="AG26" s="22">
        <v>-5.8360156000000003E-2</v>
      </c>
      <c r="AH26" s="22" t="s">
        <v>718</v>
      </c>
      <c r="AI26" s="22">
        <v>0.161728816</v>
      </c>
      <c r="AJ26" s="22" t="s">
        <v>719</v>
      </c>
      <c r="AK26" s="22">
        <v>0.167061291</v>
      </c>
      <c r="AL26" s="22" t="s">
        <v>1129</v>
      </c>
      <c r="AM26" s="22">
        <v>0.14005545926878621</v>
      </c>
      <c r="AN26" s="22" t="s">
        <v>718</v>
      </c>
      <c r="AO26" s="22">
        <v>1.9388497200420948E-2</v>
      </c>
      <c r="AP26" s="22" t="s">
        <v>719</v>
      </c>
      <c r="AQ26" s="24">
        <v>2.1107502118900084E-2</v>
      </c>
      <c r="AR26" s="22" t="s">
        <v>1129</v>
      </c>
      <c r="AS26" s="22">
        <v>4.1801580059617054</v>
      </c>
      <c r="AT26" s="22" t="s">
        <v>718</v>
      </c>
      <c r="AU26" s="22">
        <v>2.4801021363694162</v>
      </c>
      <c r="AV26" s="22" t="s">
        <v>719</v>
      </c>
      <c r="AW26" s="24">
        <v>5.9925807824989823</v>
      </c>
      <c r="AX26" s="22" t="s">
        <v>1129</v>
      </c>
      <c r="AY26" s="23">
        <v>361.3854177</v>
      </c>
      <c r="AZ26" s="22" t="s">
        <v>718</v>
      </c>
      <c r="BA26" s="23">
        <v>23.227471139999999</v>
      </c>
      <c r="BB26" s="22" t="s">
        <v>719</v>
      </c>
      <c r="BC26" s="23">
        <v>19.364815199999999</v>
      </c>
      <c r="BD26" s="22" t="s">
        <v>1129</v>
      </c>
      <c r="BE26" s="22">
        <v>0.157469581</v>
      </c>
      <c r="BF26" s="22" t="s">
        <v>718</v>
      </c>
      <c r="BG26" s="22">
        <v>0.10510721200000001</v>
      </c>
      <c r="BH26" s="22" t="s">
        <v>719</v>
      </c>
      <c r="BI26" s="22">
        <v>9.8801169999999994E-2</v>
      </c>
      <c r="BJ26" t="s">
        <v>1130</v>
      </c>
    </row>
    <row r="27" spans="1:62">
      <c r="A27">
        <v>201567796</v>
      </c>
      <c r="B27" t="s">
        <v>653</v>
      </c>
      <c r="C27" t="s">
        <v>571</v>
      </c>
      <c r="D27" t="s">
        <v>717</v>
      </c>
      <c r="E27" s="22">
        <v>1.1849125119999999</v>
      </c>
      <c r="F27" s="22" t="s">
        <v>718</v>
      </c>
      <c r="G27" s="22">
        <v>9.8126743000000002E-2</v>
      </c>
      <c r="H27" s="22" t="s">
        <v>719</v>
      </c>
      <c r="I27" s="22">
        <v>0.11107539600000001</v>
      </c>
      <c r="J27" s="22" t="s">
        <v>1128</v>
      </c>
      <c r="K27" s="22">
        <v>0.58186798013995489</v>
      </c>
      <c r="L27" t="s">
        <v>653</v>
      </c>
      <c r="M27" s="22" t="s">
        <v>645</v>
      </c>
      <c r="N27" t="s">
        <v>717</v>
      </c>
      <c r="O27" s="22">
        <v>1.2683581289999999</v>
      </c>
      <c r="P27" s="22" t="s">
        <v>718</v>
      </c>
      <c r="Q27" s="22">
        <v>0.15806848900000001</v>
      </c>
      <c r="R27" s="22" t="s">
        <v>719</v>
      </c>
      <c r="S27" s="22">
        <v>0.226012727</v>
      </c>
      <c r="T27" s="22" t="s">
        <v>1129</v>
      </c>
      <c r="U27" s="23">
        <v>6375.7539980000001</v>
      </c>
      <c r="V27" s="22" t="s">
        <v>718</v>
      </c>
      <c r="W27" s="23">
        <v>166.65283429999999</v>
      </c>
      <c r="X27" s="22" t="s">
        <v>719</v>
      </c>
      <c r="Y27" s="23">
        <v>141.979297</v>
      </c>
      <c r="Z27" s="22" t="s">
        <v>1129</v>
      </c>
      <c r="AA27" s="22">
        <v>4.3057745799999996</v>
      </c>
      <c r="AB27" s="22" t="s">
        <v>718</v>
      </c>
      <c r="AC27" s="22">
        <v>0.117290098</v>
      </c>
      <c r="AD27" s="22" t="s">
        <v>719</v>
      </c>
      <c r="AE27" s="22">
        <v>8.5069035000000001E-2</v>
      </c>
      <c r="AF27" s="22" t="s">
        <v>1129</v>
      </c>
      <c r="AG27" s="22">
        <v>-7.0144104999999998E-2</v>
      </c>
      <c r="AH27" s="22" t="s">
        <v>718</v>
      </c>
      <c r="AI27" s="22">
        <v>0.18902313400000001</v>
      </c>
      <c r="AJ27" s="22" t="s">
        <v>719</v>
      </c>
      <c r="AK27" s="22">
        <v>0.14198782300000001</v>
      </c>
      <c r="AL27" s="22" t="s">
        <v>1129</v>
      </c>
      <c r="AM27" s="22">
        <v>2.4384410058518839</v>
      </c>
      <c r="AN27" s="22" t="s">
        <v>718</v>
      </c>
      <c r="AO27" s="22">
        <v>0.69422273280636038</v>
      </c>
      <c r="AP27" s="22" t="s">
        <v>719</v>
      </c>
      <c r="AQ27" s="24">
        <v>0.96545521738103313</v>
      </c>
      <c r="AR27" s="22" t="s">
        <v>1129</v>
      </c>
      <c r="AS27" s="22">
        <v>2.416777288324274</v>
      </c>
      <c r="AT27" s="22" t="s">
        <v>718</v>
      </c>
      <c r="AU27" s="22">
        <v>0.87519153891247148</v>
      </c>
      <c r="AV27" s="22" t="s">
        <v>719</v>
      </c>
      <c r="AW27" s="24">
        <v>1.0463121112789673</v>
      </c>
      <c r="AX27" s="22" t="s">
        <v>1129</v>
      </c>
      <c r="AY27" s="23">
        <v>521.20100609999997</v>
      </c>
      <c r="AZ27" s="22" t="s">
        <v>718</v>
      </c>
      <c r="BA27" s="23">
        <v>75.941519569999997</v>
      </c>
      <c r="BB27" s="22" t="s">
        <v>719</v>
      </c>
      <c r="BC27" s="23">
        <v>102.63174050000001</v>
      </c>
      <c r="BD27" s="22" t="s">
        <v>1129</v>
      </c>
      <c r="BE27" s="22">
        <v>0.19667933700000001</v>
      </c>
      <c r="BF27" s="22" t="s">
        <v>718</v>
      </c>
      <c r="BG27" s="22">
        <v>9.9060123E-2</v>
      </c>
      <c r="BH27" s="22" t="s">
        <v>719</v>
      </c>
      <c r="BI27" s="22">
        <v>7.2940264000000005E-2</v>
      </c>
      <c r="BJ27" t="s">
        <v>1130</v>
      </c>
    </row>
    <row r="28" spans="1:62">
      <c r="A28">
        <v>201569483</v>
      </c>
      <c r="B28" t="s">
        <v>653</v>
      </c>
      <c r="C28" t="s">
        <v>492</v>
      </c>
      <c r="D28" t="s">
        <v>717</v>
      </c>
      <c r="E28" s="22">
        <v>1.8944927810000001</v>
      </c>
      <c r="F28" s="22" t="s">
        <v>718</v>
      </c>
      <c r="G28" s="22">
        <v>1.0472385360000001</v>
      </c>
      <c r="H28" s="22" t="s">
        <v>719</v>
      </c>
      <c r="I28" s="22">
        <v>0.103116155</v>
      </c>
      <c r="J28" s="22" t="s">
        <v>1128</v>
      </c>
      <c r="K28" s="22" t="s">
        <v>645</v>
      </c>
      <c r="L28" t="s">
        <v>653</v>
      </c>
      <c r="M28" s="22" t="s">
        <v>645</v>
      </c>
      <c r="N28" t="s">
        <v>717</v>
      </c>
      <c r="O28" s="23">
        <v>104.00094300000001</v>
      </c>
      <c r="P28" s="22" t="s">
        <v>718</v>
      </c>
      <c r="Q28" s="23">
        <v>103.1921792</v>
      </c>
      <c r="R28" s="22" t="s">
        <v>719</v>
      </c>
      <c r="S28" s="2">
        <v>14.969891130000001</v>
      </c>
      <c r="T28" s="22" t="s">
        <v>1129</v>
      </c>
      <c r="U28" s="23">
        <v>3861.9205029999998</v>
      </c>
      <c r="V28" s="22" t="s">
        <v>718</v>
      </c>
      <c r="W28" s="23">
        <v>145.87859270000001</v>
      </c>
      <c r="X28" s="22" t="s">
        <v>719</v>
      </c>
      <c r="Y28" s="23">
        <v>1407.4378529999999</v>
      </c>
      <c r="Z28" s="22" t="s">
        <v>1129</v>
      </c>
      <c r="AA28" s="22">
        <v>0.66712236000000003</v>
      </c>
      <c r="AB28" s="22" t="s">
        <v>718</v>
      </c>
      <c r="AC28" s="22">
        <v>7.8672777999999999E-2</v>
      </c>
      <c r="AD28" s="22" t="s">
        <v>719</v>
      </c>
      <c r="AE28" s="22">
        <v>3.8902646559999998</v>
      </c>
      <c r="AF28" s="22" t="s">
        <v>1129</v>
      </c>
      <c r="AG28" s="22">
        <v>-0.37181776700000002</v>
      </c>
      <c r="AH28" s="22" t="s">
        <v>718</v>
      </c>
      <c r="AI28" s="22">
        <v>0.17403058299999999</v>
      </c>
      <c r="AJ28" s="22" t="s">
        <v>719</v>
      </c>
      <c r="AK28" s="22">
        <v>0.27850365300000002</v>
      </c>
      <c r="AL28" s="22" t="s">
        <v>1129</v>
      </c>
      <c r="AM28" s="23">
        <v>1877.1112260502919</v>
      </c>
      <c r="AN28" s="22" t="s">
        <v>718</v>
      </c>
      <c r="AO28" s="23">
        <v>1876.6581974066687</v>
      </c>
      <c r="AP28" s="22" t="s">
        <v>719</v>
      </c>
      <c r="AQ28" s="25">
        <v>205.71896386451817</v>
      </c>
      <c r="AR28" s="22" t="s">
        <v>1129</v>
      </c>
      <c r="AS28" s="22">
        <v>2.0685436513112587</v>
      </c>
      <c r="AT28" s="22" t="s">
        <v>718</v>
      </c>
      <c r="AU28" s="22">
        <v>0.37598946230889485</v>
      </c>
      <c r="AV28" s="22" t="s">
        <v>719</v>
      </c>
      <c r="AW28" s="24">
        <v>2.2263732059471582</v>
      </c>
      <c r="AX28" s="22" t="s">
        <v>1129</v>
      </c>
      <c r="AY28" s="23">
        <v>2797.3261050000001</v>
      </c>
      <c r="AZ28" s="22" t="s">
        <v>718</v>
      </c>
      <c r="BA28" s="23">
        <v>2639.7833919999998</v>
      </c>
      <c r="BB28" s="22" t="s">
        <v>719</v>
      </c>
      <c r="BC28" s="23">
        <v>147.25120530000001</v>
      </c>
      <c r="BD28" s="22" t="s">
        <v>1129</v>
      </c>
      <c r="BE28" s="22">
        <v>0.23497931499999999</v>
      </c>
      <c r="BF28" s="22" t="s">
        <v>718</v>
      </c>
      <c r="BG28" s="22">
        <v>6.9864700000000002E-2</v>
      </c>
      <c r="BH28" s="22" t="s">
        <v>719</v>
      </c>
      <c r="BI28" s="22">
        <v>4.4372113999999997E-2</v>
      </c>
      <c r="BJ28" t="s">
        <v>1130</v>
      </c>
    </row>
    <row r="29" spans="1:62">
      <c r="A29">
        <v>201576812</v>
      </c>
      <c r="B29" t="s">
        <v>653</v>
      </c>
      <c r="C29" t="s">
        <v>131</v>
      </c>
      <c r="D29" t="s">
        <v>717</v>
      </c>
      <c r="E29" s="22">
        <v>1.963535413</v>
      </c>
      <c r="F29" s="22" t="s">
        <v>718</v>
      </c>
      <c r="G29" s="22">
        <v>7.9707682000000002E-2</v>
      </c>
      <c r="H29" s="22" t="s">
        <v>719</v>
      </c>
      <c r="I29" s="22">
        <v>7.0900761000000007E-2</v>
      </c>
      <c r="J29" s="22" t="s">
        <v>1128</v>
      </c>
      <c r="K29" s="22">
        <v>0.71191314999725952</v>
      </c>
      <c r="L29" t="s">
        <v>653</v>
      </c>
      <c r="M29" s="22" t="s">
        <v>645</v>
      </c>
      <c r="N29" t="s">
        <v>717</v>
      </c>
      <c r="O29" s="2">
        <v>91.562424849999999</v>
      </c>
      <c r="P29" s="22" t="s">
        <v>718</v>
      </c>
      <c r="Q29" s="22">
        <v>3.120091854</v>
      </c>
      <c r="R29" s="22" t="s">
        <v>719</v>
      </c>
      <c r="S29" s="22">
        <v>2.1610532889999998</v>
      </c>
      <c r="T29" s="22" t="s">
        <v>1129</v>
      </c>
      <c r="U29" s="23">
        <v>3959.1413029999999</v>
      </c>
      <c r="V29" s="22" t="s">
        <v>718</v>
      </c>
      <c r="W29" s="23">
        <v>23.05576962</v>
      </c>
      <c r="X29" s="22" t="s">
        <v>719</v>
      </c>
      <c r="Y29" s="23">
        <v>58.630970400000002</v>
      </c>
      <c r="Z29" s="22" t="s">
        <v>1129</v>
      </c>
      <c r="AA29" s="22">
        <v>0.81090908399999995</v>
      </c>
      <c r="AB29" s="22" t="s">
        <v>718</v>
      </c>
      <c r="AC29" s="22">
        <v>3.4581634E-2</v>
      </c>
      <c r="AD29" s="22" t="s">
        <v>719</v>
      </c>
      <c r="AE29" s="22">
        <v>4.5523415999999997E-2</v>
      </c>
      <c r="AF29" s="22" t="s">
        <v>1129</v>
      </c>
      <c r="AG29" s="22">
        <v>-0.54369039299999999</v>
      </c>
      <c r="AH29" s="22" t="s">
        <v>718</v>
      </c>
      <c r="AI29" s="22">
        <v>6.3041840000000002E-2</v>
      </c>
      <c r="AJ29" s="22" t="s">
        <v>719</v>
      </c>
      <c r="AK29" s="22">
        <v>4.0365705000000002E-2</v>
      </c>
      <c r="AL29" s="22" t="s">
        <v>1129</v>
      </c>
      <c r="AM29" s="23">
        <v>1723.1960085659953</v>
      </c>
      <c r="AN29" s="22" t="s">
        <v>718</v>
      </c>
      <c r="AO29" s="2">
        <v>38.5019315113841</v>
      </c>
      <c r="AP29" s="22" t="s">
        <v>719</v>
      </c>
      <c r="AQ29" s="20">
        <v>20.410425762333716</v>
      </c>
      <c r="AR29" s="22" t="s">
        <v>1129</v>
      </c>
      <c r="AS29" s="22">
        <v>1.3838881928468834</v>
      </c>
      <c r="AT29" s="22" t="s">
        <v>718</v>
      </c>
      <c r="AU29" s="22">
        <v>0.24371844414512134</v>
      </c>
      <c r="AV29" s="22" t="s">
        <v>719</v>
      </c>
      <c r="AW29" s="24">
        <v>0.34556418183766985</v>
      </c>
      <c r="AX29" s="22" t="s">
        <v>1129</v>
      </c>
      <c r="AY29" s="23">
        <v>1273.4492459999999</v>
      </c>
      <c r="AZ29" s="22" t="s">
        <v>718</v>
      </c>
      <c r="BA29" s="23">
        <v>138.01114530000001</v>
      </c>
      <c r="BB29" s="22" t="s">
        <v>719</v>
      </c>
      <c r="BC29" s="23">
        <v>173.97426250000001</v>
      </c>
      <c r="BD29" s="22" t="s">
        <v>1129</v>
      </c>
      <c r="BE29" s="22">
        <v>0.126562648</v>
      </c>
      <c r="BF29" s="22" t="s">
        <v>718</v>
      </c>
      <c r="BG29" s="22">
        <v>8.1041479E-2</v>
      </c>
      <c r="BH29" s="22" t="s">
        <v>719</v>
      </c>
      <c r="BI29" s="22">
        <v>9.9410165999999994E-2</v>
      </c>
      <c r="BJ29" t="s">
        <v>1130</v>
      </c>
    </row>
    <row r="30" spans="1:62">
      <c r="A30">
        <v>201577035</v>
      </c>
      <c r="B30" t="s">
        <v>653</v>
      </c>
      <c r="C30" t="s">
        <v>572</v>
      </c>
      <c r="D30" t="s">
        <v>717</v>
      </c>
      <c r="E30" s="22">
        <v>0.97802602199999999</v>
      </c>
      <c r="F30" s="22" t="s">
        <v>718</v>
      </c>
      <c r="G30" s="22">
        <v>6.3673978000000006E-2</v>
      </c>
      <c r="H30" s="22" t="s">
        <v>719</v>
      </c>
      <c r="I30" s="22">
        <v>9.3551428000000006E-2</v>
      </c>
      <c r="J30" s="22" t="s">
        <v>1128</v>
      </c>
      <c r="K30" s="22" t="s">
        <v>645</v>
      </c>
      <c r="L30" t="s">
        <v>653</v>
      </c>
      <c r="M30" s="22" t="s">
        <v>645</v>
      </c>
      <c r="N30" t="s">
        <v>717</v>
      </c>
      <c r="O30" s="22">
        <v>0.97631054500000003</v>
      </c>
      <c r="P30" s="22" t="s">
        <v>718</v>
      </c>
      <c r="Q30" s="22">
        <v>9.8946015999999998E-2</v>
      </c>
      <c r="R30" s="22" t="s">
        <v>719</v>
      </c>
      <c r="S30" s="22">
        <v>0.30468418600000002</v>
      </c>
      <c r="T30" s="22" t="s">
        <v>1129</v>
      </c>
      <c r="U30" s="23">
        <v>5737.8854529999999</v>
      </c>
      <c r="V30" s="22" t="s">
        <v>718</v>
      </c>
      <c r="W30" s="23">
        <v>189.73836019999999</v>
      </c>
      <c r="X30" s="22" t="s">
        <v>719</v>
      </c>
      <c r="Y30" s="23">
        <v>98.605473889999999</v>
      </c>
      <c r="Z30" s="22" t="s">
        <v>1129</v>
      </c>
      <c r="AA30" s="22">
        <v>4.4497682620000001</v>
      </c>
      <c r="AB30" s="22" t="s">
        <v>718</v>
      </c>
      <c r="AC30" s="22">
        <v>0.204148463</v>
      </c>
      <c r="AD30" s="22" t="s">
        <v>719</v>
      </c>
      <c r="AE30" s="22">
        <v>7.5453356999999999E-2</v>
      </c>
      <c r="AF30" s="22" t="s">
        <v>1129</v>
      </c>
      <c r="AG30" s="22">
        <v>-8.1433858999999997E-2</v>
      </c>
      <c r="AH30" s="22" t="s">
        <v>718</v>
      </c>
      <c r="AI30" s="22">
        <v>0.196425352</v>
      </c>
      <c r="AJ30" s="22" t="s">
        <v>719</v>
      </c>
      <c r="AK30" s="22">
        <v>0.15600145200000001</v>
      </c>
      <c r="AL30" s="22" t="s">
        <v>1129</v>
      </c>
      <c r="AM30" s="22">
        <v>0.93770386915886417</v>
      </c>
      <c r="AN30" s="22" t="s">
        <v>718</v>
      </c>
      <c r="AO30" s="22">
        <v>0.22022345526478948</v>
      </c>
      <c r="AP30" s="22" t="s">
        <v>719</v>
      </c>
      <c r="AQ30" s="24">
        <v>0.88911606938151655</v>
      </c>
      <c r="AR30" s="22" t="s">
        <v>1129</v>
      </c>
      <c r="AS30" s="22">
        <v>3.5795922241110878</v>
      </c>
      <c r="AT30" s="22" t="s">
        <v>718</v>
      </c>
      <c r="AU30" s="22">
        <v>2.142352186394163</v>
      </c>
      <c r="AV30" s="22" t="s">
        <v>719</v>
      </c>
      <c r="AW30" s="24">
        <v>4.1632096588063172</v>
      </c>
      <c r="AX30" s="22" t="s">
        <v>1129</v>
      </c>
      <c r="AY30" s="23">
        <v>288.219246</v>
      </c>
      <c r="AZ30" s="22" t="s">
        <v>718</v>
      </c>
      <c r="BA30" s="23">
        <v>30.428619040000001</v>
      </c>
      <c r="BB30" s="22" t="s">
        <v>719</v>
      </c>
      <c r="BC30" s="23">
        <v>110.4231924</v>
      </c>
      <c r="BD30" s="22" t="s">
        <v>1129</v>
      </c>
      <c r="BE30" s="22">
        <v>0.22323989599999999</v>
      </c>
      <c r="BF30" s="22" t="s">
        <v>718</v>
      </c>
      <c r="BG30" s="22">
        <v>0.10480940699999999</v>
      </c>
      <c r="BH30" s="22" t="s">
        <v>719</v>
      </c>
      <c r="BI30" s="22">
        <v>5.5086932999999998E-2</v>
      </c>
      <c r="BJ30" t="s">
        <v>1130</v>
      </c>
    </row>
    <row r="31" spans="1:62">
      <c r="A31">
        <v>201594823</v>
      </c>
      <c r="B31" t="s">
        <v>653</v>
      </c>
      <c r="C31" t="s">
        <v>131</v>
      </c>
      <c r="D31" t="s">
        <v>717</v>
      </c>
      <c r="E31" s="22">
        <v>1.0603724489999999</v>
      </c>
      <c r="F31" s="22" t="s">
        <v>718</v>
      </c>
      <c r="G31" s="22">
        <v>8.1551783000000003E-2</v>
      </c>
      <c r="H31" s="22" t="s">
        <v>719</v>
      </c>
      <c r="I31" s="22">
        <v>8.2308065999999999E-2</v>
      </c>
      <c r="J31" s="22" t="s">
        <v>1128</v>
      </c>
      <c r="K31" s="22">
        <v>0.52864419150897801</v>
      </c>
      <c r="L31" t="s">
        <v>653</v>
      </c>
      <c r="M31" s="22" t="s">
        <v>645</v>
      </c>
      <c r="N31" t="s">
        <v>717</v>
      </c>
      <c r="O31" s="22">
        <v>1.071865611</v>
      </c>
      <c r="P31" s="22" t="s">
        <v>718</v>
      </c>
      <c r="Q31" s="22">
        <v>0.112001057</v>
      </c>
      <c r="R31" s="22" t="s">
        <v>719</v>
      </c>
      <c r="S31" s="22">
        <v>0.14135521200000001</v>
      </c>
      <c r="T31" s="22" t="s">
        <v>1129</v>
      </c>
      <c r="U31" s="23">
        <v>6025.3740799999996</v>
      </c>
      <c r="V31" s="22" t="s">
        <v>718</v>
      </c>
      <c r="W31" s="23">
        <v>147.70481119999999</v>
      </c>
      <c r="X31" s="22" t="s">
        <v>719</v>
      </c>
      <c r="Y31" s="23">
        <v>134.49246110000001</v>
      </c>
      <c r="Z31" s="22" t="s">
        <v>1129</v>
      </c>
      <c r="AA31" s="22">
        <v>4.4063244419999998</v>
      </c>
      <c r="AB31" s="22" t="s">
        <v>718</v>
      </c>
      <c r="AC31" s="22">
        <v>9.5626768000000001E-2</v>
      </c>
      <c r="AD31" s="22" t="s">
        <v>719</v>
      </c>
      <c r="AE31" s="22">
        <v>6.9794460000000003E-2</v>
      </c>
      <c r="AF31" s="22" t="s">
        <v>1129</v>
      </c>
      <c r="AG31" s="22">
        <v>-4.9422664999999998E-2</v>
      </c>
      <c r="AH31" s="22" t="s">
        <v>718</v>
      </c>
      <c r="AI31" s="22">
        <v>0.18441434600000001</v>
      </c>
      <c r="AJ31" s="22" t="s">
        <v>719</v>
      </c>
      <c r="AK31" s="22">
        <v>0.14543766699999999</v>
      </c>
      <c r="AL31" s="22" t="s">
        <v>1129</v>
      </c>
      <c r="AM31" s="22">
        <v>1.3670526024811906</v>
      </c>
      <c r="AN31" s="22" t="s">
        <v>718</v>
      </c>
      <c r="AO31" s="22">
        <v>0.34369752194126035</v>
      </c>
      <c r="AP31" s="22" t="s">
        <v>719</v>
      </c>
      <c r="AQ31" s="24">
        <v>0.484584881823928</v>
      </c>
      <c r="AR31" s="22" t="s">
        <v>1129</v>
      </c>
      <c r="AS31" s="22">
        <v>2.945499545099918</v>
      </c>
      <c r="AT31" s="22" t="s">
        <v>718</v>
      </c>
      <c r="AU31" s="22">
        <v>1.3604173451079158</v>
      </c>
      <c r="AV31" s="22" t="s">
        <v>719</v>
      </c>
      <c r="AW31" s="24">
        <v>2.2178047192049939</v>
      </c>
      <c r="AX31" s="22" t="s">
        <v>1129</v>
      </c>
      <c r="AY31" s="23">
        <v>347.42189719999999</v>
      </c>
      <c r="AZ31" s="22" t="s">
        <v>718</v>
      </c>
      <c r="BA31" s="23">
        <v>44.246769100000002</v>
      </c>
      <c r="BB31" s="22" t="s">
        <v>719</v>
      </c>
      <c r="BC31" s="23">
        <v>61.888401639999998</v>
      </c>
      <c r="BD31" s="22" t="s">
        <v>1129</v>
      </c>
      <c r="BE31" s="22">
        <v>0.200124302</v>
      </c>
      <c r="BF31" s="22" t="s">
        <v>718</v>
      </c>
      <c r="BG31" s="22">
        <v>0.111620596</v>
      </c>
      <c r="BH31" s="22" t="s">
        <v>719</v>
      </c>
      <c r="BI31" s="22">
        <v>7.0961836E-2</v>
      </c>
      <c r="BJ31" t="s">
        <v>1130</v>
      </c>
    </row>
    <row r="32" spans="1:62">
      <c r="A32">
        <v>201596316</v>
      </c>
      <c r="B32" t="s">
        <v>653</v>
      </c>
      <c r="C32" t="s">
        <v>572</v>
      </c>
      <c r="D32" t="s">
        <v>717</v>
      </c>
      <c r="E32" s="22">
        <v>0.86459000900000005</v>
      </c>
      <c r="F32" s="22" t="s">
        <v>718</v>
      </c>
      <c r="G32" s="22">
        <v>5.0994012999999998E-2</v>
      </c>
      <c r="H32" s="22" t="s">
        <v>719</v>
      </c>
      <c r="I32" s="22">
        <v>4.5944960999999999E-2</v>
      </c>
      <c r="J32" s="22" t="s">
        <v>1128</v>
      </c>
      <c r="K32" s="22" t="s">
        <v>645</v>
      </c>
      <c r="L32" t="s">
        <v>653</v>
      </c>
      <c r="M32" s="22" t="s">
        <v>645</v>
      </c>
      <c r="N32" t="s">
        <v>717</v>
      </c>
      <c r="O32" s="22">
        <v>0.82476958600000005</v>
      </c>
      <c r="P32" s="22" t="s">
        <v>718</v>
      </c>
      <c r="Q32" s="22">
        <v>5.1710955000000003E-2</v>
      </c>
      <c r="R32" s="22" t="s">
        <v>719</v>
      </c>
      <c r="S32" s="22">
        <v>6.7645551999999998E-2</v>
      </c>
      <c r="T32" s="22" t="s">
        <v>1129</v>
      </c>
      <c r="U32" s="23">
        <v>5319.3601669999998</v>
      </c>
      <c r="V32" s="22" t="s">
        <v>718</v>
      </c>
      <c r="W32" s="23">
        <v>102.7646749</v>
      </c>
      <c r="X32" s="22" t="s">
        <v>719</v>
      </c>
      <c r="Y32" s="23">
        <v>90.727800920000007</v>
      </c>
      <c r="Z32" s="22" t="s">
        <v>1129</v>
      </c>
      <c r="AA32" s="22">
        <v>4.5499799000000003</v>
      </c>
      <c r="AB32" s="22" t="s">
        <v>718</v>
      </c>
      <c r="AC32" s="22">
        <v>7.6923314000000007E-2</v>
      </c>
      <c r="AD32" s="22" t="s">
        <v>719</v>
      </c>
      <c r="AE32" s="22">
        <v>3.7690361999999998E-2</v>
      </c>
      <c r="AF32" s="22" t="s">
        <v>1129</v>
      </c>
      <c r="AG32" s="22">
        <v>-3.8945693000000003E-2</v>
      </c>
      <c r="AH32" s="22" t="s">
        <v>718</v>
      </c>
      <c r="AI32" s="22">
        <v>0.17149468300000001</v>
      </c>
      <c r="AJ32" s="22" t="s">
        <v>719</v>
      </c>
      <c r="AK32" s="22">
        <v>0.16139629799999999</v>
      </c>
      <c r="AL32" s="22" t="s">
        <v>1129</v>
      </c>
      <c r="AM32" s="22">
        <v>0.48903579669600861</v>
      </c>
      <c r="AN32" s="22" t="s">
        <v>718</v>
      </c>
      <c r="AO32" s="22">
        <v>7.8236475782336778E-2</v>
      </c>
      <c r="AP32" s="22" t="s">
        <v>719</v>
      </c>
      <c r="AQ32" s="24">
        <v>0.10443651792222219</v>
      </c>
      <c r="AR32" s="22" t="s">
        <v>1129</v>
      </c>
      <c r="AS32" s="22">
        <v>4.505223927396087</v>
      </c>
      <c r="AT32" s="22" t="s">
        <v>718</v>
      </c>
      <c r="AU32" s="22">
        <v>2.8482643791980897</v>
      </c>
      <c r="AV32" s="22" t="s">
        <v>719</v>
      </c>
      <c r="AW32" s="24">
        <v>6.3933272024132108</v>
      </c>
      <c r="AX32" s="22" t="s">
        <v>1129</v>
      </c>
      <c r="AY32" s="23">
        <v>320.29321620000002</v>
      </c>
      <c r="AZ32" s="22" t="s">
        <v>718</v>
      </c>
      <c r="BA32" s="23">
        <v>21.498848930000001</v>
      </c>
      <c r="BB32" s="22" t="s">
        <v>719</v>
      </c>
      <c r="BC32" s="23">
        <v>27.542177710000001</v>
      </c>
      <c r="BD32" s="22" t="s">
        <v>1129</v>
      </c>
      <c r="BE32" s="22">
        <v>0.175439605</v>
      </c>
      <c r="BF32" s="22" t="s">
        <v>718</v>
      </c>
      <c r="BG32" s="22">
        <v>0.103008628</v>
      </c>
      <c r="BH32" s="22" t="s">
        <v>719</v>
      </c>
      <c r="BI32" s="22">
        <v>8.3622162E-2</v>
      </c>
      <c r="BJ32" t="s">
        <v>1130</v>
      </c>
    </row>
    <row r="33" spans="1:62">
      <c r="A33">
        <v>201613023</v>
      </c>
      <c r="B33" t="s">
        <v>653</v>
      </c>
      <c r="C33" t="s">
        <v>572</v>
      </c>
      <c r="D33" t="s">
        <v>717</v>
      </c>
      <c r="E33" s="22">
        <v>1.050759043</v>
      </c>
      <c r="F33" s="22" t="s">
        <v>718</v>
      </c>
      <c r="G33" s="22">
        <v>7.0113363999999997E-2</v>
      </c>
      <c r="H33" s="22" t="s">
        <v>719</v>
      </c>
      <c r="I33" s="22">
        <v>6.9428380999999997E-2</v>
      </c>
      <c r="J33" s="22" t="s">
        <v>1128</v>
      </c>
      <c r="K33" s="22" t="s">
        <v>645</v>
      </c>
      <c r="L33" t="s">
        <v>653</v>
      </c>
      <c r="M33" s="22" t="s">
        <v>645</v>
      </c>
      <c r="N33" t="s">
        <v>717</v>
      </c>
      <c r="O33" s="22">
        <v>1.0652381</v>
      </c>
      <c r="P33" s="22" t="s">
        <v>718</v>
      </c>
      <c r="Q33" s="22">
        <v>0.107498411</v>
      </c>
      <c r="R33" s="22" t="s">
        <v>719</v>
      </c>
      <c r="S33" s="22">
        <v>0.248138409</v>
      </c>
      <c r="T33" s="22" t="s">
        <v>1129</v>
      </c>
      <c r="U33" s="23">
        <v>5916.2188779999997</v>
      </c>
      <c r="V33" s="22" t="s">
        <v>718</v>
      </c>
      <c r="W33" s="23">
        <v>136.751566</v>
      </c>
      <c r="X33" s="22" t="s">
        <v>719</v>
      </c>
      <c r="Y33" s="23">
        <v>89.232961160000002</v>
      </c>
      <c r="Z33" s="22" t="s">
        <v>1129</v>
      </c>
      <c r="AA33" s="22">
        <v>4.4017734490000002</v>
      </c>
      <c r="AB33" s="22" t="s">
        <v>718</v>
      </c>
      <c r="AC33" s="22">
        <v>0.16099528099999999</v>
      </c>
      <c r="AD33" s="22" t="s">
        <v>719</v>
      </c>
      <c r="AE33" s="22">
        <v>7.9638132E-2</v>
      </c>
      <c r="AF33" s="22" t="s">
        <v>1129</v>
      </c>
      <c r="AG33" s="22">
        <v>1.4765245E-2</v>
      </c>
      <c r="AH33" s="22" t="s">
        <v>718</v>
      </c>
      <c r="AI33" s="22">
        <v>0.169057705</v>
      </c>
      <c r="AJ33" s="22" t="s">
        <v>719</v>
      </c>
      <c r="AK33" s="22">
        <v>0.14631650700000001</v>
      </c>
      <c r="AL33" s="22" t="s">
        <v>1129</v>
      </c>
      <c r="AM33" s="22">
        <v>1.2653787473562677</v>
      </c>
      <c r="AN33" s="22" t="s">
        <v>718</v>
      </c>
      <c r="AO33" s="22">
        <v>0.30852305465094754</v>
      </c>
      <c r="AP33" s="22" t="s">
        <v>719</v>
      </c>
      <c r="AQ33" s="24">
        <v>0.65588443349051007</v>
      </c>
      <c r="AR33" s="22" t="s">
        <v>1129</v>
      </c>
      <c r="AS33" s="22">
        <v>3.7843789227735782</v>
      </c>
      <c r="AT33" s="22" t="s">
        <v>718</v>
      </c>
      <c r="AU33" s="22">
        <v>2.1347715119570383</v>
      </c>
      <c r="AV33" s="22" t="s">
        <v>719</v>
      </c>
      <c r="AW33" s="24">
        <v>2.2596528123036301</v>
      </c>
      <c r="AX33" s="22" t="s">
        <v>1129</v>
      </c>
      <c r="AY33" s="23">
        <v>313.5972031</v>
      </c>
      <c r="AZ33" s="22" t="s">
        <v>718</v>
      </c>
      <c r="BA33" s="23">
        <v>33.237359609999999</v>
      </c>
      <c r="BB33" s="22" t="s">
        <v>719</v>
      </c>
      <c r="BC33" s="23">
        <v>72.952606990000007</v>
      </c>
      <c r="BD33" s="22" t="s">
        <v>1129</v>
      </c>
      <c r="BE33" s="22">
        <v>0.216734229</v>
      </c>
      <c r="BF33" s="22" t="s">
        <v>718</v>
      </c>
      <c r="BG33" s="22">
        <v>9.6252691000000001E-2</v>
      </c>
      <c r="BH33" s="22" t="s">
        <v>719</v>
      </c>
      <c r="BI33" s="22">
        <v>5.8998117000000003E-2</v>
      </c>
      <c r="BJ33" t="s">
        <v>1130</v>
      </c>
    </row>
    <row r="34" spans="1:62">
      <c r="A34">
        <v>201617985</v>
      </c>
      <c r="B34" t="s">
        <v>653</v>
      </c>
      <c r="C34" t="s">
        <v>570</v>
      </c>
      <c r="D34" t="s">
        <v>717</v>
      </c>
      <c r="E34" s="22">
        <v>0.53397562300000001</v>
      </c>
      <c r="F34" s="22" t="s">
        <v>718</v>
      </c>
      <c r="G34" s="22">
        <v>2.9236235999999999E-2</v>
      </c>
      <c r="H34" s="22" t="s">
        <v>719</v>
      </c>
      <c r="I34" s="22">
        <v>2.6140276E-2</v>
      </c>
      <c r="J34" s="22" t="s">
        <v>1128</v>
      </c>
      <c r="K34" s="22" t="s">
        <v>645</v>
      </c>
      <c r="L34" t="s">
        <v>653</v>
      </c>
      <c r="M34" s="22" t="s">
        <v>645</v>
      </c>
      <c r="N34" t="s">
        <v>717</v>
      </c>
      <c r="O34" s="22">
        <v>0.51276016700000004</v>
      </c>
      <c r="P34" s="22" t="s">
        <v>718</v>
      </c>
      <c r="Q34" s="22">
        <v>2.9093870000000001E-2</v>
      </c>
      <c r="R34" s="22" t="s">
        <v>719</v>
      </c>
      <c r="S34" s="22">
        <v>2.5463771999999999E-2</v>
      </c>
      <c r="T34" s="22" t="s">
        <v>1129</v>
      </c>
      <c r="U34" s="23">
        <v>3795.920091</v>
      </c>
      <c r="V34" s="22" t="s">
        <v>718</v>
      </c>
      <c r="W34" s="23">
        <v>47.01833233</v>
      </c>
      <c r="X34" s="22" t="s">
        <v>719</v>
      </c>
      <c r="Y34" s="23">
        <v>39.433989939999996</v>
      </c>
      <c r="Z34" s="22" t="s">
        <v>1129</v>
      </c>
      <c r="AA34" s="22">
        <v>4.7469946509999996</v>
      </c>
      <c r="AB34" s="22" t="s">
        <v>718</v>
      </c>
      <c r="AC34" s="22">
        <v>2.2856408000000002E-2</v>
      </c>
      <c r="AD34" s="22" t="s">
        <v>719</v>
      </c>
      <c r="AE34" s="22">
        <v>2.6439075999999999E-2</v>
      </c>
      <c r="AF34" s="22" t="s">
        <v>1129</v>
      </c>
      <c r="AG34" s="22">
        <v>-6.7724922000000007E-2</v>
      </c>
      <c r="AH34" s="22" t="s">
        <v>718</v>
      </c>
      <c r="AI34" s="22">
        <v>0.106302971</v>
      </c>
      <c r="AJ34" s="22" t="s">
        <v>719</v>
      </c>
      <c r="AK34" s="22">
        <v>9.2424426000000004E-2</v>
      </c>
      <c r="AL34" s="22" t="s">
        <v>1129</v>
      </c>
      <c r="AM34" s="22">
        <v>4.877614982140098E-2</v>
      </c>
      <c r="AN34" s="22" t="s">
        <v>718</v>
      </c>
      <c r="AO34" s="22">
        <v>6.9269863735890724E-3</v>
      </c>
      <c r="AP34" s="22" t="s">
        <v>719</v>
      </c>
      <c r="AQ34" s="24">
        <v>6.9406685885379515E-3</v>
      </c>
      <c r="AR34" s="22" t="s">
        <v>1129</v>
      </c>
      <c r="AS34" s="22">
        <v>4.1991012731648958</v>
      </c>
      <c r="AT34" s="22" t="s">
        <v>718</v>
      </c>
      <c r="AU34" s="22">
        <v>2.4437497801142607</v>
      </c>
      <c r="AV34" s="22" t="s">
        <v>719</v>
      </c>
      <c r="AW34" s="24">
        <v>5.844368919647839</v>
      </c>
      <c r="AX34" s="22" t="s">
        <v>1129</v>
      </c>
      <c r="AY34" s="23">
        <v>117.7418447</v>
      </c>
      <c r="AZ34" s="22" t="s">
        <v>718</v>
      </c>
      <c r="BA34" s="23">
        <v>8.2120038740000005</v>
      </c>
      <c r="BB34" s="22" t="s">
        <v>719</v>
      </c>
      <c r="BC34" s="23">
        <v>7.4885708989999999</v>
      </c>
      <c r="BD34" s="22" t="s">
        <v>1129</v>
      </c>
      <c r="BE34" s="22">
        <v>0.227287027</v>
      </c>
      <c r="BF34" s="22" t="s">
        <v>718</v>
      </c>
      <c r="BG34" s="22">
        <v>7.4345813999999996E-2</v>
      </c>
      <c r="BH34" s="22" t="s">
        <v>719</v>
      </c>
      <c r="BI34" s="22">
        <v>5.0766565E-2</v>
      </c>
      <c r="BJ34" t="s">
        <v>1130</v>
      </c>
    </row>
    <row r="35" spans="1:62">
      <c r="A35">
        <v>201626686</v>
      </c>
      <c r="B35" t="s">
        <v>653</v>
      </c>
      <c r="C35" t="s">
        <v>571</v>
      </c>
      <c r="D35" t="s">
        <v>717</v>
      </c>
      <c r="E35" s="22">
        <v>1.329138978</v>
      </c>
      <c r="F35" s="22" t="s">
        <v>718</v>
      </c>
      <c r="G35" s="22">
        <v>0.116180585</v>
      </c>
      <c r="H35" s="22" t="s">
        <v>719</v>
      </c>
      <c r="I35" s="22">
        <v>0.161205924</v>
      </c>
      <c r="J35" s="22" t="s">
        <v>1128</v>
      </c>
      <c r="K35" s="22">
        <v>0.73367900282885234</v>
      </c>
      <c r="L35" t="s">
        <v>653</v>
      </c>
      <c r="M35" s="22" t="s">
        <v>645</v>
      </c>
      <c r="N35" t="s">
        <v>717</v>
      </c>
      <c r="O35" s="22">
        <v>1.5136969119999999</v>
      </c>
      <c r="P35" s="22" t="s">
        <v>718</v>
      </c>
      <c r="Q35" s="22">
        <v>0.221611063</v>
      </c>
      <c r="R35" s="22" t="s">
        <v>719</v>
      </c>
      <c r="S35" s="22">
        <v>0.525220668</v>
      </c>
      <c r="T35" s="22" t="s">
        <v>1129</v>
      </c>
      <c r="U35" s="23">
        <v>6497.6114049999996</v>
      </c>
      <c r="V35" s="22" t="s">
        <v>718</v>
      </c>
      <c r="W35" s="23">
        <v>164.93555190000001</v>
      </c>
      <c r="X35" s="22" t="s">
        <v>719</v>
      </c>
      <c r="Y35" s="23">
        <v>148.50591439999999</v>
      </c>
      <c r="Z35" s="22" t="s">
        <v>1129</v>
      </c>
      <c r="AA35" s="22">
        <v>4.1979317079999996</v>
      </c>
      <c r="AB35" s="22" t="s">
        <v>718</v>
      </c>
      <c r="AC35" s="22">
        <v>0.210357127</v>
      </c>
      <c r="AD35" s="22" t="s">
        <v>719</v>
      </c>
      <c r="AE35" s="22">
        <v>0.10734587399999999</v>
      </c>
      <c r="AF35" s="22" t="s">
        <v>1129</v>
      </c>
      <c r="AG35" s="22">
        <v>3.156403E-2</v>
      </c>
      <c r="AH35" s="22" t="s">
        <v>718</v>
      </c>
      <c r="AI35" s="22">
        <v>0.143170929</v>
      </c>
      <c r="AJ35" s="22" t="s">
        <v>719</v>
      </c>
      <c r="AK35" s="22">
        <v>0.115914272</v>
      </c>
      <c r="AL35" s="22" t="s">
        <v>1129</v>
      </c>
      <c r="AM35" s="22">
        <v>3.812926476621318</v>
      </c>
      <c r="AN35" s="22" t="s">
        <v>718</v>
      </c>
      <c r="AO35" s="22">
        <v>1.1715220337103878</v>
      </c>
      <c r="AP35" s="22" t="s">
        <v>719</v>
      </c>
      <c r="AQ35" s="24">
        <v>2.6985755340624675</v>
      </c>
      <c r="AR35" s="22" t="s">
        <v>1129</v>
      </c>
      <c r="AS35" s="22">
        <v>2.1486515103055943</v>
      </c>
      <c r="AT35" s="22" t="s">
        <v>718</v>
      </c>
      <c r="AU35" s="22">
        <v>0.53687738694648457</v>
      </c>
      <c r="AV35" s="22" t="s">
        <v>719</v>
      </c>
      <c r="AW35" s="24">
        <v>0.65018259896192787</v>
      </c>
      <c r="AX35" s="22" t="s">
        <v>1129</v>
      </c>
      <c r="AY35" s="23">
        <v>463.9115367</v>
      </c>
      <c r="AZ35" s="22" t="s">
        <v>718</v>
      </c>
      <c r="BA35" s="23">
        <v>80.991895439999993</v>
      </c>
      <c r="BB35" s="22" t="s">
        <v>719</v>
      </c>
      <c r="BC35" s="23">
        <v>134.35242199999999</v>
      </c>
      <c r="BD35" s="22" t="s">
        <v>1129</v>
      </c>
      <c r="BE35" s="22">
        <v>0.18820548400000001</v>
      </c>
      <c r="BF35" s="22" t="s">
        <v>718</v>
      </c>
      <c r="BG35" s="22">
        <v>0.10386445699999999</v>
      </c>
      <c r="BH35" s="22" t="s">
        <v>719</v>
      </c>
      <c r="BI35" s="22">
        <v>7.8405142999999997E-2</v>
      </c>
      <c r="BJ35" t="s">
        <v>1130</v>
      </c>
    </row>
    <row r="36" spans="1:62">
      <c r="A36">
        <v>201629650</v>
      </c>
      <c r="B36" t="s">
        <v>653</v>
      </c>
      <c r="C36" t="s">
        <v>572</v>
      </c>
      <c r="D36" t="s">
        <v>717</v>
      </c>
      <c r="E36" s="22">
        <v>1.00390727</v>
      </c>
      <c r="F36" s="22" t="s">
        <v>718</v>
      </c>
      <c r="G36" s="22">
        <v>6.4643437999999998E-2</v>
      </c>
      <c r="H36" s="22" t="s">
        <v>719</v>
      </c>
      <c r="I36" s="22">
        <v>6.5271207999999997E-2</v>
      </c>
      <c r="J36" s="22" t="s">
        <v>1128</v>
      </c>
      <c r="K36" s="22" t="s">
        <v>645</v>
      </c>
      <c r="L36" t="s">
        <v>653</v>
      </c>
      <c r="M36" s="22" t="s">
        <v>645</v>
      </c>
      <c r="N36" t="s">
        <v>717</v>
      </c>
      <c r="O36" s="22">
        <v>1.0027380669999999</v>
      </c>
      <c r="P36" s="22" t="s">
        <v>718</v>
      </c>
      <c r="Q36" s="22">
        <v>9.6471443000000004E-2</v>
      </c>
      <c r="R36" s="22" t="s">
        <v>719</v>
      </c>
      <c r="S36" s="22">
        <v>0.25977465900000002</v>
      </c>
      <c r="T36" s="22" t="s">
        <v>1129</v>
      </c>
      <c r="U36" s="23">
        <v>5805.0292820000004</v>
      </c>
      <c r="V36" s="22" t="s">
        <v>718</v>
      </c>
      <c r="W36" s="23">
        <v>131.93675039999999</v>
      </c>
      <c r="X36" s="22" t="s">
        <v>719</v>
      </c>
      <c r="Y36" s="23">
        <v>89.159207469999998</v>
      </c>
      <c r="Z36" s="22" t="s">
        <v>1129</v>
      </c>
      <c r="AA36" s="22">
        <v>4.4369336529999996</v>
      </c>
      <c r="AB36" s="22" t="s">
        <v>718</v>
      </c>
      <c r="AC36" s="22">
        <v>0.17118168</v>
      </c>
      <c r="AD36" s="22" t="s">
        <v>719</v>
      </c>
      <c r="AE36" s="22">
        <v>7.3389491000000001E-2</v>
      </c>
      <c r="AF36" s="22" t="s">
        <v>1129</v>
      </c>
      <c r="AG36" s="22">
        <v>-1.17559E-4</v>
      </c>
      <c r="AH36" s="22" t="s">
        <v>718</v>
      </c>
      <c r="AI36" s="22">
        <v>0.16492743900000001</v>
      </c>
      <c r="AJ36" s="22" t="s">
        <v>719</v>
      </c>
      <c r="AK36" s="22">
        <v>0.12565016000000001</v>
      </c>
      <c r="AL36" s="22" t="s">
        <v>1129</v>
      </c>
      <c r="AM36" s="22">
        <v>1.0352729529791564</v>
      </c>
      <c r="AN36" s="22" t="s">
        <v>718</v>
      </c>
      <c r="AO36" s="22">
        <v>0.24258370768642967</v>
      </c>
      <c r="AP36" s="22" t="s">
        <v>719</v>
      </c>
      <c r="AQ36" s="24">
        <v>0.62096440372641237</v>
      </c>
      <c r="AR36" s="22" t="s">
        <v>1129</v>
      </c>
      <c r="AS36" s="22">
        <v>4.3294251632527203</v>
      </c>
      <c r="AT36" s="22" t="s">
        <v>718</v>
      </c>
      <c r="AU36" s="22">
        <v>2.6458442170870304</v>
      </c>
      <c r="AV36" s="22" t="s">
        <v>719</v>
      </c>
      <c r="AW36" s="24">
        <v>3.2022260350046836</v>
      </c>
      <c r="AX36" s="22" t="s">
        <v>1129</v>
      </c>
      <c r="AY36" s="23">
        <v>377.52416970000002</v>
      </c>
      <c r="AZ36" s="22" t="s">
        <v>718</v>
      </c>
      <c r="BA36" s="23">
        <v>38.346547489999999</v>
      </c>
      <c r="BB36" s="22" t="s">
        <v>719</v>
      </c>
      <c r="BC36" s="23">
        <v>99.52884195</v>
      </c>
      <c r="BD36" s="22" t="s">
        <v>1129</v>
      </c>
      <c r="BE36" s="22">
        <v>0.20772545000000001</v>
      </c>
      <c r="BF36" s="22" t="s">
        <v>718</v>
      </c>
      <c r="BG36" s="22">
        <v>0.110216837</v>
      </c>
      <c r="BH36" s="22" t="s">
        <v>719</v>
      </c>
      <c r="BI36" s="22">
        <v>6.4889664999999999E-2</v>
      </c>
      <c r="BJ36" t="s">
        <v>1130</v>
      </c>
    </row>
    <row r="37" spans="1:62">
      <c r="A37">
        <v>201635569</v>
      </c>
      <c r="B37" t="s">
        <v>653</v>
      </c>
      <c r="C37" t="s">
        <v>572</v>
      </c>
      <c r="D37" t="s">
        <v>717</v>
      </c>
      <c r="E37" s="22">
        <v>0.62647885400000003</v>
      </c>
      <c r="F37" s="22" t="s">
        <v>718</v>
      </c>
      <c r="G37" s="22">
        <v>2.9706933000000001E-2</v>
      </c>
      <c r="H37" s="22" t="s">
        <v>719</v>
      </c>
      <c r="I37" s="22">
        <v>2.6756417000000001E-2</v>
      </c>
      <c r="J37" s="22" t="s">
        <v>1128</v>
      </c>
      <c r="K37" s="22" t="s">
        <v>645</v>
      </c>
      <c r="L37" t="s">
        <v>653</v>
      </c>
      <c r="M37" s="22" t="s">
        <v>645</v>
      </c>
      <c r="N37" t="s">
        <v>717</v>
      </c>
      <c r="O37" s="22">
        <v>0.60289415499999999</v>
      </c>
      <c r="P37" s="22" t="s">
        <v>718</v>
      </c>
      <c r="Q37" s="22">
        <v>2.6328043999999998E-2</v>
      </c>
      <c r="R37" s="22" t="s">
        <v>719</v>
      </c>
      <c r="S37" s="22">
        <v>2.2358078E-2</v>
      </c>
      <c r="T37" s="22" t="s">
        <v>1129</v>
      </c>
      <c r="U37" s="23">
        <v>4119.335693</v>
      </c>
      <c r="V37" s="22" t="s">
        <v>718</v>
      </c>
      <c r="W37" s="23">
        <v>86.288399220000002</v>
      </c>
      <c r="X37" s="22" t="s">
        <v>719</v>
      </c>
      <c r="Y37" s="23">
        <v>97.103210110000006</v>
      </c>
      <c r="Z37" s="22" t="s">
        <v>1129</v>
      </c>
      <c r="AA37" s="22">
        <v>4.6768530869999996</v>
      </c>
      <c r="AB37" s="22" t="s">
        <v>718</v>
      </c>
      <c r="AC37" s="22">
        <v>1.9278901000000001E-2</v>
      </c>
      <c r="AD37" s="22" t="s">
        <v>719</v>
      </c>
      <c r="AE37" s="22">
        <v>1.9094092E-2</v>
      </c>
      <c r="AF37" s="22" t="s">
        <v>1129</v>
      </c>
      <c r="AG37" s="22">
        <v>-3.6330071999999998E-2</v>
      </c>
      <c r="AH37" s="22" t="s">
        <v>718</v>
      </c>
      <c r="AI37" s="22">
        <v>0.160733821</v>
      </c>
      <c r="AJ37" s="22" t="s">
        <v>719</v>
      </c>
      <c r="AK37" s="22">
        <v>0.18530412600000001</v>
      </c>
      <c r="AL37" s="22" t="s">
        <v>1129</v>
      </c>
      <c r="AM37" s="22">
        <v>9.3185670404795057E-2</v>
      </c>
      <c r="AN37" s="22" t="s">
        <v>718</v>
      </c>
      <c r="AO37" s="22">
        <v>1.127691328792714E-2</v>
      </c>
      <c r="AP37" s="22" t="s">
        <v>719</v>
      </c>
      <c r="AQ37" s="24">
        <v>1.4222717426848192E-2</v>
      </c>
      <c r="AR37" s="22" t="s">
        <v>1129</v>
      </c>
      <c r="AS37" s="22">
        <v>3.9882255002952989</v>
      </c>
      <c r="AT37" s="22" t="s">
        <v>718</v>
      </c>
      <c r="AU37" s="22">
        <v>2.3204693112307022</v>
      </c>
      <c r="AV37" s="22" t="s">
        <v>719</v>
      </c>
      <c r="AW37" s="24">
        <v>5.7910971029008937</v>
      </c>
      <c r="AX37" s="22" t="s">
        <v>1129</v>
      </c>
      <c r="AY37" s="23">
        <v>343.99910690000002</v>
      </c>
      <c r="AZ37" s="22" t="s">
        <v>718</v>
      </c>
      <c r="BA37" s="23">
        <v>18.097464070000001</v>
      </c>
      <c r="BB37" s="22" t="s">
        <v>719</v>
      </c>
      <c r="BC37" s="23">
        <v>18.504526080000002</v>
      </c>
      <c r="BD37" s="22" t="s">
        <v>1129</v>
      </c>
      <c r="BE37" s="22">
        <v>0.127106723</v>
      </c>
      <c r="BF37" s="22" t="s">
        <v>718</v>
      </c>
      <c r="BG37" s="22">
        <v>8.8828855999999998E-2</v>
      </c>
      <c r="BH37" s="22" t="s">
        <v>719</v>
      </c>
      <c r="BI37" s="22">
        <v>0.111853736</v>
      </c>
      <c r="BJ37" t="s">
        <v>1130</v>
      </c>
    </row>
    <row r="38" spans="1:62">
      <c r="A38">
        <v>201648133</v>
      </c>
      <c r="B38" t="s">
        <v>653</v>
      </c>
      <c r="C38" t="s">
        <v>571</v>
      </c>
      <c r="D38" t="s">
        <v>717</v>
      </c>
      <c r="E38" s="22">
        <v>1.0926176190000001</v>
      </c>
      <c r="F38" s="22" t="s">
        <v>718</v>
      </c>
      <c r="G38" s="22">
        <v>8.1246697000000007E-2</v>
      </c>
      <c r="H38" s="22" t="s">
        <v>719</v>
      </c>
      <c r="I38" s="22">
        <v>9.8260198000000007E-2</v>
      </c>
      <c r="J38" s="22" t="s">
        <v>1128</v>
      </c>
      <c r="K38" s="22">
        <v>0.70111232573854365</v>
      </c>
      <c r="L38" t="s">
        <v>653</v>
      </c>
      <c r="M38" s="22" t="s">
        <v>645</v>
      </c>
      <c r="N38" t="s">
        <v>717</v>
      </c>
      <c r="O38" s="22">
        <v>1.141139693</v>
      </c>
      <c r="P38" s="22" t="s">
        <v>718</v>
      </c>
      <c r="Q38" s="22">
        <v>0.13342088999999999</v>
      </c>
      <c r="R38" s="22" t="s">
        <v>719</v>
      </c>
      <c r="S38" s="22">
        <v>0.218722149</v>
      </c>
      <c r="T38" s="22" t="s">
        <v>1129</v>
      </c>
      <c r="U38" s="23">
        <v>6081.8282369999997</v>
      </c>
      <c r="V38" s="22" t="s">
        <v>718</v>
      </c>
      <c r="W38" s="23">
        <v>160.08341970000001</v>
      </c>
      <c r="X38" s="22" t="s">
        <v>719</v>
      </c>
      <c r="Y38" s="23">
        <v>151.17453839999999</v>
      </c>
      <c r="Z38" s="22" t="s">
        <v>1129</v>
      </c>
      <c r="AA38" s="22">
        <v>4.3653032639999996</v>
      </c>
      <c r="AB38" s="22" t="s">
        <v>718</v>
      </c>
      <c r="AC38" s="22">
        <v>0.133867501</v>
      </c>
      <c r="AD38" s="22" t="s">
        <v>719</v>
      </c>
      <c r="AE38" s="22">
        <v>8.2319613999999999E-2</v>
      </c>
      <c r="AF38" s="22" t="s">
        <v>1129</v>
      </c>
      <c r="AG38" s="22">
        <v>-4.9500240000000001E-2</v>
      </c>
      <c r="AH38" s="22" t="s">
        <v>718</v>
      </c>
      <c r="AI38" s="22">
        <v>0.20563371</v>
      </c>
      <c r="AJ38" s="22" t="s">
        <v>719</v>
      </c>
      <c r="AK38" s="22">
        <v>0.153655238</v>
      </c>
      <c r="AL38" s="22" t="s">
        <v>1129</v>
      </c>
      <c r="AM38" s="22">
        <v>1.6335113861214599</v>
      </c>
      <c r="AN38" s="22" t="s">
        <v>718</v>
      </c>
      <c r="AO38" s="22">
        <v>0.437003531328652</v>
      </c>
      <c r="AP38" s="22" t="s">
        <v>719</v>
      </c>
      <c r="AQ38" s="24">
        <v>0.75028632808659723</v>
      </c>
      <c r="AR38" s="22" t="s">
        <v>1129</v>
      </c>
      <c r="AS38" s="22">
        <v>3.0628437572162346</v>
      </c>
      <c r="AT38" s="22" t="s">
        <v>718</v>
      </c>
      <c r="AU38" s="22">
        <v>1.4492136068077868</v>
      </c>
      <c r="AV38" s="22" t="s">
        <v>719</v>
      </c>
      <c r="AW38" s="24">
        <v>2.0036561846000192</v>
      </c>
      <c r="AX38" s="22" t="s">
        <v>1129</v>
      </c>
      <c r="AY38" s="23">
        <v>164.76974989999999</v>
      </c>
      <c r="AZ38" s="22" t="s">
        <v>718</v>
      </c>
      <c r="BA38" s="23">
        <v>20.809195949999999</v>
      </c>
      <c r="BB38" s="22" t="s">
        <v>719</v>
      </c>
      <c r="BC38" s="23">
        <v>29.355361810000002</v>
      </c>
      <c r="BD38" s="22" t="s">
        <v>1129</v>
      </c>
      <c r="BE38" s="22">
        <v>0.16443626</v>
      </c>
      <c r="BF38" s="22" t="s">
        <v>718</v>
      </c>
      <c r="BG38" s="22">
        <v>0.102146521</v>
      </c>
      <c r="BH38" s="22" t="s">
        <v>719</v>
      </c>
      <c r="BI38" s="22">
        <v>8.8408329999999993E-2</v>
      </c>
      <c r="BJ38" t="s">
        <v>1130</v>
      </c>
    </row>
    <row r="39" spans="1:62">
      <c r="A39">
        <v>201649426</v>
      </c>
      <c r="B39" t="s">
        <v>653</v>
      </c>
      <c r="C39" t="s">
        <v>492</v>
      </c>
      <c r="D39" t="s">
        <v>717</v>
      </c>
      <c r="E39" s="22">
        <v>0.63915480400000002</v>
      </c>
      <c r="F39" s="22" t="s">
        <v>718</v>
      </c>
      <c r="G39" s="22">
        <v>2.8570188999999999E-2</v>
      </c>
      <c r="H39" s="22" t="s">
        <v>719</v>
      </c>
      <c r="I39" s="22">
        <v>3.1119638000000002E-2</v>
      </c>
      <c r="J39" s="22" t="s">
        <v>1128</v>
      </c>
      <c r="K39" s="22" t="s">
        <v>645</v>
      </c>
      <c r="L39" t="s">
        <v>653</v>
      </c>
      <c r="M39" s="22" t="s">
        <v>645</v>
      </c>
      <c r="N39" t="s">
        <v>717</v>
      </c>
      <c r="O39" s="22">
        <v>0.60808483800000002</v>
      </c>
      <c r="P39" s="22" t="s">
        <v>718</v>
      </c>
      <c r="Q39" s="22">
        <v>2.8120546E-2</v>
      </c>
      <c r="R39" s="22" t="s">
        <v>719</v>
      </c>
      <c r="S39" s="22">
        <v>3.3792829000000003E-2</v>
      </c>
      <c r="T39" s="22" t="s">
        <v>1129</v>
      </c>
      <c r="U39" s="23">
        <v>4824.162566</v>
      </c>
      <c r="V39" s="22" t="s">
        <v>718</v>
      </c>
      <c r="W39" s="23">
        <v>50.25373527</v>
      </c>
      <c r="X39" s="22" t="s">
        <v>719</v>
      </c>
      <c r="Y39" s="23">
        <v>28.229596180000001</v>
      </c>
      <c r="Z39" s="22" t="s">
        <v>1129</v>
      </c>
      <c r="AA39" s="22">
        <v>4.6769816960000004</v>
      </c>
      <c r="AB39" s="22" t="s">
        <v>718</v>
      </c>
      <c r="AC39" s="22">
        <v>2.9586996000000001E-2</v>
      </c>
      <c r="AD39" s="22" t="s">
        <v>719</v>
      </c>
      <c r="AE39" s="22">
        <v>2.7222321000000001E-2</v>
      </c>
      <c r="AF39" s="22" t="s">
        <v>1129</v>
      </c>
      <c r="AG39" s="22">
        <v>-0.64026522299999999</v>
      </c>
      <c r="AH39" s="22" t="s">
        <v>718</v>
      </c>
      <c r="AI39" s="22">
        <v>0.16913449999999999</v>
      </c>
      <c r="AJ39" s="22" t="s">
        <v>719</v>
      </c>
      <c r="AK39" s="22">
        <v>0.19693163699999999</v>
      </c>
      <c r="AL39" s="22" t="s">
        <v>1129</v>
      </c>
      <c r="AM39" s="22">
        <v>0.17911918767387663</v>
      </c>
      <c r="AN39" s="22" t="s">
        <v>718</v>
      </c>
      <c r="AO39" s="22">
        <v>2.0302919082588522E-2</v>
      </c>
      <c r="AP39" s="22" t="s">
        <v>719</v>
      </c>
      <c r="AQ39" s="24">
        <v>2.3016145663149495E-2</v>
      </c>
      <c r="AR39" s="22" t="s">
        <v>1129</v>
      </c>
      <c r="AS39" s="22">
        <v>4.1330394437487978</v>
      </c>
      <c r="AT39" s="22" t="s">
        <v>718</v>
      </c>
      <c r="AU39" s="22">
        <v>2.667454097579721</v>
      </c>
      <c r="AV39" s="22" t="s">
        <v>719</v>
      </c>
      <c r="AW39" s="24">
        <v>6.4363742547946243</v>
      </c>
      <c r="AX39" s="22" t="s">
        <v>1129</v>
      </c>
      <c r="AY39" s="23">
        <v>181.12276259999999</v>
      </c>
      <c r="AZ39" s="22" t="s">
        <v>718</v>
      </c>
      <c r="BA39" s="23">
        <v>9.5872436140000001</v>
      </c>
      <c r="BB39" s="22" t="s">
        <v>719</v>
      </c>
      <c r="BC39" s="23">
        <v>10.725187569999999</v>
      </c>
      <c r="BD39" s="22" t="s">
        <v>1129</v>
      </c>
      <c r="BE39" s="22">
        <v>0.261312243</v>
      </c>
      <c r="BF39" s="22" t="s">
        <v>718</v>
      </c>
      <c r="BG39" s="22">
        <v>6.0850537000000003E-2</v>
      </c>
      <c r="BH39" s="22" t="s">
        <v>719</v>
      </c>
      <c r="BI39" s="22">
        <v>2.8316803000000002E-2</v>
      </c>
      <c r="BJ39" t="s">
        <v>1130</v>
      </c>
    </row>
    <row r="40" spans="1:62">
      <c r="A40">
        <v>201665500</v>
      </c>
      <c r="B40" t="s">
        <v>653</v>
      </c>
      <c r="C40" t="s">
        <v>131</v>
      </c>
      <c r="D40" t="s">
        <v>717</v>
      </c>
      <c r="E40" s="22">
        <v>1.2715180930000001</v>
      </c>
      <c r="F40" s="22" t="s">
        <v>718</v>
      </c>
      <c r="G40" s="22">
        <v>0.12246649699999999</v>
      </c>
      <c r="H40" s="22" t="s">
        <v>719</v>
      </c>
      <c r="I40" s="22">
        <v>0.123605719</v>
      </c>
      <c r="J40" s="22" t="s">
        <v>1128</v>
      </c>
      <c r="K40" s="22">
        <v>0.61749021136422</v>
      </c>
      <c r="L40" t="s">
        <v>653</v>
      </c>
      <c r="M40" s="22" t="s">
        <v>645</v>
      </c>
      <c r="N40" t="s">
        <v>717</v>
      </c>
      <c r="O40" s="22">
        <v>1.4139488069999999</v>
      </c>
      <c r="P40" s="22" t="s">
        <v>718</v>
      </c>
      <c r="Q40" s="22">
        <v>0.19645932399999999</v>
      </c>
      <c r="R40" s="22" t="s">
        <v>719</v>
      </c>
      <c r="S40" s="22">
        <v>0.31251538299999998</v>
      </c>
      <c r="T40" s="22" t="s">
        <v>1129</v>
      </c>
      <c r="U40" s="23">
        <v>6512.4339190000001</v>
      </c>
      <c r="V40" s="22" t="s">
        <v>718</v>
      </c>
      <c r="W40" s="23">
        <v>167.99400779999999</v>
      </c>
      <c r="X40" s="22" t="s">
        <v>719</v>
      </c>
      <c r="Y40" s="23">
        <v>150.855785</v>
      </c>
      <c r="Z40" s="22" t="s">
        <v>1129</v>
      </c>
      <c r="AA40" s="22">
        <v>4.239463293</v>
      </c>
      <c r="AB40" s="22" t="s">
        <v>718</v>
      </c>
      <c r="AC40" s="22">
        <v>0.135834279</v>
      </c>
      <c r="AD40" s="22" t="s">
        <v>719</v>
      </c>
      <c r="AE40" s="22">
        <v>9.5954190999999994E-2</v>
      </c>
      <c r="AF40" s="22" t="s">
        <v>1129</v>
      </c>
      <c r="AG40" s="22">
        <v>-3.9654868000000003E-2</v>
      </c>
      <c r="AH40" s="22" t="s">
        <v>718</v>
      </c>
      <c r="AI40" s="22">
        <v>0.18415775400000001</v>
      </c>
      <c r="AJ40" s="22" t="s">
        <v>719</v>
      </c>
      <c r="AK40" s="22">
        <v>0.133571359</v>
      </c>
      <c r="AL40" s="22" t="s">
        <v>1129</v>
      </c>
      <c r="AM40" s="22">
        <v>3.3006023914393761</v>
      </c>
      <c r="AN40" s="22" t="s">
        <v>718</v>
      </c>
      <c r="AO40" s="22">
        <v>1.0030511980152674</v>
      </c>
      <c r="AP40" s="22" t="s">
        <v>719</v>
      </c>
      <c r="AQ40" s="24">
        <v>1.5949147661271961</v>
      </c>
      <c r="AR40" s="22" t="s">
        <v>1129</v>
      </c>
      <c r="AS40" s="22">
        <v>2.2277240478422149</v>
      </c>
      <c r="AT40" s="22" t="s">
        <v>718</v>
      </c>
      <c r="AU40" s="22">
        <v>0.67976988304178909</v>
      </c>
      <c r="AV40" s="22" t="s">
        <v>719</v>
      </c>
      <c r="AW40" s="24">
        <v>0.74442975831473401</v>
      </c>
      <c r="AX40" s="22" t="s">
        <v>1129</v>
      </c>
      <c r="AY40" s="23">
        <v>558.92770659999996</v>
      </c>
      <c r="AZ40" s="22" t="s">
        <v>718</v>
      </c>
      <c r="BA40" s="23">
        <v>90.901711349999999</v>
      </c>
      <c r="BB40" s="22" t="s">
        <v>719</v>
      </c>
      <c r="BC40" s="23">
        <v>128.37969509999999</v>
      </c>
      <c r="BD40" s="22" t="s">
        <v>1129</v>
      </c>
      <c r="BE40" s="22">
        <v>0.18158413300000001</v>
      </c>
      <c r="BF40" s="22" t="s">
        <v>718</v>
      </c>
      <c r="BG40" s="22">
        <v>0.106456591</v>
      </c>
      <c r="BH40" s="22" t="s">
        <v>719</v>
      </c>
      <c r="BI40" s="22">
        <v>8.0447743000000002E-2</v>
      </c>
      <c r="BJ40" t="s">
        <v>1130</v>
      </c>
    </row>
    <row r="41" spans="1:62">
      <c r="A41">
        <v>201702477</v>
      </c>
      <c r="B41" t="s">
        <v>653</v>
      </c>
      <c r="C41" t="s">
        <v>570</v>
      </c>
      <c r="D41" t="s">
        <v>717</v>
      </c>
      <c r="E41" s="22">
        <v>0.87981003599999996</v>
      </c>
      <c r="F41" s="22" t="s">
        <v>718</v>
      </c>
      <c r="G41" s="22">
        <v>6.6489959000000001E-2</v>
      </c>
      <c r="H41" s="22" t="s">
        <v>719</v>
      </c>
      <c r="I41" s="22">
        <v>6.9126160000000006E-2</v>
      </c>
      <c r="J41" s="22" t="s">
        <v>1128</v>
      </c>
      <c r="K41" s="22" t="s">
        <v>645</v>
      </c>
      <c r="L41" t="s">
        <v>653</v>
      </c>
      <c r="M41" s="22" t="s">
        <v>645</v>
      </c>
      <c r="N41" t="s">
        <v>717</v>
      </c>
      <c r="O41" s="22">
        <v>0.86635527999999995</v>
      </c>
      <c r="P41" s="22" t="s">
        <v>718</v>
      </c>
      <c r="Q41" s="22">
        <v>8.7171963000000005E-2</v>
      </c>
      <c r="R41" s="22" t="s">
        <v>719</v>
      </c>
      <c r="S41" s="22">
        <v>0.108750895</v>
      </c>
      <c r="T41" s="22" t="s">
        <v>1129</v>
      </c>
      <c r="U41" s="23">
        <v>5671.0900869999996</v>
      </c>
      <c r="V41" s="22" t="s">
        <v>718</v>
      </c>
      <c r="W41" s="23">
        <v>115.5272032</v>
      </c>
      <c r="X41" s="22" t="s">
        <v>719</v>
      </c>
      <c r="Y41" s="23">
        <v>128.85512120000001</v>
      </c>
      <c r="Z41" s="22" t="s">
        <v>1129</v>
      </c>
      <c r="AA41" s="22">
        <v>4.517977589</v>
      </c>
      <c r="AB41" s="22" t="s">
        <v>718</v>
      </c>
      <c r="AC41" s="22">
        <v>0.105326906</v>
      </c>
      <c r="AD41" s="22" t="s">
        <v>719</v>
      </c>
      <c r="AE41" s="22">
        <v>6.2246176E-2</v>
      </c>
      <c r="AF41" s="22" t="s">
        <v>1129</v>
      </c>
      <c r="AG41" s="22">
        <v>-0.27486800500000003</v>
      </c>
      <c r="AH41" s="22" t="s">
        <v>718</v>
      </c>
      <c r="AI41" s="22">
        <v>0.171910321</v>
      </c>
      <c r="AJ41" s="22" t="s">
        <v>719</v>
      </c>
      <c r="AK41" s="22">
        <v>0.166199596</v>
      </c>
      <c r="AL41" s="22" t="s">
        <v>1129</v>
      </c>
      <c r="AM41" s="22">
        <v>0.70275016136195034</v>
      </c>
      <c r="AN41" s="22" t="s">
        <v>718</v>
      </c>
      <c r="AO41" s="22">
        <v>0.15983395098713093</v>
      </c>
      <c r="AP41" s="22" t="s">
        <v>719</v>
      </c>
      <c r="AQ41" s="24">
        <v>0.22710695253152779</v>
      </c>
      <c r="AR41" s="22" t="s">
        <v>1129</v>
      </c>
      <c r="AS41" s="22">
        <v>4.4244704306730025</v>
      </c>
      <c r="AT41" s="22" t="s">
        <v>718</v>
      </c>
      <c r="AU41" s="22">
        <v>2.7329248104826651</v>
      </c>
      <c r="AV41" s="22" t="s">
        <v>719</v>
      </c>
      <c r="AW41" s="24">
        <v>4.6227288181001533</v>
      </c>
      <c r="AX41" s="22" t="s">
        <v>1129</v>
      </c>
      <c r="AY41" s="23">
        <v>688.70194839999999</v>
      </c>
      <c r="AZ41" s="22" t="s">
        <v>718</v>
      </c>
      <c r="BA41" s="23">
        <v>73.875643800000006</v>
      </c>
      <c r="BB41" s="22" t="s">
        <v>719</v>
      </c>
      <c r="BC41" s="23">
        <v>91.363290030000002</v>
      </c>
      <c r="BD41" s="22" t="s">
        <v>1129</v>
      </c>
      <c r="BE41" s="22">
        <v>0.14372267699999999</v>
      </c>
      <c r="BF41" s="22" t="s">
        <v>718</v>
      </c>
      <c r="BG41" s="22">
        <v>9.7889491999999995E-2</v>
      </c>
      <c r="BH41" s="22" t="s">
        <v>719</v>
      </c>
      <c r="BI41" s="22">
        <v>0.102170395</v>
      </c>
      <c r="BJ41" t="s">
        <v>1130</v>
      </c>
    </row>
    <row r="42" spans="1:62">
      <c r="A42">
        <v>201704541</v>
      </c>
      <c r="B42" t="s">
        <v>653</v>
      </c>
      <c r="C42" t="s">
        <v>131</v>
      </c>
      <c r="D42" t="s">
        <v>717</v>
      </c>
      <c r="E42" s="22">
        <v>0.90926061999999996</v>
      </c>
      <c r="F42" s="22" t="s">
        <v>718</v>
      </c>
      <c r="G42" s="22">
        <v>6.5120389000000001E-2</v>
      </c>
      <c r="H42" s="22" t="s">
        <v>719</v>
      </c>
      <c r="I42" s="22">
        <v>6.5559593999999999E-2</v>
      </c>
      <c r="J42" s="22" t="s">
        <v>1128</v>
      </c>
      <c r="K42" s="22">
        <v>0.54869244969610587</v>
      </c>
      <c r="L42" t="s">
        <v>653</v>
      </c>
      <c r="M42" s="22">
        <v>0.49121900935289603</v>
      </c>
      <c r="N42" t="s">
        <v>717</v>
      </c>
      <c r="O42" s="22">
        <v>0.86077671200000005</v>
      </c>
      <c r="P42" s="22" t="s">
        <v>718</v>
      </c>
      <c r="Q42" s="22">
        <v>6.6300392999999999E-2</v>
      </c>
      <c r="R42" s="22" t="s">
        <v>719</v>
      </c>
      <c r="S42" s="22">
        <v>8.7705179999999994E-2</v>
      </c>
      <c r="T42" s="22" t="s">
        <v>1129</v>
      </c>
      <c r="U42" s="23">
        <v>6094.3340529999996</v>
      </c>
      <c r="V42" s="22" t="s">
        <v>718</v>
      </c>
      <c r="W42" s="23">
        <v>134.34308379999999</v>
      </c>
      <c r="X42" s="22" t="s">
        <v>719</v>
      </c>
      <c r="Y42" s="23">
        <v>153.13646460000001</v>
      </c>
      <c r="Z42" s="22" t="s">
        <v>1129</v>
      </c>
      <c r="AA42" s="22">
        <v>4.527703303</v>
      </c>
      <c r="AB42" s="22" t="s">
        <v>718</v>
      </c>
      <c r="AC42" s="22">
        <v>6.0310082000000001E-2</v>
      </c>
      <c r="AD42" s="22" t="s">
        <v>719</v>
      </c>
      <c r="AE42" s="22">
        <v>4.4103459999999997E-2</v>
      </c>
      <c r="AF42" s="22" t="s">
        <v>1129</v>
      </c>
      <c r="AG42" s="22">
        <v>-0.55376825500000004</v>
      </c>
      <c r="AH42" s="22" t="s">
        <v>718</v>
      </c>
      <c r="AI42" s="22">
        <v>0.21556982599999999</v>
      </c>
      <c r="AJ42" s="22" t="s">
        <v>719</v>
      </c>
      <c r="AK42" s="22">
        <v>0.145359972</v>
      </c>
      <c r="AL42" s="22" t="s">
        <v>1129</v>
      </c>
      <c r="AM42" s="22">
        <v>0.92049559596712571</v>
      </c>
      <c r="AN42" s="22" t="s">
        <v>718</v>
      </c>
      <c r="AO42" s="22">
        <v>0.18656297015820478</v>
      </c>
      <c r="AP42" s="22" t="s">
        <v>719</v>
      </c>
      <c r="AQ42" s="24">
        <v>0.28828165488473068</v>
      </c>
      <c r="AR42" s="22" t="s">
        <v>1129</v>
      </c>
      <c r="AS42" s="22">
        <v>2.1072694303712667</v>
      </c>
      <c r="AT42" s="22" t="s">
        <v>718</v>
      </c>
      <c r="AU42" s="22">
        <v>0.778961654496239</v>
      </c>
      <c r="AV42" s="22" t="s">
        <v>719</v>
      </c>
      <c r="AW42" s="24">
        <v>1.8664837545004636</v>
      </c>
      <c r="AX42" s="22" t="s">
        <v>1129</v>
      </c>
      <c r="AY42" s="23">
        <v>382.49351080000002</v>
      </c>
      <c r="AZ42" s="22" t="s">
        <v>718</v>
      </c>
      <c r="BA42" s="23">
        <v>32.857267659999998</v>
      </c>
      <c r="BB42" s="22" t="s">
        <v>719</v>
      </c>
      <c r="BC42" s="23">
        <v>37.948144190000001</v>
      </c>
      <c r="BD42" s="22" t="s">
        <v>1129</v>
      </c>
      <c r="BE42" s="22">
        <v>0.13221812599999999</v>
      </c>
      <c r="BF42" s="22" t="s">
        <v>718</v>
      </c>
      <c r="BG42" s="22">
        <v>9.1918347999999997E-2</v>
      </c>
      <c r="BH42" s="22" t="s">
        <v>719</v>
      </c>
      <c r="BI42" s="22">
        <v>0.110899077</v>
      </c>
      <c r="BJ42" t="s">
        <v>1130</v>
      </c>
    </row>
    <row r="43" spans="1:62">
      <c r="A43">
        <v>201705526</v>
      </c>
      <c r="B43" t="s">
        <v>653</v>
      </c>
      <c r="C43" t="s">
        <v>571</v>
      </c>
      <c r="D43" t="s">
        <v>717</v>
      </c>
      <c r="E43" s="22">
        <v>1.205984605</v>
      </c>
      <c r="F43" s="22" t="s">
        <v>718</v>
      </c>
      <c r="G43" s="22">
        <v>8.2412126000000002E-2</v>
      </c>
      <c r="H43" s="22" t="s">
        <v>719</v>
      </c>
      <c r="I43" s="22">
        <v>0.10105333499999999</v>
      </c>
      <c r="J43" s="22" t="s">
        <v>1128</v>
      </c>
      <c r="K43" s="22">
        <v>0.56665823358499667</v>
      </c>
      <c r="L43" t="s">
        <v>653</v>
      </c>
      <c r="M43" s="22" t="s">
        <v>645</v>
      </c>
      <c r="N43" t="s">
        <v>717</v>
      </c>
      <c r="O43" s="22">
        <v>1.2991470329999999</v>
      </c>
      <c r="P43" s="22" t="s">
        <v>718</v>
      </c>
      <c r="Q43" s="22">
        <v>0.14939964</v>
      </c>
      <c r="R43" s="22" t="s">
        <v>719</v>
      </c>
      <c r="S43" s="22">
        <v>0.25225292300000002</v>
      </c>
      <c r="T43" s="22" t="s">
        <v>1129</v>
      </c>
      <c r="U43" s="23">
        <v>6305.9690469999996</v>
      </c>
      <c r="V43" s="22" t="s">
        <v>718</v>
      </c>
      <c r="W43" s="23">
        <v>146.87215670000001</v>
      </c>
      <c r="X43" s="22" t="s">
        <v>719</v>
      </c>
      <c r="Y43" s="23">
        <v>164.54800080000001</v>
      </c>
      <c r="Z43" s="22" t="s">
        <v>1129</v>
      </c>
      <c r="AA43" s="22">
        <v>4.2927194860000002</v>
      </c>
      <c r="AB43" s="22" t="s">
        <v>718</v>
      </c>
      <c r="AC43" s="22">
        <v>0.13092462899999999</v>
      </c>
      <c r="AD43" s="22" t="s">
        <v>719</v>
      </c>
      <c r="AE43" s="22">
        <v>8.3621619999999994E-2</v>
      </c>
      <c r="AF43" s="22" t="s">
        <v>1129</v>
      </c>
      <c r="AG43" s="22">
        <v>6.1800090000000002E-3</v>
      </c>
      <c r="AH43" s="22" t="s">
        <v>718</v>
      </c>
      <c r="AI43" s="22">
        <v>0.13766795000000001</v>
      </c>
      <c r="AJ43" s="22" t="s">
        <v>719</v>
      </c>
      <c r="AK43" s="22">
        <v>0.121379194</v>
      </c>
      <c r="AL43" s="22" t="s">
        <v>1129</v>
      </c>
      <c r="AM43" s="22">
        <v>2.4634622185178943</v>
      </c>
      <c r="AN43" s="22" t="s">
        <v>718</v>
      </c>
      <c r="AO43" s="22">
        <v>0.66529730206770532</v>
      </c>
      <c r="AP43" s="22" t="s">
        <v>719</v>
      </c>
      <c r="AQ43" s="24">
        <v>1.0967447015140759</v>
      </c>
      <c r="AR43" s="22" t="s">
        <v>1129</v>
      </c>
      <c r="AS43" s="22">
        <v>2.4792750732070843</v>
      </c>
      <c r="AT43" s="22" t="s">
        <v>718</v>
      </c>
      <c r="AU43" s="22">
        <v>0.94295460727861047</v>
      </c>
      <c r="AV43" s="22" t="s">
        <v>719</v>
      </c>
      <c r="AW43" s="24">
        <v>1.0601045153233886</v>
      </c>
      <c r="AX43" s="22" t="s">
        <v>1129</v>
      </c>
      <c r="AY43" s="23">
        <v>163.95669480000001</v>
      </c>
      <c r="AZ43" s="22" t="s">
        <v>718</v>
      </c>
      <c r="BA43" s="23">
        <v>24.211214429999998</v>
      </c>
      <c r="BB43" s="22" t="s">
        <v>719</v>
      </c>
      <c r="BC43" s="23">
        <v>33.011954580000001</v>
      </c>
      <c r="BD43" s="22" t="s">
        <v>1129</v>
      </c>
      <c r="BE43" s="22">
        <v>0.143329243</v>
      </c>
      <c r="BF43" s="22" t="s">
        <v>718</v>
      </c>
      <c r="BG43" s="22">
        <v>9.2821403999999996E-2</v>
      </c>
      <c r="BH43" s="22" t="s">
        <v>719</v>
      </c>
      <c r="BI43" s="22">
        <v>9.9395754000000003E-2</v>
      </c>
      <c r="BJ43" t="s">
        <v>1130</v>
      </c>
    </row>
    <row r="44" spans="1:62">
      <c r="A44">
        <v>201711881</v>
      </c>
      <c r="B44" t="s">
        <v>653</v>
      </c>
      <c r="C44" t="s">
        <v>131</v>
      </c>
      <c r="D44" t="s">
        <v>717</v>
      </c>
      <c r="E44" s="22">
        <v>2.066741473</v>
      </c>
      <c r="F44" s="22" t="s">
        <v>718</v>
      </c>
      <c r="G44" s="22">
        <v>4.4428587999999998E-2</v>
      </c>
      <c r="H44" s="22" t="s">
        <v>719</v>
      </c>
      <c r="I44" s="22">
        <v>3.5649221000000002E-2</v>
      </c>
      <c r="J44" s="22" t="s">
        <v>1128</v>
      </c>
      <c r="K44" s="22">
        <v>0.82316155611399</v>
      </c>
      <c r="L44" t="s">
        <v>653</v>
      </c>
      <c r="M44" s="22" t="s">
        <v>645</v>
      </c>
      <c r="N44" t="s">
        <v>717</v>
      </c>
      <c r="O44" s="2">
        <v>86.492089269999994</v>
      </c>
      <c r="P44" s="22" t="s">
        <v>718</v>
      </c>
      <c r="Q44" s="22">
        <v>0.93320224200000002</v>
      </c>
      <c r="R44" s="22" t="s">
        <v>719</v>
      </c>
      <c r="S44" s="22">
        <v>1.26933761</v>
      </c>
      <c r="T44" s="22" t="s">
        <v>1129</v>
      </c>
      <c r="U44" s="23">
        <v>4035.1072840000002</v>
      </c>
      <c r="V44" s="22" t="s">
        <v>718</v>
      </c>
      <c r="W44" s="23">
        <v>38.099271600000002</v>
      </c>
      <c r="X44" s="22" t="s">
        <v>719</v>
      </c>
      <c r="Y44" s="23">
        <v>52.62360846</v>
      </c>
      <c r="Z44" s="22" t="s">
        <v>1129</v>
      </c>
      <c r="AA44" s="22">
        <v>0.87950048300000006</v>
      </c>
      <c r="AB44" s="22" t="s">
        <v>718</v>
      </c>
      <c r="AC44" s="22">
        <v>1.6471000999999999E-2</v>
      </c>
      <c r="AD44" s="22" t="s">
        <v>719</v>
      </c>
      <c r="AE44" s="22">
        <v>1.0884542000000001E-2</v>
      </c>
      <c r="AF44" s="22" t="s">
        <v>1129</v>
      </c>
      <c r="AG44" s="22">
        <v>-0.58930743799999996</v>
      </c>
      <c r="AH44" s="22" t="s">
        <v>718</v>
      </c>
      <c r="AI44" s="22">
        <v>0.124687931</v>
      </c>
      <c r="AJ44" s="22" t="s">
        <v>719</v>
      </c>
      <c r="AK44" s="22">
        <v>6.8225583000000006E-2</v>
      </c>
      <c r="AL44" s="22" t="s">
        <v>1129</v>
      </c>
      <c r="AM44" s="23">
        <v>1671.0286154028404</v>
      </c>
      <c r="AN44" s="22" t="s">
        <v>718</v>
      </c>
      <c r="AO44" s="2">
        <v>15.311245242307223</v>
      </c>
      <c r="AP44" s="22" t="s">
        <v>719</v>
      </c>
      <c r="AQ44" s="20">
        <v>98.995119434104254</v>
      </c>
      <c r="AR44" s="22" t="s">
        <v>1129</v>
      </c>
      <c r="AS44" s="22">
        <v>1.0819652187361879</v>
      </c>
      <c r="AT44" s="22" t="s">
        <v>718</v>
      </c>
      <c r="AU44" s="22">
        <v>6.7752902879931812E-2</v>
      </c>
      <c r="AV44" s="22" t="s">
        <v>719</v>
      </c>
      <c r="AW44" s="24">
        <v>0.12529221703940868</v>
      </c>
      <c r="AX44" s="22" t="s">
        <v>1129</v>
      </c>
      <c r="AY44" s="23">
        <v>1274.5165030000001</v>
      </c>
      <c r="AZ44" s="22" t="s">
        <v>718</v>
      </c>
      <c r="BA44" s="23">
        <v>81.722857309999995</v>
      </c>
      <c r="BB44" s="22" t="s">
        <v>719</v>
      </c>
      <c r="BC44" s="23">
        <v>60.884768809999997</v>
      </c>
      <c r="BD44" s="22" t="s">
        <v>1129</v>
      </c>
      <c r="BE44" s="22">
        <v>2.9791064999999999E-2</v>
      </c>
      <c r="BF44" s="22" t="s">
        <v>718</v>
      </c>
      <c r="BG44" s="22">
        <v>2.1918760999999998E-2</v>
      </c>
      <c r="BH44" s="22" t="s">
        <v>719</v>
      </c>
      <c r="BI44" s="22">
        <v>4.4326061999999999E-2</v>
      </c>
      <c r="BJ44" t="s">
        <v>1130</v>
      </c>
    </row>
    <row r="45" spans="1:62">
      <c r="A45">
        <v>201725399</v>
      </c>
      <c r="B45" t="s">
        <v>653</v>
      </c>
      <c r="C45" t="s">
        <v>571</v>
      </c>
      <c r="D45" t="s">
        <v>717</v>
      </c>
      <c r="E45" s="22">
        <v>1.5964105260000001</v>
      </c>
      <c r="F45" s="22" t="s">
        <v>718</v>
      </c>
      <c r="G45" s="22">
        <v>0.15570162800000001</v>
      </c>
      <c r="H45" s="22" t="s">
        <v>719</v>
      </c>
      <c r="I45" s="22">
        <v>0.158305682</v>
      </c>
      <c r="J45" s="22" t="s">
        <v>1128</v>
      </c>
      <c r="K45" s="22">
        <v>0.57232958886165597</v>
      </c>
      <c r="L45" t="s">
        <v>653</v>
      </c>
      <c r="M45" s="22" t="s">
        <v>645</v>
      </c>
      <c r="N45" t="s">
        <v>717</v>
      </c>
      <c r="O45" s="22">
        <v>1.9701563150000001</v>
      </c>
      <c r="P45" s="22" t="s">
        <v>718</v>
      </c>
      <c r="Q45" s="22">
        <v>0.35404699899999997</v>
      </c>
      <c r="R45" s="22" t="s">
        <v>719</v>
      </c>
      <c r="S45" s="22">
        <v>0.42693017599999999</v>
      </c>
      <c r="T45" s="22" t="s">
        <v>1129</v>
      </c>
      <c r="U45" s="23">
        <v>7147.7786560000004</v>
      </c>
      <c r="V45" s="22" t="s">
        <v>718</v>
      </c>
      <c r="W45" s="23">
        <v>198.76989570000001</v>
      </c>
      <c r="X45" s="22" t="s">
        <v>719</v>
      </c>
      <c r="Y45" s="23">
        <v>197.3969539</v>
      </c>
      <c r="Z45" s="22" t="s">
        <v>1129</v>
      </c>
      <c r="AA45" s="22">
        <v>4.0507962429999997</v>
      </c>
      <c r="AB45" s="22" t="s">
        <v>718</v>
      </c>
      <c r="AC45" s="22">
        <v>0.129849035</v>
      </c>
      <c r="AD45" s="22" t="s">
        <v>719</v>
      </c>
      <c r="AE45" s="22">
        <v>0.129621283</v>
      </c>
      <c r="AF45" s="22" t="s">
        <v>1129</v>
      </c>
      <c r="AG45" s="22">
        <v>-3.6815716999999998E-2</v>
      </c>
      <c r="AH45" s="22" t="s">
        <v>718</v>
      </c>
      <c r="AI45" s="22">
        <v>0.15145085799999999</v>
      </c>
      <c r="AJ45" s="22" t="s">
        <v>719</v>
      </c>
      <c r="AK45" s="22">
        <v>0.15420198900000001</v>
      </c>
      <c r="AL45" s="22" t="s">
        <v>1129</v>
      </c>
      <c r="AM45" s="22">
        <v>9.1586528961370703</v>
      </c>
      <c r="AN45" s="22" t="s">
        <v>718</v>
      </c>
      <c r="AO45" s="22">
        <v>2.9021597088110171</v>
      </c>
      <c r="AP45" s="22" t="s">
        <v>719</v>
      </c>
      <c r="AQ45" s="24">
        <v>4.3020236350738195</v>
      </c>
      <c r="AR45" s="22" t="s">
        <v>1129</v>
      </c>
      <c r="AS45" s="22">
        <v>1.3525314798578083</v>
      </c>
      <c r="AT45" s="22" t="s">
        <v>718</v>
      </c>
      <c r="AU45" s="22">
        <v>0.14206073416789389</v>
      </c>
      <c r="AV45" s="22" t="s">
        <v>719</v>
      </c>
      <c r="AW45" s="24">
        <v>0.262041023320565</v>
      </c>
      <c r="AX45" s="22" t="s">
        <v>1129</v>
      </c>
      <c r="AY45" s="23">
        <v>1008.607934</v>
      </c>
      <c r="AZ45" s="22" t="s">
        <v>718</v>
      </c>
      <c r="BA45" s="23">
        <v>201.07120259999999</v>
      </c>
      <c r="BB45" s="22" t="s">
        <v>719</v>
      </c>
      <c r="BC45" s="23">
        <v>246.16696780000001</v>
      </c>
      <c r="BD45" s="22" t="s">
        <v>1129</v>
      </c>
      <c r="BE45" s="22">
        <v>0.19159621900000001</v>
      </c>
      <c r="BF45" s="22" t="s">
        <v>718</v>
      </c>
      <c r="BG45" s="22">
        <v>0.104770168</v>
      </c>
      <c r="BH45" s="22" t="s">
        <v>719</v>
      </c>
      <c r="BI45" s="22">
        <v>7.1351005999999995E-2</v>
      </c>
      <c r="BJ45" t="s">
        <v>1130</v>
      </c>
    </row>
    <row r="46" spans="1:62">
      <c r="A46">
        <v>201736247</v>
      </c>
      <c r="B46" t="s">
        <v>653</v>
      </c>
      <c r="C46" t="s">
        <v>572</v>
      </c>
      <c r="D46" t="s">
        <v>717</v>
      </c>
      <c r="E46" s="22">
        <v>0.74243952199999996</v>
      </c>
      <c r="F46" s="22" t="s">
        <v>718</v>
      </c>
      <c r="G46" s="22">
        <v>4.7998469000000002E-2</v>
      </c>
      <c r="H46" s="22" t="s">
        <v>719</v>
      </c>
      <c r="I46" s="22">
        <v>5.8363106999999997E-2</v>
      </c>
      <c r="J46" s="22" t="s">
        <v>1128</v>
      </c>
      <c r="K46" s="22" t="s">
        <v>645</v>
      </c>
      <c r="L46" t="s">
        <v>653</v>
      </c>
      <c r="M46" s="22" t="s">
        <v>645</v>
      </c>
      <c r="N46" t="s">
        <v>717</v>
      </c>
      <c r="O46" s="22">
        <v>0.70364823300000001</v>
      </c>
      <c r="P46" s="22" t="s">
        <v>718</v>
      </c>
      <c r="Q46" s="22">
        <v>4.3769452E-2</v>
      </c>
      <c r="R46" s="22" t="s">
        <v>719</v>
      </c>
      <c r="S46" s="22">
        <v>6.5186510000000003E-2</v>
      </c>
      <c r="T46" s="22" t="s">
        <v>1129</v>
      </c>
      <c r="U46" s="23">
        <v>5180.199329</v>
      </c>
      <c r="V46" s="22" t="s">
        <v>718</v>
      </c>
      <c r="W46" s="23">
        <v>93.928283719999996</v>
      </c>
      <c r="X46" s="22" t="s">
        <v>719</v>
      </c>
      <c r="Y46" s="23">
        <v>109.3325191</v>
      </c>
      <c r="Z46" s="22" t="s">
        <v>1129</v>
      </c>
      <c r="AA46" s="22">
        <v>4.6155847569999997</v>
      </c>
      <c r="AB46" s="22" t="s">
        <v>718</v>
      </c>
      <c r="AC46" s="22">
        <v>5.5798215999999998E-2</v>
      </c>
      <c r="AD46" s="22" t="s">
        <v>719</v>
      </c>
      <c r="AE46" s="22">
        <v>3.7044609999999999E-2</v>
      </c>
      <c r="AF46" s="22" t="s">
        <v>1129</v>
      </c>
      <c r="AG46" s="22">
        <v>-0.40621605900000002</v>
      </c>
      <c r="AH46" s="22" t="s">
        <v>718</v>
      </c>
      <c r="AI46" s="22">
        <v>0.16044007699999999</v>
      </c>
      <c r="AJ46" s="22" t="s">
        <v>719</v>
      </c>
      <c r="AK46" s="22">
        <v>0.19539732500000001</v>
      </c>
      <c r="AL46" s="22" t="s">
        <v>1129</v>
      </c>
      <c r="AM46" s="22">
        <v>0.32176193425572247</v>
      </c>
      <c r="AN46" s="22" t="s">
        <v>718</v>
      </c>
      <c r="AO46" s="22">
        <v>5.5120369050434659E-2</v>
      </c>
      <c r="AP46" s="22" t="s">
        <v>719</v>
      </c>
      <c r="AQ46" s="24">
        <v>7.9892393710534693E-2</v>
      </c>
      <c r="AR46" s="22" t="s">
        <v>1129</v>
      </c>
      <c r="AS46" s="22">
        <v>4.4751376577520761</v>
      </c>
      <c r="AT46" s="22" t="s">
        <v>718</v>
      </c>
      <c r="AU46" s="22">
        <v>2.9761037209583083</v>
      </c>
      <c r="AV46" s="22" t="s">
        <v>719</v>
      </c>
      <c r="AW46" s="24">
        <v>6.5085691602113158</v>
      </c>
      <c r="AX46" s="22" t="s">
        <v>1129</v>
      </c>
      <c r="AY46" s="23">
        <v>454.15732500000001</v>
      </c>
      <c r="AZ46" s="22" t="s">
        <v>718</v>
      </c>
      <c r="BA46" s="23">
        <v>31.377157480000001</v>
      </c>
      <c r="BB46" s="22" t="s">
        <v>719</v>
      </c>
      <c r="BC46" s="23">
        <v>45.279432970000002</v>
      </c>
      <c r="BD46" s="22" t="s">
        <v>1129</v>
      </c>
      <c r="BE46" s="22">
        <v>0.13421865199999999</v>
      </c>
      <c r="BF46" s="22" t="s">
        <v>718</v>
      </c>
      <c r="BG46" s="22">
        <v>9.4622340999999999E-2</v>
      </c>
      <c r="BH46" s="22" t="s">
        <v>719</v>
      </c>
      <c r="BI46" s="22">
        <v>0.10780848699999999</v>
      </c>
      <c r="BJ46" t="s">
        <v>1130</v>
      </c>
    </row>
    <row r="47" spans="1:62">
      <c r="A47">
        <v>201754305</v>
      </c>
      <c r="B47" t="s">
        <v>653</v>
      </c>
      <c r="C47" t="s">
        <v>572</v>
      </c>
      <c r="D47" t="s">
        <v>717</v>
      </c>
      <c r="E47" s="22">
        <v>0.72951003299999995</v>
      </c>
      <c r="F47" s="22" t="s">
        <v>718</v>
      </c>
      <c r="G47" s="22">
        <v>5.7434355999999999E-2</v>
      </c>
      <c r="H47" s="22" t="s">
        <v>719</v>
      </c>
      <c r="I47" s="22">
        <v>4.7745245999999998E-2</v>
      </c>
      <c r="J47" s="22" t="s">
        <v>1128</v>
      </c>
      <c r="K47" s="22" t="s">
        <v>645</v>
      </c>
      <c r="L47" t="s">
        <v>653</v>
      </c>
      <c r="M47" s="22" t="s">
        <v>645</v>
      </c>
      <c r="N47" t="s">
        <v>717</v>
      </c>
      <c r="O47" s="22">
        <v>0.69329460600000004</v>
      </c>
      <c r="P47" s="22" t="s">
        <v>718</v>
      </c>
      <c r="Q47" s="22">
        <v>5.2838823E-2</v>
      </c>
      <c r="R47" s="22" t="s">
        <v>719</v>
      </c>
      <c r="S47" s="22">
        <v>4.2292813999999998E-2</v>
      </c>
      <c r="T47" s="22" t="s">
        <v>1129</v>
      </c>
      <c r="U47" s="23">
        <v>4846.9459619999998</v>
      </c>
      <c r="V47" s="22" t="s">
        <v>718</v>
      </c>
      <c r="W47" s="23">
        <v>83.001479840000002</v>
      </c>
      <c r="X47" s="22" t="s">
        <v>719</v>
      </c>
      <c r="Y47" s="23">
        <v>80.82761927</v>
      </c>
      <c r="Z47" s="22" t="s">
        <v>1129</v>
      </c>
      <c r="AA47" s="22">
        <v>4.6235961569999997</v>
      </c>
      <c r="AB47" s="22" t="s">
        <v>718</v>
      </c>
      <c r="AC47" s="22">
        <v>3.6118444999999999E-2</v>
      </c>
      <c r="AD47" s="22" t="s">
        <v>719</v>
      </c>
      <c r="AE47" s="22">
        <v>3.4259521000000001E-2</v>
      </c>
      <c r="AF47" s="22" t="s">
        <v>1129</v>
      </c>
      <c r="AG47" s="22">
        <v>-0.220901711</v>
      </c>
      <c r="AH47" s="22" t="s">
        <v>718</v>
      </c>
      <c r="AI47" s="22">
        <v>0.18995915599999999</v>
      </c>
      <c r="AJ47" s="22" t="s">
        <v>719</v>
      </c>
      <c r="AK47" s="22">
        <v>0.16472741599999999</v>
      </c>
      <c r="AL47" s="22" t="s">
        <v>1129</v>
      </c>
      <c r="AM47" s="22">
        <v>0.2381267869156283</v>
      </c>
      <c r="AN47" s="22" t="s">
        <v>718</v>
      </c>
      <c r="AO47" s="22">
        <v>4.3490885399722345E-2</v>
      </c>
      <c r="AP47" s="22" t="s">
        <v>719</v>
      </c>
      <c r="AQ47" s="24">
        <v>4.0439118095395327E-2</v>
      </c>
      <c r="AR47" s="22" t="s">
        <v>1129</v>
      </c>
      <c r="AS47" s="22">
        <v>4.2268771045164248</v>
      </c>
      <c r="AT47" s="22" t="s">
        <v>718</v>
      </c>
      <c r="AU47" s="22">
        <v>2.4882591148655835</v>
      </c>
      <c r="AV47" s="22" t="s">
        <v>719</v>
      </c>
      <c r="AW47" s="24">
        <v>6.1185338742539574</v>
      </c>
      <c r="AX47" s="22" t="s">
        <v>1129</v>
      </c>
      <c r="AY47" s="23">
        <v>356.92444160000002</v>
      </c>
      <c r="AZ47" s="22" t="s">
        <v>718</v>
      </c>
      <c r="BA47" s="23">
        <v>29.262337689999999</v>
      </c>
      <c r="BB47" s="22" t="s">
        <v>719</v>
      </c>
      <c r="BC47" s="23">
        <v>24.29644313</v>
      </c>
      <c r="BD47" s="22" t="s">
        <v>1129</v>
      </c>
      <c r="BE47" s="22">
        <v>0.16313192300000001</v>
      </c>
      <c r="BF47" s="22" t="s">
        <v>718</v>
      </c>
      <c r="BG47" s="22">
        <v>0.102144837</v>
      </c>
      <c r="BH47" s="22" t="s">
        <v>719</v>
      </c>
      <c r="BI47" s="22">
        <v>9.5013074000000003E-2</v>
      </c>
      <c r="BJ47" t="s">
        <v>1130</v>
      </c>
    </row>
    <row r="48" spans="1:62">
      <c r="A48">
        <v>201779067</v>
      </c>
      <c r="B48" t="s">
        <v>653</v>
      </c>
      <c r="C48" t="s">
        <v>492</v>
      </c>
      <c r="D48" t="s">
        <v>717</v>
      </c>
      <c r="E48" s="22">
        <v>1.1437120089999999</v>
      </c>
      <c r="F48" s="22" t="s">
        <v>718</v>
      </c>
      <c r="G48" s="22">
        <v>0.14091545799999999</v>
      </c>
      <c r="H48" s="22" t="s">
        <v>719</v>
      </c>
      <c r="I48" s="22">
        <v>0.80305577500000003</v>
      </c>
      <c r="J48" s="22" t="s">
        <v>1128</v>
      </c>
      <c r="K48" s="22" t="s">
        <v>645</v>
      </c>
      <c r="L48" t="s">
        <v>653</v>
      </c>
      <c r="M48" s="22" t="s">
        <v>645</v>
      </c>
      <c r="N48" t="s">
        <v>717</v>
      </c>
      <c r="O48" s="22">
        <v>1.230550335</v>
      </c>
      <c r="P48" s="22" t="s">
        <v>718</v>
      </c>
      <c r="Q48" s="22">
        <v>0.223427615</v>
      </c>
      <c r="R48" s="22" t="s">
        <v>719</v>
      </c>
      <c r="S48" s="2">
        <v>83.852354590000004</v>
      </c>
      <c r="T48" s="22" t="s">
        <v>1129</v>
      </c>
      <c r="U48" s="23">
        <v>6180.4472029999997</v>
      </c>
      <c r="V48" s="22" t="s">
        <v>718</v>
      </c>
      <c r="W48" s="23">
        <v>2104.1652549999999</v>
      </c>
      <c r="X48" s="22" t="s">
        <v>719</v>
      </c>
      <c r="Y48" s="23">
        <v>89.80160798</v>
      </c>
      <c r="Z48" s="22" t="s">
        <v>1129</v>
      </c>
      <c r="AA48" s="22">
        <v>4.3106609520000001</v>
      </c>
      <c r="AB48" s="22" t="s">
        <v>718</v>
      </c>
      <c r="AC48" s="22">
        <v>3.4151553219999999</v>
      </c>
      <c r="AD48" s="22" t="s">
        <v>719</v>
      </c>
      <c r="AE48" s="22">
        <v>0.129566815</v>
      </c>
      <c r="AF48" s="22" t="s">
        <v>1129</v>
      </c>
      <c r="AG48" s="22">
        <v>-0.167891705</v>
      </c>
      <c r="AH48" s="22" t="s">
        <v>718</v>
      </c>
      <c r="AI48" s="22">
        <v>0.429879978</v>
      </c>
      <c r="AJ48" s="22" t="s">
        <v>719</v>
      </c>
      <c r="AK48" s="22">
        <v>0.201312136</v>
      </c>
      <c r="AL48" s="22" t="s">
        <v>1129</v>
      </c>
      <c r="AM48" s="22">
        <v>2.0438017326839741</v>
      </c>
      <c r="AN48" s="22" t="s">
        <v>718</v>
      </c>
      <c r="AO48" s="22">
        <v>0.71266932155787477</v>
      </c>
      <c r="AP48" s="22" t="s">
        <v>719</v>
      </c>
      <c r="AQ48" s="25">
        <v>1647.5719009276997</v>
      </c>
      <c r="AR48" s="22" t="s">
        <v>1129</v>
      </c>
      <c r="AS48" s="22">
        <v>2.7337829778026612</v>
      </c>
      <c r="AT48" s="22" t="s">
        <v>718</v>
      </c>
      <c r="AU48" s="22">
        <v>1.4135880465242228</v>
      </c>
      <c r="AV48" s="22" t="s">
        <v>719</v>
      </c>
      <c r="AW48" s="24">
        <v>1.2636414862454119</v>
      </c>
      <c r="AX48" s="22" t="s">
        <v>1129</v>
      </c>
      <c r="AY48" s="23">
        <v>253.6671963</v>
      </c>
      <c r="AZ48" s="22" t="s">
        <v>718</v>
      </c>
      <c r="BA48" s="23">
        <v>47.766789090000003</v>
      </c>
      <c r="BB48" s="22" t="s">
        <v>719</v>
      </c>
      <c r="BC48" s="23">
        <v>1529.5843359999999</v>
      </c>
      <c r="BD48" s="22" t="s">
        <v>1129</v>
      </c>
      <c r="BE48" s="22">
        <v>0.247217195</v>
      </c>
      <c r="BF48" s="22" t="s">
        <v>718</v>
      </c>
      <c r="BG48" s="22">
        <v>6.4591291999999995E-2</v>
      </c>
      <c r="BH48" s="22" t="s">
        <v>719</v>
      </c>
      <c r="BI48" s="22">
        <v>3.7444273E-2</v>
      </c>
      <c r="BJ48" t="s">
        <v>1130</v>
      </c>
    </row>
    <row r="49" spans="1:62">
      <c r="A49">
        <v>201826968</v>
      </c>
      <c r="B49" t="s">
        <v>653</v>
      </c>
      <c r="C49" t="s">
        <v>571</v>
      </c>
      <c r="D49" t="s">
        <v>717</v>
      </c>
      <c r="E49" s="22">
        <v>1.0072510589999999</v>
      </c>
      <c r="F49" s="22" t="s">
        <v>718</v>
      </c>
      <c r="G49" s="22">
        <v>7.9775871999999998E-2</v>
      </c>
      <c r="H49" s="22" t="s">
        <v>719</v>
      </c>
      <c r="I49" s="22">
        <v>8.5836926999999993E-2</v>
      </c>
      <c r="J49" s="22" t="s">
        <v>1128</v>
      </c>
      <c r="K49" s="22">
        <v>0.67645326049739118</v>
      </c>
      <c r="L49" t="s">
        <v>653</v>
      </c>
      <c r="M49" s="22">
        <v>0.43962123945505827</v>
      </c>
      <c r="N49" t="s">
        <v>717</v>
      </c>
      <c r="O49" s="22">
        <v>0.99433205599999996</v>
      </c>
      <c r="P49" s="22" t="s">
        <v>718</v>
      </c>
      <c r="Q49" s="22">
        <v>9.3629144999999997E-2</v>
      </c>
      <c r="R49" s="22" t="s">
        <v>719</v>
      </c>
      <c r="S49" s="22">
        <v>0.168907152</v>
      </c>
      <c r="T49" s="22" t="s">
        <v>1129</v>
      </c>
      <c r="U49" s="23">
        <v>5782.7776469999999</v>
      </c>
      <c r="V49" s="22" t="s">
        <v>718</v>
      </c>
      <c r="W49" s="23">
        <v>204.2555855</v>
      </c>
      <c r="X49" s="22" t="s">
        <v>719</v>
      </c>
      <c r="Y49" s="23">
        <v>168.42524560000001</v>
      </c>
      <c r="Z49" s="22" t="s">
        <v>1129</v>
      </c>
      <c r="AA49" s="22">
        <v>4.4476158549999996</v>
      </c>
      <c r="AB49" s="22" t="s">
        <v>718</v>
      </c>
      <c r="AC49" s="22">
        <v>0.12402171100000001</v>
      </c>
      <c r="AD49" s="22" t="s">
        <v>719</v>
      </c>
      <c r="AE49" s="22">
        <v>6.4064037000000004E-2</v>
      </c>
      <c r="AF49" s="22" t="s">
        <v>1129</v>
      </c>
      <c r="AG49" s="22">
        <v>-4.0344629E-2</v>
      </c>
      <c r="AH49" s="22" t="s">
        <v>718</v>
      </c>
      <c r="AI49" s="22">
        <v>0.22742520399999999</v>
      </c>
      <c r="AJ49" s="22" t="s">
        <v>719</v>
      </c>
      <c r="AK49" s="22">
        <v>0.15672409000000001</v>
      </c>
      <c r="AL49" s="22" t="s">
        <v>1129</v>
      </c>
      <c r="AM49" s="22">
        <v>1.0276523364984607</v>
      </c>
      <c r="AN49" s="22" t="s">
        <v>718</v>
      </c>
      <c r="AO49" s="22">
        <v>0.26953763436979983</v>
      </c>
      <c r="AP49" s="22" t="s">
        <v>719</v>
      </c>
      <c r="AQ49" s="24">
        <v>0.47139628715160065</v>
      </c>
      <c r="AR49" s="22" t="s">
        <v>1129</v>
      </c>
      <c r="AS49" s="22">
        <v>3.0692829862723685</v>
      </c>
      <c r="AT49" s="22" t="s">
        <v>718</v>
      </c>
      <c r="AU49" s="22">
        <v>1.4015990595950467</v>
      </c>
      <c r="AV49" s="22" t="s">
        <v>719</v>
      </c>
      <c r="AW49" s="24">
        <v>3.4163535712580968</v>
      </c>
      <c r="AX49" s="22" t="s">
        <v>1129</v>
      </c>
      <c r="AY49" s="23">
        <v>265.01882890000002</v>
      </c>
      <c r="AZ49" s="22" t="s">
        <v>718</v>
      </c>
      <c r="BA49" s="23">
        <v>43.702874790000003</v>
      </c>
      <c r="BB49" s="22" t="s">
        <v>719</v>
      </c>
      <c r="BC49" s="23">
        <v>50.117651639999998</v>
      </c>
      <c r="BD49" s="22" t="s">
        <v>1129</v>
      </c>
      <c r="BE49" s="22">
        <v>0.16546893100000001</v>
      </c>
      <c r="BF49" s="22" t="s">
        <v>718</v>
      </c>
      <c r="BG49" s="22">
        <v>0.10654003500000001</v>
      </c>
      <c r="BH49" s="22" t="s">
        <v>719</v>
      </c>
      <c r="BI49" s="22">
        <v>9.0956892999999997E-2</v>
      </c>
      <c r="BJ49" t="s">
        <v>1130</v>
      </c>
    </row>
    <row r="50" spans="1:62">
      <c r="A50">
        <v>201828749</v>
      </c>
      <c r="B50" t="s">
        <v>653</v>
      </c>
      <c r="C50" t="s">
        <v>570</v>
      </c>
      <c r="D50" t="s">
        <v>717</v>
      </c>
      <c r="E50" s="22">
        <v>1.889436659</v>
      </c>
      <c r="F50" s="22" t="s">
        <v>718</v>
      </c>
      <c r="G50" s="22">
        <v>0.96457495599999998</v>
      </c>
      <c r="H50" s="22" t="s">
        <v>719</v>
      </c>
      <c r="I50" s="22">
        <v>0.119533787</v>
      </c>
      <c r="J50" s="22" t="s">
        <v>1128</v>
      </c>
      <c r="K50" s="22">
        <v>0.51427383890935718</v>
      </c>
      <c r="L50" t="s">
        <v>653</v>
      </c>
      <c r="M50" s="22" t="s">
        <v>645</v>
      </c>
      <c r="N50" t="s">
        <v>717</v>
      </c>
      <c r="O50" s="2">
        <v>89.418176320000001</v>
      </c>
      <c r="P50" s="22" t="s">
        <v>718</v>
      </c>
      <c r="Q50" s="2">
        <v>88.530108389999995</v>
      </c>
      <c r="R50" s="22" t="s">
        <v>719</v>
      </c>
      <c r="S50" s="22">
        <v>2.5806489039999998</v>
      </c>
      <c r="T50" s="22" t="s">
        <v>1129</v>
      </c>
      <c r="U50" s="23">
        <v>4006.0544060000002</v>
      </c>
      <c r="V50" s="22" t="s">
        <v>718</v>
      </c>
      <c r="W50" s="23">
        <v>32.232148129999999</v>
      </c>
      <c r="X50" s="22" t="s">
        <v>719</v>
      </c>
      <c r="Y50" s="23">
        <v>1708.71712</v>
      </c>
      <c r="Z50" s="22" t="s">
        <v>1129</v>
      </c>
      <c r="AA50" s="22">
        <v>0.82871213300000002</v>
      </c>
      <c r="AB50" s="22" t="s">
        <v>718</v>
      </c>
      <c r="AC50" s="22">
        <v>5.0957731999999999E-2</v>
      </c>
      <c r="AD50" s="22" t="s">
        <v>719</v>
      </c>
      <c r="AE50" s="22">
        <v>3.6686651929999998</v>
      </c>
      <c r="AF50" s="22" t="s">
        <v>1129</v>
      </c>
      <c r="AG50" s="22">
        <v>-0.61075195699999996</v>
      </c>
      <c r="AH50" s="22" t="s">
        <v>718</v>
      </c>
      <c r="AI50" s="22">
        <v>9.7285108999999995E-2</v>
      </c>
      <c r="AJ50" s="22" t="s">
        <v>719</v>
      </c>
      <c r="AK50" s="22">
        <v>9.7083219999999998E-2</v>
      </c>
      <c r="AL50" s="22" t="s">
        <v>1129</v>
      </c>
      <c r="AM50" s="23">
        <v>1716.067514072219</v>
      </c>
      <c r="AN50" s="22" t="s">
        <v>718</v>
      </c>
      <c r="AO50" s="23">
        <v>1715.2297931830899</v>
      </c>
      <c r="AP50" s="22" t="s">
        <v>719</v>
      </c>
      <c r="AQ50" s="20">
        <v>47.92213336106397</v>
      </c>
      <c r="AR50" s="22" t="s">
        <v>1129</v>
      </c>
      <c r="AS50" s="22">
        <v>1.5029505683839302</v>
      </c>
      <c r="AT50" s="22" t="s">
        <v>718</v>
      </c>
      <c r="AU50" s="22">
        <v>0.35818969056428385</v>
      </c>
      <c r="AV50" s="22" t="s">
        <v>719</v>
      </c>
      <c r="AW50" s="24">
        <v>0.65638210886532311</v>
      </c>
      <c r="AX50" s="22" t="s">
        <v>1129</v>
      </c>
      <c r="AY50" s="23">
        <v>2568.284521</v>
      </c>
      <c r="AZ50" s="22" t="s">
        <v>718</v>
      </c>
      <c r="BA50" s="23">
        <v>2363.0635699999998</v>
      </c>
      <c r="BB50" s="22" t="s">
        <v>719</v>
      </c>
      <c r="BC50" s="23">
        <v>195.642663</v>
      </c>
      <c r="BD50" s="22" t="s">
        <v>1129</v>
      </c>
      <c r="BE50" s="22">
        <v>0.22775747700000001</v>
      </c>
      <c r="BF50" s="22" t="s">
        <v>718</v>
      </c>
      <c r="BG50" s="22">
        <v>9.4359152000000002E-2</v>
      </c>
      <c r="BH50" s="22" t="s">
        <v>719</v>
      </c>
      <c r="BI50" s="22">
        <v>5.1664350999999997E-2</v>
      </c>
      <c r="BJ50" t="s">
        <v>1130</v>
      </c>
    </row>
    <row r="51" spans="1:62">
      <c r="A51">
        <v>201855371</v>
      </c>
      <c r="B51" t="s">
        <v>653</v>
      </c>
      <c r="C51" t="s">
        <v>572</v>
      </c>
      <c r="D51" t="s">
        <v>717</v>
      </c>
      <c r="E51" s="22">
        <v>0.67872014000000003</v>
      </c>
      <c r="F51" s="22" t="s">
        <v>718</v>
      </c>
      <c r="G51" s="22">
        <v>3.7854617E-2</v>
      </c>
      <c r="H51" s="22" t="s">
        <v>719</v>
      </c>
      <c r="I51" s="22">
        <v>4.3137084999999999E-2</v>
      </c>
      <c r="J51" s="22" t="s">
        <v>1128</v>
      </c>
      <c r="K51" s="22" t="s">
        <v>645</v>
      </c>
      <c r="L51" t="s">
        <v>653</v>
      </c>
      <c r="M51" s="22" t="s">
        <v>645</v>
      </c>
      <c r="N51" t="s">
        <v>717</v>
      </c>
      <c r="O51" s="22">
        <v>0.64359660799999996</v>
      </c>
      <c r="P51" s="22" t="s">
        <v>718</v>
      </c>
      <c r="Q51" s="22">
        <v>2.9763779000000001E-2</v>
      </c>
      <c r="R51" s="22" t="s">
        <v>719</v>
      </c>
      <c r="S51" s="22">
        <v>2.6426359999999999E-2</v>
      </c>
      <c r="T51" s="22" t="s">
        <v>1129</v>
      </c>
      <c r="U51" s="23">
        <v>4308.1068459999997</v>
      </c>
      <c r="V51" s="22" t="s">
        <v>718</v>
      </c>
      <c r="W51" s="23">
        <v>58.38027117</v>
      </c>
      <c r="X51" s="22" t="s">
        <v>719</v>
      </c>
      <c r="Y51" s="23">
        <v>87.697441810000001</v>
      </c>
      <c r="Z51" s="22" t="s">
        <v>1129</v>
      </c>
      <c r="AA51" s="22">
        <v>4.6551681179999997</v>
      </c>
      <c r="AB51" s="22" t="s">
        <v>718</v>
      </c>
      <c r="AC51" s="22">
        <v>1.4536831E-2</v>
      </c>
      <c r="AD51" s="22" t="s">
        <v>719</v>
      </c>
      <c r="AE51" s="22">
        <v>1.8148758000000001E-2</v>
      </c>
      <c r="AF51" s="22" t="s">
        <v>1129</v>
      </c>
      <c r="AG51" s="22">
        <v>-4.8738189999999997E-3</v>
      </c>
      <c r="AH51" s="22" t="s">
        <v>718</v>
      </c>
      <c r="AI51" s="22">
        <v>0.133594887</v>
      </c>
      <c r="AJ51" s="22" t="s">
        <v>719</v>
      </c>
      <c r="AK51" s="22">
        <v>0.18165887999999999</v>
      </c>
      <c r="AL51" s="22" t="s">
        <v>1129</v>
      </c>
      <c r="AM51" s="22">
        <v>0.12740211447979186</v>
      </c>
      <c r="AN51" s="22" t="s">
        <v>718</v>
      </c>
      <c r="AO51" s="22">
        <v>1.5777435221279432E-2</v>
      </c>
      <c r="AP51" s="22" t="s">
        <v>719</v>
      </c>
      <c r="AQ51" s="24">
        <v>2.1227665877656399E-2</v>
      </c>
      <c r="AR51" s="22" t="s">
        <v>1129</v>
      </c>
      <c r="AS51" s="22">
        <v>2.2325585741260019</v>
      </c>
      <c r="AT51" s="22" t="s">
        <v>718</v>
      </c>
      <c r="AU51" s="22">
        <v>0.89768184217520453</v>
      </c>
      <c r="AV51" s="22" t="s">
        <v>719</v>
      </c>
      <c r="AW51" s="24">
        <v>4.3979841073523138</v>
      </c>
      <c r="AX51" s="22" t="s">
        <v>1129</v>
      </c>
      <c r="AY51" s="23">
        <v>132.04832870000001</v>
      </c>
      <c r="AZ51" s="22" t="s">
        <v>718</v>
      </c>
      <c r="BA51" s="23">
        <v>7.3061715439999997</v>
      </c>
      <c r="BB51" s="22" t="s">
        <v>719</v>
      </c>
      <c r="BC51" s="23">
        <v>6.4900996400000004</v>
      </c>
      <c r="BD51" s="22" t="s">
        <v>1129</v>
      </c>
      <c r="BE51" s="22">
        <v>0.10613015000000001</v>
      </c>
      <c r="BF51" s="22" t="s">
        <v>718</v>
      </c>
      <c r="BG51" s="22">
        <v>7.7913513000000004E-2</v>
      </c>
      <c r="BH51" s="22" t="s">
        <v>719</v>
      </c>
      <c r="BI51" s="22">
        <v>0.12565625499999999</v>
      </c>
      <c r="BJ51" t="s">
        <v>1130</v>
      </c>
    </row>
    <row r="52" spans="1:62">
      <c r="A52">
        <v>201862715</v>
      </c>
      <c r="B52" t="s">
        <v>653</v>
      </c>
      <c r="C52" t="s">
        <v>497</v>
      </c>
      <c r="D52" t="s">
        <v>717</v>
      </c>
      <c r="E52" s="22">
        <v>1.010073896</v>
      </c>
      <c r="F52" s="22" t="s">
        <v>718</v>
      </c>
      <c r="G52" s="22">
        <v>3.7070746000000002E-2</v>
      </c>
      <c r="H52" s="22" t="s">
        <v>719</v>
      </c>
      <c r="I52" s="22">
        <v>3.0842159000000001E-2</v>
      </c>
      <c r="J52" s="22" t="s">
        <v>1128</v>
      </c>
      <c r="K52" s="22">
        <v>0.84334469722797389</v>
      </c>
      <c r="L52" t="s">
        <v>653</v>
      </c>
      <c r="M52" s="22" t="s">
        <v>645</v>
      </c>
      <c r="N52" t="s">
        <v>717</v>
      </c>
      <c r="O52" s="22">
        <v>0.97821179700000005</v>
      </c>
      <c r="P52" s="22" t="s">
        <v>718</v>
      </c>
      <c r="Q52" s="22">
        <v>4.1836844999999998E-2</v>
      </c>
      <c r="R52" s="22" t="s">
        <v>719</v>
      </c>
      <c r="S52" s="22">
        <v>6.1860498999999999E-2</v>
      </c>
      <c r="T52" s="22" t="s">
        <v>1129</v>
      </c>
      <c r="U52" s="23">
        <v>5792.9889860000003</v>
      </c>
      <c r="V52" s="22" t="s">
        <v>718</v>
      </c>
      <c r="W52" s="23">
        <v>65.461368820000004</v>
      </c>
      <c r="X52" s="22" t="s">
        <v>719</v>
      </c>
      <c r="Y52" s="23">
        <v>48.708005659999998</v>
      </c>
      <c r="Z52" s="22" t="s">
        <v>1129</v>
      </c>
      <c r="AA52" s="22">
        <v>4.466195645</v>
      </c>
      <c r="AB52" s="22" t="s">
        <v>718</v>
      </c>
      <c r="AC52" s="22">
        <v>6.0801530999999999E-2</v>
      </c>
      <c r="AD52" s="22" t="s">
        <v>719</v>
      </c>
      <c r="AE52" s="22">
        <v>3.1418082E-2</v>
      </c>
      <c r="AF52" s="22" t="s">
        <v>1129</v>
      </c>
      <c r="AG52" s="22">
        <v>1.2666189E-2</v>
      </c>
      <c r="AH52" s="22" t="s">
        <v>718</v>
      </c>
      <c r="AI52" s="22">
        <v>7.5176107000000006E-2</v>
      </c>
      <c r="AJ52" s="22" t="s">
        <v>719</v>
      </c>
      <c r="AK52" s="22">
        <v>7.1556876000000005E-2</v>
      </c>
      <c r="AL52" s="22" t="s">
        <v>1129</v>
      </c>
      <c r="AM52" s="22">
        <v>0.97385249443139565</v>
      </c>
      <c r="AN52" s="22" t="s">
        <v>718</v>
      </c>
      <c r="AO52" s="22">
        <v>0.10838231989160529</v>
      </c>
      <c r="AP52" s="22" t="s">
        <v>719</v>
      </c>
      <c r="AQ52" s="24">
        <v>0.12551713950658006</v>
      </c>
      <c r="AR52" s="22" t="s">
        <v>1129</v>
      </c>
      <c r="AS52" s="22">
        <v>3.1650496487903816</v>
      </c>
      <c r="AT52" s="22" t="s">
        <v>718</v>
      </c>
      <c r="AU52" s="22">
        <v>1.499260813355638</v>
      </c>
      <c r="AV52" s="22" t="s">
        <v>719</v>
      </c>
      <c r="AW52" s="24">
        <v>2.633391250944686</v>
      </c>
      <c r="AX52" s="22" t="s">
        <v>1129</v>
      </c>
      <c r="AY52" s="23">
        <v>150.33334859999999</v>
      </c>
      <c r="AZ52" s="22" t="s">
        <v>718</v>
      </c>
      <c r="BA52" s="23">
        <v>15.36294163</v>
      </c>
      <c r="BB52" s="22" t="s">
        <v>719</v>
      </c>
      <c r="BC52" s="23">
        <v>13.22242511</v>
      </c>
      <c r="BD52" s="22" t="s">
        <v>1129</v>
      </c>
      <c r="BE52" s="22">
        <v>3.9244111999999998E-2</v>
      </c>
      <c r="BF52" s="22" t="s">
        <v>718</v>
      </c>
      <c r="BG52" s="22">
        <v>2.9044713E-2</v>
      </c>
      <c r="BH52" s="22" t="s">
        <v>719</v>
      </c>
      <c r="BI52" s="22">
        <v>5.6872976999999998E-2</v>
      </c>
      <c r="BJ52" t="s">
        <v>1130</v>
      </c>
    </row>
    <row r="53" spans="1:62">
      <c r="A53">
        <v>201890494</v>
      </c>
      <c r="B53" t="s">
        <v>653</v>
      </c>
      <c r="C53" t="s">
        <v>571</v>
      </c>
      <c r="D53" t="s">
        <v>717</v>
      </c>
      <c r="E53" s="22">
        <v>0.84239571800000002</v>
      </c>
      <c r="F53" s="22" t="s">
        <v>718</v>
      </c>
      <c r="G53" s="22">
        <v>5.1398034000000002E-2</v>
      </c>
      <c r="H53" s="22" t="s">
        <v>719</v>
      </c>
      <c r="I53" s="22">
        <v>5.7594406000000001E-2</v>
      </c>
      <c r="J53" s="22" t="s">
        <v>1128</v>
      </c>
      <c r="K53" s="22">
        <v>0.58989194078500762</v>
      </c>
      <c r="L53" t="s">
        <v>653</v>
      </c>
      <c r="M53" s="22">
        <v>0.52179479383346061</v>
      </c>
      <c r="N53" t="s">
        <v>717</v>
      </c>
      <c r="O53" s="22">
        <v>0.79120764200000004</v>
      </c>
      <c r="P53" s="22" t="s">
        <v>718</v>
      </c>
      <c r="Q53" s="22">
        <v>4.5578995999999997E-2</v>
      </c>
      <c r="R53" s="22" t="s">
        <v>719</v>
      </c>
      <c r="S53" s="22">
        <v>6.5628801E-2</v>
      </c>
      <c r="T53" s="22" t="s">
        <v>1129</v>
      </c>
      <c r="U53" s="23">
        <v>5818.4409679999999</v>
      </c>
      <c r="V53" s="22" t="s">
        <v>718</v>
      </c>
      <c r="W53" s="23">
        <v>88.100199829999994</v>
      </c>
      <c r="X53" s="22" t="s">
        <v>719</v>
      </c>
      <c r="Y53" s="23">
        <v>124.2511755</v>
      </c>
      <c r="Z53" s="22" t="s">
        <v>1129</v>
      </c>
      <c r="AA53" s="22">
        <v>4.5695419069999996</v>
      </c>
      <c r="AB53" s="22" t="s">
        <v>718</v>
      </c>
      <c r="AC53" s="22">
        <v>5.0857217000000003E-2</v>
      </c>
      <c r="AD53" s="22" t="s">
        <v>719</v>
      </c>
      <c r="AE53" s="22">
        <v>3.0930444000000001E-2</v>
      </c>
      <c r="AF53" s="22" t="s">
        <v>1129</v>
      </c>
      <c r="AG53" s="22">
        <v>-0.54217701699999998</v>
      </c>
      <c r="AH53" s="22" t="s">
        <v>718</v>
      </c>
      <c r="AI53" s="22">
        <v>0.190673911</v>
      </c>
      <c r="AJ53" s="22" t="s">
        <v>719</v>
      </c>
      <c r="AK53" s="22">
        <v>0.14268851199999999</v>
      </c>
      <c r="AL53" s="22" t="s">
        <v>1129</v>
      </c>
      <c r="AM53" s="22">
        <v>0.64513610078639805</v>
      </c>
      <c r="AN53" s="22" t="s">
        <v>718</v>
      </c>
      <c r="AO53" s="22">
        <v>9.6431359366707325E-2</v>
      </c>
      <c r="AP53" s="22" t="s">
        <v>719</v>
      </c>
      <c r="AQ53" s="24">
        <v>0.15919157421621655</v>
      </c>
      <c r="AR53" s="22" t="s">
        <v>1129</v>
      </c>
      <c r="AS53" s="22">
        <v>2.7006734129682721</v>
      </c>
      <c r="AT53" s="22" t="s">
        <v>718</v>
      </c>
      <c r="AU53" s="22">
        <v>1.1681322894829449</v>
      </c>
      <c r="AV53" s="22" t="s">
        <v>719</v>
      </c>
      <c r="AW53" s="24">
        <v>2.8361652900220644</v>
      </c>
      <c r="AX53" s="22" t="s">
        <v>1129</v>
      </c>
      <c r="AY53" s="23">
        <v>236.25542920000001</v>
      </c>
      <c r="AZ53" s="22" t="s">
        <v>718</v>
      </c>
      <c r="BA53" s="23">
        <v>17.97441924</v>
      </c>
      <c r="BB53" s="22" t="s">
        <v>719</v>
      </c>
      <c r="BC53" s="23">
        <v>19.309168140000001</v>
      </c>
      <c r="BD53" s="22" t="s">
        <v>1129</v>
      </c>
      <c r="BE53" s="22">
        <v>8.8042720000000005E-2</v>
      </c>
      <c r="BF53" s="22" t="s">
        <v>718</v>
      </c>
      <c r="BG53" s="22">
        <v>6.3850702999999995E-2</v>
      </c>
      <c r="BH53" s="22" t="s">
        <v>719</v>
      </c>
      <c r="BI53" s="22">
        <v>0.106022774</v>
      </c>
      <c r="BJ53" t="s">
        <v>1130</v>
      </c>
    </row>
    <row r="54" spans="1:62">
      <c r="A54">
        <v>201912552</v>
      </c>
      <c r="B54" t="s">
        <v>653</v>
      </c>
      <c r="C54" t="s">
        <v>572</v>
      </c>
      <c r="D54" t="s">
        <v>717</v>
      </c>
      <c r="E54" s="22">
        <v>0.43429697</v>
      </c>
      <c r="F54" s="22" t="s">
        <v>718</v>
      </c>
      <c r="G54" s="22">
        <v>1.7106171999999999E-2</v>
      </c>
      <c r="H54" s="22" t="s">
        <v>719</v>
      </c>
      <c r="I54" s="22">
        <v>1.5650164000000001E-2</v>
      </c>
      <c r="J54" s="22" t="s">
        <v>1128</v>
      </c>
      <c r="K54" s="22" t="s">
        <v>645</v>
      </c>
      <c r="L54" t="s">
        <v>653</v>
      </c>
      <c r="M54" s="22" t="s">
        <v>645</v>
      </c>
      <c r="N54" t="s">
        <v>717</v>
      </c>
      <c r="O54" s="22">
        <v>0.41606870800000001</v>
      </c>
      <c r="P54" s="22" t="s">
        <v>718</v>
      </c>
      <c r="Q54" s="22">
        <v>1.6568342E-2</v>
      </c>
      <c r="R54" s="22" t="s">
        <v>719</v>
      </c>
      <c r="S54" s="22">
        <v>1.4014354E-2</v>
      </c>
      <c r="T54" s="22" t="s">
        <v>1129</v>
      </c>
      <c r="U54" s="23">
        <v>3504.928206</v>
      </c>
      <c r="V54" s="22" t="s">
        <v>718</v>
      </c>
      <c r="W54" s="23">
        <v>21.000271210000001</v>
      </c>
      <c r="X54" s="22" t="s">
        <v>719</v>
      </c>
      <c r="Y54" s="23">
        <v>19.130594080000002</v>
      </c>
      <c r="Z54" s="22" t="s">
        <v>1129</v>
      </c>
      <c r="AA54" s="22">
        <v>4.8386233059999997</v>
      </c>
      <c r="AB54" s="22" t="s">
        <v>718</v>
      </c>
      <c r="AC54" s="22">
        <v>1.5785534E-2</v>
      </c>
      <c r="AD54" s="22" t="s">
        <v>719</v>
      </c>
      <c r="AE54" s="22">
        <v>1.8503043E-2</v>
      </c>
      <c r="AF54" s="22" t="s">
        <v>1129</v>
      </c>
      <c r="AG54" s="22">
        <v>0.115456208</v>
      </c>
      <c r="AH54" s="22" t="s">
        <v>718</v>
      </c>
      <c r="AI54" s="22">
        <v>6.2651907000000007E-2</v>
      </c>
      <c r="AJ54" s="22" t="s">
        <v>719</v>
      </c>
      <c r="AK54" s="22">
        <v>5.8142412999999997E-2</v>
      </c>
      <c r="AL54" s="22" t="s">
        <v>1129</v>
      </c>
      <c r="AM54" s="22">
        <v>2.3244680224485569E-2</v>
      </c>
      <c r="AN54" s="22" t="s">
        <v>718</v>
      </c>
      <c r="AO54" s="22">
        <v>2.2432351423898773E-3</v>
      </c>
      <c r="AP54" s="22" t="s">
        <v>719</v>
      </c>
      <c r="AQ54" s="24">
        <v>2.0776954761961564E-3</v>
      </c>
      <c r="AR54" s="22" t="s">
        <v>1129</v>
      </c>
      <c r="AS54" s="22">
        <v>5.3445287176637821</v>
      </c>
      <c r="AT54" s="22" t="s">
        <v>718</v>
      </c>
      <c r="AU54" s="22">
        <v>3.5228936967253026</v>
      </c>
      <c r="AV54" s="22" t="s">
        <v>719</v>
      </c>
      <c r="AW54" s="24">
        <v>5.3330806629229128</v>
      </c>
      <c r="AX54" s="22" t="s">
        <v>1129</v>
      </c>
      <c r="AY54" s="23">
        <v>34.205490869999998</v>
      </c>
      <c r="AZ54" s="22" t="s">
        <v>718</v>
      </c>
      <c r="BA54" s="23">
        <v>1.5892312580000001</v>
      </c>
      <c r="BB54" s="22" t="s">
        <v>719</v>
      </c>
      <c r="BC54" s="23">
        <v>1.4163474730000001</v>
      </c>
      <c r="BD54" s="22" t="s">
        <v>1129</v>
      </c>
      <c r="BE54" s="22">
        <v>0.27475548500000002</v>
      </c>
      <c r="BF54" s="22" t="s">
        <v>718</v>
      </c>
      <c r="BG54" s="22">
        <v>3.2618307999999999E-2</v>
      </c>
      <c r="BH54" s="22" t="s">
        <v>719</v>
      </c>
      <c r="BI54" s="22">
        <v>1.8192224E-2</v>
      </c>
      <c r="BJ54" t="s">
        <v>1130</v>
      </c>
    </row>
    <row r="55" spans="1:62">
      <c r="A55">
        <v>201920032</v>
      </c>
      <c r="B55" t="s">
        <v>653</v>
      </c>
      <c r="C55" t="s">
        <v>740</v>
      </c>
      <c r="D55" t="s">
        <v>717</v>
      </c>
      <c r="E55" s="22">
        <v>0.98378826900000005</v>
      </c>
      <c r="F55" s="22" t="s">
        <v>718</v>
      </c>
      <c r="G55" s="22">
        <v>6.0336708000000003E-2</v>
      </c>
      <c r="H55" s="22" t="s">
        <v>719</v>
      </c>
      <c r="I55" s="22">
        <v>7.3824680000000004E-2</v>
      </c>
      <c r="J55" s="22" t="s">
        <v>1128</v>
      </c>
      <c r="K55" s="22" t="s">
        <v>645</v>
      </c>
      <c r="L55" t="s">
        <v>653</v>
      </c>
      <c r="M55" s="22" t="s">
        <v>645</v>
      </c>
      <c r="N55" t="s">
        <v>717</v>
      </c>
      <c r="O55" s="22">
        <v>0.97203252299999998</v>
      </c>
      <c r="P55" s="22" t="s">
        <v>718</v>
      </c>
      <c r="Q55" s="22">
        <v>8.7965493000000006E-2</v>
      </c>
      <c r="R55" s="22" t="s">
        <v>719</v>
      </c>
      <c r="S55" s="22">
        <v>0.17764596699999999</v>
      </c>
      <c r="T55" s="22" t="s">
        <v>1129</v>
      </c>
      <c r="U55" s="23">
        <v>5767.6870570000001</v>
      </c>
      <c r="V55" s="22" t="s">
        <v>718</v>
      </c>
      <c r="W55" s="23">
        <v>124.9178938</v>
      </c>
      <c r="X55" s="22" t="s">
        <v>719</v>
      </c>
      <c r="Y55" s="23">
        <v>135.3717192</v>
      </c>
      <c r="Z55" s="22" t="s">
        <v>1129</v>
      </c>
      <c r="AA55" s="22">
        <v>4.459656861</v>
      </c>
      <c r="AB55" s="22" t="s">
        <v>718</v>
      </c>
      <c r="AC55" s="22">
        <v>0.113316496</v>
      </c>
      <c r="AD55" s="22" t="s">
        <v>719</v>
      </c>
      <c r="AE55" s="22">
        <v>6.3126632000000002E-2</v>
      </c>
      <c r="AF55" s="22" t="s">
        <v>1129</v>
      </c>
      <c r="AG55" s="22">
        <v>-3.4413524000000001E-2</v>
      </c>
      <c r="AH55" s="22" t="s">
        <v>718</v>
      </c>
      <c r="AI55" s="22">
        <v>0.15015853900000001</v>
      </c>
      <c r="AJ55" s="22" t="s">
        <v>719</v>
      </c>
      <c r="AK55" s="22">
        <v>0.124256773</v>
      </c>
      <c r="AL55" s="22" t="s">
        <v>1129</v>
      </c>
      <c r="AM55" s="22">
        <v>0.95211966251933566</v>
      </c>
      <c r="AN55" s="22" t="s">
        <v>718</v>
      </c>
      <c r="AO55" s="22">
        <v>0.22010305190279378</v>
      </c>
      <c r="AP55" s="22" t="s">
        <v>719</v>
      </c>
      <c r="AQ55" s="24">
        <v>0.45600337565363869</v>
      </c>
      <c r="AR55" s="22" t="s">
        <v>1129</v>
      </c>
      <c r="AS55" s="22">
        <v>3.6005534385564495</v>
      </c>
      <c r="AT55" s="22" t="s">
        <v>718</v>
      </c>
      <c r="AU55" s="22">
        <v>2.145419597240692</v>
      </c>
      <c r="AV55" s="22" t="s">
        <v>719</v>
      </c>
      <c r="AW55" s="24">
        <v>3.6118567464906248</v>
      </c>
      <c r="AX55" s="22" t="s">
        <v>1129</v>
      </c>
      <c r="AY55" s="23">
        <v>397.67098620000002</v>
      </c>
      <c r="AZ55" s="22" t="s">
        <v>718</v>
      </c>
      <c r="BA55" s="23">
        <v>38.391152269999999</v>
      </c>
      <c r="BB55" s="22" t="s">
        <v>719</v>
      </c>
      <c r="BC55" s="23">
        <v>85.362820279999994</v>
      </c>
      <c r="BD55" s="22" t="s">
        <v>1129</v>
      </c>
      <c r="BE55" s="22">
        <v>0.14652697200000001</v>
      </c>
      <c r="BF55" s="22" t="s">
        <v>718</v>
      </c>
      <c r="BG55" s="22">
        <v>9.5157907999999999E-2</v>
      </c>
      <c r="BH55" s="22" t="s">
        <v>719</v>
      </c>
      <c r="BI55" s="22">
        <v>9.9573592000000002E-2</v>
      </c>
      <c r="BJ55" t="s">
        <v>1130</v>
      </c>
    </row>
    <row r="56" spans="1:62">
      <c r="A56">
        <v>201928968</v>
      </c>
      <c r="B56" t="s">
        <v>653</v>
      </c>
      <c r="C56" t="s">
        <v>571</v>
      </c>
      <c r="D56" t="s">
        <v>717</v>
      </c>
      <c r="E56" s="22">
        <v>1.2541698779999999</v>
      </c>
      <c r="F56" s="22" t="s">
        <v>718</v>
      </c>
      <c r="G56" s="22">
        <v>5.9137281E-2</v>
      </c>
      <c r="H56" s="22" t="s">
        <v>719</v>
      </c>
      <c r="I56" s="22">
        <v>5.5120703E-2</v>
      </c>
      <c r="J56" s="22" t="s">
        <v>1128</v>
      </c>
      <c r="K56" s="22">
        <v>0.26612730289157849</v>
      </c>
      <c r="L56" t="s">
        <v>653</v>
      </c>
      <c r="M56" s="22" t="s">
        <v>645</v>
      </c>
      <c r="N56" t="s">
        <v>717</v>
      </c>
      <c r="O56" s="22">
        <v>1.3215335239999999</v>
      </c>
      <c r="P56" s="22" t="s">
        <v>718</v>
      </c>
      <c r="Q56" s="22">
        <v>6.9019358000000003E-2</v>
      </c>
      <c r="R56" s="22" t="s">
        <v>719</v>
      </c>
      <c r="S56" s="22">
        <v>7.7972510999999994E-2</v>
      </c>
      <c r="T56" s="22" t="s">
        <v>1129</v>
      </c>
      <c r="U56" s="23">
        <v>6637.8094389999997</v>
      </c>
      <c r="V56" s="22" t="s">
        <v>718</v>
      </c>
      <c r="W56" s="23">
        <v>171.575413</v>
      </c>
      <c r="X56" s="22" t="s">
        <v>719</v>
      </c>
      <c r="Y56" s="23">
        <v>216.59190240000001</v>
      </c>
      <c r="Z56" s="22" t="s">
        <v>1129</v>
      </c>
      <c r="AA56" s="22">
        <v>4.2946840259999997</v>
      </c>
      <c r="AB56" s="22" t="s">
        <v>718</v>
      </c>
      <c r="AC56" s="22">
        <v>3.7031446000000003E-2</v>
      </c>
      <c r="AD56" s="22" t="s">
        <v>719</v>
      </c>
      <c r="AE56" s="22">
        <v>3.2629488999999998E-2</v>
      </c>
      <c r="AF56" s="22" t="s">
        <v>1129</v>
      </c>
      <c r="AG56" s="22">
        <v>-0.110143754</v>
      </c>
      <c r="AH56" s="22" t="s">
        <v>718</v>
      </c>
      <c r="AI56" s="22">
        <v>0.19960807899999999</v>
      </c>
      <c r="AJ56" s="22" t="s">
        <v>719</v>
      </c>
      <c r="AK56" s="22">
        <v>0.173342315</v>
      </c>
      <c r="AL56" s="22" t="s">
        <v>1129</v>
      </c>
      <c r="AM56" s="22">
        <v>3.06585472474295</v>
      </c>
      <c r="AN56" s="22" t="s">
        <v>718</v>
      </c>
      <c r="AO56" s="22">
        <v>0.42876399534573117</v>
      </c>
      <c r="AP56" s="22" t="s">
        <v>719</v>
      </c>
      <c r="AQ56" s="24">
        <v>0.50898579592190396</v>
      </c>
      <c r="AR56" s="22" t="s">
        <v>1129</v>
      </c>
      <c r="AS56" s="22">
        <v>1.6367611683925689</v>
      </c>
      <c r="AT56" s="22" t="s">
        <v>718</v>
      </c>
      <c r="AU56" s="22">
        <v>0.30796645073771023</v>
      </c>
      <c r="AV56" s="22" t="s">
        <v>719</v>
      </c>
      <c r="AW56" s="24">
        <v>0.62687505483969763</v>
      </c>
      <c r="AX56" s="22" t="s">
        <v>1129</v>
      </c>
      <c r="AY56" s="23">
        <v>62.645134929999998</v>
      </c>
      <c r="AZ56" s="22" t="s">
        <v>718</v>
      </c>
      <c r="BA56" s="23">
        <v>3.2193164749999998</v>
      </c>
      <c r="BB56" s="22" t="s">
        <v>719</v>
      </c>
      <c r="BC56" s="23">
        <v>3.7411454829999999</v>
      </c>
      <c r="BD56" s="22" t="s">
        <v>1129</v>
      </c>
      <c r="BE56" s="22">
        <v>0.24402358599999999</v>
      </c>
      <c r="BF56" s="22" t="s">
        <v>718</v>
      </c>
      <c r="BG56" s="22">
        <v>7.9998294999999997E-2</v>
      </c>
      <c r="BH56" s="22" t="s">
        <v>719</v>
      </c>
      <c r="BI56" s="22">
        <v>3.9817129999999999E-2</v>
      </c>
      <c r="BJ56" t="s">
        <v>1130</v>
      </c>
    </row>
    <row r="57" spans="1:62">
      <c r="A57">
        <v>201929294</v>
      </c>
      <c r="B57" t="s">
        <v>653</v>
      </c>
      <c r="C57" t="s">
        <v>492</v>
      </c>
      <c r="D57" t="s">
        <v>717</v>
      </c>
      <c r="E57" s="22">
        <v>0.66798151699999997</v>
      </c>
      <c r="F57" s="22" t="s">
        <v>718</v>
      </c>
      <c r="G57" s="22">
        <v>4.6586284999999998E-2</v>
      </c>
      <c r="H57" s="22" t="s">
        <v>719</v>
      </c>
      <c r="I57" s="22">
        <v>8.9126913000000002E-2</v>
      </c>
      <c r="J57" s="22" t="s">
        <v>1128</v>
      </c>
      <c r="K57" s="22" t="s">
        <v>645</v>
      </c>
      <c r="L57" t="s">
        <v>653</v>
      </c>
      <c r="M57" s="22" t="s">
        <v>645</v>
      </c>
      <c r="N57" t="s">
        <v>717</v>
      </c>
      <c r="O57" s="22">
        <v>0.63584584</v>
      </c>
      <c r="P57" s="22" t="s">
        <v>718</v>
      </c>
      <c r="Q57" s="22">
        <v>4.768439E-2</v>
      </c>
      <c r="R57" s="22" t="s">
        <v>719</v>
      </c>
      <c r="S57" s="22">
        <v>7.1510290000000004E-2</v>
      </c>
      <c r="T57" s="22" t="s">
        <v>1129</v>
      </c>
      <c r="U57" s="23">
        <v>4877.658128</v>
      </c>
      <c r="V57" s="22" t="s">
        <v>718</v>
      </c>
      <c r="W57" s="23">
        <v>126.1357489</v>
      </c>
      <c r="X57" s="22" t="s">
        <v>719</v>
      </c>
      <c r="Y57" s="23">
        <v>63.56660102</v>
      </c>
      <c r="Z57" s="22" t="s">
        <v>1129</v>
      </c>
      <c r="AA57" s="22">
        <v>4.6572498690000002</v>
      </c>
      <c r="AB57" s="22" t="s">
        <v>718</v>
      </c>
      <c r="AC57" s="22">
        <v>4.8790086000000003E-2</v>
      </c>
      <c r="AD57" s="22" t="s">
        <v>719</v>
      </c>
      <c r="AE57" s="22">
        <v>3.9948365999999999E-2</v>
      </c>
      <c r="AF57" s="22" t="s">
        <v>1129</v>
      </c>
      <c r="AG57" s="22">
        <v>-0.58481766800000001</v>
      </c>
      <c r="AH57" s="22" t="s">
        <v>718</v>
      </c>
      <c r="AI57" s="22">
        <v>0.25236161600000001</v>
      </c>
      <c r="AJ57" s="22" t="s">
        <v>719</v>
      </c>
      <c r="AK57" s="22">
        <v>0.30066393800000002</v>
      </c>
      <c r="AL57" s="22" t="s">
        <v>1129</v>
      </c>
      <c r="AM57" s="22">
        <v>0.20541781340151799</v>
      </c>
      <c r="AN57" s="22" t="s">
        <v>718</v>
      </c>
      <c r="AO57" s="22">
        <v>3.7067134147569542E-2</v>
      </c>
      <c r="AP57" s="22" t="s">
        <v>719</v>
      </c>
      <c r="AQ57" s="24">
        <v>6.2839766338735115E-2</v>
      </c>
      <c r="AR57" s="22" t="s">
        <v>1129</v>
      </c>
      <c r="AS57" s="22">
        <v>3.1135839078500234</v>
      </c>
      <c r="AT57" s="22" t="s">
        <v>718</v>
      </c>
      <c r="AU57" s="22">
        <v>1.6530427999109039</v>
      </c>
      <c r="AV57" s="22" t="s">
        <v>719</v>
      </c>
      <c r="AW57" s="24">
        <v>6.4633328374882701</v>
      </c>
      <c r="AX57" s="22" t="s">
        <v>1129</v>
      </c>
      <c r="AY57" s="23">
        <v>180.22841740000001</v>
      </c>
      <c r="AZ57" s="22" t="s">
        <v>718</v>
      </c>
      <c r="BA57" s="23">
        <v>14.8007899</v>
      </c>
      <c r="BB57" s="22" t="s">
        <v>719</v>
      </c>
      <c r="BC57" s="23">
        <v>22.166291220000002</v>
      </c>
      <c r="BD57" s="22" t="s">
        <v>1129</v>
      </c>
      <c r="BE57" s="22">
        <v>0.235067832</v>
      </c>
      <c r="BF57" s="22" t="s">
        <v>718</v>
      </c>
      <c r="BG57" s="22">
        <v>0.113202382</v>
      </c>
      <c r="BH57" s="22" t="s">
        <v>719</v>
      </c>
      <c r="BI57" s="22">
        <v>4.5876967999999997E-2</v>
      </c>
      <c r="BJ57" t="s">
        <v>1130</v>
      </c>
    </row>
    <row r="58" spans="1:62">
      <c r="A58">
        <v>203533312</v>
      </c>
      <c r="B58" t="s">
        <v>653</v>
      </c>
      <c r="C58" t="s">
        <v>571</v>
      </c>
      <c r="D58" t="s">
        <v>717</v>
      </c>
      <c r="E58" s="22">
        <v>2.2521633510000001</v>
      </c>
      <c r="F58" s="22" t="s">
        <v>718</v>
      </c>
      <c r="G58" s="22">
        <v>1.5363375509999999</v>
      </c>
      <c r="H58" s="22" t="s">
        <v>719</v>
      </c>
      <c r="I58" s="22">
        <v>3.0840301000000001E-2</v>
      </c>
      <c r="J58" s="22" t="s">
        <v>1128</v>
      </c>
      <c r="K58" s="22">
        <v>0.26583925306046768</v>
      </c>
      <c r="L58" t="s">
        <v>653</v>
      </c>
      <c r="M58" s="22" t="s">
        <v>645</v>
      </c>
      <c r="N58" t="s">
        <v>717</v>
      </c>
      <c r="O58" s="23">
        <v>153.7474382</v>
      </c>
      <c r="P58" s="22" t="s">
        <v>718</v>
      </c>
      <c r="Q58" s="23">
        <v>153.0794501</v>
      </c>
      <c r="R58" s="22" t="s">
        <v>719</v>
      </c>
      <c r="S58" s="22">
        <v>7.0393496300000002</v>
      </c>
      <c r="T58" s="22" t="s">
        <v>1129</v>
      </c>
      <c r="U58" s="23">
        <v>3780.7066989999998</v>
      </c>
      <c r="V58" s="22" t="s">
        <v>718</v>
      </c>
      <c r="W58" s="23">
        <v>15.19276146</v>
      </c>
      <c r="X58" s="22" t="s">
        <v>719</v>
      </c>
      <c r="Y58" s="23">
        <v>1261.402182</v>
      </c>
      <c r="Z58" s="22" t="s">
        <v>1129</v>
      </c>
      <c r="AA58" s="22">
        <v>0.415358212</v>
      </c>
      <c r="AB58" s="22" t="s">
        <v>718</v>
      </c>
      <c r="AC58" s="22">
        <v>3.1575896999999999E-2</v>
      </c>
      <c r="AD58" s="22" t="s">
        <v>719</v>
      </c>
      <c r="AE58" s="22">
        <v>4.2325647000000002</v>
      </c>
      <c r="AF58" s="22" t="s">
        <v>1129</v>
      </c>
      <c r="AG58" s="22">
        <v>-0.647431643</v>
      </c>
      <c r="AH58" s="22" t="s">
        <v>718</v>
      </c>
      <c r="AI58" s="22">
        <v>3.5865333999999999E-2</v>
      </c>
      <c r="AJ58" s="22" t="s">
        <v>719</v>
      </c>
      <c r="AK58" s="22">
        <v>0.37234254700000002</v>
      </c>
      <c r="AL58" s="22" t="s">
        <v>1129</v>
      </c>
      <c r="AM58" s="23">
        <v>3689.85767586867</v>
      </c>
      <c r="AN58" s="22" t="s">
        <v>718</v>
      </c>
      <c r="AO58" s="23">
        <v>3689.6128054402884</v>
      </c>
      <c r="AP58" s="22" t="s">
        <v>719</v>
      </c>
      <c r="AQ58" s="25">
        <v>283.85403270083134</v>
      </c>
      <c r="AR58" s="22" t="s">
        <v>1129</v>
      </c>
      <c r="AS58" s="22">
        <v>1.2964841478309974</v>
      </c>
      <c r="AT58" s="22" t="s">
        <v>718</v>
      </c>
      <c r="AU58" s="22">
        <v>2.5208517145725251E-2</v>
      </c>
      <c r="AV58" s="22" t="s">
        <v>719</v>
      </c>
      <c r="AW58" s="24">
        <v>1.2638319156701345</v>
      </c>
      <c r="AX58" s="22" t="s">
        <v>1129</v>
      </c>
      <c r="AY58" s="23">
        <v>738.79436610000005</v>
      </c>
      <c r="AZ58" s="22" t="s">
        <v>718</v>
      </c>
      <c r="BA58" s="23">
        <v>603.16444990000002</v>
      </c>
      <c r="BB58" s="22" t="s">
        <v>719</v>
      </c>
      <c r="BC58" s="23">
        <v>60.51212228</v>
      </c>
      <c r="BD58" s="22" t="s">
        <v>1129</v>
      </c>
      <c r="BE58" s="22">
        <v>0.221398281</v>
      </c>
      <c r="BF58" s="22" t="s">
        <v>718</v>
      </c>
      <c r="BG58" s="22">
        <v>9.5146050000000006E-3</v>
      </c>
      <c r="BH58" s="22" t="s">
        <v>719</v>
      </c>
      <c r="BI58" s="22">
        <v>5.9503E-2</v>
      </c>
      <c r="BJ58" t="s">
        <v>1130</v>
      </c>
    </row>
    <row r="59" spans="1:62">
      <c r="A59">
        <v>204129699</v>
      </c>
      <c r="B59" t="s">
        <v>653</v>
      </c>
      <c r="C59" t="s">
        <v>571</v>
      </c>
      <c r="D59" t="s">
        <v>717</v>
      </c>
      <c r="E59" s="22">
        <v>1.0296549269999999</v>
      </c>
      <c r="F59" s="22" t="s">
        <v>718</v>
      </c>
      <c r="G59" s="22">
        <v>8.3470042999999994E-2</v>
      </c>
      <c r="H59" s="22" t="s">
        <v>719</v>
      </c>
      <c r="I59" s="22">
        <v>0.11180678500000001</v>
      </c>
      <c r="J59" s="22" t="s">
        <v>1128</v>
      </c>
      <c r="K59" s="22">
        <v>0.75081099864440315</v>
      </c>
      <c r="L59" t="s">
        <v>653</v>
      </c>
      <c r="M59" s="22" t="s">
        <v>645</v>
      </c>
      <c r="N59" t="s">
        <v>717</v>
      </c>
      <c r="O59" s="22">
        <v>1.04130433</v>
      </c>
      <c r="P59" s="22" t="s">
        <v>718</v>
      </c>
      <c r="Q59" s="22">
        <v>0.125992668</v>
      </c>
      <c r="R59" s="22" t="s">
        <v>719</v>
      </c>
      <c r="S59" s="22">
        <v>0.19955780300000001</v>
      </c>
      <c r="T59" s="22" t="s">
        <v>1129</v>
      </c>
      <c r="U59" s="23">
        <v>5866.8077039999998</v>
      </c>
      <c r="V59" s="22" t="s">
        <v>718</v>
      </c>
      <c r="W59" s="23">
        <v>218.77301069999999</v>
      </c>
      <c r="X59" s="22" t="s">
        <v>719</v>
      </c>
      <c r="Y59" s="23">
        <v>237.1426697</v>
      </c>
      <c r="Z59" s="22" t="s">
        <v>1129</v>
      </c>
      <c r="AA59" s="22">
        <v>4.4165558789999997</v>
      </c>
      <c r="AB59" s="22" t="s">
        <v>718</v>
      </c>
      <c r="AC59" s="22">
        <v>0.120073865</v>
      </c>
      <c r="AD59" s="22" t="s">
        <v>719</v>
      </c>
      <c r="AE59" s="22">
        <v>8.7704624999999994E-2</v>
      </c>
      <c r="AF59" s="22" t="s">
        <v>1129</v>
      </c>
      <c r="AG59" s="22">
        <v>1.5571154E-2</v>
      </c>
      <c r="AH59" s="22" t="s">
        <v>718</v>
      </c>
      <c r="AI59" s="22">
        <v>0.15341115399999999</v>
      </c>
      <c r="AJ59" s="22" t="s">
        <v>719</v>
      </c>
      <c r="AK59" s="22">
        <v>0.13018712099999999</v>
      </c>
      <c r="AL59" s="22" t="s">
        <v>1129</v>
      </c>
      <c r="AM59" s="22">
        <v>1.1578715898973546</v>
      </c>
      <c r="AN59" s="22" t="s">
        <v>718</v>
      </c>
      <c r="AO59" s="22">
        <v>0.36392461188861214</v>
      </c>
      <c r="AP59" s="22" t="s">
        <v>719</v>
      </c>
      <c r="AQ59" s="24">
        <v>0.69549392093363238</v>
      </c>
      <c r="AR59" s="22" t="s">
        <v>1129</v>
      </c>
      <c r="AS59" s="22">
        <v>3.2758064824890623</v>
      </c>
      <c r="AT59" s="22" t="s">
        <v>718</v>
      </c>
      <c r="AU59" s="22">
        <v>1.6037322701368804</v>
      </c>
      <c r="AV59" s="22" t="s">
        <v>719</v>
      </c>
      <c r="AW59" s="24">
        <v>3.0895669330144404</v>
      </c>
      <c r="AX59" s="22" t="s">
        <v>1129</v>
      </c>
      <c r="AY59" s="23">
        <v>159.23252500000001</v>
      </c>
      <c r="AZ59" s="22" t="s">
        <v>718</v>
      </c>
      <c r="BA59" s="23">
        <v>28.966314149999999</v>
      </c>
      <c r="BB59" s="22" t="s">
        <v>719</v>
      </c>
      <c r="BC59" s="23">
        <v>30.811104570000001</v>
      </c>
      <c r="BD59" s="22" t="s">
        <v>1129</v>
      </c>
      <c r="BE59" s="22">
        <v>0.360136124</v>
      </c>
      <c r="BF59" s="22" t="s">
        <v>718</v>
      </c>
      <c r="BG59" s="22">
        <v>0.18141958399999999</v>
      </c>
      <c r="BH59" s="22" t="s">
        <v>719</v>
      </c>
      <c r="BI59" s="22">
        <v>0.18647308400000001</v>
      </c>
      <c r="BJ59" t="s">
        <v>1130</v>
      </c>
    </row>
    <row r="60" spans="1:62">
      <c r="A60">
        <v>205924614</v>
      </c>
      <c r="B60" t="s">
        <v>653</v>
      </c>
      <c r="C60" t="s">
        <v>740</v>
      </c>
      <c r="D60" t="s">
        <v>717</v>
      </c>
      <c r="E60" s="22">
        <v>0.70421843399999995</v>
      </c>
      <c r="F60" s="22" t="s">
        <v>718</v>
      </c>
      <c r="G60" s="22">
        <v>3.5086826000000002E-2</v>
      </c>
      <c r="H60" s="22" t="s">
        <v>719</v>
      </c>
      <c r="I60" s="22">
        <v>2.9229477E-2</v>
      </c>
      <c r="J60" s="22" t="s">
        <v>1128</v>
      </c>
      <c r="K60" s="22" t="s">
        <v>645</v>
      </c>
      <c r="L60" t="s">
        <v>653</v>
      </c>
      <c r="M60" s="22" t="s">
        <v>645</v>
      </c>
      <c r="N60" t="s">
        <v>717</v>
      </c>
      <c r="O60" s="22">
        <v>0.66919749799999995</v>
      </c>
      <c r="P60" s="22" t="s">
        <v>718</v>
      </c>
      <c r="Q60" s="22">
        <v>2.9234330999999999E-2</v>
      </c>
      <c r="R60" s="22" t="s">
        <v>719</v>
      </c>
      <c r="S60" s="22">
        <v>2.2158641999999999E-2</v>
      </c>
      <c r="T60" s="22" t="s">
        <v>1129</v>
      </c>
      <c r="U60" s="23">
        <v>4435.2750059999998</v>
      </c>
      <c r="V60" s="22" t="s">
        <v>718</v>
      </c>
      <c r="W60" s="23">
        <v>68.579676250000006</v>
      </c>
      <c r="X60" s="22" t="s">
        <v>719</v>
      </c>
      <c r="Y60" s="23">
        <v>66.321185929999999</v>
      </c>
      <c r="Z60" s="22" t="s">
        <v>1129</v>
      </c>
      <c r="AA60" s="22">
        <v>4.6389184400000003</v>
      </c>
      <c r="AB60" s="22" t="s">
        <v>718</v>
      </c>
      <c r="AC60" s="22">
        <v>2.3996593E-2</v>
      </c>
      <c r="AD60" s="22" t="s">
        <v>719</v>
      </c>
      <c r="AE60" s="22">
        <v>1.7003463999999999E-2</v>
      </c>
      <c r="AF60" s="22" t="s">
        <v>1129</v>
      </c>
      <c r="AG60" s="22">
        <v>9.3652979999999993E-3</v>
      </c>
      <c r="AH60" s="22" t="s">
        <v>718</v>
      </c>
      <c r="AI60" s="22">
        <v>0.13460186699999999</v>
      </c>
      <c r="AJ60" s="22" t="s">
        <v>719</v>
      </c>
      <c r="AK60" s="22">
        <v>0.147934912</v>
      </c>
      <c r="AL60" s="22" t="s">
        <v>1129</v>
      </c>
      <c r="AM60" s="22">
        <v>0.15484163661768047</v>
      </c>
      <c r="AN60" s="22" t="s">
        <v>718</v>
      </c>
      <c r="AO60" s="22">
        <v>1.8469182501140602E-2</v>
      </c>
      <c r="AP60" s="22" t="s">
        <v>719</v>
      </c>
      <c r="AQ60" s="24">
        <v>1.8442569893237587E-2</v>
      </c>
      <c r="AR60" s="22" t="s">
        <v>1129</v>
      </c>
      <c r="AS60" s="22">
        <v>3.6677999478628376</v>
      </c>
      <c r="AT60" s="22" t="s">
        <v>718</v>
      </c>
      <c r="AU60" s="22">
        <v>1.942814292173864</v>
      </c>
      <c r="AV60" s="22" t="s">
        <v>719</v>
      </c>
      <c r="AW60" s="24">
        <v>5.9016188380081855</v>
      </c>
      <c r="AX60" s="22" t="s">
        <v>1129</v>
      </c>
      <c r="AY60" s="23">
        <v>153.89971869999999</v>
      </c>
      <c r="AZ60" s="22" t="s">
        <v>718</v>
      </c>
      <c r="BA60" s="23">
        <v>7.6588718790000003</v>
      </c>
      <c r="BB60" s="22" t="s">
        <v>719</v>
      </c>
      <c r="BC60" s="23">
        <v>6.1323446410000004</v>
      </c>
      <c r="BD60" s="22" t="s">
        <v>1129</v>
      </c>
      <c r="BE60" s="22">
        <v>0.15935727199999999</v>
      </c>
      <c r="BF60" s="22" t="s">
        <v>718</v>
      </c>
      <c r="BG60" s="22">
        <v>0.107144276</v>
      </c>
      <c r="BH60" s="22" t="s">
        <v>719</v>
      </c>
      <c r="BI60" s="22">
        <v>9.7430933999999997E-2</v>
      </c>
      <c r="BJ60" t="s">
        <v>1130</v>
      </c>
    </row>
    <row r="61" spans="1:62">
      <c r="A61">
        <v>205985357</v>
      </c>
      <c r="B61" t="s">
        <v>653</v>
      </c>
      <c r="C61" t="s">
        <v>571</v>
      </c>
      <c r="D61" t="s">
        <v>717</v>
      </c>
      <c r="E61" s="22">
        <v>0.874582941</v>
      </c>
      <c r="F61" s="22" t="s">
        <v>718</v>
      </c>
      <c r="G61" s="22">
        <v>6.8096314000000005E-2</v>
      </c>
      <c r="H61" s="22" t="s">
        <v>719</v>
      </c>
      <c r="I61" s="22">
        <v>5.9199951000000001E-2</v>
      </c>
      <c r="J61" s="22" t="s">
        <v>1128</v>
      </c>
      <c r="K61" s="22">
        <v>0.62726114617870188</v>
      </c>
      <c r="L61" t="s">
        <v>653</v>
      </c>
      <c r="M61" s="22" t="s">
        <v>645</v>
      </c>
      <c r="N61" t="s">
        <v>717</v>
      </c>
      <c r="O61" s="22">
        <v>0.83093318500000002</v>
      </c>
      <c r="P61" s="22" t="s">
        <v>718</v>
      </c>
      <c r="Q61" s="22">
        <v>6.6701212999999995E-2</v>
      </c>
      <c r="R61" s="22" t="s">
        <v>719</v>
      </c>
      <c r="S61" s="22">
        <v>6.8636831999999995E-2</v>
      </c>
      <c r="T61" s="22" t="s">
        <v>1129</v>
      </c>
      <c r="U61" s="23">
        <v>5470.3022330000003</v>
      </c>
      <c r="V61" s="22" t="s">
        <v>718</v>
      </c>
      <c r="W61" s="23">
        <v>119.27023250000001</v>
      </c>
      <c r="X61" s="22" t="s">
        <v>719</v>
      </c>
      <c r="Y61" s="23">
        <v>110.2954103</v>
      </c>
      <c r="Z61" s="22" t="s">
        <v>1129</v>
      </c>
      <c r="AA61" s="22">
        <v>4.5474294310000003</v>
      </c>
      <c r="AB61" s="22" t="s">
        <v>718</v>
      </c>
      <c r="AC61" s="22">
        <v>6.4074608000000005E-2</v>
      </c>
      <c r="AD61" s="22" t="s">
        <v>719</v>
      </c>
      <c r="AE61" s="22">
        <v>4.3684033999999997E-2</v>
      </c>
      <c r="AF61" s="22" t="s">
        <v>1129</v>
      </c>
      <c r="AG61" s="22">
        <v>-0.14362086900000001</v>
      </c>
      <c r="AH61" s="22" t="s">
        <v>718</v>
      </c>
      <c r="AI61" s="22">
        <v>0.20228847799999999</v>
      </c>
      <c r="AJ61" s="22" t="s">
        <v>719</v>
      </c>
      <c r="AK61" s="22">
        <v>0.16302323499999999</v>
      </c>
      <c r="AL61" s="22" t="s">
        <v>1129</v>
      </c>
      <c r="AM61" s="22">
        <v>0.55435522976410145</v>
      </c>
      <c r="AN61" s="22" t="s">
        <v>718</v>
      </c>
      <c r="AO61" s="22">
        <v>0.1092040783973473</v>
      </c>
      <c r="AP61" s="22" t="s">
        <v>719</v>
      </c>
      <c r="AQ61" s="24">
        <v>0.1321586229412397</v>
      </c>
      <c r="AR61" s="22" t="s">
        <v>1129</v>
      </c>
      <c r="AS61" s="22">
        <v>3.4706777211934559</v>
      </c>
      <c r="AT61" s="22" t="s">
        <v>718</v>
      </c>
      <c r="AU61" s="22">
        <v>1.8654610777541019</v>
      </c>
      <c r="AV61" s="22" t="s">
        <v>719</v>
      </c>
      <c r="AW61" s="24">
        <v>4.9827635145854101</v>
      </c>
      <c r="AX61" s="22" t="s">
        <v>1129</v>
      </c>
      <c r="AY61" s="23">
        <v>417.47984630000002</v>
      </c>
      <c r="AZ61" s="22" t="s">
        <v>718</v>
      </c>
      <c r="BA61" s="23">
        <v>43.483645750000001</v>
      </c>
      <c r="BB61" s="22" t="s">
        <v>719</v>
      </c>
      <c r="BC61" s="23">
        <v>42.470306100000002</v>
      </c>
      <c r="BD61" s="22" t="s">
        <v>1129</v>
      </c>
      <c r="BE61" s="22">
        <v>0.17582383900000001</v>
      </c>
      <c r="BF61" s="22" t="s">
        <v>718</v>
      </c>
      <c r="BG61" s="22">
        <v>0.107914886</v>
      </c>
      <c r="BH61" s="22" t="s">
        <v>719</v>
      </c>
      <c r="BI61" s="22">
        <v>8.6401629999999993E-2</v>
      </c>
      <c r="BJ61" t="s">
        <v>1130</v>
      </c>
    </row>
    <row r="62" spans="1:62">
      <c r="A62">
        <v>206029314</v>
      </c>
      <c r="B62" t="s">
        <v>653</v>
      </c>
      <c r="C62" t="s">
        <v>740</v>
      </c>
      <c r="D62" t="s">
        <v>717</v>
      </c>
      <c r="E62" s="22">
        <v>0.84230917100000002</v>
      </c>
      <c r="F62" s="22" t="s">
        <v>718</v>
      </c>
      <c r="G62" s="22">
        <v>5.7566634999999998E-2</v>
      </c>
      <c r="H62" s="22" t="s">
        <v>719</v>
      </c>
      <c r="I62" s="22">
        <v>4.9854915999999999E-2</v>
      </c>
      <c r="J62" s="22" t="s">
        <v>1128</v>
      </c>
      <c r="K62" s="22" t="s">
        <v>645</v>
      </c>
      <c r="L62" t="s">
        <v>653</v>
      </c>
      <c r="M62" s="22" t="s">
        <v>645</v>
      </c>
      <c r="N62" t="s">
        <v>717</v>
      </c>
      <c r="O62" s="22">
        <v>0.80536760900000004</v>
      </c>
      <c r="P62" s="22" t="s">
        <v>718</v>
      </c>
      <c r="Q62" s="22">
        <v>5.8644340000000003E-2</v>
      </c>
      <c r="R62" s="22" t="s">
        <v>719</v>
      </c>
      <c r="S62" s="22">
        <v>8.0409830000000002E-2</v>
      </c>
      <c r="T62" s="22" t="s">
        <v>1129</v>
      </c>
      <c r="U62" s="23">
        <v>5615.5364760000002</v>
      </c>
      <c r="V62" s="22" t="s">
        <v>718</v>
      </c>
      <c r="W62" s="23">
        <v>96.305034689999999</v>
      </c>
      <c r="X62" s="22" t="s">
        <v>719</v>
      </c>
      <c r="Y62" s="23">
        <v>53.973147679999997</v>
      </c>
      <c r="Z62" s="22" t="s">
        <v>1129</v>
      </c>
      <c r="AA62" s="22">
        <v>4.5554198020000003</v>
      </c>
      <c r="AB62" s="22" t="s">
        <v>718</v>
      </c>
      <c r="AC62" s="22">
        <v>7.7896283999999996E-2</v>
      </c>
      <c r="AD62" s="22" t="s">
        <v>719</v>
      </c>
      <c r="AE62" s="22">
        <v>4.4809908000000002E-2</v>
      </c>
      <c r="AF62" s="22" t="s">
        <v>1129</v>
      </c>
      <c r="AG62" s="22">
        <v>-0.34978178799999998</v>
      </c>
      <c r="AH62" s="22" t="s">
        <v>718</v>
      </c>
      <c r="AI62" s="22">
        <v>0.146511212</v>
      </c>
      <c r="AJ62" s="22" t="s">
        <v>719</v>
      </c>
      <c r="AK62" s="22">
        <v>0.123658083</v>
      </c>
      <c r="AL62" s="22" t="s">
        <v>1129</v>
      </c>
      <c r="AM62" s="22">
        <v>0.57828076117627092</v>
      </c>
      <c r="AN62" s="22" t="s">
        <v>718</v>
      </c>
      <c r="AO62" s="22">
        <v>0.1026290242375365</v>
      </c>
      <c r="AP62" s="22" t="s">
        <v>719</v>
      </c>
      <c r="AQ62" s="24">
        <v>0.13694971402027456</v>
      </c>
      <c r="AR62" s="22" t="s">
        <v>1129</v>
      </c>
      <c r="AS62" s="22">
        <v>4.0629831666107554</v>
      </c>
      <c r="AT62" s="22" t="s">
        <v>718</v>
      </c>
      <c r="AU62" s="22">
        <v>2.4558535628044433</v>
      </c>
      <c r="AV62" s="22" t="s">
        <v>719</v>
      </c>
      <c r="AW62" s="24">
        <v>4.7222843387238083</v>
      </c>
      <c r="AX62" s="22" t="s">
        <v>1129</v>
      </c>
      <c r="AY62" s="23">
        <v>382.71439479999998</v>
      </c>
      <c r="AZ62" s="22" t="s">
        <v>718</v>
      </c>
      <c r="BA62" s="23">
        <v>30.48829533</v>
      </c>
      <c r="BB62" s="22" t="s">
        <v>719</v>
      </c>
      <c r="BC62" s="23">
        <v>40.806052200000003</v>
      </c>
      <c r="BD62" s="22" t="s">
        <v>1129</v>
      </c>
      <c r="BE62" s="22">
        <v>0.2447973</v>
      </c>
      <c r="BF62" s="22" t="s">
        <v>718</v>
      </c>
      <c r="BG62" s="22">
        <v>7.8902594000000006E-2</v>
      </c>
      <c r="BH62" s="22" t="s">
        <v>719</v>
      </c>
      <c r="BI62" s="22">
        <v>4.0658039999999999E-2</v>
      </c>
      <c r="BJ62" t="s">
        <v>1130</v>
      </c>
    </row>
    <row r="63" spans="1:62">
      <c r="A63">
        <v>206038483</v>
      </c>
      <c r="B63" t="s">
        <v>653</v>
      </c>
      <c r="C63" t="s">
        <v>740</v>
      </c>
      <c r="D63" t="s">
        <v>717</v>
      </c>
      <c r="E63" s="22">
        <v>0.97738469299999997</v>
      </c>
      <c r="F63" s="22" t="s">
        <v>718</v>
      </c>
      <c r="G63" s="22">
        <v>5.1860208999999997E-2</v>
      </c>
      <c r="H63" s="22" t="s">
        <v>719</v>
      </c>
      <c r="I63" s="22">
        <v>5.2182306999999997E-2</v>
      </c>
      <c r="J63" s="22" t="s">
        <v>1128</v>
      </c>
      <c r="K63" s="22" t="s">
        <v>645</v>
      </c>
      <c r="L63" t="s">
        <v>653</v>
      </c>
      <c r="M63" s="22" t="s">
        <v>645</v>
      </c>
      <c r="N63" t="s">
        <v>717</v>
      </c>
      <c r="O63" s="22">
        <v>0.97346053099999996</v>
      </c>
      <c r="P63" s="22" t="s">
        <v>718</v>
      </c>
      <c r="Q63" s="22">
        <v>8.6909014000000007E-2</v>
      </c>
      <c r="R63" s="22" t="s">
        <v>719</v>
      </c>
      <c r="S63" s="22">
        <v>0.26067298799999999</v>
      </c>
      <c r="T63" s="22" t="s">
        <v>1129</v>
      </c>
      <c r="U63" s="23">
        <v>5699.5193959999997</v>
      </c>
      <c r="V63" s="22" t="s">
        <v>718</v>
      </c>
      <c r="W63" s="23">
        <v>120.82320180000001</v>
      </c>
      <c r="X63" s="22" t="s">
        <v>719</v>
      </c>
      <c r="Y63" s="23">
        <v>88.277933739999995</v>
      </c>
      <c r="Z63" s="22" t="s">
        <v>1129</v>
      </c>
      <c r="AA63" s="22">
        <v>4.4535003309999999</v>
      </c>
      <c r="AB63" s="22" t="s">
        <v>718</v>
      </c>
      <c r="AC63" s="22">
        <v>0.19907692199999999</v>
      </c>
      <c r="AD63" s="22" t="s">
        <v>719</v>
      </c>
      <c r="AE63" s="22">
        <v>7.0049245999999996E-2</v>
      </c>
      <c r="AF63" s="22" t="s">
        <v>1129</v>
      </c>
      <c r="AG63" s="22">
        <v>2.2875891999999998E-2</v>
      </c>
      <c r="AH63" s="22" t="s">
        <v>718</v>
      </c>
      <c r="AI63" s="22">
        <v>0.14596187399999999</v>
      </c>
      <c r="AJ63" s="22" t="s">
        <v>719</v>
      </c>
      <c r="AK63" s="22">
        <v>0.12534321000000001</v>
      </c>
      <c r="AL63" s="22" t="s">
        <v>1129</v>
      </c>
      <c r="AM63" s="22">
        <v>0.90812142299439824</v>
      </c>
      <c r="AN63" s="22" t="s">
        <v>718</v>
      </c>
      <c r="AO63" s="22">
        <v>0.20353423310873997</v>
      </c>
      <c r="AP63" s="22" t="s">
        <v>719</v>
      </c>
      <c r="AQ63" s="24">
        <v>0.52647598227669434</v>
      </c>
      <c r="AR63" s="22" t="s">
        <v>1129</v>
      </c>
      <c r="AS63" s="22">
        <v>5.0069813645012653</v>
      </c>
      <c r="AT63" s="22" t="s">
        <v>718</v>
      </c>
      <c r="AU63" s="22">
        <v>3.187739409807214</v>
      </c>
      <c r="AV63" s="22" t="s">
        <v>719</v>
      </c>
      <c r="AW63" s="24">
        <v>4.0058060823567914</v>
      </c>
      <c r="AX63" s="22" t="s">
        <v>1129</v>
      </c>
      <c r="AY63" s="23">
        <v>334.9456917</v>
      </c>
      <c r="AZ63" s="22" t="s">
        <v>718</v>
      </c>
      <c r="BA63" s="23">
        <v>32.128428820000003</v>
      </c>
      <c r="BB63" s="22" t="s">
        <v>719</v>
      </c>
      <c r="BC63" s="23">
        <v>88.836681069999997</v>
      </c>
      <c r="BD63" s="22" t="s">
        <v>1129</v>
      </c>
      <c r="BE63" s="22">
        <v>0.199087599</v>
      </c>
      <c r="BF63" s="22" t="s">
        <v>718</v>
      </c>
      <c r="BG63" s="22">
        <v>0.103354495</v>
      </c>
      <c r="BH63" s="22" t="s">
        <v>719</v>
      </c>
      <c r="BI63" s="22">
        <v>7.1581112000000002E-2</v>
      </c>
      <c r="BJ63" t="s">
        <v>1130</v>
      </c>
    </row>
    <row r="64" spans="1:62">
      <c r="A64">
        <v>206047297</v>
      </c>
      <c r="B64" t="s">
        <v>653</v>
      </c>
      <c r="C64" t="s">
        <v>571</v>
      </c>
      <c r="D64" t="s">
        <v>717</v>
      </c>
      <c r="E64" s="22">
        <v>0.76800261299999995</v>
      </c>
      <c r="F64" s="22" t="s">
        <v>718</v>
      </c>
      <c r="G64" s="22">
        <v>4.9500712000000002E-2</v>
      </c>
      <c r="H64" s="22" t="s">
        <v>719</v>
      </c>
      <c r="I64" s="22">
        <v>6.8693981000000001E-2</v>
      </c>
      <c r="J64" s="22" t="s">
        <v>1128</v>
      </c>
      <c r="K64" s="22">
        <v>0.66936578899374144</v>
      </c>
      <c r="L64" t="s">
        <v>653</v>
      </c>
      <c r="M64" s="22" t="s">
        <v>645</v>
      </c>
      <c r="N64" t="s">
        <v>717</v>
      </c>
      <c r="O64" s="22">
        <v>0.72205939799999996</v>
      </c>
      <c r="P64" s="22" t="s">
        <v>718</v>
      </c>
      <c r="Q64" s="22">
        <v>4.2277544E-2</v>
      </c>
      <c r="R64" s="22" t="s">
        <v>719</v>
      </c>
      <c r="S64" s="22">
        <v>7.0846230999999996E-2</v>
      </c>
      <c r="T64" s="22" t="s">
        <v>1129</v>
      </c>
      <c r="U64" s="23">
        <v>5366.2211880000004</v>
      </c>
      <c r="V64" s="22" t="s">
        <v>718</v>
      </c>
      <c r="W64" s="23">
        <v>102.4554742</v>
      </c>
      <c r="X64" s="22" t="s">
        <v>719</v>
      </c>
      <c r="Y64" s="23">
        <v>116.1148341</v>
      </c>
      <c r="Z64" s="22" t="s">
        <v>1129</v>
      </c>
      <c r="AA64" s="22">
        <v>4.6074791099999999</v>
      </c>
      <c r="AB64" s="22" t="s">
        <v>718</v>
      </c>
      <c r="AC64" s="22">
        <v>5.1456946000000003E-2</v>
      </c>
      <c r="AD64" s="22" t="s">
        <v>719</v>
      </c>
      <c r="AE64" s="22">
        <v>3.2957657000000001E-2</v>
      </c>
      <c r="AF64" s="22" t="s">
        <v>1129</v>
      </c>
      <c r="AG64" s="22">
        <v>-0.46120281099999999</v>
      </c>
      <c r="AH64" s="22" t="s">
        <v>718</v>
      </c>
      <c r="AI64" s="22">
        <v>0.165668595</v>
      </c>
      <c r="AJ64" s="22" t="s">
        <v>719</v>
      </c>
      <c r="AK64" s="22">
        <v>0.22747298099999999</v>
      </c>
      <c r="AL64" s="22" t="s">
        <v>1129</v>
      </c>
      <c r="AM64" s="22">
        <v>0.39176267641417956</v>
      </c>
      <c r="AN64" s="22" t="s">
        <v>718</v>
      </c>
      <c r="AO64" s="22">
        <v>6.6944204435394117E-2</v>
      </c>
      <c r="AP64" s="22" t="s">
        <v>719</v>
      </c>
      <c r="AQ64" s="24">
        <v>9.9499607539532575E-2</v>
      </c>
      <c r="AR64" s="22" t="s">
        <v>1129</v>
      </c>
      <c r="AS64" s="22">
        <v>3.5556382049480968</v>
      </c>
      <c r="AT64" s="22" t="s">
        <v>718</v>
      </c>
      <c r="AU64" s="22">
        <v>2.015023435522477</v>
      </c>
      <c r="AV64" s="22" t="s">
        <v>719</v>
      </c>
      <c r="AW64" s="24">
        <v>5.0615276716296105</v>
      </c>
      <c r="AX64" s="22" t="s">
        <v>1129</v>
      </c>
      <c r="AY64" s="23">
        <v>187.48428240000001</v>
      </c>
      <c r="AZ64" s="22" t="s">
        <v>718</v>
      </c>
      <c r="BA64" s="23">
        <v>14.209006</v>
      </c>
      <c r="BB64" s="22" t="s">
        <v>719</v>
      </c>
      <c r="BC64" s="23">
        <v>18.708853099999999</v>
      </c>
      <c r="BD64" s="22" t="s">
        <v>1129</v>
      </c>
      <c r="BE64" s="22">
        <v>0.13650593499999999</v>
      </c>
      <c r="BF64" s="22" t="s">
        <v>718</v>
      </c>
      <c r="BG64" s="22">
        <v>9.1444626000000001E-2</v>
      </c>
      <c r="BH64" s="22" t="s">
        <v>719</v>
      </c>
      <c r="BI64" s="22">
        <v>0.106071333</v>
      </c>
      <c r="BJ64" t="s">
        <v>1130</v>
      </c>
    </row>
    <row r="65" spans="1:62">
      <c r="A65">
        <v>206061524</v>
      </c>
      <c r="B65" t="s">
        <v>653</v>
      </c>
      <c r="C65" t="s">
        <v>740</v>
      </c>
      <c r="D65" t="s">
        <v>717</v>
      </c>
      <c r="E65" s="22">
        <v>0.64917797799999999</v>
      </c>
      <c r="F65" s="22" t="s">
        <v>718</v>
      </c>
      <c r="G65" s="22">
        <v>5.0361942999999999E-2</v>
      </c>
      <c r="H65" s="22" t="s">
        <v>719</v>
      </c>
      <c r="I65" s="22">
        <v>4.3351407000000002E-2</v>
      </c>
      <c r="J65" s="22" t="s">
        <v>1128</v>
      </c>
      <c r="K65" s="22">
        <v>0.77069523297969922</v>
      </c>
      <c r="L65" t="s">
        <v>653</v>
      </c>
      <c r="M65" s="22" t="s">
        <v>645</v>
      </c>
      <c r="N65" t="s">
        <v>717</v>
      </c>
      <c r="O65" s="22">
        <v>0.62219729099999999</v>
      </c>
      <c r="P65" s="22" t="s">
        <v>718</v>
      </c>
      <c r="Q65" s="22">
        <v>4.2931156999999998E-2</v>
      </c>
      <c r="R65" s="22" t="s">
        <v>719</v>
      </c>
      <c r="S65" s="22">
        <v>3.7855270000000003E-2</v>
      </c>
      <c r="T65" s="22" t="s">
        <v>1129</v>
      </c>
      <c r="U65" s="23">
        <v>4322.2125900000001</v>
      </c>
      <c r="V65" s="22" t="s">
        <v>718</v>
      </c>
      <c r="W65" s="23">
        <v>92.940526559999995</v>
      </c>
      <c r="X65" s="22" t="s">
        <v>719</v>
      </c>
      <c r="Y65" s="23">
        <v>89.493680710000007</v>
      </c>
      <c r="Z65" s="22" t="s">
        <v>1129</v>
      </c>
      <c r="AA65" s="22">
        <v>4.6642101809999996</v>
      </c>
      <c r="AB65" s="22" t="s">
        <v>718</v>
      </c>
      <c r="AC65" s="22">
        <v>2.5740565999999999E-2</v>
      </c>
      <c r="AD65" s="22" t="s">
        <v>719</v>
      </c>
      <c r="AE65" s="22">
        <v>2.7822390999999998E-2</v>
      </c>
      <c r="AF65" s="22" t="s">
        <v>1129</v>
      </c>
      <c r="AG65" s="22">
        <v>-0.13688302999999999</v>
      </c>
      <c r="AH65" s="22" t="s">
        <v>718</v>
      </c>
      <c r="AI65" s="22">
        <v>0.19880592</v>
      </c>
      <c r="AJ65" s="22" t="s">
        <v>719</v>
      </c>
      <c r="AK65" s="22">
        <v>0.15398392</v>
      </c>
      <c r="AL65" s="22" t="s">
        <v>1129</v>
      </c>
      <c r="AM65" s="22">
        <v>0.12090792306538675</v>
      </c>
      <c r="AN65" s="22" t="s">
        <v>718</v>
      </c>
      <c r="AO65" s="22">
        <v>2.2333460715384737E-2</v>
      </c>
      <c r="AP65" s="22" t="s">
        <v>719</v>
      </c>
      <c r="AQ65" s="24">
        <v>2.452521997095608E-2</v>
      </c>
      <c r="AR65" s="22" t="s">
        <v>1129</v>
      </c>
      <c r="AS65" s="22">
        <v>3.8614848830440534</v>
      </c>
      <c r="AT65" s="22" t="s">
        <v>718</v>
      </c>
      <c r="AU65" s="22">
        <v>2.1229374544067756</v>
      </c>
      <c r="AV65" s="22" t="s">
        <v>719</v>
      </c>
      <c r="AW65" s="24">
        <v>5.3072740433076939</v>
      </c>
      <c r="AX65" s="22" t="s">
        <v>1129</v>
      </c>
      <c r="AY65" s="23">
        <v>277.94868739999998</v>
      </c>
      <c r="AZ65" s="22" t="s">
        <v>718</v>
      </c>
      <c r="BA65" s="23">
        <v>38.071747469999998</v>
      </c>
      <c r="BB65" s="22" t="s">
        <v>719</v>
      </c>
      <c r="BC65" s="23">
        <v>28.084640749999998</v>
      </c>
      <c r="BD65" s="22" t="s">
        <v>1129</v>
      </c>
      <c r="BE65" s="22">
        <v>0.162243782</v>
      </c>
      <c r="BF65" s="22" t="s">
        <v>718</v>
      </c>
      <c r="BG65" s="22">
        <v>0.106235936</v>
      </c>
      <c r="BH65" s="22" t="s">
        <v>719</v>
      </c>
      <c r="BI65" s="22">
        <v>9.2600745999999998E-2</v>
      </c>
      <c r="BJ65" t="s">
        <v>1130</v>
      </c>
    </row>
    <row r="66" spans="1:62">
      <c r="A66">
        <v>206082454</v>
      </c>
      <c r="B66" t="s">
        <v>653</v>
      </c>
      <c r="C66" t="s">
        <v>740</v>
      </c>
      <c r="D66" t="s">
        <v>717</v>
      </c>
      <c r="E66" s="22">
        <v>0.89995459200000005</v>
      </c>
      <c r="F66" s="22" t="s">
        <v>718</v>
      </c>
      <c r="G66" s="22">
        <v>6.9332756999999995E-2</v>
      </c>
      <c r="H66" s="22" t="s">
        <v>719</v>
      </c>
      <c r="I66" s="22">
        <v>6.1569815E-2</v>
      </c>
      <c r="J66" s="22" t="s">
        <v>1128</v>
      </c>
      <c r="K66" s="22" t="s">
        <v>645</v>
      </c>
      <c r="L66" t="s">
        <v>653</v>
      </c>
      <c r="M66" s="22" t="s">
        <v>645</v>
      </c>
      <c r="N66" t="s">
        <v>717</v>
      </c>
      <c r="O66" s="22">
        <v>0.89102983599999996</v>
      </c>
      <c r="P66" s="22" t="s">
        <v>718</v>
      </c>
      <c r="Q66" s="22">
        <v>8.8159299999999996E-2</v>
      </c>
      <c r="R66" s="22" t="s">
        <v>719</v>
      </c>
      <c r="S66" s="22">
        <v>0.110027711</v>
      </c>
      <c r="T66" s="22" t="s">
        <v>1129</v>
      </c>
      <c r="U66" s="23">
        <v>5708.1141239999997</v>
      </c>
      <c r="V66" s="22" t="s">
        <v>718</v>
      </c>
      <c r="W66" s="23">
        <v>126.0064699</v>
      </c>
      <c r="X66" s="22" t="s">
        <v>719</v>
      </c>
      <c r="Y66" s="23">
        <v>85.068753770000001</v>
      </c>
      <c r="Z66" s="22" t="s">
        <v>1129</v>
      </c>
      <c r="AA66" s="22">
        <v>4.5027689830000002</v>
      </c>
      <c r="AB66" s="22" t="s">
        <v>718</v>
      </c>
      <c r="AC66" s="22">
        <v>0.107335386</v>
      </c>
      <c r="AD66" s="22" t="s">
        <v>719</v>
      </c>
      <c r="AE66" s="22">
        <v>6.2965568E-2</v>
      </c>
      <c r="AF66" s="22" t="s">
        <v>1129</v>
      </c>
      <c r="AG66" s="22">
        <v>-0.23407410000000001</v>
      </c>
      <c r="AH66" s="22" t="s">
        <v>718</v>
      </c>
      <c r="AI66" s="22">
        <v>0.16477007599999999</v>
      </c>
      <c r="AJ66" s="22" t="s">
        <v>719</v>
      </c>
      <c r="AK66" s="22">
        <v>0.15733441000000001</v>
      </c>
      <c r="AL66" s="22" t="s">
        <v>1129</v>
      </c>
      <c r="AM66" s="22">
        <v>0.76013474648224366</v>
      </c>
      <c r="AN66" s="22" t="s">
        <v>718</v>
      </c>
      <c r="AO66" s="22">
        <v>0.17622111767300108</v>
      </c>
      <c r="AP66" s="22" t="s">
        <v>719</v>
      </c>
      <c r="AQ66" s="24">
        <v>0.22055722968316827</v>
      </c>
      <c r="AR66" s="22" t="s">
        <v>1129</v>
      </c>
      <c r="AS66" s="22">
        <v>4.5889841956753976</v>
      </c>
      <c r="AT66" s="22" t="s">
        <v>718</v>
      </c>
      <c r="AU66" s="22">
        <v>2.8597894827211334</v>
      </c>
      <c r="AV66" s="22" t="s">
        <v>719</v>
      </c>
      <c r="AW66" s="24">
        <v>4.4871352969259073</v>
      </c>
      <c r="AX66" s="22" t="s">
        <v>1129</v>
      </c>
      <c r="AY66" s="23">
        <v>262.43839389999999</v>
      </c>
      <c r="AZ66" s="22" t="s">
        <v>718</v>
      </c>
      <c r="BA66" s="23">
        <v>27.732338370000001</v>
      </c>
      <c r="BB66" s="22" t="s">
        <v>719</v>
      </c>
      <c r="BC66" s="23">
        <v>33.40566724</v>
      </c>
      <c r="BD66" s="22" t="s">
        <v>1129</v>
      </c>
      <c r="BE66" s="22">
        <v>0.20538944100000001</v>
      </c>
      <c r="BF66" s="22" t="s">
        <v>718</v>
      </c>
      <c r="BG66" s="22">
        <v>0.106396881</v>
      </c>
      <c r="BH66" s="22" t="s">
        <v>719</v>
      </c>
      <c r="BI66" s="22">
        <v>6.646386E-2</v>
      </c>
      <c r="BJ66" t="s">
        <v>1130</v>
      </c>
    </row>
    <row r="67" spans="1:62">
      <c r="A67">
        <v>206135075</v>
      </c>
      <c r="B67" t="s">
        <v>653</v>
      </c>
      <c r="C67" t="s">
        <v>571</v>
      </c>
      <c r="D67" t="s">
        <v>717</v>
      </c>
      <c r="E67" s="22">
        <v>1.3712475079999999</v>
      </c>
      <c r="F67" s="22" t="s">
        <v>718</v>
      </c>
      <c r="G67" s="22">
        <v>0.15524348499999999</v>
      </c>
      <c r="H67" s="22" t="s">
        <v>719</v>
      </c>
      <c r="I67" s="22">
        <v>0.16185692500000001</v>
      </c>
      <c r="J67" s="22" t="s">
        <v>1128</v>
      </c>
      <c r="K67" s="22">
        <v>0.57616191999672173</v>
      </c>
      <c r="L67" t="s">
        <v>653</v>
      </c>
      <c r="M67" s="22" t="s">
        <v>645</v>
      </c>
      <c r="N67" t="s">
        <v>717</v>
      </c>
      <c r="O67" s="22">
        <v>1.560216276</v>
      </c>
      <c r="P67" s="22" t="s">
        <v>718</v>
      </c>
      <c r="Q67" s="22">
        <v>0.24513586700000001</v>
      </c>
      <c r="R67" s="22" t="s">
        <v>719</v>
      </c>
      <c r="S67" s="22">
        <v>0.39672266899999997</v>
      </c>
      <c r="T67" s="22" t="s">
        <v>1129</v>
      </c>
      <c r="U67" s="23">
        <v>6757.1042159999997</v>
      </c>
      <c r="V67" s="22" t="s">
        <v>718</v>
      </c>
      <c r="W67" s="23">
        <v>155.33930939999999</v>
      </c>
      <c r="X67" s="22" t="s">
        <v>719</v>
      </c>
      <c r="Y67" s="23">
        <v>159.86026319999999</v>
      </c>
      <c r="Z67" s="22" t="s">
        <v>1129</v>
      </c>
      <c r="AA67" s="22">
        <v>4.1874683859999999</v>
      </c>
      <c r="AB67" s="22" t="s">
        <v>718</v>
      </c>
      <c r="AC67" s="22">
        <v>0.15581392999999999</v>
      </c>
      <c r="AD67" s="22" t="s">
        <v>719</v>
      </c>
      <c r="AE67" s="22">
        <v>0.103814433</v>
      </c>
      <c r="AF67" s="22" t="s">
        <v>1129</v>
      </c>
      <c r="AG67" s="22">
        <v>-5.7332495999999997E-2</v>
      </c>
      <c r="AH67" s="22" t="s">
        <v>718</v>
      </c>
      <c r="AI67" s="22">
        <v>0.20594226500000001</v>
      </c>
      <c r="AJ67" s="22" t="s">
        <v>719</v>
      </c>
      <c r="AK67" s="22">
        <v>0.13012818200000001</v>
      </c>
      <c r="AL67" s="22" t="s">
        <v>1129</v>
      </c>
      <c r="AM67" s="22">
        <v>4.6450853474100926</v>
      </c>
      <c r="AN67" s="22" t="s">
        <v>718</v>
      </c>
      <c r="AO67" s="22">
        <v>1.4950719202876455</v>
      </c>
      <c r="AP67" s="22" t="s">
        <v>719</v>
      </c>
      <c r="AQ67" s="24">
        <v>2.6724203289780526</v>
      </c>
      <c r="AR67" s="22" t="s">
        <v>1129</v>
      </c>
      <c r="AS67" s="22">
        <v>1.7591746615770245</v>
      </c>
      <c r="AT67" s="22" t="s">
        <v>718</v>
      </c>
      <c r="AU67" s="22">
        <v>0.34819700686333321</v>
      </c>
      <c r="AV67" s="22" t="s">
        <v>719</v>
      </c>
      <c r="AW67" s="24">
        <v>0.58140649869061323</v>
      </c>
      <c r="AX67" s="22" t="s">
        <v>1129</v>
      </c>
      <c r="AY67" s="23">
        <v>576.26001150000002</v>
      </c>
      <c r="AZ67" s="22" t="s">
        <v>718</v>
      </c>
      <c r="BA67" s="23">
        <v>91.827103149999999</v>
      </c>
      <c r="BB67" s="22" t="s">
        <v>719</v>
      </c>
      <c r="BC67" s="23">
        <v>156.75416999999999</v>
      </c>
      <c r="BD67" s="22" t="s">
        <v>1129</v>
      </c>
      <c r="BE67" s="22">
        <v>0.16527382800000001</v>
      </c>
      <c r="BF67" s="22" t="s">
        <v>718</v>
      </c>
      <c r="BG67" s="22">
        <v>0.102551947</v>
      </c>
      <c r="BH67" s="22" t="s">
        <v>719</v>
      </c>
      <c r="BI67" s="22">
        <v>8.8584747000000005E-2</v>
      </c>
      <c r="BJ67" t="s">
        <v>1130</v>
      </c>
    </row>
    <row r="68" spans="1:62">
      <c r="A68">
        <v>206135267</v>
      </c>
      <c r="B68" t="s">
        <v>653</v>
      </c>
      <c r="C68" t="s">
        <v>131</v>
      </c>
      <c r="D68" t="s">
        <v>717</v>
      </c>
      <c r="E68" s="22">
        <v>0.94811882700000005</v>
      </c>
      <c r="F68" s="22" t="s">
        <v>718</v>
      </c>
      <c r="G68" s="22">
        <v>7.3953291000000004E-2</v>
      </c>
      <c r="H68" s="22" t="s">
        <v>719</v>
      </c>
      <c r="I68" s="22">
        <v>0.91114102399999997</v>
      </c>
      <c r="J68" s="22" t="s">
        <v>1128</v>
      </c>
      <c r="K68" s="22">
        <v>0.65590550286583438</v>
      </c>
      <c r="L68" t="s">
        <v>653</v>
      </c>
      <c r="M68" s="22">
        <v>0.54784518797452375</v>
      </c>
      <c r="N68" t="s">
        <v>717</v>
      </c>
      <c r="O68" s="22">
        <v>0.91556529499999995</v>
      </c>
      <c r="P68" s="22" t="s">
        <v>718</v>
      </c>
      <c r="Q68" s="22">
        <v>7.5098113999999994E-2</v>
      </c>
      <c r="R68" s="22" t="s">
        <v>719</v>
      </c>
      <c r="S68" s="2">
        <v>92.376043789999997</v>
      </c>
      <c r="T68" s="22" t="s">
        <v>1129</v>
      </c>
      <c r="U68" s="23">
        <v>5434.198985</v>
      </c>
      <c r="V68" s="22" t="s">
        <v>718</v>
      </c>
      <c r="W68" s="23">
        <v>1476.6799490000001</v>
      </c>
      <c r="X68" s="22" t="s">
        <v>719</v>
      </c>
      <c r="Y68" s="23">
        <v>148.266031</v>
      </c>
      <c r="Z68" s="22" t="s">
        <v>1129</v>
      </c>
      <c r="AA68" s="22">
        <v>4.473840987</v>
      </c>
      <c r="AB68" s="22" t="s">
        <v>718</v>
      </c>
      <c r="AC68" s="22">
        <v>3.7113148169999999</v>
      </c>
      <c r="AD68" s="22" t="s">
        <v>719</v>
      </c>
      <c r="AE68" s="22">
        <v>7.3709245000000007E-2</v>
      </c>
      <c r="AF68" s="22" t="s">
        <v>1129</v>
      </c>
      <c r="AG68" s="22">
        <v>-0.17977922399999999</v>
      </c>
      <c r="AH68" s="22" t="s">
        <v>718</v>
      </c>
      <c r="AI68" s="22">
        <v>0.48293835600000001</v>
      </c>
      <c r="AJ68" s="22" t="s">
        <v>719</v>
      </c>
      <c r="AK68" s="22">
        <v>0.210402067</v>
      </c>
      <c r="AL68" s="22" t="s">
        <v>1129</v>
      </c>
      <c r="AM68" s="22">
        <v>0.72061830535343507</v>
      </c>
      <c r="AN68" s="22" t="s">
        <v>718</v>
      </c>
      <c r="AO68" s="22">
        <v>0.14961651231927087</v>
      </c>
      <c r="AP68" s="22" t="s">
        <v>719</v>
      </c>
      <c r="AQ68" s="25">
        <v>1789.4316823856866</v>
      </c>
      <c r="AR68" s="22" t="s">
        <v>1129</v>
      </c>
      <c r="AS68" s="22">
        <v>2.4117206445583088</v>
      </c>
      <c r="AT68" s="22" t="s">
        <v>718</v>
      </c>
      <c r="AU68" s="22">
        <v>1.0300079936276711</v>
      </c>
      <c r="AV68" s="22" t="s">
        <v>719</v>
      </c>
      <c r="AW68" s="24">
        <v>4.4716203238963033</v>
      </c>
      <c r="AX68" s="22" t="s">
        <v>1129</v>
      </c>
      <c r="AY68" s="23">
        <v>66.389812559999996</v>
      </c>
      <c r="AZ68" s="22" t="s">
        <v>718</v>
      </c>
      <c r="BA68" s="23">
        <v>6.236346213</v>
      </c>
      <c r="BB68" s="22" t="s">
        <v>719</v>
      </c>
      <c r="BC68" s="23">
        <v>989.55617930000005</v>
      </c>
      <c r="BD68" s="22" t="s">
        <v>1129</v>
      </c>
      <c r="BE68" s="22">
        <v>0.186873976</v>
      </c>
      <c r="BF68" s="22" t="s">
        <v>718</v>
      </c>
      <c r="BG68" s="22">
        <v>0.103944174</v>
      </c>
      <c r="BH68" s="22" t="s">
        <v>719</v>
      </c>
      <c r="BI68" s="22">
        <v>7.7988296999999998E-2</v>
      </c>
      <c r="BJ68" t="s">
        <v>1130</v>
      </c>
    </row>
    <row r="69" spans="1:62">
      <c r="A69">
        <v>206152015</v>
      </c>
      <c r="B69" t="s">
        <v>653</v>
      </c>
      <c r="C69" t="s">
        <v>571</v>
      </c>
      <c r="D69" t="s">
        <v>717</v>
      </c>
      <c r="E69" s="22">
        <v>1.263912897</v>
      </c>
      <c r="F69" s="22" t="s">
        <v>718</v>
      </c>
      <c r="G69" s="22">
        <v>0.114506707</v>
      </c>
      <c r="H69" s="22" t="s">
        <v>719</v>
      </c>
      <c r="I69" s="22">
        <v>0.35313580700000002</v>
      </c>
      <c r="J69" s="22" t="s">
        <v>1128</v>
      </c>
      <c r="K69" s="22">
        <v>0.54121963912517934</v>
      </c>
      <c r="L69" t="s">
        <v>653</v>
      </c>
      <c r="M69" s="22">
        <v>0.40217730605212743</v>
      </c>
      <c r="N69" t="s">
        <v>717</v>
      </c>
      <c r="O69" s="22">
        <v>1.372894971</v>
      </c>
      <c r="P69" s="22" t="s">
        <v>718</v>
      </c>
      <c r="Q69" s="22">
        <v>0.180331981</v>
      </c>
      <c r="R69" s="22" t="s">
        <v>719</v>
      </c>
      <c r="S69" s="22">
        <v>1.1447764760000001</v>
      </c>
      <c r="T69" s="22" t="s">
        <v>1129</v>
      </c>
      <c r="U69" s="23">
        <v>6465.4792790000001</v>
      </c>
      <c r="V69" s="22" t="s">
        <v>718</v>
      </c>
      <c r="W69" s="23">
        <v>361.49219779999999</v>
      </c>
      <c r="X69" s="22" t="s">
        <v>719</v>
      </c>
      <c r="Y69" s="23">
        <v>182.62886979999999</v>
      </c>
      <c r="Z69" s="22" t="s">
        <v>1129</v>
      </c>
      <c r="AA69" s="22">
        <v>4.2641689119999997</v>
      </c>
      <c r="AB69" s="22" t="s">
        <v>718</v>
      </c>
      <c r="AC69" s="22">
        <v>0.41901577200000001</v>
      </c>
      <c r="AD69" s="22" t="s">
        <v>719</v>
      </c>
      <c r="AE69" s="22">
        <v>8.6389572999999997E-2</v>
      </c>
      <c r="AF69" s="22" t="s">
        <v>1129</v>
      </c>
      <c r="AG69" s="22">
        <v>-9.8589562000000006E-2</v>
      </c>
      <c r="AH69" s="22" t="s">
        <v>718</v>
      </c>
      <c r="AI69" s="22">
        <v>0.42639400900000002</v>
      </c>
      <c r="AJ69" s="22" t="s">
        <v>719</v>
      </c>
      <c r="AK69" s="22">
        <v>0.16803913400000001</v>
      </c>
      <c r="AL69" s="22" t="s">
        <v>1129</v>
      </c>
      <c r="AM69" s="22">
        <v>3.0990136774811052</v>
      </c>
      <c r="AN69" s="22" t="s">
        <v>718</v>
      </c>
      <c r="AO69" s="22">
        <v>0.91104973788418686</v>
      </c>
      <c r="AP69" s="22" t="s">
        <v>719</v>
      </c>
      <c r="AQ69" s="24">
        <v>6.533954819483915</v>
      </c>
      <c r="AR69" s="22" t="s">
        <v>1129</v>
      </c>
      <c r="AS69" s="22">
        <v>1.8187457102886753</v>
      </c>
      <c r="AT69" s="22" t="s">
        <v>718</v>
      </c>
      <c r="AU69" s="22">
        <v>0.4888260998227682</v>
      </c>
      <c r="AV69" s="22" t="s">
        <v>719</v>
      </c>
      <c r="AW69" s="24">
        <v>0.91636383392328313</v>
      </c>
      <c r="AX69" s="22" t="s">
        <v>1129</v>
      </c>
      <c r="AY69" s="23">
        <v>350.92344200000002</v>
      </c>
      <c r="AZ69" s="22" t="s">
        <v>718</v>
      </c>
      <c r="BA69" s="23">
        <v>54.496844600000003</v>
      </c>
      <c r="BB69" s="22" t="s">
        <v>719</v>
      </c>
      <c r="BC69" s="23">
        <v>293.95208159999999</v>
      </c>
      <c r="BD69" s="22" t="s">
        <v>1129</v>
      </c>
      <c r="BE69" s="22">
        <v>0.17548908399999999</v>
      </c>
      <c r="BF69" s="22" t="s">
        <v>718</v>
      </c>
      <c r="BG69" s="22">
        <v>9.8555514999999996E-2</v>
      </c>
      <c r="BH69" s="22" t="s">
        <v>719</v>
      </c>
      <c r="BI69" s="22">
        <v>8.5304852E-2</v>
      </c>
      <c r="BJ69" t="s">
        <v>1130</v>
      </c>
    </row>
    <row r="70" spans="1:62">
      <c r="A70">
        <v>206155547</v>
      </c>
      <c r="B70" t="s">
        <v>653</v>
      </c>
      <c r="C70" t="s">
        <v>571</v>
      </c>
      <c r="D70" t="s">
        <v>717</v>
      </c>
      <c r="E70" s="22">
        <v>1.1789396160000001</v>
      </c>
      <c r="F70" s="22" t="s">
        <v>718</v>
      </c>
      <c r="G70" s="22">
        <v>9.4849203000000007E-2</v>
      </c>
      <c r="H70" s="22" t="s">
        <v>719</v>
      </c>
      <c r="I70" s="22">
        <v>0.12502526999999999</v>
      </c>
      <c r="J70" s="22" t="s">
        <v>1128</v>
      </c>
      <c r="K70" s="22">
        <v>0.78496494259804395</v>
      </c>
      <c r="L70" t="s">
        <v>653</v>
      </c>
      <c r="M70" s="22" t="s">
        <v>645</v>
      </c>
      <c r="N70" t="s">
        <v>717</v>
      </c>
      <c r="O70" s="22">
        <v>1.25385463</v>
      </c>
      <c r="P70" s="22" t="s">
        <v>718</v>
      </c>
      <c r="Q70" s="22">
        <v>0.16331727700000001</v>
      </c>
      <c r="R70" s="22" t="s">
        <v>719</v>
      </c>
      <c r="S70" s="22">
        <v>0.31703030999999998</v>
      </c>
      <c r="T70" s="22" t="s">
        <v>1129</v>
      </c>
      <c r="U70" s="23">
        <v>6198.5520980000001</v>
      </c>
      <c r="V70" s="22" t="s">
        <v>718</v>
      </c>
      <c r="W70" s="23">
        <v>152.91903429999999</v>
      </c>
      <c r="X70" s="22" t="s">
        <v>719</v>
      </c>
      <c r="Y70" s="23">
        <v>158.93441910000001</v>
      </c>
      <c r="Z70" s="22" t="s">
        <v>1129</v>
      </c>
      <c r="AA70" s="22">
        <v>4.3134424930000002</v>
      </c>
      <c r="AB70" s="22" t="s">
        <v>718</v>
      </c>
      <c r="AC70" s="22">
        <v>0.16248970800000001</v>
      </c>
      <c r="AD70" s="22" t="s">
        <v>719</v>
      </c>
      <c r="AE70" s="22">
        <v>9.0916291999999996E-2</v>
      </c>
      <c r="AF70" s="22" t="s">
        <v>1129</v>
      </c>
      <c r="AG70" s="22">
        <v>4.3631475000000003E-2</v>
      </c>
      <c r="AH70" s="22" t="s">
        <v>718</v>
      </c>
      <c r="AI70" s="22">
        <v>0.13539834100000001</v>
      </c>
      <c r="AJ70" s="22" t="s">
        <v>719</v>
      </c>
      <c r="AK70" s="22">
        <v>0.124767873</v>
      </c>
      <c r="AL70" s="22" t="s">
        <v>1129</v>
      </c>
      <c r="AM70" s="22">
        <v>2.1241679558484408</v>
      </c>
      <c r="AN70" s="22" t="s">
        <v>718</v>
      </c>
      <c r="AO70" s="22">
        <v>0.6435021636580387</v>
      </c>
      <c r="AP70" s="22" t="s">
        <v>719</v>
      </c>
      <c r="AQ70" s="24">
        <v>1.3582843481679894</v>
      </c>
      <c r="AR70" s="22" t="s">
        <v>1129</v>
      </c>
      <c r="AS70" s="22">
        <v>2.672616762803496</v>
      </c>
      <c r="AT70" s="22" t="s">
        <v>718</v>
      </c>
      <c r="AU70" s="22">
        <v>1.0093973475549336</v>
      </c>
      <c r="AV70" s="22" t="s">
        <v>719</v>
      </c>
      <c r="AW70" s="24">
        <v>1.0828318435631628</v>
      </c>
      <c r="AX70" s="22" t="s">
        <v>1129</v>
      </c>
      <c r="AY70" s="23">
        <v>1538.73397</v>
      </c>
      <c r="AZ70" s="22" t="s">
        <v>718</v>
      </c>
      <c r="BA70" s="23">
        <v>254.31036689999999</v>
      </c>
      <c r="BB70" s="22" t="s">
        <v>719</v>
      </c>
      <c r="BC70" s="23">
        <v>343.8966878</v>
      </c>
      <c r="BD70" s="22" t="s">
        <v>1129</v>
      </c>
      <c r="BE70" s="22">
        <v>0.139058086</v>
      </c>
      <c r="BF70" s="22" t="s">
        <v>718</v>
      </c>
      <c r="BG70" s="22">
        <v>9.2042073000000002E-2</v>
      </c>
      <c r="BH70" s="22" t="s">
        <v>719</v>
      </c>
      <c r="BI70" s="22">
        <v>0.10173855</v>
      </c>
      <c r="BJ70" t="s">
        <v>1130</v>
      </c>
    </row>
    <row r="71" spans="1:62">
      <c r="A71">
        <v>206173295</v>
      </c>
      <c r="B71" t="s">
        <v>653</v>
      </c>
      <c r="C71" t="s">
        <v>571</v>
      </c>
      <c r="D71" t="s">
        <v>717</v>
      </c>
      <c r="E71" s="22">
        <v>0.91697430700000004</v>
      </c>
      <c r="F71" s="22" t="s">
        <v>718</v>
      </c>
      <c r="G71" s="22">
        <v>7.6977289000000004E-2</v>
      </c>
      <c r="H71" s="22" t="s">
        <v>719</v>
      </c>
      <c r="I71" s="22">
        <v>0.110776492</v>
      </c>
      <c r="J71" s="22" t="s">
        <v>1128</v>
      </c>
      <c r="K71" s="22">
        <v>0.55248838722369997</v>
      </c>
      <c r="L71" t="s">
        <v>653</v>
      </c>
      <c r="M71" s="22" t="s">
        <v>645</v>
      </c>
      <c r="N71" t="s">
        <v>717</v>
      </c>
      <c r="O71" s="22">
        <v>0.88681665099999996</v>
      </c>
      <c r="P71" s="22" t="s">
        <v>718</v>
      </c>
      <c r="Q71" s="22">
        <v>8.9448544000000005E-2</v>
      </c>
      <c r="R71" s="22" t="s">
        <v>719</v>
      </c>
      <c r="S71" s="22">
        <v>0.13229406699999999</v>
      </c>
      <c r="T71" s="22" t="s">
        <v>1129</v>
      </c>
      <c r="U71" s="23">
        <v>5956.2366529999999</v>
      </c>
      <c r="V71" s="22" t="s">
        <v>718</v>
      </c>
      <c r="W71" s="23">
        <v>140.21247510000001</v>
      </c>
      <c r="X71" s="22" t="s">
        <v>719</v>
      </c>
      <c r="Y71" s="23">
        <v>107.327749</v>
      </c>
      <c r="Z71" s="22" t="s">
        <v>1129</v>
      </c>
      <c r="AA71" s="22">
        <v>4.5087326389999998</v>
      </c>
      <c r="AB71" s="22" t="s">
        <v>718</v>
      </c>
      <c r="AC71" s="22">
        <v>8.1773694999999993E-2</v>
      </c>
      <c r="AD71" s="22" t="s">
        <v>719</v>
      </c>
      <c r="AE71" s="22">
        <v>5.9946986000000001E-2</v>
      </c>
      <c r="AF71" s="22" t="s">
        <v>1129</v>
      </c>
      <c r="AG71" s="22">
        <v>-0.40257146399999999</v>
      </c>
      <c r="AH71" s="22" t="s">
        <v>718</v>
      </c>
      <c r="AI71" s="22">
        <v>0.19047051800000001</v>
      </c>
      <c r="AJ71" s="22" t="s">
        <v>719</v>
      </c>
      <c r="AK71" s="22">
        <v>0.29302583900000001</v>
      </c>
      <c r="AL71" s="22" t="s">
        <v>1129</v>
      </c>
      <c r="AM71" s="22">
        <v>0.89803711291873944</v>
      </c>
      <c r="AN71" s="22" t="s">
        <v>718</v>
      </c>
      <c r="AO71" s="22">
        <v>0.22537382151691498</v>
      </c>
      <c r="AP71" s="22" t="s">
        <v>719</v>
      </c>
      <c r="AQ71" s="24">
        <v>0.31511130727928349</v>
      </c>
      <c r="AR71" s="22" t="s">
        <v>1129</v>
      </c>
      <c r="AS71" s="22">
        <v>2.6141366264134054</v>
      </c>
      <c r="AT71" s="22" t="s">
        <v>718</v>
      </c>
      <c r="AU71" s="22">
        <v>1.1254734150006644</v>
      </c>
      <c r="AV71" s="22" t="s">
        <v>719</v>
      </c>
      <c r="AW71" s="24">
        <v>2.8282566823172504</v>
      </c>
      <c r="AX71" s="22" t="s">
        <v>1129</v>
      </c>
      <c r="AY71" s="23">
        <v>419.40810750000003</v>
      </c>
      <c r="AZ71" s="22" t="s">
        <v>718</v>
      </c>
      <c r="BA71" s="23">
        <v>43.695952259999999</v>
      </c>
      <c r="BB71" s="22" t="s">
        <v>719</v>
      </c>
      <c r="BC71" s="23">
        <v>63.920481469999999</v>
      </c>
      <c r="BD71" s="22" t="s">
        <v>1129</v>
      </c>
      <c r="BE71" s="22">
        <v>0.20189706499999999</v>
      </c>
      <c r="BF71" s="22" t="s">
        <v>718</v>
      </c>
      <c r="BG71" s="22">
        <v>0.115436991</v>
      </c>
      <c r="BH71" s="22" t="s">
        <v>719</v>
      </c>
      <c r="BI71" s="22">
        <v>7.0986047999999996E-2</v>
      </c>
      <c r="BJ71" t="s">
        <v>1130</v>
      </c>
    </row>
    <row r="72" spans="1:62">
      <c r="A72">
        <v>206245553</v>
      </c>
      <c r="B72" t="s">
        <v>653</v>
      </c>
      <c r="C72" t="s">
        <v>740</v>
      </c>
      <c r="D72" t="s">
        <v>717</v>
      </c>
      <c r="E72" s="22">
        <v>1.0691822209999999</v>
      </c>
      <c r="F72" s="22" t="s">
        <v>718</v>
      </c>
      <c r="G72" s="22">
        <v>8.2027958999999998E-2</v>
      </c>
      <c r="H72" s="22" t="s">
        <v>719</v>
      </c>
      <c r="I72" s="22">
        <v>0.12244832</v>
      </c>
      <c r="J72" s="22" t="s">
        <v>1128</v>
      </c>
      <c r="K72" s="22" t="s">
        <v>645</v>
      </c>
      <c r="L72" t="s">
        <v>653</v>
      </c>
      <c r="M72" s="22" t="s">
        <v>645</v>
      </c>
      <c r="N72" t="s">
        <v>717</v>
      </c>
      <c r="O72" s="22">
        <v>1.114108589</v>
      </c>
      <c r="P72" s="22" t="s">
        <v>718</v>
      </c>
      <c r="Q72" s="22">
        <v>0.13457898900000001</v>
      </c>
      <c r="R72" s="22" t="s">
        <v>719</v>
      </c>
      <c r="S72" s="22">
        <v>0.35844378199999999</v>
      </c>
      <c r="T72" s="22" t="s">
        <v>1129</v>
      </c>
      <c r="U72" s="23">
        <v>5982.9490470000001</v>
      </c>
      <c r="V72" s="22" t="s">
        <v>718</v>
      </c>
      <c r="W72" s="23">
        <v>136.51976379999999</v>
      </c>
      <c r="X72" s="22" t="s">
        <v>719</v>
      </c>
      <c r="Y72" s="23">
        <v>154.8114008</v>
      </c>
      <c r="Z72" s="22" t="s">
        <v>1129</v>
      </c>
      <c r="AA72" s="22">
        <v>4.3710788000000003</v>
      </c>
      <c r="AB72" s="22" t="s">
        <v>718</v>
      </c>
      <c r="AC72" s="22">
        <v>0.208329246</v>
      </c>
      <c r="AD72" s="22" t="s">
        <v>719</v>
      </c>
      <c r="AE72" s="22">
        <v>9.4910133999999993E-2</v>
      </c>
      <c r="AF72" s="22" t="s">
        <v>1129</v>
      </c>
      <c r="AG72" s="22">
        <v>-4.8406857999999997E-2</v>
      </c>
      <c r="AH72" s="22" t="s">
        <v>718</v>
      </c>
      <c r="AI72" s="22">
        <v>0.19569600500000001</v>
      </c>
      <c r="AJ72" s="22" t="s">
        <v>719</v>
      </c>
      <c r="AK72" s="22">
        <v>0.142357557</v>
      </c>
      <c r="AL72" s="22" t="s">
        <v>1129</v>
      </c>
      <c r="AM72" s="22">
        <v>1.4751622225551047</v>
      </c>
      <c r="AN72" s="22" t="s">
        <v>718</v>
      </c>
      <c r="AO72" s="22">
        <v>0.40621929796009471</v>
      </c>
      <c r="AP72" s="22" t="s">
        <v>719</v>
      </c>
      <c r="AQ72" s="24">
        <v>1.1160513451943777</v>
      </c>
      <c r="AR72" s="22" t="s">
        <v>1129</v>
      </c>
      <c r="AS72" s="22">
        <v>3.3317972239296831</v>
      </c>
      <c r="AT72" s="22" t="s">
        <v>718</v>
      </c>
      <c r="AU72" s="22">
        <v>1.7208435226469394</v>
      </c>
      <c r="AV72" s="22" t="s">
        <v>719</v>
      </c>
      <c r="AW72" s="24">
        <v>2.4942164150872568</v>
      </c>
      <c r="AX72" s="22" t="s">
        <v>1129</v>
      </c>
      <c r="AY72" s="23">
        <v>290.09888660000001</v>
      </c>
      <c r="AZ72" s="22" t="s">
        <v>718</v>
      </c>
      <c r="BA72" s="23">
        <v>36.934175420000003</v>
      </c>
      <c r="BB72" s="22" t="s">
        <v>719</v>
      </c>
      <c r="BC72" s="23">
        <v>92.448824200000004</v>
      </c>
      <c r="BD72" s="22" t="s">
        <v>1129</v>
      </c>
      <c r="BE72" s="22">
        <v>0.13934027800000001</v>
      </c>
      <c r="BF72" s="22" t="s">
        <v>718</v>
      </c>
      <c r="BG72" s="22">
        <v>9.3749419000000001E-2</v>
      </c>
      <c r="BH72" s="22" t="s">
        <v>719</v>
      </c>
      <c r="BI72" s="22">
        <v>0.10632371</v>
      </c>
      <c r="BJ72" t="s">
        <v>1130</v>
      </c>
    </row>
    <row r="73" spans="1:62">
      <c r="A73">
        <v>206247743</v>
      </c>
      <c r="B73" t="s">
        <v>653</v>
      </c>
      <c r="C73" t="s">
        <v>571</v>
      </c>
      <c r="D73" t="s">
        <v>717</v>
      </c>
      <c r="E73" s="22">
        <v>0.84053561399999999</v>
      </c>
      <c r="F73" s="22" t="s">
        <v>718</v>
      </c>
      <c r="G73" s="22">
        <v>5.0347146000000002E-2</v>
      </c>
      <c r="H73" s="22" t="s">
        <v>719</v>
      </c>
      <c r="I73" s="22">
        <v>5.0897083000000003E-2</v>
      </c>
      <c r="J73" s="22" t="s">
        <v>1128</v>
      </c>
      <c r="K73" s="22">
        <v>0.8053878737849649</v>
      </c>
      <c r="L73" t="s">
        <v>653</v>
      </c>
      <c r="M73" s="22" t="s">
        <v>645</v>
      </c>
      <c r="N73" t="s">
        <v>717</v>
      </c>
      <c r="O73" s="22">
        <v>0.80028036199999997</v>
      </c>
      <c r="P73" s="22" t="s">
        <v>718</v>
      </c>
      <c r="Q73" s="22">
        <v>4.6549838000000003E-2</v>
      </c>
      <c r="R73" s="22" t="s">
        <v>719</v>
      </c>
      <c r="S73" s="22">
        <v>5.2603632999999997E-2</v>
      </c>
      <c r="T73" s="22" t="s">
        <v>1129</v>
      </c>
      <c r="U73" s="23">
        <v>5132.29918</v>
      </c>
      <c r="V73" s="22" t="s">
        <v>718</v>
      </c>
      <c r="W73" s="23">
        <v>122.4243505</v>
      </c>
      <c r="X73" s="22" t="s">
        <v>719</v>
      </c>
      <c r="Y73" s="23">
        <v>118.9011436</v>
      </c>
      <c r="Z73" s="22" t="s">
        <v>1129</v>
      </c>
      <c r="AA73" s="22">
        <v>4.5627937159999998</v>
      </c>
      <c r="AB73" s="22" t="s">
        <v>718</v>
      </c>
      <c r="AC73" s="22">
        <v>6.0893677E-2</v>
      </c>
      <c r="AD73" s="22" t="s">
        <v>719</v>
      </c>
      <c r="AE73" s="22">
        <v>3.1940007999999999E-2</v>
      </c>
      <c r="AF73" s="22" t="s">
        <v>1129</v>
      </c>
      <c r="AG73" s="22">
        <v>8.2101169999999994E-3</v>
      </c>
      <c r="AH73" s="22" t="s">
        <v>718</v>
      </c>
      <c r="AI73" s="22">
        <v>0.17257934</v>
      </c>
      <c r="AJ73" s="22" t="s">
        <v>719</v>
      </c>
      <c r="AK73" s="22">
        <v>0.144798554</v>
      </c>
      <c r="AL73" s="22" t="s">
        <v>1129</v>
      </c>
      <c r="AM73" s="22">
        <v>0.40244951282145752</v>
      </c>
      <c r="AN73" s="22" t="s">
        <v>718</v>
      </c>
      <c r="AO73" s="22">
        <v>7.1836399712851606E-2</v>
      </c>
      <c r="AP73" s="22" t="s">
        <v>719</v>
      </c>
      <c r="AQ73" s="24">
        <v>8.8355932010649063E-2</v>
      </c>
      <c r="AR73" s="22" t="s">
        <v>1129</v>
      </c>
      <c r="AS73" s="22">
        <v>4.7035715734865491</v>
      </c>
      <c r="AT73" s="22" t="s">
        <v>718</v>
      </c>
      <c r="AU73" s="22">
        <v>2.8330673635509664</v>
      </c>
      <c r="AV73" s="22" t="s">
        <v>719</v>
      </c>
      <c r="AW73" s="24">
        <v>6.0795389844140661</v>
      </c>
      <c r="AX73" s="22" t="s">
        <v>1129</v>
      </c>
      <c r="AY73" s="23">
        <v>101.35903519999999</v>
      </c>
      <c r="AZ73" s="22" t="s">
        <v>718</v>
      </c>
      <c r="BA73" s="23">
        <v>19.461932740000002</v>
      </c>
      <c r="BB73" s="22" t="s">
        <v>719</v>
      </c>
      <c r="BC73" s="23">
        <v>7.8360756909999996</v>
      </c>
      <c r="BD73" s="22" t="s">
        <v>1129</v>
      </c>
      <c r="BE73" s="22">
        <v>0.18487654000000001</v>
      </c>
      <c r="BF73" s="22" t="s">
        <v>718</v>
      </c>
      <c r="BG73" s="22">
        <v>0.109406963</v>
      </c>
      <c r="BH73" s="22" t="s">
        <v>719</v>
      </c>
      <c r="BI73" s="22">
        <v>8.0648837000000001E-2</v>
      </c>
      <c r="BJ73" t="s">
        <v>1130</v>
      </c>
    </row>
    <row r="74" spans="1:62">
      <c r="A74">
        <v>206311743</v>
      </c>
      <c r="B74" t="s">
        <v>653</v>
      </c>
      <c r="C74" t="s">
        <v>740</v>
      </c>
      <c r="D74" t="s">
        <v>717</v>
      </c>
      <c r="E74" s="22">
        <v>0.76298686999999998</v>
      </c>
      <c r="F74" s="22" t="s">
        <v>718</v>
      </c>
      <c r="G74" s="22">
        <v>5.2358717999999999E-2</v>
      </c>
      <c r="H74" s="22" t="s">
        <v>719</v>
      </c>
      <c r="I74" s="22">
        <v>4.5051824999999997E-2</v>
      </c>
      <c r="J74" s="22" t="s">
        <v>1128</v>
      </c>
      <c r="K74" s="22" t="s">
        <v>645</v>
      </c>
      <c r="L74" t="s">
        <v>653</v>
      </c>
      <c r="M74" s="22" t="s">
        <v>645</v>
      </c>
      <c r="N74" t="s">
        <v>717</v>
      </c>
      <c r="O74" s="22">
        <v>0.71588698500000003</v>
      </c>
      <c r="P74" s="22" t="s">
        <v>718</v>
      </c>
      <c r="Q74" s="22">
        <v>4.6084649999999998E-2</v>
      </c>
      <c r="R74" s="22" t="s">
        <v>719</v>
      </c>
      <c r="S74" s="22">
        <v>3.8491270000000001E-2</v>
      </c>
      <c r="T74" s="22" t="s">
        <v>1129</v>
      </c>
      <c r="U74" s="23">
        <v>4927.3878189999996</v>
      </c>
      <c r="V74" s="22" t="s">
        <v>718</v>
      </c>
      <c r="W74" s="23">
        <v>80.106869500000002</v>
      </c>
      <c r="X74" s="22" t="s">
        <v>719</v>
      </c>
      <c r="Y74" s="23">
        <v>53.896816639999997</v>
      </c>
      <c r="Z74" s="22" t="s">
        <v>1129</v>
      </c>
      <c r="AA74" s="22">
        <v>4.6156748749999998</v>
      </c>
      <c r="AB74" s="22" t="s">
        <v>718</v>
      </c>
      <c r="AC74" s="22">
        <v>3.5112606999999997E-2</v>
      </c>
      <c r="AD74" s="22" t="s">
        <v>719</v>
      </c>
      <c r="AE74" s="22">
        <v>2.8811672999999999E-2</v>
      </c>
      <c r="AF74" s="22" t="s">
        <v>1129</v>
      </c>
      <c r="AG74" s="22">
        <v>-0.15856748700000001</v>
      </c>
      <c r="AH74" s="22" t="s">
        <v>718</v>
      </c>
      <c r="AI74" s="22">
        <v>0.17325675500000001</v>
      </c>
      <c r="AJ74" s="22" t="s">
        <v>719</v>
      </c>
      <c r="AK74" s="22">
        <v>0.167337082</v>
      </c>
      <c r="AL74" s="22" t="s">
        <v>1129</v>
      </c>
      <c r="AM74" s="22">
        <v>0.26926455671203059</v>
      </c>
      <c r="AN74" s="22" t="s">
        <v>718</v>
      </c>
      <c r="AO74" s="22">
        <v>4.1136319826043655E-2</v>
      </c>
      <c r="AP74" s="22" t="s">
        <v>719</v>
      </c>
      <c r="AQ74" s="24">
        <v>3.7346907425228615E-2</v>
      </c>
      <c r="AR74" s="22" t="s">
        <v>1129</v>
      </c>
      <c r="AS74" s="22">
        <v>2.8256789998628533</v>
      </c>
      <c r="AT74" s="22" t="s">
        <v>718</v>
      </c>
      <c r="AU74" s="22">
        <v>1.4213175449715238</v>
      </c>
      <c r="AV74" s="22" t="s">
        <v>719</v>
      </c>
      <c r="AW74" s="24">
        <v>6.4409819441786729</v>
      </c>
      <c r="AX74" s="22" t="s">
        <v>1129</v>
      </c>
      <c r="AY74" s="23">
        <v>192.85754710000001</v>
      </c>
      <c r="AZ74" s="22" t="s">
        <v>718</v>
      </c>
      <c r="BA74" s="23">
        <v>13.22030663</v>
      </c>
      <c r="BB74" s="22" t="s">
        <v>719</v>
      </c>
      <c r="BC74" s="23">
        <v>11.205482809999999</v>
      </c>
      <c r="BD74" s="22" t="s">
        <v>1129</v>
      </c>
      <c r="BE74" s="22">
        <v>0.225314812</v>
      </c>
      <c r="BF74" s="22" t="s">
        <v>718</v>
      </c>
      <c r="BG74" s="22">
        <v>0.101464741</v>
      </c>
      <c r="BH74" s="22" t="s">
        <v>719</v>
      </c>
      <c r="BI74" s="22">
        <v>5.4636784000000001E-2</v>
      </c>
      <c r="BJ74" t="s">
        <v>1130</v>
      </c>
    </row>
    <row r="75" spans="1:62">
      <c r="A75">
        <v>206380678</v>
      </c>
      <c r="B75" t="s">
        <v>653</v>
      </c>
      <c r="C75" t="s">
        <v>571</v>
      </c>
      <c r="D75" t="s">
        <v>717</v>
      </c>
      <c r="E75" s="22">
        <v>0.85662331400000002</v>
      </c>
      <c r="F75" s="22" t="s">
        <v>718</v>
      </c>
      <c r="G75" s="22">
        <v>6.0825931E-2</v>
      </c>
      <c r="H75" s="22" t="s">
        <v>719</v>
      </c>
      <c r="I75" s="22">
        <v>5.0322499E-2</v>
      </c>
      <c r="J75" s="22" t="s">
        <v>1128</v>
      </c>
      <c r="K75" s="22">
        <v>0.66239048100434961</v>
      </c>
      <c r="L75" t="s">
        <v>653</v>
      </c>
      <c r="M75" s="22" t="s">
        <v>645</v>
      </c>
      <c r="N75" t="s">
        <v>717</v>
      </c>
      <c r="O75" s="22">
        <v>0.81398977500000003</v>
      </c>
      <c r="P75" s="22" t="s">
        <v>718</v>
      </c>
      <c r="Q75" s="22">
        <v>5.7367559999999998E-2</v>
      </c>
      <c r="R75" s="22" t="s">
        <v>719</v>
      </c>
      <c r="S75" s="22">
        <v>5.6614314999999998E-2</v>
      </c>
      <c r="T75" s="22" t="s">
        <v>1129</v>
      </c>
      <c r="U75" s="23">
        <v>5368.3567089999997</v>
      </c>
      <c r="V75" s="22" t="s">
        <v>718</v>
      </c>
      <c r="W75" s="23">
        <v>113.1095869</v>
      </c>
      <c r="X75" s="22" t="s">
        <v>719</v>
      </c>
      <c r="Y75" s="23">
        <v>99.53102792</v>
      </c>
      <c r="Z75" s="22" t="s">
        <v>1129</v>
      </c>
      <c r="AA75" s="22">
        <v>4.555371826</v>
      </c>
      <c r="AB75" s="22" t="s">
        <v>718</v>
      </c>
      <c r="AC75" s="22">
        <v>5.6052647999999997E-2</v>
      </c>
      <c r="AD75" s="22" t="s">
        <v>719</v>
      </c>
      <c r="AE75" s="22">
        <v>3.9514217999999997E-2</v>
      </c>
      <c r="AF75" s="22" t="s">
        <v>1129</v>
      </c>
      <c r="AG75" s="22">
        <v>-0.12727577300000001</v>
      </c>
      <c r="AH75" s="22" t="s">
        <v>718</v>
      </c>
      <c r="AI75" s="22">
        <v>0.16881248600000001</v>
      </c>
      <c r="AJ75" s="22" t="s">
        <v>719</v>
      </c>
      <c r="AK75" s="22">
        <v>0.14926212</v>
      </c>
      <c r="AL75" s="22" t="s">
        <v>1129</v>
      </c>
      <c r="AM75" s="22">
        <v>0.49510928964976386</v>
      </c>
      <c r="AN75" s="22" t="s">
        <v>718</v>
      </c>
      <c r="AO75" s="22">
        <v>9.0894826403804974E-2</v>
      </c>
      <c r="AP75" s="22" t="s">
        <v>719</v>
      </c>
      <c r="AQ75" s="24">
        <v>9.7330443977871939E-2</v>
      </c>
      <c r="AR75" s="22" t="s">
        <v>1129</v>
      </c>
      <c r="AS75" s="22">
        <v>3.9979489841469604</v>
      </c>
      <c r="AT75" s="22" t="s">
        <v>718</v>
      </c>
      <c r="AU75" s="22">
        <v>2.2910015937004014</v>
      </c>
      <c r="AV75" s="22" t="s">
        <v>719</v>
      </c>
      <c r="AW75" s="24">
        <v>5.0821997419368943</v>
      </c>
      <c r="AX75" s="22" t="s">
        <v>1129</v>
      </c>
      <c r="AY75" s="23">
        <v>400.80581860000001</v>
      </c>
      <c r="AZ75" s="22" t="s">
        <v>718</v>
      </c>
      <c r="BA75" s="23">
        <v>39.440863059999998</v>
      </c>
      <c r="BB75" s="22" t="s">
        <v>719</v>
      </c>
      <c r="BC75" s="23">
        <v>35.125895829999997</v>
      </c>
      <c r="BD75" s="22" t="s">
        <v>1129</v>
      </c>
      <c r="BE75" s="22">
        <v>0.19707265500000001</v>
      </c>
      <c r="BF75" s="22" t="s">
        <v>718</v>
      </c>
      <c r="BG75" s="22">
        <v>0.109638107</v>
      </c>
      <c r="BH75" s="22" t="s">
        <v>719</v>
      </c>
      <c r="BI75" s="22">
        <v>7.1848803000000003E-2</v>
      </c>
      <c r="BJ75" t="s">
        <v>1130</v>
      </c>
    </row>
    <row r="76" spans="1:62">
      <c r="A76">
        <v>206432863</v>
      </c>
      <c r="B76" t="s">
        <v>653</v>
      </c>
      <c r="C76" t="s">
        <v>740</v>
      </c>
      <c r="D76" t="s">
        <v>717</v>
      </c>
      <c r="E76" s="22">
        <v>0.98776101800000005</v>
      </c>
      <c r="F76" s="22" t="s">
        <v>718</v>
      </c>
      <c r="G76" s="22">
        <v>6.5904961999999997E-2</v>
      </c>
      <c r="H76" s="22" t="s">
        <v>719</v>
      </c>
      <c r="I76" s="22">
        <v>5.6053736E-2</v>
      </c>
      <c r="J76" s="22" t="s">
        <v>1128</v>
      </c>
      <c r="K76" s="22" t="s">
        <v>645</v>
      </c>
      <c r="L76" t="s">
        <v>653</v>
      </c>
      <c r="M76" s="22" t="s">
        <v>645</v>
      </c>
      <c r="N76" t="s">
        <v>717</v>
      </c>
      <c r="O76" s="22">
        <v>0.97801529899999995</v>
      </c>
      <c r="P76" s="22" t="s">
        <v>718</v>
      </c>
      <c r="Q76" s="22">
        <v>9.1776747000000006E-2</v>
      </c>
      <c r="R76" s="22" t="s">
        <v>719</v>
      </c>
      <c r="S76" s="22">
        <v>0.164481035</v>
      </c>
      <c r="T76" s="22" t="s">
        <v>1129</v>
      </c>
      <c r="U76" s="23">
        <v>5788.5707469999998</v>
      </c>
      <c r="V76" s="22" t="s">
        <v>718</v>
      </c>
      <c r="W76" s="23">
        <v>125.5760014</v>
      </c>
      <c r="X76" s="22" t="s">
        <v>719</v>
      </c>
      <c r="Y76" s="23">
        <v>85.981328230000003</v>
      </c>
      <c r="Z76" s="22" t="s">
        <v>1129</v>
      </c>
      <c r="AA76" s="22">
        <v>4.4552510649999997</v>
      </c>
      <c r="AB76" s="22" t="s">
        <v>718</v>
      </c>
      <c r="AC76" s="22">
        <v>0.13223705299999999</v>
      </c>
      <c r="AD76" s="22" t="s">
        <v>719</v>
      </c>
      <c r="AE76" s="22">
        <v>6.5228693000000004E-2</v>
      </c>
      <c r="AF76" s="22" t="s">
        <v>1129</v>
      </c>
      <c r="AG76" s="22">
        <v>-3.4177956000000002E-2</v>
      </c>
      <c r="AH76" s="22" t="s">
        <v>718</v>
      </c>
      <c r="AI76" s="22">
        <v>0.17742576600000001</v>
      </c>
      <c r="AJ76" s="22" t="s">
        <v>719</v>
      </c>
      <c r="AK76" s="22">
        <v>0.13915174799999999</v>
      </c>
      <c r="AL76" s="22" t="s">
        <v>1129</v>
      </c>
      <c r="AM76" s="22">
        <v>0.96727649619309852</v>
      </c>
      <c r="AN76" s="22" t="s">
        <v>718</v>
      </c>
      <c r="AO76" s="22">
        <v>0.2129696056242415</v>
      </c>
      <c r="AP76" s="22" t="s">
        <v>719</v>
      </c>
      <c r="AQ76" s="24">
        <v>0.36913657273616718</v>
      </c>
      <c r="AR76" s="22" t="s">
        <v>1129</v>
      </c>
      <c r="AS76" s="22">
        <v>4.1340865057755254</v>
      </c>
      <c r="AT76" s="22" t="s">
        <v>718</v>
      </c>
      <c r="AU76" s="22">
        <v>2.400420945089198</v>
      </c>
      <c r="AV76" s="22" t="s">
        <v>719</v>
      </c>
      <c r="AW76" s="24">
        <v>3.6339979743232247</v>
      </c>
      <c r="AX76" s="22" t="s">
        <v>1129</v>
      </c>
      <c r="AY76" s="23">
        <v>417.49936389999999</v>
      </c>
      <c r="AZ76" s="22" t="s">
        <v>718</v>
      </c>
      <c r="BA76" s="23">
        <v>41.517423309999998</v>
      </c>
      <c r="BB76" s="22" t="s">
        <v>719</v>
      </c>
      <c r="BC76" s="23">
        <v>71.016670829999995</v>
      </c>
      <c r="BD76" s="22" t="s">
        <v>1129</v>
      </c>
      <c r="BE76" s="22">
        <v>0.21538040899999999</v>
      </c>
      <c r="BF76" s="22" t="s">
        <v>718</v>
      </c>
      <c r="BG76" s="22">
        <v>0.100391909</v>
      </c>
      <c r="BH76" s="22" t="s">
        <v>719</v>
      </c>
      <c r="BI76" s="22">
        <v>6.0210988999999999E-2</v>
      </c>
      <c r="BJ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C154"/>
  <sheetViews>
    <sheetView topLeftCell="A135" workbookViewId="0">
      <selection activeCell="A2" sqref="A2:AA151"/>
    </sheetView>
  </sheetViews>
  <sheetFormatPr baseColWidth="10" defaultRowHeight="15" x14ac:dyDescent="0"/>
  <cols>
    <col min="2" max="2" width="12.83203125" bestFit="1" customWidth="1"/>
    <col min="3" max="3" width="10.83203125" style="16"/>
    <col min="4" max="4" width="11" style="15" bestFit="1" customWidth="1"/>
    <col min="5" max="5" width="10.83203125" style="15"/>
    <col min="6" max="6" width="11" style="16" bestFit="1" customWidth="1"/>
    <col min="7" max="7" width="10.83203125" style="16"/>
    <col min="8" max="8" width="11" style="16" bestFit="1" customWidth="1"/>
    <col min="9" max="9" width="10.83203125" style="16"/>
    <col min="10" max="10" width="11" style="16" bestFit="1" customWidth="1"/>
    <col min="11" max="11" width="10.83203125" style="21"/>
    <col min="12" max="12" width="11" style="11" bestFit="1" customWidth="1"/>
    <col min="13" max="13" width="10.83203125" style="11"/>
    <col min="14" max="14" width="11" style="11" bestFit="1" customWidth="1"/>
    <col min="15" max="15" width="10.83203125" style="16"/>
    <col min="16" max="16" width="11" style="16" bestFit="1" customWidth="1"/>
    <col min="17" max="17" width="10.83203125" style="16"/>
    <col min="18" max="18" width="11" style="16" bestFit="1" customWidth="1"/>
    <col min="19" max="19" width="10.83203125" style="16"/>
    <col min="20" max="20" width="11" style="16" bestFit="1" customWidth="1"/>
    <col min="21" max="21" width="10.83203125" style="16"/>
    <col min="22" max="22" width="11" style="16" bestFit="1" customWidth="1"/>
    <col min="23" max="23" width="10.83203125" style="16"/>
    <col min="24" max="24" width="11" style="16" bestFit="1" customWidth="1"/>
    <col min="25" max="25" width="10.83203125" style="16"/>
    <col min="26" max="26" width="11" style="16" bestFit="1" customWidth="1"/>
  </cols>
  <sheetData>
    <row r="1" spans="1:27">
      <c r="A1" s="22"/>
      <c r="B1" s="30" t="s">
        <v>62</v>
      </c>
      <c r="C1" s="31"/>
      <c r="D1" s="32" t="s">
        <v>630</v>
      </c>
      <c r="E1" s="32"/>
      <c r="F1" s="33" t="s">
        <v>578</v>
      </c>
      <c r="G1" s="33"/>
      <c r="H1" s="33" t="s">
        <v>495</v>
      </c>
      <c r="I1" s="33"/>
      <c r="J1" s="34" t="s">
        <v>694</v>
      </c>
      <c r="K1" s="35"/>
      <c r="L1" s="34" t="s">
        <v>696</v>
      </c>
      <c r="M1" s="36"/>
      <c r="N1" s="34" t="s">
        <v>698</v>
      </c>
      <c r="O1" s="33"/>
      <c r="P1" s="31" t="s">
        <v>579</v>
      </c>
      <c r="Q1" s="31"/>
      <c r="R1" s="31" t="s">
        <v>580</v>
      </c>
      <c r="S1" s="31"/>
      <c r="T1" s="31" t="s">
        <v>574</v>
      </c>
      <c r="U1" s="31"/>
      <c r="V1" s="31" t="s">
        <v>585</v>
      </c>
      <c r="W1" s="31"/>
      <c r="X1" s="31" t="s">
        <v>586</v>
      </c>
      <c r="Y1" s="31"/>
      <c r="Z1" s="31" t="s">
        <v>587</v>
      </c>
      <c r="AA1" s="22"/>
    </row>
    <row r="2" spans="1:27">
      <c r="A2" s="30" t="s">
        <v>650</v>
      </c>
      <c r="B2" s="42">
        <v>201160662</v>
      </c>
      <c r="C2" s="31" t="s">
        <v>651</v>
      </c>
      <c r="D2" s="37" t="s">
        <v>645</v>
      </c>
      <c r="E2" s="37" t="s">
        <v>735</v>
      </c>
      <c r="F2" s="38">
        <v>12.548</v>
      </c>
      <c r="G2" s="37" t="s">
        <v>735</v>
      </c>
      <c r="H2" s="38">
        <v>12.148999999999999</v>
      </c>
      <c r="I2" s="37" t="s">
        <v>735</v>
      </c>
      <c r="J2" s="38">
        <v>12.287000000000001</v>
      </c>
      <c r="K2" s="37" t="s">
        <v>735</v>
      </c>
      <c r="L2" s="39">
        <v>12.05</v>
      </c>
      <c r="M2" s="37" t="s">
        <v>735</v>
      </c>
      <c r="N2" s="39">
        <v>11.978999999999999</v>
      </c>
      <c r="O2" s="37" t="s">
        <v>735</v>
      </c>
      <c r="P2" s="31">
        <v>11.163</v>
      </c>
      <c r="Q2" s="37" t="s">
        <v>735</v>
      </c>
      <c r="R2" s="31">
        <v>10.848000000000001</v>
      </c>
      <c r="S2" s="37" t="s">
        <v>735</v>
      </c>
      <c r="T2" s="31">
        <v>10.797000000000001</v>
      </c>
      <c r="U2" s="37" t="s">
        <v>735</v>
      </c>
      <c r="V2" s="31">
        <v>10.711</v>
      </c>
      <c r="W2" s="37" t="s">
        <v>735</v>
      </c>
      <c r="X2" s="31">
        <v>10.688000000000001</v>
      </c>
      <c r="Y2" s="37" t="s">
        <v>735</v>
      </c>
      <c r="Z2" s="31">
        <v>10.459</v>
      </c>
      <c r="AA2" s="22" t="s">
        <v>646</v>
      </c>
    </row>
    <row r="3" spans="1:27">
      <c r="A3" s="22"/>
      <c r="B3" s="42"/>
      <c r="C3" s="31" t="s">
        <v>653</v>
      </c>
      <c r="D3" s="37" t="s">
        <v>645</v>
      </c>
      <c r="E3" s="37" t="s">
        <v>654</v>
      </c>
      <c r="F3" s="38">
        <v>6.0999999999999999E-2</v>
      </c>
      <c r="G3" s="38" t="s">
        <v>655</v>
      </c>
      <c r="H3" s="38">
        <v>2.3E-2</v>
      </c>
      <c r="I3" s="38" t="s">
        <v>655</v>
      </c>
      <c r="J3" s="38">
        <v>1.6E-2</v>
      </c>
      <c r="K3" s="38" t="s">
        <v>655</v>
      </c>
      <c r="L3" s="39">
        <v>0.09</v>
      </c>
      <c r="M3" s="38" t="s">
        <v>655</v>
      </c>
      <c r="N3" s="39">
        <v>0.08</v>
      </c>
      <c r="O3" s="38" t="s">
        <v>655</v>
      </c>
      <c r="P3" s="31">
        <v>2.5999999999999999E-2</v>
      </c>
      <c r="Q3" s="38" t="s">
        <v>655</v>
      </c>
      <c r="R3" s="31">
        <v>2.5999999999999999E-2</v>
      </c>
      <c r="S3" s="38" t="s">
        <v>655</v>
      </c>
      <c r="T3" s="31">
        <v>2.4E-2</v>
      </c>
      <c r="U3" s="38" t="s">
        <v>655</v>
      </c>
      <c r="V3" s="31">
        <v>2.3E-2</v>
      </c>
      <c r="W3" s="38" t="s">
        <v>655</v>
      </c>
      <c r="X3" s="31">
        <v>0.02</v>
      </c>
      <c r="Y3" s="38" t="s">
        <v>655</v>
      </c>
      <c r="Z3" s="31">
        <v>8.3000000000000004E-2</v>
      </c>
      <c r="AA3" s="22" t="s">
        <v>659</v>
      </c>
    </row>
    <row r="4" spans="1:27">
      <c r="A4" s="30" t="s">
        <v>650</v>
      </c>
      <c r="B4" s="42">
        <v>201207683</v>
      </c>
      <c r="C4" s="31" t="s">
        <v>651</v>
      </c>
      <c r="D4" s="37" t="s">
        <v>645</v>
      </c>
      <c r="E4" s="37" t="s">
        <v>735</v>
      </c>
      <c r="F4" s="38">
        <v>11.603</v>
      </c>
      <c r="G4" s="37" t="s">
        <v>735</v>
      </c>
      <c r="H4" s="38">
        <v>10.823</v>
      </c>
      <c r="I4" s="37" t="s">
        <v>735</v>
      </c>
      <c r="J4" s="38">
        <v>11.156000000000001</v>
      </c>
      <c r="K4" s="37" t="s">
        <v>735</v>
      </c>
      <c r="L4" s="39">
        <v>10.596</v>
      </c>
      <c r="M4" s="37" t="s">
        <v>735</v>
      </c>
      <c r="N4" s="39">
        <v>10.422000000000001</v>
      </c>
      <c r="O4" s="37" t="s">
        <v>737</v>
      </c>
      <c r="P4" s="31">
        <v>9.4209999999999994</v>
      </c>
      <c r="Q4" s="37" t="s">
        <v>737</v>
      </c>
      <c r="R4" s="31">
        <v>8.8960000000000008</v>
      </c>
      <c r="S4" s="37" t="s">
        <v>737</v>
      </c>
      <c r="T4" s="31">
        <v>8.8870000000000005</v>
      </c>
      <c r="U4" s="37" t="s">
        <v>737</v>
      </c>
      <c r="V4" s="31">
        <v>8.8360000000000003</v>
      </c>
      <c r="W4" s="37" t="s">
        <v>737</v>
      </c>
      <c r="X4" s="31">
        <v>8.8719999999999999</v>
      </c>
      <c r="Y4" s="37" t="s">
        <v>737</v>
      </c>
      <c r="Z4" s="31">
        <v>8.83</v>
      </c>
      <c r="AA4" s="22" t="s">
        <v>646</v>
      </c>
    </row>
    <row r="5" spans="1:27">
      <c r="A5" s="22"/>
      <c r="B5" s="42"/>
      <c r="C5" s="31" t="s">
        <v>653</v>
      </c>
      <c r="D5" s="37" t="s">
        <v>645</v>
      </c>
      <c r="E5" s="37" t="s">
        <v>654</v>
      </c>
      <c r="F5" s="38">
        <v>2.1999999999999999E-2</v>
      </c>
      <c r="G5" s="38" t="s">
        <v>655</v>
      </c>
      <c r="H5" s="38">
        <v>1.2E-2</v>
      </c>
      <c r="I5" s="38" t="s">
        <v>655</v>
      </c>
      <c r="J5" s="38">
        <v>0.02</v>
      </c>
      <c r="K5" s="38" t="s">
        <v>655</v>
      </c>
      <c r="L5" s="39">
        <v>2.5000000000000001E-2</v>
      </c>
      <c r="M5" s="38" t="s">
        <v>655</v>
      </c>
      <c r="N5" s="39">
        <v>0.121</v>
      </c>
      <c r="O5" s="38" t="s">
        <v>655</v>
      </c>
      <c r="P5" s="31">
        <v>2.4E-2</v>
      </c>
      <c r="Q5" s="38" t="s">
        <v>655</v>
      </c>
      <c r="R5" s="31">
        <v>2.1000000000000001E-2</v>
      </c>
      <c r="S5" s="38" t="s">
        <v>655</v>
      </c>
      <c r="T5" s="31">
        <v>2.1000000000000001E-2</v>
      </c>
      <c r="U5" s="38" t="s">
        <v>655</v>
      </c>
      <c r="V5" s="31">
        <v>2.1999999999999999E-2</v>
      </c>
      <c r="W5" s="38" t="s">
        <v>655</v>
      </c>
      <c r="X5" s="31">
        <v>0.02</v>
      </c>
      <c r="Y5" s="38" t="s">
        <v>655</v>
      </c>
      <c r="Z5" s="31">
        <v>2.9000000000000001E-2</v>
      </c>
      <c r="AA5" s="22" t="s">
        <v>659</v>
      </c>
    </row>
    <row r="6" spans="1:27">
      <c r="A6" s="30" t="s">
        <v>650</v>
      </c>
      <c r="B6" s="42">
        <v>201208431</v>
      </c>
      <c r="C6" s="31" t="s">
        <v>651</v>
      </c>
      <c r="D6" s="37" t="s">
        <v>645</v>
      </c>
      <c r="E6" s="37" t="s">
        <v>735</v>
      </c>
      <c r="F6" s="38">
        <v>16.225999999999999</v>
      </c>
      <c r="G6" s="37" t="s">
        <v>735</v>
      </c>
      <c r="H6" s="38">
        <v>14.888999999999999</v>
      </c>
      <c r="I6" s="37" t="s">
        <v>735</v>
      </c>
      <c r="J6" s="38">
        <v>15.555</v>
      </c>
      <c r="K6" s="37" t="s">
        <v>735</v>
      </c>
      <c r="L6" s="39">
        <v>14.288</v>
      </c>
      <c r="M6" s="37" t="s">
        <v>735</v>
      </c>
      <c r="N6" s="39">
        <v>13.89</v>
      </c>
      <c r="O6" s="37" t="s">
        <v>735</v>
      </c>
      <c r="P6" s="31">
        <v>12.367000000000001</v>
      </c>
      <c r="Q6" s="37" t="s">
        <v>735</v>
      </c>
      <c r="R6" s="31">
        <v>11.747</v>
      </c>
      <c r="S6" s="37" t="s">
        <v>735</v>
      </c>
      <c r="T6" s="31">
        <v>11.571</v>
      </c>
      <c r="U6" s="37" t="s">
        <v>735</v>
      </c>
      <c r="V6" s="31">
        <v>11.525</v>
      </c>
      <c r="W6" s="37" t="s">
        <v>735</v>
      </c>
      <c r="X6" s="31">
        <v>11.555999999999999</v>
      </c>
      <c r="Y6" s="37" t="s">
        <v>735</v>
      </c>
      <c r="Z6" s="31">
        <v>11.528</v>
      </c>
      <c r="AA6" s="22" t="s">
        <v>646</v>
      </c>
    </row>
    <row r="7" spans="1:27">
      <c r="A7" s="22"/>
      <c r="B7" s="42"/>
      <c r="C7" s="31" t="s">
        <v>653</v>
      </c>
      <c r="D7" s="37" t="s">
        <v>645</v>
      </c>
      <c r="E7" s="37" t="s">
        <v>654</v>
      </c>
      <c r="F7" s="38">
        <v>5.3999999999999999E-2</v>
      </c>
      <c r="G7" s="38" t="s">
        <v>655</v>
      </c>
      <c r="H7" s="38">
        <v>4.7E-2</v>
      </c>
      <c r="I7" s="38" t="s">
        <v>655</v>
      </c>
      <c r="J7" s="38">
        <v>0.04</v>
      </c>
      <c r="K7" s="38" t="s">
        <v>655</v>
      </c>
      <c r="L7" s="39">
        <v>7.0000000000000007E-2</v>
      </c>
      <c r="M7" s="38" t="s">
        <v>655</v>
      </c>
      <c r="N7" s="39">
        <v>0.13</v>
      </c>
      <c r="O7" s="38" t="s">
        <v>655</v>
      </c>
      <c r="P7" s="31">
        <v>2.1999999999999999E-2</v>
      </c>
      <c r="Q7" s="38" t="s">
        <v>655</v>
      </c>
      <c r="R7" s="31">
        <v>2.4E-2</v>
      </c>
      <c r="S7" s="38" t="s">
        <v>655</v>
      </c>
      <c r="T7" s="31">
        <v>2.3E-2</v>
      </c>
      <c r="U7" s="38" t="s">
        <v>655</v>
      </c>
      <c r="V7" s="31">
        <v>2.3E-2</v>
      </c>
      <c r="W7" s="38" t="s">
        <v>655</v>
      </c>
      <c r="X7" s="31">
        <v>2.1999999999999999E-2</v>
      </c>
      <c r="Y7" s="38" t="s">
        <v>655</v>
      </c>
      <c r="Z7" s="31">
        <v>0.22</v>
      </c>
      <c r="AA7" s="22" t="s">
        <v>659</v>
      </c>
    </row>
    <row r="8" spans="1:27">
      <c r="A8" s="30" t="s">
        <v>650</v>
      </c>
      <c r="B8" s="42">
        <v>201246763</v>
      </c>
      <c r="C8" s="31" t="s">
        <v>651</v>
      </c>
      <c r="D8" s="37" t="s">
        <v>645</v>
      </c>
      <c r="E8" s="37" t="s">
        <v>735</v>
      </c>
      <c r="F8" s="38">
        <v>12.612</v>
      </c>
      <c r="G8" s="37" t="s">
        <v>735</v>
      </c>
      <c r="H8" s="38">
        <v>12.006</v>
      </c>
      <c r="I8" s="37" t="s">
        <v>735</v>
      </c>
      <c r="J8" s="38">
        <v>12.266</v>
      </c>
      <c r="K8" s="37" t="s">
        <v>735</v>
      </c>
      <c r="L8" s="39">
        <v>11.912000000000001</v>
      </c>
      <c r="M8" s="37" t="s">
        <v>735</v>
      </c>
      <c r="N8" s="39">
        <v>11.792999999999999</v>
      </c>
      <c r="O8" s="37" t="s">
        <v>735</v>
      </c>
      <c r="P8" s="31">
        <v>10.968999999999999</v>
      </c>
      <c r="Q8" s="37" t="s">
        <v>735</v>
      </c>
      <c r="R8" s="31">
        <v>10.695</v>
      </c>
      <c r="S8" s="37" t="s">
        <v>735</v>
      </c>
      <c r="T8" s="31">
        <v>10.669</v>
      </c>
      <c r="U8" s="37" t="s">
        <v>735</v>
      </c>
      <c r="V8" s="31">
        <v>10.601000000000001</v>
      </c>
      <c r="W8" s="37" t="s">
        <v>735</v>
      </c>
      <c r="X8" s="31">
        <v>10.643000000000001</v>
      </c>
      <c r="Y8" s="37" t="s">
        <v>735</v>
      </c>
      <c r="Z8" s="31">
        <v>10.388</v>
      </c>
      <c r="AA8" s="22" t="s">
        <v>646</v>
      </c>
    </row>
    <row r="9" spans="1:27">
      <c r="A9" s="22"/>
      <c r="B9" s="42"/>
      <c r="C9" s="31" t="s">
        <v>653</v>
      </c>
      <c r="D9" s="37" t="s">
        <v>645</v>
      </c>
      <c r="E9" s="37" t="s">
        <v>654</v>
      </c>
      <c r="F9" s="38">
        <v>2.5999999999999999E-2</v>
      </c>
      <c r="G9" s="38" t="s">
        <v>655</v>
      </c>
      <c r="H9" s="38">
        <v>3.5000000000000003E-2</v>
      </c>
      <c r="I9" s="38" t="s">
        <v>655</v>
      </c>
      <c r="J9" s="38">
        <v>1.7000000000000001E-2</v>
      </c>
      <c r="K9" s="38" t="s">
        <v>655</v>
      </c>
      <c r="L9" s="39">
        <v>1.0999999999999999E-2</v>
      </c>
      <c r="M9" s="38" t="s">
        <v>655</v>
      </c>
      <c r="N9" s="39">
        <v>3.3000000000000002E-2</v>
      </c>
      <c r="O9" s="38" t="s">
        <v>655</v>
      </c>
      <c r="P9" s="31">
        <v>2.4E-2</v>
      </c>
      <c r="Q9" s="38" t="s">
        <v>655</v>
      </c>
      <c r="R9" s="31">
        <v>2.1000000000000001E-2</v>
      </c>
      <c r="S9" s="38" t="s">
        <v>655</v>
      </c>
      <c r="T9" s="31">
        <v>2.3E-2</v>
      </c>
      <c r="U9" s="38" t="s">
        <v>655</v>
      </c>
      <c r="V9" s="31">
        <v>2.3E-2</v>
      </c>
      <c r="W9" s="38" t="s">
        <v>655</v>
      </c>
      <c r="X9" s="31">
        <v>0.02</v>
      </c>
      <c r="Y9" s="38" t="s">
        <v>655</v>
      </c>
      <c r="Z9" s="31">
        <v>7.8E-2</v>
      </c>
      <c r="AA9" s="22" t="s">
        <v>659</v>
      </c>
    </row>
    <row r="10" spans="1:27">
      <c r="A10" s="30" t="s">
        <v>650</v>
      </c>
      <c r="B10" s="42">
        <v>201253025</v>
      </c>
      <c r="C10" s="31" t="s">
        <v>651</v>
      </c>
      <c r="D10" s="37" t="s">
        <v>645</v>
      </c>
      <c r="E10" s="37" t="s">
        <v>735</v>
      </c>
      <c r="F10" s="38">
        <v>13.611000000000001</v>
      </c>
      <c r="G10" s="37" t="s">
        <v>735</v>
      </c>
      <c r="H10" s="38">
        <v>12.957000000000001</v>
      </c>
      <c r="I10" s="37" t="s">
        <v>735</v>
      </c>
      <c r="J10" s="38">
        <v>13.233000000000001</v>
      </c>
      <c r="K10" s="37" t="s">
        <v>735</v>
      </c>
      <c r="L10" s="39">
        <v>12.791</v>
      </c>
      <c r="M10" s="37" t="s">
        <v>735</v>
      </c>
      <c r="N10" s="39">
        <v>12.696999999999999</v>
      </c>
      <c r="O10" s="37" t="s">
        <v>735</v>
      </c>
      <c r="P10" s="31">
        <v>11.935</v>
      </c>
      <c r="Q10" s="37" t="s">
        <v>735</v>
      </c>
      <c r="R10" s="31">
        <v>11.635999999999999</v>
      </c>
      <c r="S10" s="37" t="s">
        <v>735</v>
      </c>
      <c r="T10" s="31">
        <v>11.563000000000001</v>
      </c>
      <c r="U10" s="37" t="s">
        <v>735</v>
      </c>
      <c r="V10" s="31">
        <v>11.538</v>
      </c>
      <c r="W10" s="37" t="s">
        <v>735</v>
      </c>
      <c r="X10" s="31">
        <v>11.596</v>
      </c>
      <c r="Y10" s="37" t="s">
        <v>735</v>
      </c>
      <c r="Z10" s="31">
        <v>11.369</v>
      </c>
      <c r="AA10" s="22" t="s">
        <v>646</v>
      </c>
    </row>
    <row r="11" spans="1:27">
      <c r="A11" s="22"/>
      <c r="B11" s="42"/>
      <c r="C11" s="31" t="s">
        <v>653</v>
      </c>
      <c r="D11" s="37" t="s">
        <v>645</v>
      </c>
      <c r="E11" s="37" t="s">
        <v>654</v>
      </c>
      <c r="F11" s="38">
        <v>0.115</v>
      </c>
      <c r="G11" s="38" t="s">
        <v>655</v>
      </c>
      <c r="H11" s="38">
        <v>0.13700000000000001</v>
      </c>
      <c r="I11" s="38" t="s">
        <v>655</v>
      </c>
      <c r="J11" s="38">
        <v>0.11</v>
      </c>
      <c r="K11" s="38" t="s">
        <v>655</v>
      </c>
      <c r="L11" s="39">
        <v>0.11899999999999999</v>
      </c>
      <c r="M11" s="38" t="s">
        <v>655</v>
      </c>
      <c r="N11" s="39">
        <v>0.14799999999999999</v>
      </c>
      <c r="O11" s="38" t="s">
        <v>655</v>
      </c>
      <c r="P11" s="31">
        <v>3.5999999999999997E-2</v>
      </c>
      <c r="Q11" s="38" t="s">
        <v>655</v>
      </c>
      <c r="R11" s="31">
        <v>0.04</v>
      </c>
      <c r="S11" s="38" t="s">
        <v>655</v>
      </c>
      <c r="T11" s="31">
        <v>2.9000000000000001E-2</v>
      </c>
      <c r="U11" s="38" t="s">
        <v>655</v>
      </c>
      <c r="V11" s="31">
        <v>2.7E-2</v>
      </c>
      <c r="W11" s="38" t="s">
        <v>655</v>
      </c>
      <c r="X11" s="31">
        <v>2.8000000000000001E-2</v>
      </c>
      <c r="Y11" s="38" t="s">
        <v>655</v>
      </c>
      <c r="Z11" s="31">
        <v>0.25900000000000001</v>
      </c>
      <c r="AA11" s="22" t="s">
        <v>659</v>
      </c>
    </row>
    <row r="12" spans="1:27">
      <c r="A12" s="30" t="s">
        <v>650</v>
      </c>
      <c r="B12" s="42">
        <v>201257461</v>
      </c>
      <c r="C12" s="31" t="s">
        <v>651</v>
      </c>
      <c r="D12" s="37" t="s">
        <v>645</v>
      </c>
      <c r="E12" s="37" t="s">
        <v>735</v>
      </c>
      <c r="F12" s="38">
        <v>12.818</v>
      </c>
      <c r="G12" s="37" t="s">
        <v>735</v>
      </c>
      <c r="H12" s="38">
        <v>11.749000000000001</v>
      </c>
      <c r="I12" s="37" t="s">
        <v>735</v>
      </c>
      <c r="J12" s="38">
        <v>12.241</v>
      </c>
      <c r="K12" s="37" t="s">
        <v>735</v>
      </c>
      <c r="L12" s="39">
        <v>11.488</v>
      </c>
      <c r="M12" s="37" t="s">
        <v>735</v>
      </c>
      <c r="N12" s="39">
        <v>11.189</v>
      </c>
      <c r="O12" s="37" t="s">
        <v>737</v>
      </c>
      <c r="P12" s="31">
        <v>9.9939999999999998</v>
      </c>
      <c r="Q12" s="37" t="s">
        <v>737</v>
      </c>
      <c r="R12" s="31">
        <v>9.4789999999999992</v>
      </c>
      <c r="S12" s="37" t="s">
        <v>737</v>
      </c>
      <c r="T12" s="31">
        <v>9.3680000000000003</v>
      </c>
      <c r="U12" s="37" t="s">
        <v>737</v>
      </c>
      <c r="V12" s="31">
        <v>9.2840000000000007</v>
      </c>
      <c r="W12" s="37" t="s">
        <v>737</v>
      </c>
      <c r="X12" s="31">
        <v>9.3859999999999992</v>
      </c>
      <c r="Y12" s="37" t="s">
        <v>737</v>
      </c>
      <c r="Z12" s="31">
        <v>9.2840000000000007</v>
      </c>
      <c r="AA12" s="22" t="s">
        <v>646</v>
      </c>
    </row>
    <row r="13" spans="1:27">
      <c r="A13" s="22"/>
      <c r="B13" s="42"/>
      <c r="C13" s="31" t="s">
        <v>653</v>
      </c>
      <c r="D13" s="37" t="s">
        <v>645</v>
      </c>
      <c r="E13" s="37" t="s">
        <v>654</v>
      </c>
      <c r="F13" s="38">
        <v>0.02</v>
      </c>
      <c r="G13" s="38" t="s">
        <v>655</v>
      </c>
      <c r="H13" s="38">
        <v>3.3000000000000002E-2</v>
      </c>
      <c r="I13" s="38" t="s">
        <v>655</v>
      </c>
      <c r="J13" s="38">
        <v>3.9E-2</v>
      </c>
      <c r="K13" s="38" t="s">
        <v>655</v>
      </c>
      <c r="L13" s="39">
        <v>1.0999999999999999E-2</v>
      </c>
      <c r="M13" s="38" t="s">
        <v>655</v>
      </c>
      <c r="N13" s="39">
        <v>0.02</v>
      </c>
      <c r="O13" s="38" t="s">
        <v>655</v>
      </c>
      <c r="P13" s="31">
        <v>2.3E-2</v>
      </c>
      <c r="Q13" s="38" t="s">
        <v>655</v>
      </c>
      <c r="R13" s="31">
        <v>2.4E-2</v>
      </c>
      <c r="S13" s="38" t="s">
        <v>655</v>
      </c>
      <c r="T13" s="31">
        <v>2.3E-2</v>
      </c>
      <c r="U13" s="38" t="s">
        <v>655</v>
      </c>
      <c r="V13" s="31">
        <v>2.1999999999999999E-2</v>
      </c>
      <c r="W13" s="38" t="s">
        <v>655</v>
      </c>
      <c r="X13" s="31">
        <v>0.02</v>
      </c>
      <c r="Y13" s="38" t="s">
        <v>655</v>
      </c>
      <c r="Z13" s="31">
        <v>3.6999999999999998E-2</v>
      </c>
      <c r="AA13" s="22" t="s">
        <v>659</v>
      </c>
    </row>
    <row r="14" spans="1:27">
      <c r="A14" s="30" t="s">
        <v>650</v>
      </c>
      <c r="B14" s="42">
        <v>201270464</v>
      </c>
      <c r="C14" s="31" t="s">
        <v>738</v>
      </c>
      <c r="D14" s="31">
        <v>0.55000000000000004</v>
      </c>
      <c r="E14" s="37" t="s">
        <v>737</v>
      </c>
      <c r="F14" s="38">
        <v>9.82</v>
      </c>
      <c r="G14" s="37" t="s">
        <v>737</v>
      </c>
      <c r="H14" s="38">
        <v>9.1159999999999997</v>
      </c>
      <c r="I14" s="37" t="s">
        <v>737</v>
      </c>
      <c r="J14" s="38">
        <v>9.6539999999999999</v>
      </c>
      <c r="K14" s="37" t="s">
        <v>737</v>
      </c>
      <c r="L14" s="39">
        <v>9.0920000000000005</v>
      </c>
      <c r="M14" s="37" t="s">
        <v>737</v>
      </c>
      <c r="N14" s="39">
        <v>9.1590000000000007</v>
      </c>
      <c r="O14" s="37" t="s">
        <v>737</v>
      </c>
      <c r="P14" s="31">
        <v>8.5259999999999998</v>
      </c>
      <c r="Q14" s="37" t="s">
        <v>737</v>
      </c>
      <c r="R14" s="31">
        <v>8.4870000000000001</v>
      </c>
      <c r="S14" s="37" t="s">
        <v>737</v>
      </c>
      <c r="T14" s="31">
        <v>8.4380000000000006</v>
      </c>
      <c r="U14" s="37" t="s">
        <v>737</v>
      </c>
      <c r="V14" s="31">
        <v>8.3940000000000001</v>
      </c>
      <c r="W14" s="37" t="s">
        <v>737</v>
      </c>
      <c r="X14" s="31">
        <v>8.423</v>
      </c>
      <c r="Y14" s="37" t="s">
        <v>737</v>
      </c>
      <c r="Z14" s="31">
        <v>8.4239999999999995</v>
      </c>
      <c r="AA14" s="22" t="s">
        <v>646</v>
      </c>
    </row>
    <row r="15" spans="1:27">
      <c r="A15" s="22"/>
      <c r="B15" s="42"/>
      <c r="C15" s="31" t="s">
        <v>654</v>
      </c>
      <c r="D15" s="31">
        <v>1.68</v>
      </c>
      <c r="E15" s="37" t="s">
        <v>655</v>
      </c>
      <c r="F15" s="38">
        <v>0.56599999999999995</v>
      </c>
      <c r="G15" s="38" t="s">
        <v>655</v>
      </c>
      <c r="H15" s="38">
        <v>4.8000000000000001E-2</v>
      </c>
      <c r="I15" s="38" t="s">
        <v>655</v>
      </c>
      <c r="J15" s="38">
        <v>0.65400000000000003</v>
      </c>
      <c r="K15" s="38" t="s">
        <v>652</v>
      </c>
      <c r="L15" s="39" t="s">
        <v>645</v>
      </c>
      <c r="M15" s="38" t="s">
        <v>653</v>
      </c>
      <c r="N15" s="39" t="s">
        <v>645</v>
      </c>
      <c r="O15" s="38" t="s">
        <v>654</v>
      </c>
      <c r="P15" s="31">
        <v>3.4000000000000002E-2</v>
      </c>
      <c r="Q15" s="38" t="s">
        <v>655</v>
      </c>
      <c r="R15" s="31">
        <v>4.2000000000000003E-2</v>
      </c>
      <c r="S15" s="38" t="s">
        <v>655</v>
      </c>
      <c r="T15" s="31">
        <v>2.3E-2</v>
      </c>
      <c r="U15" s="38" t="s">
        <v>655</v>
      </c>
      <c r="V15" s="31">
        <v>2.3E-2</v>
      </c>
      <c r="W15" s="38" t="s">
        <v>655</v>
      </c>
      <c r="X15" s="31">
        <v>0.02</v>
      </c>
      <c r="Y15" s="38" t="s">
        <v>655</v>
      </c>
      <c r="Z15" s="31">
        <v>2.4E-2</v>
      </c>
      <c r="AA15" s="22" t="s">
        <v>659</v>
      </c>
    </row>
    <row r="16" spans="1:27">
      <c r="A16" s="30" t="s">
        <v>650</v>
      </c>
      <c r="B16" s="42">
        <v>201295312</v>
      </c>
      <c r="C16" s="37" t="s">
        <v>651</v>
      </c>
      <c r="D16" s="37" t="s">
        <v>645</v>
      </c>
      <c r="E16" s="37" t="s">
        <v>735</v>
      </c>
      <c r="F16" s="38">
        <v>12.782999999999999</v>
      </c>
      <c r="G16" s="37" t="s">
        <v>735</v>
      </c>
      <c r="H16" s="38">
        <v>12.19</v>
      </c>
      <c r="I16" s="37" t="s">
        <v>735</v>
      </c>
      <c r="J16" s="38">
        <v>12.413</v>
      </c>
      <c r="K16" s="37" t="s">
        <v>735</v>
      </c>
      <c r="L16" s="39">
        <v>12.084</v>
      </c>
      <c r="M16" s="37" t="s">
        <v>735</v>
      </c>
      <c r="N16" s="39">
        <v>12.013999999999999</v>
      </c>
      <c r="O16" s="37" t="s">
        <v>735</v>
      </c>
      <c r="P16" s="31">
        <v>11.018000000000001</v>
      </c>
      <c r="Q16" s="37" t="s">
        <v>735</v>
      </c>
      <c r="R16" s="31">
        <v>10.696</v>
      </c>
      <c r="S16" s="37" t="s">
        <v>735</v>
      </c>
      <c r="T16" s="31">
        <v>10.693</v>
      </c>
      <c r="U16" s="37" t="s">
        <v>735</v>
      </c>
      <c r="V16" s="31">
        <v>10.635</v>
      </c>
      <c r="W16" s="37" t="s">
        <v>735</v>
      </c>
      <c r="X16" s="31">
        <v>10.685</v>
      </c>
      <c r="Y16" s="37" t="s">
        <v>735</v>
      </c>
      <c r="Z16" s="31">
        <v>10.747999999999999</v>
      </c>
      <c r="AA16" s="22" t="s">
        <v>646</v>
      </c>
    </row>
    <row r="17" spans="1:27">
      <c r="A17" s="22"/>
      <c r="B17" s="42"/>
      <c r="C17" s="37" t="s">
        <v>653</v>
      </c>
      <c r="D17" s="37" t="s">
        <v>645</v>
      </c>
      <c r="E17" s="37" t="s">
        <v>654</v>
      </c>
      <c r="F17" s="38">
        <v>3.5999999999999997E-2</v>
      </c>
      <c r="G17" s="38" t="s">
        <v>655</v>
      </c>
      <c r="H17" s="38">
        <v>0.123</v>
      </c>
      <c r="I17" s="38" t="s">
        <v>655</v>
      </c>
      <c r="J17" s="38">
        <v>3.1E-2</v>
      </c>
      <c r="K17" s="38" t="s">
        <v>655</v>
      </c>
      <c r="L17" s="39">
        <v>0.09</v>
      </c>
      <c r="M17" s="40" t="s">
        <v>655</v>
      </c>
      <c r="N17" s="39">
        <v>0.20499999999999999</v>
      </c>
      <c r="O17" s="38" t="s">
        <v>655</v>
      </c>
      <c r="P17" s="31">
        <v>2.5999999999999999E-2</v>
      </c>
      <c r="Q17" s="38" t="s">
        <v>655</v>
      </c>
      <c r="R17" s="31">
        <v>2.1000000000000001E-2</v>
      </c>
      <c r="S17" s="38" t="s">
        <v>655</v>
      </c>
      <c r="T17" s="31">
        <v>2.4E-2</v>
      </c>
      <c r="U17" s="38" t="s">
        <v>655</v>
      </c>
      <c r="V17" s="31">
        <v>2.4E-2</v>
      </c>
      <c r="W17" s="38" t="s">
        <v>655</v>
      </c>
      <c r="X17" s="31">
        <v>2.1999999999999999E-2</v>
      </c>
      <c r="Y17" s="38" t="s">
        <v>655</v>
      </c>
      <c r="Z17" s="31">
        <v>0.11600000000000001</v>
      </c>
      <c r="AA17" s="22" t="s">
        <v>659</v>
      </c>
    </row>
    <row r="18" spans="1:27">
      <c r="A18" s="30" t="s">
        <v>650</v>
      </c>
      <c r="B18" s="42">
        <v>201324549</v>
      </c>
      <c r="C18" s="37" t="s">
        <v>651</v>
      </c>
      <c r="D18" s="37" t="s">
        <v>645</v>
      </c>
      <c r="E18" s="37" t="s">
        <v>735</v>
      </c>
      <c r="F18" s="38">
        <v>12.68</v>
      </c>
      <c r="G18" s="37" t="s">
        <v>735</v>
      </c>
      <c r="H18" s="38">
        <v>12.212</v>
      </c>
      <c r="I18" s="37" t="s">
        <v>735</v>
      </c>
      <c r="J18" s="38">
        <v>12.411</v>
      </c>
      <c r="K18" s="37" t="s">
        <v>735</v>
      </c>
      <c r="L18" s="39">
        <v>12.076000000000001</v>
      </c>
      <c r="M18" s="37" t="s">
        <v>735</v>
      </c>
      <c r="N18" s="39">
        <v>11.994</v>
      </c>
      <c r="O18" s="37" t="s">
        <v>735</v>
      </c>
      <c r="P18" s="31">
        <v>11.236000000000001</v>
      </c>
      <c r="Q18" s="37" t="s">
        <v>735</v>
      </c>
      <c r="R18" s="31">
        <v>10.99</v>
      </c>
      <c r="S18" s="37" t="s">
        <v>735</v>
      </c>
      <c r="T18" s="31">
        <v>10.89</v>
      </c>
      <c r="U18" s="37" t="s">
        <v>735</v>
      </c>
      <c r="V18" s="31">
        <v>10.88</v>
      </c>
      <c r="W18" s="37" t="s">
        <v>735</v>
      </c>
      <c r="X18" s="31">
        <v>10.906000000000001</v>
      </c>
      <c r="Y18" s="37" t="s">
        <v>735</v>
      </c>
      <c r="Z18" s="31">
        <v>11.015000000000001</v>
      </c>
      <c r="AA18" s="22" t="s">
        <v>646</v>
      </c>
    </row>
    <row r="19" spans="1:27">
      <c r="A19" s="22"/>
      <c r="B19" s="42"/>
      <c r="C19" s="37" t="s">
        <v>653</v>
      </c>
      <c r="D19" s="37" t="s">
        <v>645</v>
      </c>
      <c r="E19" s="37" t="s">
        <v>654</v>
      </c>
      <c r="F19" s="38">
        <v>2.4E-2</v>
      </c>
      <c r="G19" s="38" t="s">
        <v>655</v>
      </c>
      <c r="H19" s="38">
        <v>4.3999999999999997E-2</v>
      </c>
      <c r="I19" s="38" t="s">
        <v>655</v>
      </c>
      <c r="J19" s="38">
        <v>2.7E-2</v>
      </c>
      <c r="K19" s="38" t="s">
        <v>655</v>
      </c>
      <c r="L19" s="39">
        <v>2.8000000000000001E-2</v>
      </c>
      <c r="M19" s="40" t="s">
        <v>655</v>
      </c>
      <c r="N19" s="39">
        <v>5.3999999999999999E-2</v>
      </c>
      <c r="O19" s="38" t="s">
        <v>655</v>
      </c>
      <c r="P19" s="31">
        <v>2.9000000000000001E-2</v>
      </c>
      <c r="Q19" s="38" t="s">
        <v>655</v>
      </c>
      <c r="R19" s="31">
        <v>2.4E-2</v>
      </c>
      <c r="S19" s="38" t="s">
        <v>655</v>
      </c>
      <c r="T19" s="31">
        <v>2.5999999999999999E-2</v>
      </c>
      <c r="U19" s="38" t="s">
        <v>655</v>
      </c>
      <c r="V19" s="31">
        <v>2.3E-2</v>
      </c>
      <c r="W19" s="38" t="s">
        <v>655</v>
      </c>
      <c r="X19" s="31">
        <v>0.02</v>
      </c>
      <c r="Y19" s="38" t="s">
        <v>655</v>
      </c>
      <c r="Z19" s="31">
        <v>0.155</v>
      </c>
      <c r="AA19" s="22" t="s">
        <v>659</v>
      </c>
    </row>
    <row r="20" spans="1:27">
      <c r="A20" s="30" t="s">
        <v>650</v>
      </c>
      <c r="B20" s="42">
        <v>201338508</v>
      </c>
      <c r="C20" s="37" t="s">
        <v>651</v>
      </c>
      <c r="D20" s="37" t="s">
        <v>645</v>
      </c>
      <c r="E20" s="37" t="s">
        <v>735</v>
      </c>
      <c r="F20" s="38">
        <v>16.295999999999999</v>
      </c>
      <c r="G20" s="37" t="s">
        <v>735</v>
      </c>
      <c r="H20" s="38">
        <v>14.912000000000001</v>
      </c>
      <c r="I20" s="37" t="s">
        <v>735</v>
      </c>
      <c r="J20" s="38">
        <v>15.622999999999999</v>
      </c>
      <c r="K20" s="37" t="s">
        <v>735</v>
      </c>
      <c r="L20" s="39">
        <v>14.334</v>
      </c>
      <c r="M20" s="37" t="s">
        <v>735</v>
      </c>
      <c r="N20" s="39">
        <v>13.792</v>
      </c>
      <c r="O20" s="37" t="s">
        <v>735</v>
      </c>
      <c r="P20" s="31">
        <v>12.449</v>
      </c>
      <c r="Q20" s="37" t="s">
        <v>735</v>
      </c>
      <c r="R20" s="31">
        <v>11.757999999999999</v>
      </c>
      <c r="S20" s="37" t="s">
        <v>735</v>
      </c>
      <c r="T20" s="31">
        <v>11.595000000000001</v>
      </c>
      <c r="U20" s="37" t="s">
        <v>735</v>
      </c>
      <c r="V20" s="31">
        <v>11.496</v>
      </c>
      <c r="W20" s="37" t="s">
        <v>735</v>
      </c>
      <c r="X20" s="31">
        <v>11.51</v>
      </c>
      <c r="Y20" s="37" t="s">
        <v>735</v>
      </c>
      <c r="Z20" s="31">
        <v>11.023999999999999</v>
      </c>
      <c r="AA20" s="22" t="s">
        <v>646</v>
      </c>
    </row>
    <row r="21" spans="1:27">
      <c r="A21" s="22"/>
      <c r="B21" s="42"/>
      <c r="C21" s="37" t="s">
        <v>653</v>
      </c>
      <c r="D21" s="37" t="s">
        <v>645</v>
      </c>
      <c r="E21" s="37" t="s">
        <v>654</v>
      </c>
      <c r="F21" s="38">
        <v>6.9000000000000006E-2</v>
      </c>
      <c r="G21" s="38" t="s">
        <v>655</v>
      </c>
      <c r="H21" s="38">
        <v>2.5999999999999999E-2</v>
      </c>
      <c r="I21" s="38" t="s">
        <v>655</v>
      </c>
      <c r="J21" s="38">
        <v>0.05</v>
      </c>
      <c r="K21" s="38" t="s">
        <v>655</v>
      </c>
      <c r="L21" s="39">
        <v>1.6E-2</v>
      </c>
      <c r="M21" s="38" t="s">
        <v>655</v>
      </c>
      <c r="N21" s="39">
        <v>0.05</v>
      </c>
      <c r="O21" s="38" t="s">
        <v>655</v>
      </c>
      <c r="P21" s="31">
        <v>0.03</v>
      </c>
      <c r="Q21" s="38" t="s">
        <v>655</v>
      </c>
      <c r="R21" s="31">
        <v>2.1000000000000001E-2</v>
      </c>
      <c r="S21" s="38" t="s">
        <v>655</v>
      </c>
      <c r="T21" s="31">
        <v>2.3E-2</v>
      </c>
      <c r="U21" s="38" t="s">
        <v>655</v>
      </c>
      <c r="V21" s="31">
        <v>2.4E-2</v>
      </c>
      <c r="W21" s="38" t="s">
        <v>655</v>
      </c>
      <c r="X21" s="31">
        <v>2.1999999999999999E-2</v>
      </c>
      <c r="Y21" s="38" t="s">
        <v>655</v>
      </c>
      <c r="Z21" s="31">
        <v>0.13800000000000001</v>
      </c>
      <c r="AA21" s="22" t="s">
        <v>659</v>
      </c>
    </row>
    <row r="22" spans="1:27">
      <c r="A22" s="30" t="s">
        <v>650</v>
      </c>
      <c r="B22" s="42">
        <v>201367065</v>
      </c>
      <c r="C22" s="37" t="s">
        <v>651</v>
      </c>
      <c r="D22" s="37" t="s">
        <v>645</v>
      </c>
      <c r="E22" s="37" t="s">
        <v>735</v>
      </c>
      <c r="F22" s="38">
        <v>13.526999999999999</v>
      </c>
      <c r="G22" s="37" t="s">
        <v>735</v>
      </c>
      <c r="H22" s="38">
        <v>12.167999999999999</v>
      </c>
      <c r="I22" s="37" t="s">
        <v>735</v>
      </c>
      <c r="J22" s="38">
        <v>12.867000000000001</v>
      </c>
      <c r="K22" s="37" t="s">
        <v>735</v>
      </c>
      <c r="L22" s="39">
        <v>11.573</v>
      </c>
      <c r="M22" s="37" t="s">
        <v>735</v>
      </c>
      <c r="N22" s="39">
        <v>10.946999999999999</v>
      </c>
      <c r="O22" s="37" t="s">
        <v>737</v>
      </c>
      <c r="P22" s="31">
        <v>9.4209999999999994</v>
      </c>
      <c r="Q22" s="37" t="s">
        <v>737</v>
      </c>
      <c r="R22" s="31">
        <v>8.8049999999999997</v>
      </c>
      <c r="S22" s="37" t="s">
        <v>737</v>
      </c>
      <c r="T22" s="31">
        <v>8.5609999999999999</v>
      </c>
      <c r="U22" s="37" t="s">
        <v>737</v>
      </c>
      <c r="V22" s="31">
        <v>8.4429999999999996</v>
      </c>
      <c r="W22" s="37" t="s">
        <v>737</v>
      </c>
      <c r="X22" s="31">
        <v>8.4239999999999995</v>
      </c>
      <c r="Y22" s="37" t="s">
        <v>737</v>
      </c>
      <c r="Z22" s="31">
        <v>8.3219999999999992</v>
      </c>
      <c r="AA22" s="22" t="s">
        <v>646</v>
      </c>
    </row>
    <row r="23" spans="1:27">
      <c r="A23" s="22"/>
      <c r="B23" s="42"/>
      <c r="C23" s="37" t="s">
        <v>653</v>
      </c>
      <c r="D23" s="37" t="s">
        <v>645</v>
      </c>
      <c r="E23" s="37" t="s">
        <v>654</v>
      </c>
      <c r="F23" s="38">
        <v>0.04</v>
      </c>
      <c r="G23" s="38" t="s">
        <v>655</v>
      </c>
      <c r="H23" s="38">
        <v>8.9999999999999993E-3</v>
      </c>
      <c r="I23" s="38" t="s">
        <v>655</v>
      </c>
      <c r="J23" s="38">
        <v>2.1999999999999999E-2</v>
      </c>
      <c r="K23" s="38" t="s">
        <v>655</v>
      </c>
      <c r="L23" s="39">
        <v>1.7999999999999999E-2</v>
      </c>
      <c r="M23" s="38" t="s">
        <v>655</v>
      </c>
      <c r="N23" s="39">
        <v>0.13500000000000001</v>
      </c>
      <c r="O23" s="38" t="s">
        <v>655</v>
      </c>
      <c r="P23" s="31">
        <v>2.7E-2</v>
      </c>
      <c r="Q23" s="38" t="s">
        <v>655</v>
      </c>
      <c r="R23" s="31">
        <v>4.3999999999999997E-2</v>
      </c>
      <c r="S23" s="38" t="s">
        <v>655</v>
      </c>
      <c r="T23" s="31">
        <v>2.3E-2</v>
      </c>
      <c r="U23" s="38" t="s">
        <v>655</v>
      </c>
      <c r="V23" s="31">
        <v>2.1999999999999999E-2</v>
      </c>
      <c r="W23" s="38" t="s">
        <v>655</v>
      </c>
      <c r="X23" s="31">
        <v>1.9E-2</v>
      </c>
      <c r="Y23" s="38" t="s">
        <v>655</v>
      </c>
      <c r="Z23" s="31">
        <v>2.1000000000000001E-2</v>
      </c>
      <c r="AA23" s="22" t="s">
        <v>659</v>
      </c>
    </row>
    <row r="24" spans="1:27">
      <c r="A24" s="30" t="s">
        <v>650</v>
      </c>
      <c r="B24" s="42">
        <v>201384232</v>
      </c>
      <c r="C24" s="37" t="s">
        <v>651</v>
      </c>
      <c r="D24" s="37" t="s">
        <v>645</v>
      </c>
      <c r="E24" s="37" t="s">
        <v>735</v>
      </c>
      <c r="F24" s="38">
        <v>13.333</v>
      </c>
      <c r="G24" s="37" t="s">
        <v>735</v>
      </c>
      <c r="H24" s="38">
        <v>12.647</v>
      </c>
      <c r="I24" s="37" t="s">
        <v>735</v>
      </c>
      <c r="J24" s="38">
        <v>12.935</v>
      </c>
      <c r="K24" s="37" t="s">
        <v>735</v>
      </c>
      <c r="L24" s="39">
        <v>12.52</v>
      </c>
      <c r="M24" s="37" t="s">
        <v>735</v>
      </c>
      <c r="N24" s="39">
        <v>12.393000000000001</v>
      </c>
      <c r="O24" s="37" t="s">
        <v>735</v>
      </c>
      <c r="P24" s="31">
        <v>11.44</v>
      </c>
      <c r="Q24" s="37" t="s">
        <v>735</v>
      </c>
      <c r="R24" s="31">
        <v>11.09</v>
      </c>
      <c r="S24" s="37" t="s">
        <v>735</v>
      </c>
      <c r="T24" s="31">
        <v>11.069000000000001</v>
      </c>
      <c r="U24" s="37" t="s">
        <v>735</v>
      </c>
      <c r="V24" s="31">
        <v>11.016999999999999</v>
      </c>
      <c r="W24" s="37" t="s">
        <v>735</v>
      </c>
      <c r="X24" s="31">
        <v>11.058</v>
      </c>
      <c r="Y24" s="37" t="s">
        <v>735</v>
      </c>
      <c r="Z24" s="31">
        <v>11.085000000000001</v>
      </c>
      <c r="AA24" s="22" t="s">
        <v>646</v>
      </c>
    </row>
    <row r="25" spans="1:27">
      <c r="A25" s="22"/>
      <c r="B25" s="42"/>
      <c r="C25" s="37" t="s">
        <v>653</v>
      </c>
      <c r="D25" s="37" t="s">
        <v>645</v>
      </c>
      <c r="E25" s="37" t="s">
        <v>654</v>
      </c>
      <c r="F25" s="38">
        <v>2.5000000000000001E-2</v>
      </c>
      <c r="G25" s="38" t="s">
        <v>655</v>
      </c>
      <c r="H25" s="38">
        <v>0.05</v>
      </c>
      <c r="I25" s="38" t="s">
        <v>655</v>
      </c>
      <c r="J25" s="38">
        <v>5.8000000000000003E-2</v>
      </c>
      <c r="K25" s="38" t="s">
        <v>652</v>
      </c>
      <c r="L25" s="39" t="s">
        <v>645</v>
      </c>
      <c r="M25" s="38" t="s">
        <v>654</v>
      </c>
      <c r="N25" s="39">
        <v>2.4E-2</v>
      </c>
      <c r="O25" s="38" t="s">
        <v>655</v>
      </c>
      <c r="P25" s="31">
        <v>2.4E-2</v>
      </c>
      <c r="Q25" s="38" t="s">
        <v>655</v>
      </c>
      <c r="R25" s="31">
        <v>2.1000000000000001E-2</v>
      </c>
      <c r="S25" s="38" t="s">
        <v>655</v>
      </c>
      <c r="T25" s="31">
        <v>0.02</v>
      </c>
      <c r="U25" s="38" t="s">
        <v>655</v>
      </c>
      <c r="V25" s="31">
        <v>2.4E-2</v>
      </c>
      <c r="W25" s="38" t="s">
        <v>655</v>
      </c>
      <c r="X25" s="31">
        <v>2.1000000000000001E-2</v>
      </c>
      <c r="Y25" s="38" t="s">
        <v>655</v>
      </c>
      <c r="Z25" s="31">
        <v>0.13400000000000001</v>
      </c>
      <c r="AA25" s="22" t="s">
        <v>659</v>
      </c>
    </row>
    <row r="26" spans="1:27">
      <c r="A26" s="30" t="s">
        <v>650</v>
      </c>
      <c r="B26" s="42">
        <v>201393098</v>
      </c>
      <c r="C26" s="37" t="s">
        <v>651</v>
      </c>
      <c r="D26" s="37" t="s">
        <v>645</v>
      </c>
      <c r="E26" s="37" t="s">
        <v>735</v>
      </c>
      <c r="F26" s="38">
        <v>13.901999999999999</v>
      </c>
      <c r="G26" s="37" t="s">
        <v>735</v>
      </c>
      <c r="H26" s="38">
        <v>13.212999999999999</v>
      </c>
      <c r="I26" s="37" t="s">
        <v>735</v>
      </c>
      <c r="J26" s="38">
        <v>13.545</v>
      </c>
      <c r="K26" s="37" t="s">
        <v>735</v>
      </c>
      <c r="L26" s="39">
        <v>13.023999999999999</v>
      </c>
      <c r="M26" s="37" t="s">
        <v>735</v>
      </c>
      <c r="N26" s="39">
        <v>12.845000000000001</v>
      </c>
      <c r="O26" s="37" t="s">
        <v>735</v>
      </c>
      <c r="P26" s="31">
        <v>11.952</v>
      </c>
      <c r="Q26" s="37" t="s">
        <v>735</v>
      </c>
      <c r="R26" s="31">
        <v>11.628</v>
      </c>
      <c r="S26" s="37" t="s">
        <v>735</v>
      </c>
      <c r="T26" s="31">
        <v>11.564</v>
      </c>
      <c r="U26" s="37" t="s">
        <v>735</v>
      </c>
      <c r="V26" s="31">
        <v>11.526999999999999</v>
      </c>
      <c r="W26" s="37" t="s">
        <v>735</v>
      </c>
      <c r="X26" s="31">
        <v>11.571999999999999</v>
      </c>
      <c r="Y26" s="37" t="s">
        <v>735</v>
      </c>
      <c r="Z26" s="31">
        <v>11.554</v>
      </c>
      <c r="AA26" s="22" t="s">
        <v>646</v>
      </c>
    </row>
    <row r="27" spans="1:27">
      <c r="A27" s="22"/>
      <c r="B27" s="42"/>
      <c r="C27" s="37" t="s">
        <v>653</v>
      </c>
      <c r="D27" s="37" t="s">
        <v>645</v>
      </c>
      <c r="E27" s="37" t="s">
        <v>654</v>
      </c>
      <c r="F27" s="38">
        <v>3.5999999999999997E-2</v>
      </c>
      <c r="G27" s="38" t="s">
        <v>655</v>
      </c>
      <c r="H27" s="38">
        <v>0.03</v>
      </c>
      <c r="I27" s="38" t="s">
        <v>655</v>
      </c>
      <c r="J27" s="38">
        <v>5.6000000000000001E-2</v>
      </c>
      <c r="K27" s="38" t="s">
        <v>655</v>
      </c>
      <c r="L27" s="39">
        <v>3.5000000000000003E-2</v>
      </c>
      <c r="M27" s="38" t="s">
        <v>655</v>
      </c>
      <c r="N27" s="39">
        <v>4.5999999999999999E-2</v>
      </c>
      <c r="O27" s="38" t="s">
        <v>655</v>
      </c>
      <c r="P27" s="31">
        <v>2.1999999999999999E-2</v>
      </c>
      <c r="Q27" s="38" t="s">
        <v>655</v>
      </c>
      <c r="R27" s="31">
        <v>2.3E-2</v>
      </c>
      <c r="S27" s="38" t="s">
        <v>655</v>
      </c>
      <c r="T27" s="31">
        <v>2.1000000000000001E-2</v>
      </c>
      <c r="U27" s="38" t="s">
        <v>655</v>
      </c>
      <c r="V27" s="31">
        <v>2.3E-2</v>
      </c>
      <c r="W27" s="38" t="s">
        <v>655</v>
      </c>
      <c r="X27" s="31">
        <v>2.1000000000000001E-2</v>
      </c>
      <c r="Y27" s="38" t="s">
        <v>655</v>
      </c>
      <c r="Z27" s="31">
        <v>0.23300000000000001</v>
      </c>
      <c r="AA27" s="22" t="s">
        <v>659</v>
      </c>
    </row>
    <row r="28" spans="1:27">
      <c r="A28" s="30" t="s">
        <v>650</v>
      </c>
      <c r="B28" s="42">
        <v>201403446</v>
      </c>
      <c r="C28" s="37" t="s">
        <v>651</v>
      </c>
      <c r="D28" s="37" t="s">
        <v>645</v>
      </c>
      <c r="E28" s="37" t="s">
        <v>735</v>
      </c>
      <c r="F28" s="38">
        <v>12.486000000000001</v>
      </c>
      <c r="G28" s="37" t="s">
        <v>735</v>
      </c>
      <c r="H28" s="38">
        <v>12.031000000000001</v>
      </c>
      <c r="I28" s="37" t="s">
        <v>735</v>
      </c>
      <c r="J28" s="38">
        <v>12.18</v>
      </c>
      <c r="K28" s="37" t="s">
        <v>735</v>
      </c>
      <c r="L28" s="39">
        <v>11.945</v>
      </c>
      <c r="M28" s="37" t="s">
        <v>735</v>
      </c>
      <c r="N28" s="39">
        <v>11.861000000000001</v>
      </c>
      <c r="O28" s="37" t="s">
        <v>735</v>
      </c>
      <c r="P28" s="31">
        <v>11.045999999999999</v>
      </c>
      <c r="Q28" s="37" t="s">
        <v>735</v>
      </c>
      <c r="R28" s="31">
        <v>10.760999999999999</v>
      </c>
      <c r="S28" s="37" t="s">
        <v>735</v>
      </c>
      <c r="T28" s="31">
        <v>10.781000000000001</v>
      </c>
      <c r="U28" s="37" t="s">
        <v>735</v>
      </c>
      <c r="V28" s="31">
        <v>10.693</v>
      </c>
      <c r="W28" s="37" t="s">
        <v>735</v>
      </c>
      <c r="X28" s="31">
        <v>10.733000000000001</v>
      </c>
      <c r="Y28" s="37" t="s">
        <v>735</v>
      </c>
      <c r="Z28" s="31">
        <v>10.494</v>
      </c>
      <c r="AA28" s="22" t="s">
        <v>646</v>
      </c>
    </row>
    <row r="29" spans="1:27">
      <c r="A29" s="22"/>
      <c r="B29" s="42"/>
      <c r="C29" s="37" t="s">
        <v>653</v>
      </c>
      <c r="D29" s="37" t="s">
        <v>645</v>
      </c>
      <c r="E29" s="37" t="s">
        <v>654</v>
      </c>
      <c r="F29" s="38">
        <v>1.4999999999999999E-2</v>
      </c>
      <c r="G29" s="38" t="s">
        <v>655</v>
      </c>
      <c r="H29" s="38">
        <v>0.02</v>
      </c>
      <c r="I29" s="38" t="s">
        <v>655</v>
      </c>
      <c r="J29" s="38">
        <v>1.2E-2</v>
      </c>
      <c r="K29" s="38" t="s">
        <v>655</v>
      </c>
      <c r="L29" s="39">
        <v>4.9000000000000002E-2</v>
      </c>
      <c r="M29" s="38" t="s">
        <v>655</v>
      </c>
      <c r="N29" s="39">
        <v>4.3999999999999997E-2</v>
      </c>
      <c r="O29" s="38" t="s">
        <v>655</v>
      </c>
      <c r="P29" s="31">
        <v>2.5999999999999999E-2</v>
      </c>
      <c r="Q29" s="38" t="s">
        <v>655</v>
      </c>
      <c r="R29" s="31">
        <v>2.1000000000000001E-2</v>
      </c>
      <c r="S29" s="38" t="s">
        <v>655</v>
      </c>
      <c r="T29" s="31">
        <v>2.4E-2</v>
      </c>
      <c r="U29" s="38" t="s">
        <v>655</v>
      </c>
      <c r="V29" s="31">
        <v>2.4E-2</v>
      </c>
      <c r="W29" s="38" t="s">
        <v>655</v>
      </c>
      <c r="X29" s="31">
        <v>2.1000000000000001E-2</v>
      </c>
      <c r="Y29" s="38" t="s">
        <v>655</v>
      </c>
      <c r="Z29" s="31">
        <v>8.3000000000000004E-2</v>
      </c>
      <c r="AA29" s="22" t="s">
        <v>659</v>
      </c>
    </row>
    <row r="30" spans="1:27">
      <c r="A30" s="30" t="s">
        <v>650</v>
      </c>
      <c r="B30" s="42">
        <v>201407812</v>
      </c>
      <c r="C30" s="37" t="s">
        <v>651</v>
      </c>
      <c r="D30" s="37" t="s">
        <v>645</v>
      </c>
      <c r="E30" s="37" t="s">
        <v>735</v>
      </c>
      <c r="F30" s="38">
        <v>12.577999999999999</v>
      </c>
      <c r="G30" s="37" t="s">
        <v>735</v>
      </c>
      <c r="H30" s="38">
        <v>11.968</v>
      </c>
      <c r="I30" s="37" t="s">
        <v>735</v>
      </c>
      <c r="J30" s="38">
        <v>12.206</v>
      </c>
      <c r="K30" s="37" t="s">
        <v>735</v>
      </c>
      <c r="L30" s="39">
        <v>11.811</v>
      </c>
      <c r="M30" s="37" t="s">
        <v>735</v>
      </c>
      <c r="N30" s="39">
        <v>11.718999999999999</v>
      </c>
      <c r="O30" s="37" t="s">
        <v>735</v>
      </c>
      <c r="P30" s="31">
        <v>10.795999999999999</v>
      </c>
      <c r="Q30" s="37" t="s">
        <v>735</v>
      </c>
      <c r="R30" s="31">
        <v>10.457000000000001</v>
      </c>
      <c r="S30" s="37" t="s">
        <v>735</v>
      </c>
      <c r="T30" s="31">
        <v>10.339</v>
      </c>
      <c r="U30" s="37" t="s">
        <v>735</v>
      </c>
      <c r="V30" s="31">
        <v>10.340999999999999</v>
      </c>
      <c r="W30" s="37" t="s">
        <v>735</v>
      </c>
      <c r="X30" s="31">
        <v>10.381</v>
      </c>
      <c r="Y30" s="37" t="s">
        <v>735</v>
      </c>
      <c r="Z30" s="31">
        <v>10.347</v>
      </c>
      <c r="AA30" s="22" t="s">
        <v>646</v>
      </c>
    </row>
    <row r="31" spans="1:27">
      <c r="A31" s="22"/>
      <c r="B31" s="42"/>
      <c r="C31" s="37" t="s">
        <v>653</v>
      </c>
      <c r="D31" s="37" t="s">
        <v>645</v>
      </c>
      <c r="E31" s="37" t="s">
        <v>654</v>
      </c>
      <c r="F31" s="38">
        <v>6.0000000000000001E-3</v>
      </c>
      <c r="G31" s="38" t="s">
        <v>655</v>
      </c>
      <c r="H31" s="38">
        <v>1.9E-2</v>
      </c>
      <c r="I31" s="38" t="s">
        <v>655</v>
      </c>
      <c r="J31" s="38">
        <v>1.9E-2</v>
      </c>
      <c r="K31" s="38" t="s">
        <v>655</v>
      </c>
      <c r="L31" s="39">
        <v>5.0999999999999997E-2</v>
      </c>
      <c r="M31" s="38" t="s">
        <v>655</v>
      </c>
      <c r="N31" s="39">
        <v>7.0000000000000007E-2</v>
      </c>
      <c r="O31" s="38" t="s">
        <v>655</v>
      </c>
      <c r="P31" s="31">
        <v>2.7E-2</v>
      </c>
      <c r="Q31" s="38" t="s">
        <v>655</v>
      </c>
      <c r="R31" s="31">
        <v>2.1000000000000001E-2</v>
      </c>
      <c r="S31" s="38" t="s">
        <v>655</v>
      </c>
      <c r="T31" s="31">
        <v>2.4E-2</v>
      </c>
      <c r="U31" s="38" t="s">
        <v>655</v>
      </c>
      <c r="V31" s="31">
        <v>2.3E-2</v>
      </c>
      <c r="W31" s="38" t="s">
        <v>655</v>
      </c>
      <c r="X31" s="31">
        <v>0.02</v>
      </c>
      <c r="Y31" s="38" t="s">
        <v>655</v>
      </c>
      <c r="Z31" s="31">
        <v>0.10199999999999999</v>
      </c>
      <c r="AA31" s="22" t="s">
        <v>659</v>
      </c>
    </row>
    <row r="32" spans="1:27">
      <c r="A32" s="30" t="s">
        <v>650</v>
      </c>
      <c r="B32" s="42">
        <v>201408204</v>
      </c>
      <c r="C32" s="37" t="s">
        <v>651</v>
      </c>
      <c r="D32" s="37" t="s">
        <v>645</v>
      </c>
      <c r="E32" s="37" t="s">
        <v>735</v>
      </c>
      <c r="F32" s="38">
        <v>12.624000000000001</v>
      </c>
      <c r="G32" s="37" t="s">
        <v>735</v>
      </c>
      <c r="H32" s="38">
        <v>11.996</v>
      </c>
      <c r="I32" s="37" t="s">
        <v>735</v>
      </c>
      <c r="J32" s="38">
        <v>12.256</v>
      </c>
      <c r="K32" s="37" t="s">
        <v>735</v>
      </c>
      <c r="L32" s="39">
        <v>11.835000000000001</v>
      </c>
      <c r="M32" s="37" t="s">
        <v>735</v>
      </c>
      <c r="N32" s="39">
        <v>11.694000000000001</v>
      </c>
      <c r="O32" s="37" t="s">
        <v>735</v>
      </c>
      <c r="P32" s="31">
        <v>10.781000000000001</v>
      </c>
      <c r="Q32" s="37" t="s">
        <v>735</v>
      </c>
      <c r="R32" s="31">
        <v>10.492000000000001</v>
      </c>
      <c r="S32" s="37" t="s">
        <v>735</v>
      </c>
      <c r="T32" s="31">
        <v>10.423999999999999</v>
      </c>
      <c r="U32" s="37" t="s">
        <v>735</v>
      </c>
      <c r="V32" s="31">
        <v>10.446999999999999</v>
      </c>
      <c r="W32" s="37" t="s">
        <v>735</v>
      </c>
      <c r="X32" s="31">
        <v>10.487</v>
      </c>
      <c r="Y32" s="37" t="s">
        <v>735</v>
      </c>
      <c r="Z32" s="31">
        <v>10.372</v>
      </c>
      <c r="AA32" s="22" t="s">
        <v>646</v>
      </c>
    </row>
    <row r="33" spans="1:27">
      <c r="A33" s="22"/>
      <c r="B33" s="42"/>
      <c r="C33" s="37" t="s">
        <v>653</v>
      </c>
      <c r="D33" s="37" t="s">
        <v>645</v>
      </c>
      <c r="E33" s="37" t="s">
        <v>654</v>
      </c>
      <c r="F33" s="38">
        <v>2.4E-2</v>
      </c>
      <c r="G33" s="38" t="s">
        <v>655</v>
      </c>
      <c r="H33" s="38">
        <v>1.9E-2</v>
      </c>
      <c r="I33" s="38" t="s">
        <v>655</v>
      </c>
      <c r="J33" s="38">
        <v>0.01</v>
      </c>
      <c r="K33" s="38" t="s">
        <v>652</v>
      </c>
      <c r="L33" s="39" t="s">
        <v>645</v>
      </c>
      <c r="M33" s="38" t="s">
        <v>654</v>
      </c>
      <c r="N33" s="39">
        <v>2.1000000000000001E-2</v>
      </c>
      <c r="O33" s="38" t="s">
        <v>655</v>
      </c>
      <c r="P33" s="31">
        <v>2.5999999999999999E-2</v>
      </c>
      <c r="Q33" s="38" t="s">
        <v>655</v>
      </c>
      <c r="R33" s="31">
        <v>2.3E-2</v>
      </c>
      <c r="S33" s="38" t="s">
        <v>655</v>
      </c>
      <c r="T33" s="31">
        <v>2.1000000000000001E-2</v>
      </c>
      <c r="U33" s="38" t="s">
        <v>655</v>
      </c>
      <c r="V33" s="31">
        <v>2.3E-2</v>
      </c>
      <c r="W33" s="38" t="s">
        <v>655</v>
      </c>
      <c r="X33" s="31">
        <v>2.1000000000000001E-2</v>
      </c>
      <c r="Y33" s="38" t="s">
        <v>655</v>
      </c>
      <c r="Z33" s="31">
        <v>8.8999999999999996E-2</v>
      </c>
      <c r="AA33" s="22" t="s">
        <v>659</v>
      </c>
    </row>
    <row r="34" spans="1:27">
      <c r="A34" s="30" t="s">
        <v>650</v>
      </c>
      <c r="B34" s="42">
        <v>201445392</v>
      </c>
      <c r="C34" s="37" t="s">
        <v>651</v>
      </c>
      <c r="D34" s="37" t="s">
        <v>645</v>
      </c>
      <c r="E34" s="37" t="s">
        <v>735</v>
      </c>
      <c r="F34" s="38">
        <v>15.726000000000001</v>
      </c>
      <c r="G34" s="37" t="s">
        <v>735</v>
      </c>
      <c r="H34" s="38">
        <v>14.609</v>
      </c>
      <c r="I34" s="37" t="s">
        <v>735</v>
      </c>
      <c r="J34" s="38">
        <v>15.189</v>
      </c>
      <c r="K34" s="37" t="s">
        <v>735</v>
      </c>
      <c r="L34" s="39">
        <v>14.288</v>
      </c>
      <c r="M34" s="37" t="s">
        <v>735</v>
      </c>
      <c r="N34" s="39">
        <v>13.962999999999999</v>
      </c>
      <c r="O34" s="37" t="s">
        <v>735</v>
      </c>
      <c r="P34" s="31">
        <v>12.829000000000001</v>
      </c>
      <c r="Q34" s="37" t="s">
        <v>735</v>
      </c>
      <c r="R34" s="31">
        <v>12.318</v>
      </c>
      <c r="S34" s="37" t="s">
        <v>735</v>
      </c>
      <c r="T34" s="31">
        <v>12.244999999999999</v>
      </c>
      <c r="U34" s="37" t="s">
        <v>735</v>
      </c>
      <c r="V34" s="31">
        <v>12.159000000000001</v>
      </c>
      <c r="W34" s="37" t="s">
        <v>735</v>
      </c>
      <c r="X34" s="31">
        <v>12.215</v>
      </c>
      <c r="Y34" s="38" t="s">
        <v>658</v>
      </c>
      <c r="Z34" s="31">
        <v>11.78</v>
      </c>
      <c r="AA34" s="22" t="s">
        <v>659</v>
      </c>
    </row>
    <row r="35" spans="1:27">
      <c r="A35" s="22"/>
      <c r="B35" s="42"/>
      <c r="C35" s="37" t="s">
        <v>653</v>
      </c>
      <c r="D35" s="37" t="s">
        <v>645</v>
      </c>
      <c r="E35" s="37" t="s">
        <v>654</v>
      </c>
      <c r="F35" s="38">
        <v>2.1000000000000001E-2</v>
      </c>
      <c r="G35" s="38" t="s">
        <v>655</v>
      </c>
      <c r="H35" s="38">
        <v>3.3000000000000002E-2</v>
      </c>
      <c r="I35" s="38" t="s">
        <v>655</v>
      </c>
      <c r="J35" s="38">
        <v>4.2999999999999997E-2</v>
      </c>
      <c r="K35" s="38" t="s">
        <v>655</v>
      </c>
      <c r="L35" s="39">
        <v>0.02</v>
      </c>
      <c r="M35" s="38" t="s">
        <v>655</v>
      </c>
      <c r="N35" s="39">
        <v>1.7999999999999999E-2</v>
      </c>
      <c r="O35" s="38" t="s">
        <v>655</v>
      </c>
      <c r="P35" s="31">
        <v>2.5999999999999999E-2</v>
      </c>
      <c r="Q35" s="38" t="s">
        <v>655</v>
      </c>
      <c r="R35" s="31">
        <v>0.03</v>
      </c>
      <c r="S35" s="38" t="s">
        <v>655</v>
      </c>
      <c r="T35" s="31">
        <v>0.03</v>
      </c>
      <c r="U35" s="38" t="s">
        <v>655</v>
      </c>
      <c r="V35" s="31">
        <v>2.1999999999999999E-2</v>
      </c>
      <c r="W35" s="38" t="s">
        <v>655</v>
      </c>
      <c r="X35" s="31">
        <v>2.4E-2</v>
      </c>
      <c r="Y35" s="38" t="s">
        <v>657</v>
      </c>
      <c r="Z35" s="37" t="s">
        <v>645</v>
      </c>
      <c r="AA35" s="22" t="s">
        <v>646</v>
      </c>
    </row>
    <row r="36" spans="1:27">
      <c r="A36" s="30" t="s">
        <v>650</v>
      </c>
      <c r="B36" s="42">
        <v>201458798</v>
      </c>
      <c r="C36" s="37" t="s">
        <v>651</v>
      </c>
      <c r="D36" s="37" t="s">
        <v>645</v>
      </c>
      <c r="E36" s="37" t="s">
        <v>735</v>
      </c>
      <c r="F36" s="38">
        <v>13.048999999999999</v>
      </c>
      <c r="G36" s="37" t="s">
        <v>735</v>
      </c>
      <c r="H36" s="38">
        <v>12.289</v>
      </c>
      <c r="I36" s="37" t="s">
        <v>735</v>
      </c>
      <c r="J36" s="38">
        <v>12.618</v>
      </c>
      <c r="K36" s="37" t="s">
        <v>735</v>
      </c>
      <c r="L36" s="39">
        <v>12.03</v>
      </c>
      <c r="M36" s="37" t="s">
        <v>735</v>
      </c>
      <c r="N36" s="39">
        <v>11.898999999999999</v>
      </c>
      <c r="O36" s="37" t="s">
        <v>735</v>
      </c>
      <c r="P36" s="31">
        <v>10.624000000000001</v>
      </c>
      <c r="Q36" s="37" t="s">
        <v>735</v>
      </c>
      <c r="R36" s="31">
        <v>10.233000000000001</v>
      </c>
      <c r="S36" s="37" t="s">
        <v>735</v>
      </c>
      <c r="T36" s="31">
        <v>10.135999999999999</v>
      </c>
      <c r="U36" s="37" t="s">
        <v>735</v>
      </c>
      <c r="V36" s="31">
        <v>10.119999999999999</v>
      </c>
      <c r="W36" s="37" t="s">
        <v>735</v>
      </c>
      <c r="X36" s="31">
        <v>10.15</v>
      </c>
      <c r="Y36" s="37" t="s">
        <v>735</v>
      </c>
      <c r="Z36" s="31">
        <v>10.067</v>
      </c>
      <c r="AA36" s="22" t="s">
        <v>646</v>
      </c>
    </row>
    <row r="37" spans="1:27">
      <c r="A37" s="22"/>
      <c r="B37" s="42"/>
      <c r="C37" s="37" t="s">
        <v>653</v>
      </c>
      <c r="D37" s="37" t="s">
        <v>645</v>
      </c>
      <c r="E37" s="37" t="s">
        <v>654</v>
      </c>
      <c r="F37" s="38">
        <v>0.108</v>
      </c>
      <c r="G37" s="38" t="s">
        <v>655</v>
      </c>
      <c r="H37" s="38">
        <v>0.10199999999999999</v>
      </c>
      <c r="I37" s="38" t="s">
        <v>655</v>
      </c>
      <c r="J37" s="38">
        <v>7.5999999999999998E-2</v>
      </c>
      <c r="K37" s="38" t="s">
        <v>655</v>
      </c>
      <c r="L37" s="34">
        <v>9.5000000000000001E-2</v>
      </c>
      <c r="M37" s="38" t="s">
        <v>655</v>
      </c>
      <c r="N37" s="39">
        <v>0.11</v>
      </c>
      <c r="O37" s="38" t="s">
        <v>655</v>
      </c>
      <c r="P37" s="31">
        <v>2.5999999999999999E-2</v>
      </c>
      <c r="Q37" s="38" t="s">
        <v>655</v>
      </c>
      <c r="R37" s="31">
        <v>2.3E-2</v>
      </c>
      <c r="S37" s="38" t="s">
        <v>655</v>
      </c>
      <c r="T37" s="31">
        <v>2.3E-2</v>
      </c>
      <c r="U37" s="38" t="s">
        <v>655</v>
      </c>
      <c r="V37" s="31">
        <v>2.1999999999999999E-2</v>
      </c>
      <c r="W37" s="38" t="s">
        <v>655</v>
      </c>
      <c r="X37" s="31">
        <v>1.9E-2</v>
      </c>
      <c r="Y37" s="38" t="s">
        <v>655</v>
      </c>
      <c r="Z37" s="31">
        <v>6.6000000000000003E-2</v>
      </c>
      <c r="AA37" s="22" t="s">
        <v>659</v>
      </c>
    </row>
    <row r="38" spans="1:27">
      <c r="A38" s="30" t="s">
        <v>650</v>
      </c>
      <c r="B38" s="42">
        <v>201465501</v>
      </c>
      <c r="C38" s="37" t="s">
        <v>651</v>
      </c>
      <c r="D38" s="37" t="s">
        <v>645</v>
      </c>
      <c r="E38" s="37" t="s">
        <v>653</v>
      </c>
      <c r="F38" s="37" t="s">
        <v>645</v>
      </c>
      <c r="G38" s="38" t="s">
        <v>653</v>
      </c>
      <c r="H38" s="37" t="s">
        <v>645</v>
      </c>
      <c r="I38" s="37" t="s">
        <v>735</v>
      </c>
      <c r="J38" s="38">
        <v>16.652000000000001</v>
      </c>
      <c r="K38" s="37" t="s">
        <v>735</v>
      </c>
      <c r="L38" s="39">
        <v>15.218</v>
      </c>
      <c r="M38" s="37" t="s">
        <v>735</v>
      </c>
      <c r="N38" s="39">
        <v>14.147</v>
      </c>
      <c r="O38" s="37" t="s">
        <v>735</v>
      </c>
      <c r="P38" s="31">
        <v>12.451000000000001</v>
      </c>
      <c r="Q38" s="37" t="s">
        <v>735</v>
      </c>
      <c r="R38" s="31">
        <v>11.71</v>
      </c>
      <c r="S38" s="37" t="s">
        <v>735</v>
      </c>
      <c r="T38" s="31">
        <v>11.494999999999999</v>
      </c>
      <c r="U38" s="37" t="s">
        <v>735</v>
      </c>
      <c r="V38" s="31">
        <v>11.348000000000001</v>
      </c>
      <c r="W38" s="37" t="s">
        <v>735</v>
      </c>
      <c r="X38" s="31">
        <v>11.214</v>
      </c>
      <c r="Y38" s="37" t="s">
        <v>735</v>
      </c>
      <c r="Z38" s="31">
        <v>11.353999999999999</v>
      </c>
      <c r="AA38" s="22" t="s">
        <v>646</v>
      </c>
    </row>
    <row r="39" spans="1:27">
      <c r="A39" s="22"/>
      <c r="B39" s="42"/>
      <c r="C39" s="37" t="s">
        <v>653</v>
      </c>
      <c r="D39" s="37" t="s">
        <v>645</v>
      </c>
      <c r="E39" s="37" t="s">
        <v>656</v>
      </c>
      <c r="F39" s="37" t="s">
        <v>645</v>
      </c>
      <c r="G39" s="38" t="s">
        <v>653</v>
      </c>
      <c r="H39" s="37" t="s">
        <v>645</v>
      </c>
      <c r="I39" s="38" t="s">
        <v>654</v>
      </c>
      <c r="J39" s="38">
        <v>0.11700000000000001</v>
      </c>
      <c r="K39" s="38" t="s">
        <v>655</v>
      </c>
      <c r="L39" s="39">
        <v>1.7999999999999999E-2</v>
      </c>
      <c r="M39" s="38" t="s">
        <v>655</v>
      </c>
      <c r="N39" s="39">
        <v>9.5000000000000001E-2</v>
      </c>
      <c r="O39" s="38" t="s">
        <v>655</v>
      </c>
      <c r="P39" s="31">
        <v>2.4E-2</v>
      </c>
      <c r="Q39" s="38" t="s">
        <v>655</v>
      </c>
      <c r="R39" s="31">
        <v>2.1000000000000001E-2</v>
      </c>
      <c r="S39" s="38" t="s">
        <v>655</v>
      </c>
      <c r="T39" s="31">
        <v>2.3E-2</v>
      </c>
      <c r="U39" s="38" t="s">
        <v>655</v>
      </c>
      <c r="V39" s="31">
        <v>2.1999999999999999E-2</v>
      </c>
      <c r="W39" s="38" t="s">
        <v>655</v>
      </c>
      <c r="X39" s="31">
        <v>2.1000000000000001E-2</v>
      </c>
      <c r="Y39" s="38" t="s">
        <v>655</v>
      </c>
      <c r="Z39" s="31">
        <v>0.193</v>
      </c>
      <c r="AA39" s="22" t="s">
        <v>659</v>
      </c>
    </row>
    <row r="40" spans="1:27">
      <c r="A40" s="30" t="s">
        <v>650</v>
      </c>
      <c r="B40" s="42">
        <v>201488365</v>
      </c>
      <c r="C40" s="31" t="s">
        <v>738</v>
      </c>
      <c r="D40" s="32">
        <v>8.35</v>
      </c>
      <c r="E40" s="37" t="s">
        <v>737</v>
      </c>
      <c r="F40" s="38">
        <v>8.8930000000000007</v>
      </c>
      <c r="G40" s="37" t="s">
        <v>737</v>
      </c>
      <c r="H40" s="38">
        <v>8.4809999999999999</v>
      </c>
      <c r="I40" s="38" t="s">
        <v>653</v>
      </c>
      <c r="J40" s="38" t="s">
        <v>645</v>
      </c>
      <c r="K40" s="38" t="s">
        <v>653</v>
      </c>
      <c r="L40" s="39" t="s">
        <v>645</v>
      </c>
      <c r="M40" s="37" t="s">
        <v>737</v>
      </c>
      <c r="N40" s="39">
        <v>8.2850000000000001</v>
      </c>
      <c r="O40" s="37" t="s">
        <v>737</v>
      </c>
      <c r="P40" s="31">
        <v>7.5190000000000001</v>
      </c>
      <c r="Q40" s="37" t="s">
        <v>737</v>
      </c>
      <c r="R40" s="31">
        <v>7.3250000000000002</v>
      </c>
      <c r="S40" s="37" t="s">
        <v>737</v>
      </c>
      <c r="T40" s="31">
        <v>7.2110000000000003</v>
      </c>
      <c r="U40" s="37" t="s">
        <v>737</v>
      </c>
      <c r="V40" s="31">
        <v>7.1079999999999997</v>
      </c>
      <c r="W40" s="37" t="s">
        <v>737</v>
      </c>
      <c r="X40" s="31">
        <v>7.2469999999999999</v>
      </c>
      <c r="Y40" s="37" t="s">
        <v>737</v>
      </c>
      <c r="Z40" s="31">
        <v>7.2720000000000002</v>
      </c>
      <c r="AA40" s="22" t="s">
        <v>646</v>
      </c>
    </row>
    <row r="41" spans="1:27">
      <c r="A41" s="22"/>
      <c r="B41" s="42"/>
      <c r="C41" s="31" t="s">
        <v>654</v>
      </c>
      <c r="D41" s="32">
        <v>1.17</v>
      </c>
      <c r="E41" s="37" t="s">
        <v>655</v>
      </c>
      <c r="F41" s="38">
        <v>6.0999999999999999E-2</v>
      </c>
      <c r="G41" s="38" t="s">
        <v>655</v>
      </c>
      <c r="H41" s="38">
        <v>4.8000000000000001E-2</v>
      </c>
      <c r="I41" s="38" t="s">
        <v>652</v>
      </c>
      <c r="J41" s="38" t="s">
        <v>645</v>
      </c>
      <c r="K41" s="38" t="s">
        <v>653</v>
      </c>
      <c r="L41" s="39" t="s">
        <v>645</v>
      </c>
      <c r="M41" s="40" t="s">
        <v>653</v>
      </c>
      <c r="N41" s="39" t="s">
        <v>645</v>
      </c>
      <c r="O41" s="38" t="s">
        <v>654</v>
      </c>
      <c r="P41" s="31">
        <v>2.1000000000000001E-2</v>
      </c>
      <c r="Q41" s="38" t="s">
        <v>655</v>
      </c>
      <c r="R41" s="31">
        <v>5.0999999999999997E-2</v>
      </c>
      <c r="S41" s="38" t="s">
        <v>655</v>
      </c>
      <c r="T41" s="31">
        <v>2.1999999999999999E-2</v>
      </c>
      <c r="U41" s="38" t="s">
        <v>655</v>
      </c>
      <c r="V41" s="31">
        <v>3.6999999999999998E-2</v>
      </c>
      <c r="W41" s="38" t="s">
        <v>655</v>
      </c>
      <c r="X41" s="31">
        <v>0.02</v>
      </c>
      <c r="Y41" s="38" t="s">
        <v>655</v>
      </c>
      <c r="Z41" s="31">
        <v>1.7999999999999999E-2</v>
      </c>
      <c r="AA41" s="22" t="s">
        <v>659</v>
      </c>
    </row>
    <row r="42" spans="1:27">
      <c r="A42" s="30" t="s">
        <v>650</v>
      </c>
      <c r="B42" s="42">
        <v>201505350</v>
      </c>
      <c r="C42" s="37" t="s">
        <v>651</v>
      </c>
      <c r="D42" s="37" t="s">
        <v>645</v>
      </c>
      <c r="E42" s="37" t="s">
        <v>735</v>
      </c>
      <c r="F42" s="38">
        <v>13.798</v>
      </c>
      <c r="G42" s="37" t="s">
        <v>735</v>
      </c>
      <c r="H42" s="38">
        <v>13.002000000000001</v>
      </c>
      <c r="I42" s="37" t="s">
        <v>735</v>
      </c>
      <c r="J42" s="38">
        <v>13.356</v>
      </c>
      <c r="K42" s="37" t="s">
        <v>735</v>
      </c>
      <c r="L42" s="39">
        <v>12.750999999999999</v>
      </c>
      <c r="M42" s="37" t="s">
        <v>735</v>
      </c>
      <c r="N42" s="39">
        <v>12.57</v>
      </c>
      <c r="O42" s="37" t="s">
        <v>735</v>
      </c>
      <c r="P42" s="31">
        <v>11.596</v>
      </c>
      <c r="Q42" s="37" t="s">
        <v>735</v>
      </c>
      <c r="R42" s="31">
        <v>11.208</v>
      </c>
      <c r="S42" s="37" t="s">
        <v>735</v>
      </c>
      <c r="T42" s="31">
        <v>11.161</v>
      </c>
      <c r="U42" s="37" t="s">
        <v>735</v>
      </c>
      <c r="V42" s="31">
        <v>11.105</v>
      </c>
      <c r="W42" s="37" t="s">
        <v>735</v>
      </c>
      <c r="X42" s="31">
        <v>11.151999999999999</v>
      </c>
      <c r="Y42" s="37" t="s">
        <v>735</v>
      </c>
      <c r="Z42" s="31">
        <v>10.922000000000001</v>
      </c>
      <c r="AA42" s="22" t="s">
        <v>646</v>
      </c>
    </row>
    <row r="43" spans="1:27">
      <c r="A43" s="22"/>
      <c r="B43" s="42"/>
      <c r="C43" s="37" t="s">
        <v>653</v>
      </c>
      <c r="D43" s="37" t="s">
        <v>645</v>
      </c>
      <c r="E43" s="37" t="s">
        <v>654</v>
      </c>
      <c r="F43" s="38">
        <v>0.02</v>
      </c>
      <c r="G43" s="38" t="s">
        <v>655</v>
      </c>
      <c r="H43" s="38">
        <v>8.9999999999999993E-3</v>
      </c>
      <c r="I43" s="38" t="s">
        <v>655</v>
      </c>
      <c r="J43" s="38">
        <v>1.6E-2</v>
      </c>
      <c r="K43" s="38" t="s">
        <v>655</v>
      </c>
      <c r="L43" s="39">
        <v>2.5999999999999999E-2</v>
      </c>
      <c r="M43" s="40" t="s">
        <v>655</v>
      </c>
      <c r="N43" s="39">
        <v>1.2E-2</v>
      </c>
      <c r="O43" s="38" t="s">
        <v>655</v>
      </c>
      <c r="P43" s="31">
        <v>2.4E-2</v>
      </c>
      <c r="Q43" s="38" t="s">
        <v>655</v>
      </c>
      <c r="R43" s="31">
        <v>2.1000000000000001E-2</v>
      </c>
      <c r="S43" s="38" t="s">
        <v>655</v>
      </c>
      <c r="T43" s="31">
        <v>2.5999999999999999E-2</v>
      </c>
      <c r="U43" s="38" t="s">
        <v>655</v>
      </c>
      <c r="V43" s="31">
        <v>2.3E-2</v>
      </c>
      <c r="W43" s="38" t="s">
        <v>655</v>
      </c>
      <c r="X43" s="31">
        <v>2.1000000000000001E-2</v>
      </c>
      <c r="Y43" s="38" t="s">
        <v>655</v>
      </c>
      <c r="Z43" s="31">
        <v>0.11799999999999999</v>
      </c>
      <c r="AA43" s="22" t="s">
        <v>659</v>
      </c>
    </row>
    <row r="44" spans="1:27">
      <c r="A44" s="30" t="s">
        <v>650</v>
      </c>
      <c r="B44" s="42">
        <v>201516974</v>
      </c>
      <c r="C44" s="37" t="s">
        <v>651</v>
      </c>
      <c r="D44" s="37" t="s">
        <v>645</v>
      </c>
      <c r="E44" s="37" t="s">
        <v>735</v>
      </c>
      <c r="F44" s="38">
        <v>12.363</v>
      </c>
      <c r="G44" s="37" t="s">
        <v>735</v>
      </c>
      <c r="H44" s="38">
        <v>11.472</v>
      </c>
      <c r="I44" s="37" t="s">
        <v>735</v>
      </c>
      <c r="J44" s="38">
        <v>11.874000000000001</v>
      </c>
      <c r="K44" s="37" t="s">
        <v>735</v>
      </c>
      <c r="L44" s="39">
        <v>11.209</v>
      </c>
      <c r="M44" s="37" t="s">
        <v>735</v>
      </c>
      <c r="N44" s="39">
        <v>10.962</v>
      </c>
      <c r="O44" s="37" t="s">
        <v>737</v>
      </c>
      <c r="P44" s="31">
        <v>9.8170000000000002</v>
      </c>
      <c r="Q44" s="37" t="s">
        <v>737</v>
      </c>
      <c r="R44" s="31">
        <v>9.3460000000000001</v>
      </c>
      <c r="S44" s="37" t="s">
        <v>737</v>
      </c>
      <c r="T44" s="31">
        <v>9.27</v>
      </c>
      <c r="U44" s="37" t="s">
        <v>737</v>
      </c>
      <c r="V44" s="31">
        <v>9.1620000000000008</v>
      </c>
      <c r="W44" s="37" t="s">
        <v>737</v>
      </c>
      <c r="X44" s="31">
        <v>9.2330000000000005</v>
      </c>
      <c r="Y44" s="37" t="s">
        <v>737</v>
      </c>
      <c r="Z44" s="31">
        <v>9.1809999999999992</v>
      </c>
      <c r="AA44" s="22" t="s">
        <v>646</v>
      </c>
    </row>
    <row r="45" spans="1:27">
      <c r="A45" s="22"/>
      <c r="B45" s="42"/>
      <c r="C45" s="37" t="s">
        <v>653</v>
      </c>
      <c r="D45" s="37" t="s">
        <v>645</v>
      </c>
      <c r="E45" s="37" t="s">
        <v>656</v>
      </c>
      <c r="F45" s="37" t="s">
        <v>645</v>
      </c>
      <c r="G45" s="38" t="s">
        <v>736</v>
      </c>
      <c r="H45" s="38">
        <v>1.4999999999999999E-2</v>
      </c>
      <c r="I45" s="38" t="s">
        <v>655</v>
      </c>
      <c r="J45" s="38">
        <v>2.5000000000000001E-2</v>
      </c>
      <c r="K45" s="38" t="s">
        <v>655</v>
      </c>
      <c r="L45" s="39">
        <v>2.5999999999999999E-2</v>
      </c>
      <c r="M45" s="40" t="s">
        <v>655</v>
      </c>
      <c r="N45" s="39">
        <v>4.7E-2</v>
      </c>
      <c r="O45" s="38" t="s">
        <v>655</v>
      </c>
      <c r="P45" s="31">
        <v>2.4E-2</v>
      </c>
      <c r="Q45" s="38" t="s">
        <v>655</v>
      </c>
      <c r="R45" s="31">
        <v>2.7E-2</v>
      </c>
      <c r="S45" s="38" t="s">
        <v>655</v>
      </c>
      <c r="T45" s="31">
        <v>2.1000000000000001E-2</v>
      </c>
      <c r="U45" s="38" t="s">
        <v>655</v>
      </c>
      <c r="V45" s="31">
        <v>2.3E-2</v>
      </c>
      <c r="W45" s="38" t="s">
        <v>655</v>
      </c>
      <c r="X45" s="31">
        <v>2.1000000000000001E-2</v>
      </c>
      <c r="Y45" s="38" t="s">
        <v>655</v>
      </c>
      <c r="Z45" s="31">
        <v>3.5999999999999997E-2</v>
      </c>
      <c r="AA45" s="22" t="s">
        <v>659</v>
      </c>
    </row>
    <row r="46" spans="1:27">
      <c r="A46" s="30" t="s">
        <v>650</v>
      </c>
      <c r="B46" s="42">
        <v>201546283</v>
      </c>
      <c r="C46" s="37" t="s">
        <v>651</v>
      </c>
      <c r="D46" s="37" t="s">
        <v>645</v>
      </c>
      <c r="E46" s="37" t="s">
        <v>735</v>
      </c>
      <c r="F46" s="38">
        <v>13.555999999999999</v>
      </c>
      <c r="G46" s="37" t="s">
        <v>735</v>
      </c>
      <c r="H46" s="38">
        <v>12.651999999999999</v>
      </c>
      <c r="I46" s="37" t="s">
        <v>735</v>
      </c>
      <c r="J46" s="38">
        <v>13.041</v>
      </c>
      <c r="K46" s="37" t="s">
        <v>735</v>
      </c>
      <c r="L46" s="39">
        <v>12.374000000000001</v>
      </c>
      <c r="M46" s="37" t="s">
        <v>735</v>
      </c>
      <c r="N46" s="39">
        <v>12.186</v>
      </c>
      <c r="O46" s="37" t="s">
        <v>735</v>
      </c>
      <c r="P46" s="31">
        <v>11.157</v>
      </c>
      <c r="Q46" s="37" t="s">
        <v>735</v>
      </c>
      <c r="R46" s="31">
        <v>10.794</v>
      </c>
      <c r="S46" s="37" t="s">
        <v>735</v>
      </c>
      <c r="T46" s="31">
        <v>10.704000000000001</v>
      </c>
      <c r="U46" s="37" t="s">
        <v>735</v>
      </c>
      <c r="V46" s="31">
        <v>10.606</v>
      </c>
      <c r="W46" s="37" t="s">
        <v>735</v>
      </c>
      <c r="X46" s="31">
        <v>10.663</v>
      </c>
      <c r="Y46" s="37" t="s">
        <v>735</v>
      </c>
      <c r="Z46" s="31">
        <v>10.534000000000001</v>
      </c>
      <c r="AA46" s="22" t="s">
        <v>646</v>
      </c>
    </row>
    <row r="47" spans="1:27">
      <c r="A47" s="22"/>
      <c r="B47" s="42"/>
      <c r="C47" s="37" t="s">
        <v>653</v>
      </c>
      <c r="D47" s="37" t="s">
        <v>645</v>
      </c>
      <c r="E47" s="37" t="s">
        <v>654</v>
      </c>
      <c r="F47" s="38">
        <v>7.1999999999999995E-2</v>
      </c>
      <c r="G47" s="38" t="s">
        <v>655</v>
      </c>
      <c r="H47" s="38">
        <v>2.1000000000000001E-2</v>
      </c>
      <c r="I47" s="38" t="s">
        <v>655</v>
      </c>
      <c r="J47" s="38">
        <v>2.4E-2</v>
      </c>
      <c r="K47" s="38" t="s">
        <v>655</v>
      </c>
      <c r="L47" s="39">
        <v>2.8000000000000001E-2</v>
      </c>
      <c r="M47" s="40" t="s">
        <v>655</v>
      </c>
      <c r="N47" s="39">
        <v>5.2999999999999999E-2</v>
      </c>
      <c r="O47" s="38" t="s">
        <v>655</v>
      </c>
      <c r="P47" s="31">
        <v>2.4E-2</v>
      </c>
      <c r="Q47" s="38" t="s">
        <v>655</v>
      </c>
      <c r="R47" s="31">
        <v>2.9000000000000001E-2</v>
      </c>
      <c r="S47" s="38" t="s">
        <v>655</v>
      </c>
      <c r="T47" s="31">
        <v>2.4E-2</v>
      </c>
      <c r="U47" s="38" t="s">
        <v>655</v>
      </c>
      <c r="V47" s="31">
        <v>2.3E-2</v>
      </c>
      <c r="W47" s="38" t="s">
        <v>655</v>
      </c>
      <c r="X47" s="31">
        <v>0.02</v>
      </c>
      <c r="Y47" s="38" t="s">
        <v>655</v>
      </c>
      <c r="Z47" s="31">
        <v>9.2999999999999999E-2</v>
      </c>
      <c r="AA47" s="22" t="s">
        <v>659</v>
      </c>
    </row>
    <row r="48" spans="1:27">
      <c r="A48" s="30" t="s">
        <v>650</v>
      </c>
      <c r="B48" s="42">
        <v>201549860</v>
      </c>
      <c r="C48" s="37" t="s">
        <v>651</v>
      </c>
      <c r="D48" s="37" t="s">
        <v>645</v>
      </c>
      <c r="E48" s="37" t="s">
        <v>735</v>
      </c>
      <c r="F48" s="38">
        <v>15.584</v>
      </c>
      <c r="G48" s="37" t="s">
        <v>735</v>
      </c>
      <c r="H48" s="38">
        <v>14.352</v>
      </c>
      <c r="I48" s="37" t="s">
        <v>735</v>
      </c>
      <c r="J48" s="38">
        <v>14.97</v>
      </c>
      <c r="K48" s="37" t="s">
        <v>735</v>
      </c>
      <c r="L48" s="39">
        <v>13.861000000000001</v>
      </c>
      <c r="M48" s="37" t="s">
        <v>735</v>
      </c>
      <c r="N48" s="39">
        <v>13.486000000000001</v>
      </c>
      <c r="O48" s="37" t="s">
        <v>735</v>
      </c>
      <c r="P48" s="31">
        <v>12.144</v>
      </c>
      <c r="Q48" s="37" t="s">
        <v>735</v>
      </c>
      <c r="R48" s="31">
        <v>11.564</v>
      </c>
      <c r="S48" s="37" t="s">
        <v>735</v>
      </c>
      <c r="T48" s="31">
        <v>11.423</v>
      </c>
      <c r="U48" s="37" t="s">
        <v>735</v>
      </c>
      <c r="V48" s="31">
        <v>11.382999999999999</v>
      </c>
      <c r="W48" s="37" t="s">
        <v>735</v>
      </c>
      <c r="X48" s="31">
        <v>11.464</v>
      </c>
      <c r="Y48" s="37" t="s">
        <v>735</v>
      </c>
      <c r="Z48" s="31">
        <v>11.599</v>
      </c>
      <c r="AA48" s="22" t="s">
        <v>646</v>
      </c>
    </row>
    <row r="49" spans="1:27">
      <c r="A49" s="22"/>
      <c r="B49" s="42"/>
      <c r="C49" s="37" t="s">
        <v>653</v>
      </c>
      <c r="D49" s="37" t="s">
        <v>645</v>
      </c>
      <c r="E49" s="37" t="s">
        <v>654</v>
      </c>
      <c r="F49" s="38">
        <v>2.3E-2</v>
      </c>
      <c r="G49" s="38" t="s">
        <v>655</v>
      </c>
      <c r="H49" s="38">
        <v>5.7000000000000002E-2</v>
      </c>
      <c r="I49" s="38" t="s">
        <v>655</v>
      </c>
      <c r="J49" s="38">
        <v>0.04</v>
      </c>
      <c r="K49" s="38" t="s">
        <v>655</v>
      </c>
      <c r="L49" s="39">
        <v>2.8000000000000001E-2</v>
      </c>
      <c r="M49" s="40" t="s">
        <v>655</v>
      </c>
      <c r="N49" s="39">
        <v>8.4000000000000005E-2</v>
      </c>
      <c r="O49" s="38" t="s">
        <v>655</v>
      </c>
      <c r="P49" s="31">
        <v>2.4E-2</v>
      </c>
      <c r="Q49" s="38" t="s">
        <v>655</v>
      </c>
      <c r="R49" s="31">
        <v>2.4E-2</v>
      </c>
      <c r="S49" s="38" t="s">
        <v>655</v>
      </c>
      <c r="T49" s="31">
        <v>2.1000000000000001E-2</v>
      </c>
      <c r="U49" s="38" t="s">
        <v>655</v>
      </c>
      <c r="V49" s="31">
        <v>2.3E-2</v>
      </c>
      <c r="W49" s="38" t="s">
        <v>655</v>
      </c>
      <c r="X49" s="31">
        <v>2.1000000000000001E-2</v>
      </c>
      <c r="Y49" s="38" t="s">
        <v>655</v>
      </c>
      <c r="Z49" s="31">
        <v>0.248</v>
      </c>
      <c r="AA49" s="22" t="s">
        <v>659</v>
      </c>
    </row>
    <row r="50" spans="1:27">
      <c r="A50" s="30" t="s">
        <v>650</v>
      </c>
      <c r="B50" s="42">
        <v>201555883</v>
      </c>
      <c r="C50" s="37" t="s">
        <v>651</v>
      </c>
      <c r="D50" s="37" t="s">
        <v>645</v>
      </c>
      <c r="E50" s="37" t="s">
        <v>735</v>
      </c>
      <c r="F50" s="38">
        <v>16.84</v>
      </c>
      <c r="G50" s="37" t="s">
        <v>735</v>
      </c>
      <c r="H50" s="38">
        <v>15.426</v>
      </c>
      <c r="I50" s="37" t="s">
        <v>735</v>
      </c>
      <c r="J50" s="38">
        <v>16.183</v>
      </c>
      <c r="K50" s="37" t="s">
        <v>735</v>
      </c>
      <c r="L50" s="39">
        <v>15.016</v>
      </c>
      <c r="M50" s="37" t="s">
        <v>735</v>
      </c>
      <c r="N50" s="39">
        <v>14.577</v>
      </c>
      <c r="O50" s="37" t="s">
        <v>735</v>
      </c>
      <c r="P50" s="31">
        <v>13.195</v>
      </c>
      <c r="Q50" s="37" t="s">
        <v>735</v>
      </c>
      <c r="R50" s="31">
        <v>12.532999999999999</v>
      </c>
      <c r="S50" s="37" t="s">
        <v>735</v>
      </c>
      <c r="T50" s="31">
        <v>12.430999999999999</v>
      </c>
      <c r="U50" s="37" t="s">
        <v>735</v>
      </c>
      <c r="V50" s="31">
        <v>12.348000000000001</v>
      </c>
      <c r="W50" s="37" t="s">
        <v>735</v>
      </c>
      <c r="X50" s="31">
        <v>12.416</v>
      </c>
      <c r="Y50" s="38" t="s">
        <v>658</v>
      </c>
      <c r="Z50" s="31">
        <v>11.964</v>
      </c>
      <c r="AA50" s="22" t="s">
        <v>659</v>
      </c>
    </row>
    <row r="51" spans="1:27">
      <c r="A51" s="22"/>
      <c r="B51" s="42"/>
      <c r="C51" s="37" t="s">
        <v>653</v>
      </c>
      <c r="D51" s="37" t="s">
        <v>645</v>
      </c>
      <c r="E51" s="37" t="s">
        <v>654</v>
      </c>
      <c r="F51" s="38">
        <v>6.0999999999999999E-2</v>
      </c>
      <c r="G51" s="38" t="s">
        <v>655</v>
      </c>
      <c r="H51" s="38">
        <v>4.8000000000000001E-2</v>
      </c>
      <c r="I51" s="38" t="s">
        <v>655</v>
      </c>
      <c r="J51" s="38">
        <v>7.2999999999999995E-2</v>
      </c>
      <c r="K51" s="38" t="s">
        <v>655</v>
      </c>
      <c r="L51" s="39">
        <v>0.161</v>
      </c>
      <c r="M51" s="40" t="s">
        <v>655</v>
      </c>
      <c r="N51" s="39">
        <v>6.7000000000000004E-2</v>
      </c>
      <c r="O51" s="38" t="s">
        <v>655</v>
      </c>
      <c r="P51" s="31">
        <v>2.4E-2</v>
      </c>
      <c r="Q51" s="38" t="s">
        <v>655</v>
      </c>
      <c r="R51" s="31">
        <v>2.5000000000000001E-2</v>
      </c>
      <c r="S51" s="38" t="s">
        <v>655</v>
      </c>
      <c r="T51" s="31">
        <v>0.03</v>
      </c>
      <c r="U51" s="38" t="s">
        <v>655</v>
      </c>
      <c r="V51" s="31">
        <v>2.3E-2</v>
      </c>
      <c r="W51" s="38" t="s">
        <v>655</v>
      </c>
      <c r="X51" s="31">
        <v>2.5000000000000001E-2</v>
      </c>
      <c r="Y51" s="38" t="s">
        <v>657</v>
      </c>
      <c r="Z51" s="37" t="s">
        <v>645</v>
      </c>
      <c r="AA51" s="22" t="s">
        <v>646</v>
      </c>
    </row>
    <row r="52" spans="1:27">
      <c r="A52" s="30" t="s">
        <v>650</v>
      </c>
      <c r="B52" s="42">
        <v>201567796</v>
      </c>
      <c r="C52" s="37" t="s">
        <v>651</v>
      </c>
      <c r="D52" s="37" t="s">
        <v>645</v>
      </c>
      <c r="E52" s="37" t="s">
        <v>735</v>
      </c>
      <c r="F52" s="38">
        <v>13.051</v>
      </c>
      <c r="G52" s="37" t="s">
        <v>735</v>
      </c>
      <c r="H52" s="38">
        <v>12.486000000000001</v>
      </c>
      <c r="I52" s="37" t="s">
        <v>735</v>
      </c>
      <c r="J52" s="38">
        <v>12.692</v>
      </c>
      <c r="K52" s="37" t="s">
        <v>735</v>
      </c>
      <c r="L52" s="39">
        <v>12.362</v>
      </c>
      <c r="M52" s="37" t="s">
        <v>735</v>
      </c>
      <c r="N52" s="39">
        <v>12.222</v>
      </c>
      <c r="O52" s="37" t="s">
        <v>735</v>
      </c>
      <c r="P52" s="31">
        <v>11.378</v>
      </c>
      <c r="Q52" s="37" t="s">
        <v>735</v>
      </c>
      <c r="R52" s="31">
        <v>11.101000000000001</v>
      </c>
      <c r="S52" s="37" t="s">
        <v>735</v>
      </c>
      <c r="T52" s="31">
        <v>11.042</v>
      </c>
      <c r="U52" s="37" t="s">
        <v>735</v>
      </c>
      <c r="V52" s="31">
        <v>11.013</v>
      </c>
      <c r="W52" s="37" t="s">
        <v>735</v>
      </c>
      <c r="X52" s="31">
        <v>11.025</v>
      </c>
      <c r="Y52" s="37" t="s">
        <v>735</v>
      </c>
      <c r="Z52" s="31">
        <v>10.906000000000001</v>
      </c>
      <c r="AA52" s="22" t="s">
        <v>646</v>
      </c>
    </row>
    <row r="53" spans="1:27">
      <c r="A53" s="22"/>
      <c r="B53" s="42"/>
      <c r="C53" s="37" t="s">
        <v>653</v>
      </c>
      <c r="D53" s="37" t="s">
        <v>645</v>
      </c>
      <c r="E53" s="37" t="s">
        <v>654</v>
      </c>
      <c r="F53" s="38">
        <v>8.6999999999999994E-2</v>
      </c>
      <c r="G53" s="38" t="s">
        <v>655</v>
      </c>
      <c r="H53" s="38">
        <v>2.5999999999999999E-2</v>
      </c>
      <c r="I53" s="38" t="s">
        <v>655</v>
      </c>
      <c r="J53" s="38">
        <v>0.03</v>
      </c>
      <c r="K53" s="38" t="s">
        <v>655</v>
      </c>
      <c r="L53" s="39">
        <v>3.9E-2</v>
      </c>
      <c r="M53" s="40" t="s">
        <v>655</v>
      </c>
      <c r="N53" s="39">
        <v>4.2999999999999997E-2</v>
      </c>
      <c r="O53" s="38" t="s">
        <v>655</v>
      </c>
      <c r="P53" s="31">
        <v>2.4E-2</v>
      </c>
      <c r="Q53" s="38" t="s">
        <v>655</v>
      </c>
      <c r="R53" s="31">
        <v>2.3E-2</v>
      </c>
      <c r="S53" s="38" t="s">
        <v>655</v>
      </c>
      <c r="T53" s="31">
        <v>2.3E-2</v>
      </c>
      <c r="U53" s="38" t="s">
        <v>655</v>
      </c>
      <c r="V53" s="31">
        <v>2.3E-2</v>
      </c>
      <c r="W53" s="38" t="s">
        <v>655</v>
      </c>
      <c r="X53" s="31">
        <v>2.1000000000000001E-2</v>
      </c>
      <c r="Y53" s="38" t="s">
        <v>655</v>
      </c>
      <c r="Z53" s="31">
        <v>0.11799999999999999</v>
      </c>
      <c r="AA53" s="22" t="s">
        <v>659</v>
      </c>
    </row>
    <row r="54" spans="1:27">
      <c r="A54" s="30" t="s">
        <v>650</v>
      </c>
      <c r="B54" s="42">
        <v>201569483</v>
      </c>
      <c r="C54" s="37" t="s">
        <v>651</v>
      </c>
      <c r="D54" s="37" t="s">
        <v>645</v>
      </c>
      <c r="E54" s="37" t="s">
        <v>735</v>
      </c>
      <c r="F54" s="38">
        <v>12.888999999999999</v>
      </c>
      <c r="G54" s="37" t="s">
        <v>735</v>
      </c>
      <c r="H54" s="38">
        <v>12.021000000000001</v>
      </c>
      <c r="I54" s="37" t="s">
        <v>735</v>
      </c>
      <c r="J54" s="38">
        <v>12.426</v>
      </c>
      <c r="K54" s="37" t="s">
        <v>735</v>
      </c>
      <c r="L54" s="39">
        <v>11.741</v>
      </c>
      <c r="M54" s="37" t="s">
        <v>735</v>
      </c>
      <c r="N54" s="39">
        <v>11.465</v>
      </c>
      <c r="O54" s="37" t="s">
        <v>735</v>
      </c>
      <c r="P54" s="31">
        <v>10.385999999999999</v>
      </c>
      <c r="Q54" s="37" t="s">
        <v>737</v>
      </c>
      <c r="R54" s="31">
        <v>9.9719999999999995</v>
      </c>
      <c r="S54" s="37" t="s">
        <v>737</v>
      </c>
      <c r="T54" s="31">
        <v>9.8829999999999991</v>
      </c>
      <c r="U54" s="37" t="s">
        <v>737</v>
      </c>
      <c r="V54" s="31">
        <v>9.8409999999999993</v>
      </c>
      <c r="W54" s="37" t="s">
        <v>737</v>
      </c>
      <c r="X54" s="31">
        <v>9.8729999999999993</v>
      </c>
      <c r="Y54" s="37" t="s">
        <v>737</v>
      </c>
      <c r="Z54" s="31">
        <v>9.7810000000000006</v>
      </c>
      <c r="AA54" s="22" t="s">
        <v>646</v>
      </c>
    </row>
    <row r="55" spans="1:27">
      <c r="A55" s="22"/>
      <c r="B55" s="42"/>
      <c r="C55" s="37" t="s">
        <v>653</v>
      </c>
      <c r="D55" s="37" t="s">
        <v>645</v>
      </c>
      <c r="E55" s="37" t="s">
        <v>654</v>
      </c>
      <c r="F55" s="38">
        <v>7.1999999999999995E-2</v>
      </c>
      <c r="G55" s="38" t="s">
        <v>655</v>
      </c>
      <c r="H55" s="38">
        <v>8.1000000000000003E-2</v>
      </c>
      <c r="I55" s="38" t="s">
        <v>655</v>
      </c>
      <c r="J55" s="38">
        <v>0.04</v>
      </c>
      <c r="K55" s="38" t="s">
        <v>655</v>
      </c>
      <c r="L55" s="39">
        <v>7.3999999999999996E-2</v>
      </c>
      <c r="M55" s="40" t="s">
        <v>655</v>
      </c>
      <c r="N55" s="39">
        <v>6.8000000000000005E-2</v>
      </c>
      <c r="O55" s="38" t="s">
        <v>655</v>
      </c>
      <c r="P55" s="31">
        <v>2.4E-2</v>
      </c>
      <c r="Q55" s="38" t="s">
        <v>655</v>
      </c>
      <c r="R55" s="31">
        <v>2.5999999999999999E-2</v>
      </c>
      <c r="S55" s="38" t="s">
        <v>655</v>
      </c>
      <c r="T55" s="31">
        <v>2.3E-2</v>
      </c>
      <c r="U55" s="38" t="s">
        <v>655</v>
      </c>
      <c r="V55" s="31">
        <v>2.1999999999999999E-2</v>
      </c>
      <c r="W55" s="38" t="s">
        <v>655</v>
      </c>
      <c r="X55" s="31">
        <v>0.02</v>
      </c>
      <c r="Y55" s="38" t="s">
        <v>655</v>
      </c>
      <c r="Z55" s="31">
        <v>5.0999999999999997E-2</v>
      </c>
      <c r="AA55" s="22" t="s">
        <v>659</v>
      </c>
    </row>
    <row r="56" spans="1:27">
      <c r="A56" s="30" t="s">
        <v>650</v>
      </c>
      <c r="B56" s="42">
        <v>201576812</v>
      </c>
      <c r="C56" s="37" t="s">
        <v>651</v>
      </c>
      <c r="D56" s="37" t="s">
        <v>645</v>
      </c>
      <c r="E56" s="37" t="s">
        <v>735</v>
      </c>
      <c r="F56" s="38">
        <v>10.868</v>
      </c>
      <c r="G56" s="37" t="s">
        <v>735</v>
      </c>
      <c r="H56" s="38">
        <v>10.220000000000001</v>
      </c>
      <c r="I56" s="37" t="s">
        <v>735</v>
      </c>
      <c r="J56" s="38">
        <v>10.571</v>
      </c>
      <c r="K56" s="37" t="s">
        <v>735</v>
      </c>
      <c r="L56" s="39">
        <v>10.096</v>
      </c>
      <c r="M56" s="40" t="s">
        <v>653</v>
      </c>
      <c r="N56" s="39" t="s">
        <v>645</v>
      </c>
      <c r="O56" s="37" t="s">
        <v>737</v>
      </c>
      <c r="P56" s="31">
        <v>8.8930000000000007</v>
      </c>
      <c r="Q56" s="37" t="s">
        <v>737</v>
      </c>
      <c r="R56" s="31">
        <v>8.52</v>
      </c>
      <c r="S56" s="37" t="s">
        <v>737</v>
      </c>
      <c r="T56" s="31">
        <v>8.4429999999999996</v>
      </c>
      <c r="U56" s="37" t="s">
        <v>737</v>
      </c>
      <c r="V56" s="31">
        <v>8.3800000000000008</v>
      </c>
      <c r="W56" s="37" t="s">
        <v>737</v>
      </c>
      <c r="X56" s="31">
        <v>8.4120000000000008</v>
      </c>
      <c r="Y56" s="37" t="s">
        <v>737</v>
      </c>
      <c r="Z56" s="31">
        <v>8.3610000000000007</v>
      </c>
      <c r="AA56" s="22" t="s">
        <v>646</v>
      </c>
    </row>
    <row r="57" spans="1:27">
      <c r="A57" s="22"/>
      <c r="B57" s="42"/>
      <c r="C57" s="37" t="s">
        <v>653</v>
      </c>
      <c r="D57" s="37" t="s">
        <v>645</v>
      </c>
      <c r="E57" s="37" t="s">
        <v>654</v>
      </c>
      <c r="F57" s="38">
        <v>2.1000000000000001E-2</v>
      </c>
      <c r="G57" s="38" t="s">
        <v>655</v>
      </c>
      <c r="H57" s="38">
        <v>1.7000000000000001E-2</v>
      </c>
      <c r="I57" s="38" t="s">
        <v>655</v>
      </c>
      <c r="J57" s="38">
        <v>0.124</v>
      </c>
      <c r="K57" s="38" t="s">
        <v>655</v>
      </c>
      <c r="L57" s="39">
        <v>7.9000000000000001E-2</v>
      </c>
      <c r="M57" s="40" t="s">
        <v>652</v>
      </c>
      <c r="N57" s="39" t="s">
        <v>645</v>
      </c>
      <c r="O57" s="38" t="s">
        <v>654</v>
      </c>
      <c r="P57" s="31">
        <v>2.1000000000000001E-2</v>
      </c>
      <c r="Q57" s="38" t="s">
        <v>655</v>
      </c>
      <c r="R57" s="31">
        <v>3.5999999999999997E-2</v>
      </c>
      <c r="S57" s="38" t="s">
        <v>655</v>
      </c>
      <c r="T57" s="31">
        <v>2.3E-2</v>
      </c>
      <c r="U57" s="38" t="s">
        <v>655</v>
      </c>
      <c r="V57" s="31">
        <v>2.3E-2</v>
      </c>
      <c r="W57" s="38" t="s">
        <v>655</v>
      </c>
      <c r="X57" s="31">
        <v>1.9E-2</v>
      </c>
      <c r="Y57" s="38" t="s">
        <v>655</v>
      </c>
      <c r="Z57" s="31">
        <v>2.3E-2</v>
      </c>
      <c r="AA57" s="22" t="s">
        <v>659</v>
      </c>
    </row>
    <row r="58" spans="1:27">
      <c r="A58" s="30" t="s">
        <v>650</v>
      </c>
      <c r="B58" s="42">
        <v>201577035</v>
      </c>
      <c r="C58" s="37" t="s">
        <v>651</v>
      </c>
      <c r="D58" s="37" t="s">
        <v>645</v>
      </c>
      <c r="E58" s="37" t="s">
        <v>735</v>
      </c>
      <c r="F58" s="38">
        <v>13.116</v>
      </c>
      <c r="G58" s="37" t="s">
        <v>735</v>
      </c>
      <c r="H58" s="38">
        <v>12.406000000000001</v>
      </c>
      <c r="I58" s="37" t="s">
        <v>735</v>
      </c>
      <c r="J58" s="38">
        <v>12.7</v>
      </c>
      <c r="K58" s="37" t="s">
        <v>735</v>
      </c>
      <c r="L58" s="39">
        <v>12.211</v>
      </c>
      <c r="M58" s="37" t="s">
        <v>735</v>
      </c>
      <c r="N58" s="39">
        <v>12.109</v>
      </c>
      <c r="O58" s="37" t="s">
        <v>735</v>
      </c>
      <c r="P58" s="31">
        <v>11.058999999999999</v>
      </c>
      <c r="Q58" s="37" t="s">
        <v>735</v>
      </c>
      <c r="R58" s="31">
        <v>10.75</v>
      </c>
      <c r="S58" s="37" t="s">
        <v>735</v>
      </c>
      <c r="T58" s="31">
        <v>10.645</v>
      </c>
      <c r="U58" s="37" t="s">
        <v>735</v>
      </c>
      <c r="V58" s="31">
        <v>10.638</v>
      </c>
      <c r="W58" s="37" t="s">
        <v>735</v>
      </c>
      <c r="X58" s="31">
        <v>10.692</v>
      </c>
      <c r="Y58" s="37" t="s">
        <v>735</v>
      </c>
      <c r="Z58" s="31">
        <v>10.545999999999999</v>
      </c>
      <c r="AA58" s="22" t="s">
        <v>646</v>
      </c>
    </row>
    <row r="59" spans="1:27">
      <c r="A59" s="22"/>
      <c r="B59" s="42"/>
      <c r="C59" s="37" t="s">
        <v>653</v>
      </c>
      <c r="D59" s="37" t="s">
        <v>645</v>
      </c>
      <c r="E59" s="37" t="s">
        <v>654</v>
      </c>
      <c r="F59" s="38">
        <v>9.8000000000000004E-2</v>
      </c>
      <c r="G59" s="38" t="s">
        <v>655</v>
      </c>
      <c r="H59" s="38">
        <v>2.7E-2</v>
      </c>
      <c r="I59" s="38" t="s">
        <v>655</v>
      </c>
      <c r="J59" s="38">
        <v>4.2000000000000003E-2</v>
      </c>
      <c r="K59" s="38" t="s">
        <v>655</v>
      </c>
      <c r="L59" s="39">
        <v>2.5000000000000001E-2</v>
      </c>
      <c r="M59" s="40" t="s">
        <v>655</v>
      </c>
      <c r="N59" s="39">
        <v>0.18099999999999999</v>
      </c>
      <c r="O59" s="38" t="s">
        <v>655</v>
      </c>
      <c r="P59" s="31">
        <v>2.3E-2</v>
      </c>
      <c r="Q59" s="38" t="s">
        <v>655</v>
      </c>
      <c r="R59" s="31">
        <v>2.1999999999999999E-2</v>
      </c>
      <c r="S59" s="38" t="s">
        <v>655</v>
      </c>
      <c r="T59" s="31">
        <v>2.1000000000000001E-2</v>
      </c>
      <c r="U59" s="38" t="s">
        <v>655</v>
      </c>
      <c r="V59" s="31">
        <v>2.3E-2</v>
      </c>
      <c r="W59" s="38" t="s">
        <v>655</v>
      </c>
      <c r="X59" s="31">
        <v>2.1000000000000001E-2</v>
      </c>
      <c r="Y59" s="38" t="s">
        <v>655</v>
      </c>
      <c r="Z59" s="31">
        <v>9.5000000000000001E-2</v>
      </c>
      <c r="AA59" s="22" t="s">
        <v>659</v>
      </c>
    </row>
    <row r="60" spans="1:27">
      <c r="A60" s="30" t="s">
        <v>650</v>
      </c>
      <c r="B60" s="42">
        <v>201594823</v>
      </c>
      <c r="C60" s="37" t="s">
        <v>651</v>
      </c>
      <c r="D60" s="37" t="s">
        <v>645</v>
      </c>
      <c r="E60" s="37" t="s">
        <v>735</v>
      </c>
      <c r="F60" s="38">
        <v>12.917</v>
      </c>
      <c r="G60" s="37" t="s">
        <v>735</v>
      </c>
      <c r="H60" s="38">
        <v>12.305</v>
      </c>
      <c r="I60" s="37" t="s">
        <v>735</v>
      </c>
      <c r="J60" s="38">
        <v>12.579000000000001</v>
      </c>
      <c r="K60" s="37" t="s">
        <v>735</v>
      </c>
      <c r="L60" s="41">
        <v>12.127000000000001</v>
      </c>
      <c r="M60" s="37" t="s">
        <v>735</v>
      </c>
      <c r="N60" s="41">
        <v>11.962</v>
      </c>
      <c r="O60" s="37" t="s">
        <v>735</v>
      </c>
      <c r="P60" s="31">
        <v>11.02</v>
      </c>
      <c r="Q60" s="37" t="s">
        <v>735</v>
      </c>
      <c r="R60" s="31">
        <v>10.72</v>
      </c>
      <c r="S60" s="37" t="s">
        <v>735</v>
      </c>
      <c r="T60" s="31">
        <v>10.66</v>
      </c>
      <c r="U60" s="37" t="s">
        <v>735</v>
      </c>
      <c r="V60" s="31">
        <v>10.622</v>
      </c>
      <c r="W60" s="37" t="s">
        <v>735</v>
      </c>
      <c r="X60" s="31">
        <v>10.624000000000001</v>
      </c>
      <c r="Y60" s="37" t="s">
        <v>735</v>
      </c>
      <c r="Z60" s="31">
        <v>10.337</v>
      </c>
      <c r="AA60" s="22" t="s">
        <v>646</v>
      </c>
    </row>
    <row r="61" spans="1:27">
      <c r="A61" s="22"/>
      <c r="B61" s="42"/>
      <c r="C61" s="37" t="s">
        <v>653</v>
      </c>
      <c r="D61" s="37" t="s">
        <v>645</v>
      </c>
      <c r="E61" s="37" t="s">
        <v>654</v>
      </c>
      <c r="F61" s="38">
        <v>7.0999999999999994E-2</v>
      </c>
      <c r="G61" s="38" t="s">
        <v>655</v>
      </c>
      <c r="H61" s="38">
        <v>8.4000000000000005E-2</v>
      </c>
      <c r="I61" s="38" t="s">
        <v>655</v>
      </c>
      <c r="J61" s="38">
        <v>4.2000000000000003E-2</v>
      </c>
      <c r="K61" s="38" t="s">
        <v>655</v>
      </c>
      <c r="L61" s="36">
        <v>0.05</v>
      </c>
      <c r="M61" s="40" t="s">
        <v>655</v>
      </c>
      <c r="N61" s="36">
        <v>4.2999999999999997E-2</v>
      </c>
      <c r="O61" s="38" t="s">
        <v>655</v>
      </c>
      <c r="P61" s="31">
        <v>2.5999999999999999E-2</v>
      </c>
      <c r="Q61" s="38" t="s">
        <v>655</v>
      </c>
      <c r="R61" s="31">
        <v>2.3E-2</v>
      </c>
      <c r="S61" s="38" t="s">
        <v>655</v>
      </c>
      <c r="T61" s="31">
        <v>1.9E-2</v>
      </c>
      <c r="U61" s="38" t="s">
        <v>655</v>
      </c>
      <c r="V61" s="31">
        <v>2.3E-2</v>
      </c>
      <c r="W61" s="38" t="s">
        <v>655</v>
      </c>
      <c r="X61" s="31">
        <v>2.1000000000000001E-2</v>
      </c>
      <c r="Y61" s="38" t="s">
        <v>655</v>
      </c>
      <c r="Z61" s="31">
        <v>7.3999999999999996E-2</v>
      </c>
      <c r="AA61" s="22" t="s">
        <v>659</v>
      </c>
    </row>
    <row r="62" spans="1:27">
      <c r="A62" s="30" t="s">
        <v>650</v>
      </c>
      <c r="B62" s="42">
        <v>201596316</v>
      </c>
      <c r="C62" s="37" t="s">
        <v>651</v>
      </c>
      <c r="D62" s="37" t="s">
        <v>645</v>
      </c>
      <c r="E62" s="37" t="s">
        <v>735</v>
      </c>
      <c r="F62" s="38">
        <v>14.275</v>
      </c>
      <c r="G62" s="37" t="s">
        <v>735</v>
      </c>
      <c r="H62" s="38">
        <v>13.42</v>
      </c>
      <c r="I62" s="37" t="s">
        <v>735</v>
      </c>
      <c r="J62" s="38">
        <v>13.766999999999999</v>
      </c>
      <c r="K62" s="37" t="s">
        <v>735</v>
      </c>
      <c r="L62" s="36">
        <v>13.159000000000001</v>
      </c>
      <c r="M62" s="37" t="s">
        <v>735</v>
      </c>
      <c r="N62" s="36">
        <v>12.901</v>
      </c>
      <c r="O62" s="37" t="s">
        <v>735</v>
      </c>
      <c r="P62" s="31">
        <v>11.865</v>
      </c>
      <c r="Q62" s="37" t="s">
        <v>735</v>
      </c>
      <c r="R62" s="31">
        <v>11.458</v>
      </c>
      <c r="S62" s="37" t="s">
        <v>735</v>
      </c>
      <c r="T62" s="31">
        <v>11.347</v>
      </c>
      <c r="U62" s="37" t="s">
        <v>735</v>
      </c>
      <c r="V62" s="31">
        <v>11.302</v>
      </c>
      <c r="W62" s="37" t="s">
        <v>735</v>
      </c>
      <c r="X62" s="31">
        <v>11.375</v>
      </c>
      <c r="Y62" s="37" t="s">
        <v>735</v>
      </c>
      <c r="Z62" s="31">
        <v>11.297000000000001</v>
      </c>
      <c r="AA62" s="22" t="s">
        <v>646</v>
      </c>
    </row>
    <row r="63" spans="1:27">
      <c r="A63" s="22"/>
      <c r="B63" s="42"/>
      <c r="C63" s="37" t="s">
        <v>653</v>
      </c>
      <c r="D63" s="37" t="s">
        <v>645</v>
      </c>
      <c r="E63" s="37" t="s">
        <v>654</v>
      </c>
      <c r="F63" s="38">
        <v>0.10100000000000001</v>
      </c>
      <c r="G63" s="38" t="s">
        <v>655</v>
      </c>
      <c r="H63" s="38">
        <v>8.8999999999999996E-2</v>
      </c>
      <c r="I63" s="38" t="s">
        <v>655</v>
      </c>
      <c r="J63" s="38">
        <v>8.2000000000000003E-2</v>
      </c>
      <c r="K63" s="38" t="s">
        <v>655</v>
      </c>
      <c r="L63" s="36">
        <v>0.14899999999999999</v>
      </c>
      <c r="M63" s="40" t="s">
        <v>655</v>
      </c>
      <c r="N63" s="36">
        <v>0.122</v>
      </c>
      <c r="O63" s="38" t="s">
        <v>655</v>
      </c>
      <c r="P63" s="31">
        <v>2.3E-2</v>
      </c>
      <c r="Q63" s="38" t="s">
        <v>655</v>
      </c>
      <c r="R63" s="31">
        <v>2.4E-2</v>
      </c>
      <c r="S63" s="38" t="s">
        <v>655</v>
      </c>
      <c r="T63" s="31">
        <v>2.1999999999999999E-2</v>
      </c>
      <c r="U63" s="38" t="s">
        <v>655</v>
      </c>
      <c r="V63" s="31">
        <v>2.3E-2</v>
      </c>
      <c r="W63" s="38" t="s">
        <v>655</v>
      </c>
      <c r="X63" s="31">
        <v>2.1000000000000001E-2</v>
      </c>
      <c r="Y63" s="38" t="s">
        <v>655</v>
      </c>
      <c r="Z63" s="31">
        <v>0.188</v>
      </c>
      <c r="AA63" s="22" t="s">
        <v>659</v>
      </c>
    </row>
    <row r="64" spans="1:27">
      <c r="A64" s="30" t="s">
        <v>650</v>
      </c>
      <c r="B64" s="42">
        <v>201613023</v>
      </c>
      <c r="C64" s="37" t="s">
        <v>651</v>
      </c>
      <c r="D64" s="37" t="s">
        <v>645</v>
      </c>
      <c r="E64" s="37" t="s">
        <v>735</v>
      </c>
      <c r="F64" s="38">
        <v>12.96</v>
      </c>
      <c r="G64" s="37" t="s">
        <v>735</v>
      </c>
      <c r="H64" s="38">
        <v>12.242000000000001</v>
      </c>
      <c r="I64" s="37" t="s">
        <v>735</v>
      </c>
      <c r="J64" s="38">
        <v>12.548999999999999</v>
      </c>
      <c r="K64" s="37" t="s">
        <v>735</v>
      </c>
      <c r="L64" s="36">
        <v>12.045</v>
      </c>
      <c r="M64" s="37" t="s">
        <v>735</v>
      </c>
      <c r="N64" s="36">
        <v>11.948</v>
      </c>
      <c r="O64" s="37" t="s">
        <v>735</v>
      </c>
      <c r="P64" s="31">
        <v>10.983000000000001</v>
      </c>
      <c r="Q64" s="37" t="s">
        <v>735</v>
      </c>
      <c r="R64" s="31">
        <v>10.712</v>
      </c>
      <c r="S64" s="37" t="s">
        <v>735</v>
      </c>
      <c r="T64" s="31">
        <v>10.605</v>
      </c>
      <c r="U64" s="37" t="s">
        <v>735</v>
      </c>
      <c r="V64" s="31">
        <v>10.582000000000001</v>
      </c>
      <c r="W64" s="37" t="s">
        <v>735</v>
      </c>
      <c r="X64" s="31">
        <v>10.631</v>
      </c>
      <c r="Y64" s="37" t="s">
        <v>735</v>
      </c>
      <c r="Z64" s="31">
        <v>10.589</v>
      </c>
      <c r="AA64" s="22" t="s">
        <v>646</v>
      </c>
    </row>
    <row r="65" spans="1:27">
      <c r="A65" s="22"/>
      <c r="B65" s="42"/>
      <c r="C65" s="37" t="s">
        <v>653</v>
      </c>
      <c r="D65" s="37" t="s">
        <v>645</v>
      </c>
      <c r="E65" s="37" t="s">
        <v>654</v>
      </c>
      <c r="F65" s="38">
        <v>9.7000000000000003E-2</v>
      </c>
      <c r="G65" s="38" t="s">
        <v>655</v>
      </c>
      <c r="H65" s="38">
        <v>3.3000000000000002E-2</v>
      </c>
      <c r="I65" s="38" t="s">
        <v>655</v>
      </c>
      <c r="J65" s="38">
        <v>3.3000000000000002E-2</v>
      </c>
      <c r="K65" s="38" t="s">
        <v>655</v>
      </c>
      <c r="L65" s="36">
        <v>2.4E-2</v>
      </c>
      <c r="M65" s="40" t="s">
        <v>655</v>
      </c>
      <c r="N65" s="36">
        <v>6.8000000000000005E-2</v>
      </c>
      <c r="O65" s="38" t="s">
        <v>655</v>
      </c>
      <c r="P65" s="31">
        <v>2.3E-2</v>
      </c>
      <c r="Q65" s="38" t="s">
        <v>655</v>
      </c>
      <c r="R65" s="31">
        <v>2.3E-2</v>
      </c>
      <c r="S65" s="38" t="s">
        <v>655</v>
      </c>
      <c r="T65" s="31">
        <v>2.4E-2</v>
      </c>
      <c r="U65" s="38" t="s">
        <v>655</v>
      </c>
      <c r="V65" s="31">
        <v>2.4E-2</v>
      </c>
      <c r="W65" s="38" t="s">
        <v>655</v>
      </c>
      <c r="X65" s="31">
        <v>2.1000000000000001E-2</v>
      </c>
      <c r="Y65" s="38" t="s">
        <v>655</v>
      </c>
      <c r="Z65" s="31">
        <v>9.5000000000000001E-2</v>
      </c>
      <c r="AA65" s="22" t="s">
        <v>659</v>
      </c>
    </row>
    <row r="66" spans="1:27">
      <c r="A66" s="30" t="s">
        <v>650</v>
      </c>
      <c r="B66" s="42">
        <v>201617985</v>
      </c>
      <c r="C66" s="37" t="s">
        <v>651</v>
      </c>
      <c r="D66" s="37" t="s">
        <v>645</v>
      </c>
      <c r="E66" s="37" t="s">
        <v>735</v>
      </c>
      <c r="F66" s="38">
        <v>16.341999999999999</v>
      </c>
      <c r="G66" s="37" t="s">
        <v>735</v>
      </c>
      <c r="H66" s="38">
        <v>14.864000000000001</v>
      </c>
      <c r="I66" s="37" t="s">
        <v>735</v>
      </c>
      <c r="J66" s="38">
        <v>15.621</v>
      </c>
      <c r="K66" s="37" t="s">
        <v>735</v>
      </c>
      <c r="L66" s="36">
        <v>14.263999999999999</v>
      </c>
      <c r="M66" s="37" t="s">
        <v>735</v>
      </c>
      <c r="N66" s="36">
        <v>13.416</v>
      </c>
      <c r="O66" s="37" t="s">
        <v>735</v>
      </c>
      <c r="P66" s="31">
        <v>11.718999999999999</v>
      </c>
      <c r="Q66" s="37" t="s">
        <v>735</v>
      </c>
      <c r="R66" s="31">
        <v>11.093999999999999</v>
      </c>
      <c r="S66" s="37" t="s">
        <v>735</v>
      </c>
      <c r="T66" s="31">
        <v>10.9</v>
      </c>
      <c r="U66" s="37" t="s">
        <v>735</v>
      </c>
      <c r="V66" s="31">
        <v>10.747999999999999</v>
      </c>
      <c r="W66" s="37" t="s">
        <v>735</v>
      </c>
      <c r="X66" s="31">
        <v>10.715</v>
      </c>
      <c r="Y66" s="37" t="s">
        <v>735</v>
      </c>
      <c r="Z66" s="31">
        <v>10.782</v>
      </c>
      <c r="AA66" s="22" t="s">
        <v>646</v>
      </c>
    </row>
    <row r="67" spans="1:27">
      <c r="A67" s="22"/>
      <c r="B67" s="42"/>
      <c r="C67" s="37" t="s">
        <v>653</v>
      </c>
      <c r="D67" s="37" t="s">
        <v>645</v>
      </c>
      <c r="E67" s="37" t="s">
        <v>654</v>
      </c>
      <c r="F67" s="38">
        <v>2.8000000000000001E-2</v>
      </c>
      <c r="G67" s="38" t="s">
        <v>655</v>
      </c>
      <c r="H67" s="38">
        <v>0.05</v>
      </c>
      <c r="I67" s="38" t="s">
        <v>655</v>
      </c>
      <c r="J67" s="38">
        <v>5.2999999999999999E-2</v>
      </c>
      <c r="K67" s="38" t="s">
        <v>655</v>
      </c>
      <c r="L67" s="36">
        <v>8.4000000000000005E-2</v>
      </c>
      <c r="M67" s="40" t="s">
        <v>655</v>
      </c>
      <c r="N67" s="36">
        <v>8.6999999999999994E-2</v>
      </c>
      <c r="O67" s="38" t="s">
        <v>655</v>
      </c>
      <c r="P67" s="31">
        <v>2.4E-2</v>
      </c>
      <c r="Q67" s="38" t="s">
        <v>655</v>
      </c>
      <c r="R67" s="31">
        <v>3.5000000000000003E-2</v>
      </c>
      <c r="S67" s="38" t="s">
        <v>655</v>
      </c>
      <c r="T67" s="31">
        <v>1.9E-2</v>
      </c>
      <c r="U67" s="38" t="s">
        <v>655</v>
      </c>
      <c r="V67" s="31">
        <v>2.1999999999999999E-2</v>
      </c>
      <c r="W67" s="38" t="s">
        <v>655</v>
      </c>
      <c r="X67" s="31">
        <v>2.1000000000000001E-2</v>
      </c>
      <c r="Y67" s="38" t="s">
        <v>655</v>
      </c>
      <c r="Z67" s="31">
        <v>0.122</v>
      </c>
      <c r="AA67" s="22" t="s">
        <v>659</v>
      </c>
    </row>
    <row r="68" spans="1:27">
      <c r="A68" s="30" t="s">
        <v>650</v>
      </c>
      <c r="B68" s="42">
        <v>201626686</v>
      </c>
      <c r="C68" s="37" t="s">
        <v>651</v>
      </c>
      <c r="D68" s="37" t="s">
        <v>645</v>
      </c>
      <c r="E68" s="37" t="s">
        <v>735</v>
      </c>
      <c r="F68" s="38">
        <v>12.089</v>
      </c>
      <c r="G68" s="37" t="s">
        <v>735</v>
      </c>
      <c r="H68" s="38">
        <v>11.542999999999999</v>
      </c>
      <c r="I68" s="37" t="s">
        <v>735</v>
      </c>
      <c r="J68" s="38">
        <v>11.769</v>
      </c>
      <c r="K68" s="37" t="s">
        <v>735</v>
      </c>
      <c r="L68" s="36">
        <v>11.426</v>
      </c>
      <c r="M68" s="37" t="s">
        <v>735</v>
      </c>
      <c r="N68" s="36">
        <v>11.336</v>
      </c>
      <c r="O68" s="37" t="s">
        <v>735</v>
      </c>
      <c r="P68" s="31">
        <v>10.500999999999999</v>
      </c>
      <c r="Q68" s="37" t="s">
        <v>735</v>
      </c>
      <c r="R68" s="31">
        <v>10.276</v>
      </c>
      <c r="S68" s="37" t="s">
        <v>735</v>
      </c>
      <c r="T68" s="31">
        <v>10.23</v>
      </c>
      <c r="U68" s="37" t="s">
        <v>735</v>
      </c>
      <c r="V68" s="31">
        <v>10.179</v>
      </c>
      <c r="W68" s="37" t="s">
        <v>735</v>
      </c>
      <c r="X68" s="31">
        <v>10.223000000000001</v>
      </c>
      <c r="Y68" s="37" t="s">
        <v>735</v>
      </c>
      <c r="Z68" s="31">
        <v>10.172000000000001</v>
      </c>
      <c r="AA68" s="22" t="s">
        <v>646</v>
      </c>
    </row>
    <row r="69" spans="1:27">
      <c r="A69" s="22"/>
      <c r="B69" s="42"/>
      <c r="C69" s="37" t="s">
        <v>653</v>
      </c>
      <c r="D69" s="37" t="s">
        <v>645</v>
      </c>
      <c r="E69" s="37" t="s">
        <v>654</v>
      </c>
      <c r="F69" s="38">
        <v>2.5000000000000001E-2</v>
      </c>
      <c r="G69" s="38" t="s">
        <v>655</v>
      </c>
      <c r="H69" s="38">
        <v>3.7999999999999999E-2</v>
      </c>
      <c r="I69" s="38" t="s">
        <v>655</v>
      </c>
      <c r="J69" s="38">
        <v>3.2000000000000001E-2</v>
      </c>
      <c r="K69" s="38" t="s">
        <v>655</v>
      </c>
      <c r="L69" s="36">
        <v>4.7E-2</v>
      </c>
      <c r="M69" s="40" t="s">
        <v>655</v>
      </c>
      <c r="N69" s="36">
        <v>8.4000000000000005E-2</v>
      </c>
      <c r="O69" s="38" t="s">
        <v>655</v>
      </c>
      <c r="P69" s="31">
        <v>2.1999999999999999E-2</v>
      </c>
      <c r="Q69" s="38" t="s">
        <v>655</v>
      </c>
      <c r="R69" s="31">
        <v>2.3E-2</v>
      </c>
      <c r="S69" s="38" t="s">
        <v>655</v>
      </c>
      <c r="T69" s="31">
        <v>2.1000000000000001E-2</v>
      </c>
      <c r="U69" s="38" t="s">
        <v>655</v>
      </c>
      <c r="V69" s="31">
        <v>2.1000000000000001E-2</v>
      </c>
      <c r="W69" s="38" t="s">
        <v>655</v>
      </c>
      <c r="X69" s="31">
        <v>0.02</v>
      </c>
      <c r="Y69" s="38" t="s">
        <v>655</v>
      </c>
      <c r="Z69" s="31">
        <v>6.5000000000000002E-2</v>
      </c>
      <c r="AA69" s="22" t="s">
        <v>659</v>
      </c>
    </row>
    <row r="70" spans="1:27">
      <c r="A70" s="30" t="s">
        <v>650</v>
      </c>
      <c r="B70" s="42">
        <v>201629650</v>
      </c>
      <c r="C70" s="37" t="s">
        <v>651</v>
      </c>
      <c r="D70" s="37" t="s">
        <v>645</v>
      </c>
      <c r="E70" s="37" t="s">
        <v>735</v>
      </c>
      <c r="F70" s="38">
        <v>13.615</v>
      </c>
      <c r="G70" s="37" t="s">
        <v>735</v>
      </c>
      <c r="H70" s="38">
        <v>12.872999999999999</v>
      </c>
      <c r="I70" s="37" t="s">
        <v>735</v>
      </c>
      <c r="J70" s="38">
        <v>13.205</v>
      </c>
      <c r="K70" s="37" t="s">
        <v>735</v>
      </c>
      <c r="L70" s="36">
        <v>12.695</v>
      </c>
      <c r="M70" s="37" t="s">
        <v>735</v>
      </c>
      <c r="N70" s="36">
        <v>12.545</v>
      </c>
      <c r="O70" s="37" t="s">
        <v>735</v>
      </c>
      <c r="P70" s="31">
        <v>11.571</v>
      </c>
      <c r="Q70" s="37" t="s">
        <v>735</v>
      </c>
      <c r="R70" s="31">
        <v>11.26</v>
      </c>
      <c r="S70" s="37" t="s">
        <v>735</v>
      </c>
      <c r="T70" s="31">
        <v>11.169</v>
      </c>
      <c r="U70" s="37" t="s">
        <v>735</v>
      </c>
      <c r="V70" s="31">
        <v>11.15</v>
      </c>
      <c r="W70" s="37" t="s">
        <v>735</v>
      </c>
      <c r="X70" s="31">
        <v>11.185</v>
      </c>
      <c r="Y70" s="37" t="s">
        <v>735</v>
      </c>
      <c r="Z70" s="31">
        <v>11.093</v>
      </c>
      <c r="AA70" s="22" t="s">
        <v>646</v>
      </c>
    </row>
    <row r="71" spans="1:27">
      <c r="A71" s="22"/>
      <c r="B71" s="42"/>
      <c r="C71" s="37" t="s">
        <v>653</v>
      </c>
      <c r="D71" s="37" t="s">
        <v>645</v>
      </c>
      <c r="E71" s="37" t="s">
        <v>654</v>
      </c>
      <c r="F71" s="38">
        <v>2.5000000000000001E-2</v>
      </c>
      <c r="G71" s="38" t="s">
        <v>655</v>
      </c>
      <c r="H71" s="38">
        <v>6.5000000000000002E-2</v>
      </c>
      <c r="I71" s="38" t="s">
        <v>655</v>
      </c>
      <c r="J71" s="38">
        <v>3.1E-2</v>
      </c>
      <c r="K71" s="38" t="s">
        <v>655</v>
      </c>
      <c r="L71" s="36">
        <v>6.3E-2</v>
      </c>
      <c r="M71" s="40" t="s">
        <v>655</v>
      </c>
      <c r="N71" s="36">
        <v>6.0999999999999999E-2</v>
      </c>
      <c r="O71" s="38" t="s">
        <v>655</v>
      </c>
      <c r="P71" s="31">
        <v>2.5999999999999999E-2</v>
      </c>
      <c r="Q71" s="38" t="s">
        <v>655</v>
      </c>
      <c r="R71" s="31">
        <v>2.4E-2</v>
      </c>
      <c r="S71" s="38" t="s">
        <v>655</v>
      </c>
      <c r="T71" s="31">
        <v>2.5999999999999999E-2</v>
      </c>
      <c r="U71" s="38" t="s">
        <v>655</v>
      </c>
      <c r="V71" s="31">
        <v>2.1999999999999999E-2</v>
      </c>
      <c r="W71" s="38" t="s">
        <v>655</v>
      </c>
      <c r="X71" s="31">
        <v>2.1000000000000001E-2</v>
      </c>
      <c r="Y71" s="38" t="s">
        <v>655</v>
      </c>
      <c r="Z71" s="31">
        <v>0.155</v>
      </c>
      <c r="AA71" s="22" t="s">
        <v>659</v>
      </c>
    </row>
    <row r="72" spans="1:27">
      <c r="A72" s="30" t="s">
        <v>650</v>
      </c>
      <c r="B72" s="42">
        <v>201635569</v>
      </c>
      <c r="C72" s="37" t="s">
        <v>651</v>
      </c>
      <c r="D72" s="37" t="s">
        <v>645</v>
      </c>
      <c r="E72" s="37" t="s">
        <v>653</v>
      </c>
      <c r="F72" s="37" t="s">
        <v>645</v>
      </c>
      <c r="G72" s="38" t="s">
        <v>653</v>
      </c>
      <c r="H72" s="37" t="s">
        <v>645</v>
      </c>
      <c r="I72" s="38" t="s">
        <v>653</v>
      </c>
      <c r="J72" s="38" t="s">
        <v>645</v>
      </c>
      <c r="K72" s="38" t="s">
        <v>653</v>
      </c>
      <c r="L72" s="36" t="s">
        <v>645</v>
      </c>
      <c r="M72" s="40" t="s">
        <v>653</v>
      </c>
      <c r="N72" s="36" t="s">
        <v>700</v>
      </c>
      <c r="O72" s="37" t="s">
        <v>735</v>
      </c>
      <c r="P72" s="31">
        <v>13.416</v>
      </c>
      <c r="Q72" s="37" t="s">
        <v>735</v>
      </c>
      <c r="R72" s="31">
        <v>12.772</v>
      </c>
      <c r="S72" s="37" t="s">
        <v>735</v>
      </c>
      <c r="T72" s="31">
        <v>12.611000000000001</v>
      </c>
      <c r="U72" s="37" t="s">
        <v>735</v>
      </c>
      <c r="V72" s="31">
        <v>12.53</v>
      </c>
      <c r="W72" s="37" t="s">
        <v>735</v>
      </c>
      <c r="X72" s="31">
        <v>12.569000000000001</v>
      </c>
      <c r="Y72" s="38" t="s">
        <v>658</v>
      </c>
      <c r="Z72" s="31">
        <v>11.907</v>
      </c>
      <c r="AA72" s="22" t="s">
        <v>659</v>
      </c>
    </row>
    <row r="73" spans="1:27">
      <c r="A73" s="22"/>
      <c r="B73" s="42"/>
      <c r="C73" s="37" t="s">
        <v>653</v>
      </c>
      <c r="D73" s="37" t="s">
        <v>645</v>
      </c>
      <c r="E73" s="37" t="s">
        <v>653</v>
      </c>
      <c r="F73" s="37" t="s">
        <v>645</v>
      </c>
      <c r="G73" s="38" t="s">
        <v>653</v>
      </c>
      <c r="H73" s="37" t="s">
        <v>645</v>
      </c>
      <c r="I73" s="38" t="s">
        <v>656</v>
      </c>
      <c r="J73" s="38" t="s">
        <v>645</v>
      </c>
      <c r="K73" s="38" t="s">
        <v>653</v>
      </c>
      <c r="L73" s="36" t="s">
        <v>645</v>
      </c>
      <c r="M73" s="40" t="s">
        <v>653</v>
      </c>
      <c r="N73" s="36" t="s">
        <v>645</v>
      </c>
      <c r="O73" s="38" t="s">
        <v>654</v>
      </c>
      <c r="P73" s="31">
        <v>2.7E-2</v>
      </c>
      <c r="Q73" s="38" t="s">
        <v>655</v>
      </c>
      <c r="R73" s="31">
        <v>2.1000000000000001E-2</v>
      </c>
      <c r="S73" s="38" t="s">
        <v>655</v>
      </c>
      <c r="T73" s="31">
        <v>3.1E-2</v>
      </c>
      <c r="U73" s="38" t="s">
        <v>655</v>
      </c>
      <c r="V73" s="31">
        <v>2.4E-2</v>
      </c>
      <c r="W73" s="38" t="s">
        <v>655</v>
      </c>
      <c r="X73" s="31">
        <v>2.5999999999999999E-2</v>
      </c>
      <c r="Y73" s="38" t="s">
        <v>657</v>
      </c>
      <c r="Z73" s="37" t="s">
        <v>645</v>
      </c>
      <c r="AA73" s="22" t="s">
        <v>646</v>
      </c>
    </row>
    <row r="74" spans="1:27">
      <c r="A74" s="30" t="s">
        <v>650</v>
      </c>
      <c r="B74" s="42">
        <v>201648133</v>
      </c>
      <c r="C74" s="37" t="s">
        <v>651</v>
      </c>
      <c r="D74" s="37" t="s">
        <v>645</v>
      </c>
      <c r="E74" s="37" t="s">
        <v>735</v>
      </c>
      <c r="F74" s="38">
        <v>10.869</v>
      </c>
      <c r="G74" s="37" t="s">
        <v>735</v>
      </c>
      <c r="H74" s="38">
        <v>10.337</v>
      </c>
      <c r="I74" s="37" t="s">
        <v>735</v>
      </c>
      <c r="J74" s="38">
        <v>10.544</v>
      </c>
      <c r="K74" s="37" t="s">
        <v>735</v>
      </c>
      <c r="L74" s="36">
        <v>10.177</v>
      </c>
      <c r="M74" s="37" t="s">
        <v>735</v>
      </c>
      <c r="N74" s="36">
        <v>10.093999999999999</v>
      </c>
      <c r="O74" s="37" t="s">
        <v>737</v>
      </c>
      <c r="P74" s="31">
        <v>9.0960000000000001</v>
      </c>
      <c r="Q74" s="37" t="s">
        <v>737</v>
      </c>
      <c r="R74" s="31">
        <v>8.76</v>
      </c>
      <c r="S74" s="37" t="s">
        <v>737</v>
      </c>
      <c r="T74" s="31">
        <v>8.7129999999999992</v>
      </c>
      <c r="U74" s="37" t="s">
        <v>737</v>
      </c>
      <c r="V74" s="31">
        <v>8.6760000000000002</v>
      </c>
      <c r="W74" s="37" t="s">
        <v>737</v>
      </c>
      <c r="X74" s="31">
        <v>8.7200000000000006</v>
      </c>
      <c r="Y74" s="37" t="s">
        <v>735</v>
      </c>
      <c r="Z74" s="31">
        <v>8.7080000000000002</v>
      </c>
      <c r="AA74" s="22" t="s">
        <v>646</v>
      </c>
    </row>
    <row r="75" spans="1:27">
      <c r="A75" s="22"/>
      <c r="B75" s="42"/>
      <c r="C75" s="37" t="s">
        <v>653</v>
      </c>
      <c r="D75" s="37" t="s">
        <v>645</v>
      </c>
      <c r="E75" s="37" t="s">
        <v>654</v>
      </c>
      <c r="F75" s="38">
        <v>9.8000000000000004E-2</v>
      </c>
      <c r="G75" s="38" t="s">
        <v>655</v>
      </c>
      <c r="H75" s="38">
        <v>8.5999999999999993E-2</v>
      </c>
      <c r="I75" s="38" t="s">
        <v>655</v>
      </c>
      <c r="J75" s="38">
        <v>8.5000000000000006E-2</v>
      </c>
      <c r="K75" s="38" t="s">
        <v>655</v>
      </c>
      <c r="L75" s="36">
        <v>9.9000000000000005E-2</v>
      </c>
      <c r="M75" s="40" t="s">
        <v>655</v>
      </c>
      <c r="N75" s="36">
        <v>7.3999999999999996E-2</v>
      </c>
      <c r="O75" s="38" t="s">
        <v>655</v>
      </c>
      <c r="P75" s="31">
        <v>0.05</v>
      </c>
      <c r="Q75" s="38" t="s">
        <v>655</v>
      </c>
      <c r="R75" s="31">
        <v>4.2000000000000003E-2</v>
      </c>
      <c r="S75" s="38" t="s">
        <v>655</v>
      </c>
      <c r="T75" s="31">
        <v>2.1000000000000001E-2</v>
      </c>
      <c r="U75" s="38" t="s">
        <v>655</v>
      </c>
      <c r="V75" s="31">
        <v>2.3E-2</v>
      </c>
      <c r="W75" s="38" t="s">
        <v>655</v>
      </c>
      <c r="X75" s="31">
        <v>0.02</v>
      </c>
      <c r="Y75" s="38" t="s">
        <v>655</v>
      </c>
      <c r="Z75" s="31">
        <v>3.1E-2</v>
      </c>
      <c r="AA75" s="22" t="s">
        <v>659</v>
      </c>
    </row>
    <row r="76" spans="1:27">
      <c r="A76" s="30" t="s">
        <v>650</v>
      </c>
      <c r="B76" s="42">
        <v>201649426</v>
      </c>
      <c r="C76" s="37" t="s">
        <v>651</v>
      </c>
      <c r="D76" s="37" t="s">
        <v>645</v>
      </c>
      <c r="E76" s="37" t="s">
        <v>735</v>
      </c>
      <c r="F76" s="38">
        <v>14.574999999999999</v>
      </c>
      <c r="G76" s="37" t="s">
        <v>735</v>
      </c>
      <c r="H76" s="38">
        <v>13.529</v>
      </c>
      <c r="I76" s="37" t="s">
        <v>735</v>
      </c>
      <c r="J76" s="38">
        <v>14.042</v>
      </c>
      <c r="K76" s="37" t="s">
        <v>735</v>
      </c>
      <c r="L76" s="36">
        <v>13.180999999999999</v>
      </c>
      <c r="M76" s="37" t="s">
        <v>735</v>
      </c>
      <c r="N76" s="36">
        <v>12.859</v>
      </c>
      <c r="O76" s="37" t="s">
        <v>735</v>
      </c>
      <c r="P76" s="31">
        <v>11.566000000000001</v>
      </c>
      <c r="Q76" s="37" t="s">
        <v>735</v>
      </c>
      <c r="R76" s="31">
        <v>11.073</v>
      </c>
      <c r="S76" s="37" t="s">
        <v>735</v>
      </c>
      <c r="T76" s="31">
        <v>10.941000000000001</v>
      </c>
      <c r="U76" s="37" t="s">
        <v>735</v>
      </c>
      <c r="V76" s="31">
        <v>10.879</v>
      </c>
      <c r="W76" s="37" t="s">
        <v>735</v>
      </c>
      <c r="X76" s="31">
        <v>10.906000000000001</v>
      </c>
      <c r="Y76" s="37" t="s">
        <v>735</v>
      </c>
      <c r="Z76" s="31">
        <v>10.855</v>
      </c>
      <c r="AA76" s="22" t="s">
        <v>646</v>
      </c>
    </row>
    <row r="77" spans="1:27">
      <c r="A77" s="22"/>
      <c r="B77" s="42"/>
      <c r="C77" s="37" t="s">
        <v>653</v>
      </c>
      <c r="D77" s="37" t="s">
        <v>645</v>
      </c>
      <c r="E77" s="37" t="s">
        <v>654</v>
      </c>
      <c r="F77" s="38">
        <v>2.5999999999999999E-2</v>
      </c>
      <c r="G77" s="38" t="s">
        <v>655</v>
      </c>
      <c r="H77" s="38">
        <v>0.01</v>
      </c>
      <c r="I77" s="38" t="s">
        <v>655</v>
      </c>
      <c r="J77" s="38">
        <v>0.01</v>
      </c>
      <c r="K77" s="38" t="s">
        <v>655</v>
      </c>
      <c r="L77" s="36">
        <v>2.1999999999999999E-2</v>
      </c>
      <c r="M77" s="40" t="s">
        <v>655</v>
      </c>
      <c r="N77" s="36">
        <v>6.2E-2</v>
      </c>
      <c r="O77" s="38" t="s">
        <v>655</v>
      </c>
      <c r="P77" s="31">
        <v>2.3E-2</v>
      </c>
      <c r="Q77" s="38" t="s">
        <v>655</v>
      </c>
      <c r="R77" s="31">
        <v>2.4E-2</v>
      </c>
      <c r="S77" s="38" t="s">
        <v>655</v>
      </c>
      <c r="T77" s="31">
        <v>1.9E-2</v>
      </c>
      <c r="U77" s="38" t="s">
        <v>655</v>
      </c>
      <c r="V77" s="31">
        <v>2.3E-2</v>
      </c>
      <c r="W77" s="38" t="s">
        <v>655</v>
      </c>
      <c r="X77" s="31">
        <v>2.1000000000000001E-2</v>
      </c>
      <c r="Y77" s="38" t="s">
        <v>655</v>
      </c>
      <c r="Z77" s="31">
        <v>0.122</v>
      </c>
      <c r="AA77" s="22" t="s">
        <v>659</v>
      </c>
    </row>
    <row r="78" spans="1:27">
      <c r="A78" s="30" t="s">
        <v>650</v>
      </c>
      <c r="B78" s="42">
        <v>201665500</v>
      </c>
      <c r="C78" s="37" t="s">
        <v>651</v>
      </c>
      <c r="D78" s="37" t="s">
        <v>645</v>
      </c>
      <c r="E78" s="37" t="s">
        <v>735</v>
      </c>
      <c r="F78" s="38">
        <v>12.733000000000001</v>
      </c>
      <c r="G78" s="37" t="s">
        <v>735</v>
      </c>
      <c r="H78" s="38">
        <v>12.212</v>
      </c>
      <c r="I78" s="37" t="s">
        <v>735</v>
      </c>
      <c r="J78" s="38">
        <v>12.423999999999999</v>
      </c>
      <c r="K78" s="37" t="s">
        <v>735</v>
      </c>
      <c r="L78" s="36">
        <v>12.096</v>
      </c>
      <c r="M78" s="37" t="s">
        <v>735</v>
      </c>
      <c r="N78" s="36">
        <v>12.032999999999999</v>
      </c>
      <c r="O78" s="37" t="s">
        <v>735</v>
      </c>
      <c r="P78" s="31">
        <v>11.185</v>
      </c>
      <c r="Q78" s="37" t="s">
        <v>735</v>
      </c>
      <c r="R78" s="31">
        <v>10.933</v>
      </c>
      <c r="S78" s="37" t="s">
        <v>735</v>
      </c>
      <c r="T78" s="31">
        <v>10.893000000000001</v>
      </c>
      <c r="U78" s="37" t="s">
        <v>735</v>
      </c>
      <c r="V78" s="31">
        <v>10.853999999999999</v>
      </c>
      <c r="W78" s="37" t="s">
        <v>735</v>
      </c>
      <c r="X78" s="31">
        <v>10.871</v>
      </c>
      <c r="Y78" s="37" t="s">
        <v>735</v>
      </c>
      <c r="Z78" s="31">
        <v>10.919</v>
      </c>
      <c r="AA78" s="22" t="s">
        <v>646</v>
      </c>
    </row>
    <row r="79" spans="1:27">
      <c r="A79" s="22"/>
      <c r="B79" s="42"/>
      <c r="C79" s="37" t="s">
        <v>653</v>
      </c>
      <c r="D79" s="37" t="s">
        <v>645</v>
      </c>
      <c r="E79" s="37" t="s">
        <v>654</v>
      </c>
      <c r="F79" s="38">
        <v>5.0999999999999997E-2</v>
      </c>
      <c r="G79" s="38" t="s">
        <v>655</v>
      </c>
      <c r="H79" s="38">
        <v>0.03</v>
      </c>
      <c r="I79" s="38" t="s">
        <v>655</v>
      </c>
      <c r="J79" s="38">
        <v>4.3999999999999997E-2</v>
      </c>
      <c r="K79" s="38" t="s">
        <v>655</v>
      </c>
      <c r="L79" s="36">
        <v>4.1000000000000002E-2</v>
      </c>
      <c r="M79" s="40" t="s">
        <v>655</v>
      </c>
      <c r="N79" s="36">
        <v>4.5999999999999999E-2</v>
      </c>
      <c r="O79" s="38" t="s">
        <v>655</v>
      </c>
      <c r="P79" s="31">
        <v>2.3E-2</v>
      </c>
      <c r="Q79" s="38" t="s">
        <v>655</v>
      </c>
      <c r="R79" s="31">
        <v>2.4E-2</v>
      </c>
      <c r="S79" s="38" t="s">
        <v>655</v>
      </c>
      <c r="T79" s="31">
        <v>2.1000000000000001E-2</v>
      </c>
      <c r="U79" s="38" t="s">
        <v>655</v>
      </c>
      <c r="V79" s="31">
        <v>2.3E-2</v>
      </c>
      <c r="W79" s="38" t="s">
        <v>655</v>
      </c>
      <c r="X79" s="31">
        <v>2.1000000000000001E-2</v>
      </c>
      <c r="Y79" s="38" t="s">
        <v>655</v>
      </c>
      <c r="Z79" s="31">
        <v>0.13300000000000001</v>
      </c>
      <c r="AA79" s="22" t="s">
        <v>659</v>
      </c>
    </row>
    <row r="80" spans="1:27">
      <c r="A80" s="30" t="s">
        <v>650</v>
      </c>
      <c r="B80" s="42">
        <v>201702477</v>
      </c>
      <c r="C80" s="37" t="s">
        <v>651</v>
      </c>
      <c r="D80" s="37" t="s">
        <v>645</v>
      </c>
      <c r="E80" s="37" t="s">
        <v>735</v>
      </c>
      <c r="F80" s="38">
        <v>15.272</v>
      </c>
      <c r="G80" s="37" t="s">
        <v>735</v>
      </c>
      <c r="H80" s="38">
        <v>14.569000000000001</v>
      </c>
      <c r="I80" s="37" t="s">
        <v>735</v>
      </c>
      <c r="J80" s="38">
        <v>14.891</v>
      </c>
      <c r="K80" s="37" t="s">
        <v>735</v>
      </c>
      <c r="L80" s="36">
        <v>14.398999999999999</v>
      </c>
      <c r="M80" s="37" t="s">
        <v>735</v>
      </c>
      <c r="N80" s="36">
        <v>14.236000000000001</v>
      </c>
      <c r="O80" s="37" t="s">
        <v>735</v>
      </c>
      <c r="P80" s="31">
        <v>13.268000000000001</v>
      </c>
      <c r="Q80" s="37" t="s">
        <v>735</v>
      </c>
      <c r="R80" s="31">
        <v>12.881</v>
      </c>
      <c r="S80" s="37" t="s">
        <v>735</v>
      </c>
      <c r="T80" s="31">
        <v>12.766</v>
      </c>
      <c r="U80" s="37" t="s">
        <v>735</v>
      </c>
      <c r="V80" s="31">
        <v>12.814</v>
      </c>
      <c r="W80" s="37" t="s">
        <v>735</v>
      </c>
      <c r="X80" s="31">
        <v>12.84</v>
      </c>
      <c r="Y80" s="38" t="s">
        <v>658</v>
      </c>
      <c r="Z80" s="31">
        <v>11.756</v>
      </c>
      <c r="AA80" s="22" t="s">
        <v>659</v>
      </c>
    </row>
    <row r="81" spans="1:27">
      <c r="A81" s="22"/>
      <c r="B81" s="42"/>
      <c r="C81" s="37" t="s">
        <v>653</v>
      </c>
      <c r="D81" s="37" t="s">
        <v>645</v>
      </c>
      <c r="E81" s="37" t="s">
        <v>654</v>
      </c>
      <c r="F81" s="38">
        <v>4.5999999999999999E-2</v>
      </c>
      <c r="G81" s="38" t="s">
        <v>655</v>
      </c>
      <c r="H81" s="38">
        <v>3.6999999999999998E-2</v>
      </c>
      <c r="I81" s="38" t="s">
        <v>655</v>
      </c>
      <c r="J81" s="38">
        <v>3.9E-2</v>
      </c>
      <c r="K81" s="38" t="s">
        <v>655</v>
      </c>
      <c r="L81" s="36">
        <v>0.06</v>
      </c>
      <c r="M81" s="40" t="s">
        <v>655</v>
      </c>
      <c r="N81" s="36">
        <v>2.7E-2</v>
      </c>
      <c r="O81" s="38" t="s">
        <v>655</v>
      </c>
      <c r="P81" s="31">
        <v>2.7E-2</v>
      </c>
      <c r="Q81" s="38" t="s">
        <v>655</v>
      </c>
      <c r="R81" s="31">
        <v>2.8000000000000001E-2</v>
      </c>
      <c r="S81" s="38" t="s">
        <v>655</v>
      </c>
      <c r="T81" s="31">
        <v>3.3000000000000002E-2</v>
      </c>
      <c r="U81" s="38" t="s">
        <v>655</v>
      </c>
      <c r="V81" s="31">
        <v>2.4E-2</v>
      </c>
      <c r="W81" s="38" t="s">
        <v>655</v>
      </c>
      <c r="X81" s="31">
        <v>2.7E-2</v>
      </c>
      <c r="Y81" s="38" t="s">
        <v>657</v>
      </c>
      <c r="Z81" s="37" t="s">
        <v>645</v>
      </c>
      <c r="AA81" s="22" t="s">
        <v>646</v>
      </c>
    </row>
    <row r="82" spans="1:27">
      <c r="A82" s="30" t="s">
        <v>650</v>
      </c>
      <c r="B82" s="42">
        <v>201704541</v>
      </c>
      <c r="C82" s="37" t="s">
        <v>651</v>
      </c>
      <c r="D82" s="37" t="s">
        <v>645</v>
      </c>
      <c r="E82" s="37" t="s">
        <v>735</v>
      </c>
      <c r="F82" s="38">
        <v>13.375</v>
      </c>
      <c r="G82" s="37" t="s">
        <v>735</v>
      </c>
      <c r="H82" s="38">
        <v>12.744999999999999</v>
      </c>
      <c r="I82" s="37" t="s">
        <v>735</v>
      </c>
      <c r="J82" s="38">
        <v>13.058999999999999</v>
      </c>
      <c r="K82" s="37" t="s">
        <v>735</v>
      </c>
      <c r="L82" s="36">
        <v>12.586</v>
      </c>
      <c r="M82" s="37" t="s">
        <v>735</v>
      </c>
      <c r="N82" s="36">
        <v>12.448</v>
      </c>
      <c r="O82" s="37" t="s">
        <v>735</v>
      </c>
      <c r="P82" s="31">
        <v>11.769</v>
      </c>
      <c r="Q82" s="37" t="s">
        <v>735</v>
      </c>
      <c r="R82" s="31">
        <v>11.494</v>
      </c>
      <c r="S82" s="37" t="s">
        <v>735</v>
      </c>
      <c r="T82" s="31">
        <v>11.286</v>
      </c>
      <c r="U82" s="37" t="s">
        <v>735</v>
      </c>
      <c r="V82" s="31">
        <v>11.090999999999999</v>
      </c>
      <c r="W82" s="37" t="s">
        <v>735</v>
      </c>
      <c r="X82" s="31">
        <v>11.122999999999999</v>
      </c>
      <c r="Y82" s="37" t="s">
        <v>735</v>
      </c>
      <c r="Z82" s="31">
        <v>11.090999999999999</v>
      </c>
      <c r="AA82" s="22" t="s">
        <v>646</v>
      </c>
    </row>
    <row r="83" spans="1:27">
      <c r="A83" s="22"/>
      <c r="B83" s="42"/>
      <c r="C83" s="37" t="s">
        <v>653</v>
      </c>
      <c r="D83" s="37" t="s">
        <v>645</v>
      </c>
      <c r="E83" s="37" t="s">
        <v>654</v>
      </c>
      <c r="F83" s="38">
        <v>0.192</v>
      </c>
      <c r="G83" s="38" t="s">
        <v>655</v>
      </c>
      <c r="H83" s="38">
        <v>0.104</v>
      </c>
      <c r="I83" s="38" t="s">
        <v>655</v>
      </c>
      <c r="J83" s="38">
        <v>0.11700000000000001</v>
      </c>
      <c r="K83" s="38" t="s">
        <v>655</v>
      </c>
      <c r="L83" s="36">
        <v>0.10299999999999999</v>
      </c>
      <c r="M83" s="40" t="s">
        <v>655</v>
      </c>
      <c r="N83" s="36">
        <v>8.1000000000000003E-2</v>
      </c>
      <c r="O83" s="38" t="s">
        <v>655</v>
      </c>
      <c r="P83" s="31">
        <v>3.2000000000000001E-2</v>
      </c>
      <c r="Q83" s="38" t="s">
        <v>655</v>
      </c>
      <c r="R83" s="31">
        <v>3.5000000000000003E-2</v>
      </c>
      <c r="S83" s="38" t="s">
        <v>655</v>
      </c>
      <c r="T83" s="31">
        <v>2.7E-2</v>
      </c>
      <c r="U83" s="38" t="s">
        <v>655</v>
      </c>
      <c r="V83" s="31">
        <v>2.3E-2</v>
      </c>
      <c r="W83" s="38" t="s">
        <v>655</v>
      </c>
      <c r="X83" s="31">
        <v>2.1000000000000001E-2</v>
      </c>
      <c r="Y83" s="38" t="s">
        <v>655</v>
      </c>
      <c r="Z83" s="31">
        <v>0.16400000000000001</v>
      </c>
      <c r="AA83" s="22" t="s">
        <v>659</v>
      </c>
    </row>
    <row r="84" spans="1:27">
      <c r="A84" s="30" t="s">
        <v>650</v>
      </c>
      <c r="B84" s="42">
        <v>201705526</v>
      </c>
      <c r="C84" s="37" t="s">
        <v>651</v>
      </c>
      <c r="D84" s="37" t="s">
        <v>645</v>
      </c>
      <c r="E84" s="37" t="s">
        <v>735</v>
      </c>
      <c r="F84" s="38">
        <v>10.432</v>
      </c>
      <c r="G84" s="37" t="s">
        <v>737</v>
      </c>
      <c r="H84" s="38">
        <v>9.9740000000000002</v>
      </c>
      <c r="I84" s="37" t="s">
        <v>735</v>
      </c>
      <c r="J84" s="38">
        <v>10.129</v>
      </c>
      <c r="K84" s="37" t="s">
        <v>737</v>
      </c>
      <c r="L84" s="36">
        <v>9.81</v>
      </c>
      <c r="M84" s="37" t="s">
        <v>737</v>
      </c>
      <c r="N84" s="36">
        <v>9.6180000000000003</v>
      </c>
      <c r="O84" s="37" t="s">
        <v>737</v>
      </c>
      <c r="P84" s="31">
        <v>8.8420000000000005</v>
      </c>
      <c r="Q84" s="37" t="s">
        <v>737</v>
      </c>
      <c r="R84" s="31">
        <v>8.5459999999999994</v>
      </c>
      <c r="S84" s="37" t="s">
        <v>737</v>
      </c>
      <c r="T84" s="31">
        <v>8.4909999999999997</v>
      </c>
      <c r="U84" s="37" t="s">
        <v>737</v>
      </c>
      <c r="V84" s="31">
        <v>8.4350000000000005</v>
      </c>
      <c r="W84" s="37" t="s">
        <v>737</v>
      </c>
      <c r="X84" s="31">
        <v>8.4589999999999996</v>
      </c>
      <c r="Y84" s="37" t="s">
        <v>737</v>
      </c>
      <c r="Z84" s="31">
        <v>8.4179999999999993</v>
      </c>
      <c r="AA84" s="22" t="s">
        <v>646</v>
      </c>
    </row>
    <row r="85" spans="1:27">
      <c r="A85" s="22"/>
      <c r="B85" s="42"/>
      <c r="C85" s="37" t="s">
        <v>653</v>
      </c>
      <c r="D85" s="37" t="s">
        <v>645</v>
      </c>
      <c r="E85" s="37" t="s">
        <v>654</v>
      </c>
      <c r="F85" s="38">
        <v>8.4000000000000005E-2</v>
      </c>
      <c r="G85" s="38" t="s">
        <v>655</v>
      </c>
      <c r="H85" s="38">
        <v>9.9000000000000005E-2</v>
      </c>
      <c r="I85" s="38" t="s">
        <v>655</v>
      </c>
      <c r="J85" s="38">
        <v>5.7000000000000002E-2</v>
      </c>
      <c r="K85" s="38" t="s">
        <v>655</v>
      </c>
      <c r="L85" s="36">
        <v>0.183</v>
      </c>
      <c r="M85" s="40" t="s">
        <v>655</v>
      </c>
      <c r="N85" s="36">
        <v>1.4999999999999999E-2</v>
      </c>
      <c r="O85" s="38" t="s">
        <v>655</v>
      </c>
      <c r="P85" s="31">
        <v>3.5000000000000003E-2</v>
      </c>
      <c r="Q85" s="38" t="s">
        <v>655</v>
      </c>
      <c r="R85" s="31">
        <v>3.5999999999999997E-2</v>
      </c>
      <c r="S85" s="38" t="s">
        <v>655</v>
      </c>
      <c r="T85" s="31">
        <v>2.3E-2</v>
      </c>
      <c r="U85" s="38" t="s">
        <v>655</v>
      </c>
      <c r="V85" s="31">
        <v>2.3E-2</v>
      </c>
      <c r="W85" s="38" t="s">
        <v>655</v>
      </c>
      <c r="X85" s="31">
        <v>0.02</v>
      </c>
      <c r="Y85" s="38" t="s">
        <v>655</v>
      </c>
      <c r="Z85" s="31">
        <v>2.4E-2</v>
      </c>
      <c r="AA85" s="22" t="s">
        <v>659</v>
      </c>
    </row>
    <row r="86" spans="1:27">
      <c r="A86" s="30" t="s">
        <v>650</v>
      </c>
      <c r="B86" s="42">
        <v>201711881</v>
      </c>
      <c r="C86" s="37" t="s">
        <v>651</v>
      </c>
      <c r="D86" s="37" t="s">
        <v>645</v>
      </c>
      <c r="E86" s="37" t="s">
        <v>735</v>
      </c>
      <c r="F86" s="38">
        <v>10.397</v>
      </c>
      <c r="G86" s="37" t="s">
        <v>735</v>
      </c>
      <c r="H86" s="38">
        <v>10.157999999999999</v>
      </c>
      <c r="I86" s="37" t="s">
        <v>735</v>
      </c>
      <c r="J86" s="38">
        <v>10.237</v>
      </c>
      <c r="K86" s="37" t="s">
        <v>735</v>
      </c>
      <c r="L86" s="36">
        <v>10.105</v>
      </c>
      <c r="M86" s="37" t="s">
        <v>735</v>
      </c>
      <c r="N86" s="36">
        <v>10.291</v>
      </c>
      <c r="O86" s="37" t="s">
        <v>737</v>
      </c>
      <c r="P86" s="31">
        <v>9.3049999999999997</v>
      </c>
      <c r="Q86" s="37" t="s">
        <v>737</v>
      </c>
      <c r="R86" s="31">
        <v>8.9550000000000001</v>
      </c>
      <c r="S86" s="37" t="s">
        <v>737</v>
      </c>
      <c r="T86" s="31">
        <v>8.8650000000000002</v>
      </c>
      <c r="U86" s="37" t="s">
        <v>737</v>
      </c>
      <c r="V86" s="31">
        <v>8.8350000000000009</v>
      </c>
      <c r="W86" s="37" t="s">
        <v>737</v>
      </c>
      <c r="X86" s="31">
        <v>8.8670000000000009</v>
      </c>
      <c r="Y86" s="37" t="s">
        <v>737</v>
      </c>
      <c r="Z86" s="31">
        <v>8.7040000000000006</v>
      </c>
      <c r="AA86" s="22" t="s">
        <v>646</v>
      </c>
    </row>
    <row r="87" spans="1:27">
      <c r="A87" s="22"/>
      <c r="B87" s="42"/>
      <c r="C87" s="37" t="s">
        <v>653</v>
      </c>
      <c r="D87" s="37" t="s">
        <v>645</v>
      </c>
      <c r="E87" s="37" t="s">
        <v>654</v>
      </c>
      <c r="F87" s="38">
        <v>5.8999999999999997E-2</v>
      </c>
      <c r="G87" s="38" t="s">
        <v>655</v>
      </c>
      <c r="H87" s="38">
        <v>5.3999999999999999E-2</v>
      </c>
      <c r="I87" s="38" t="s">
        <v>655</v>
      </c>
      <c r="J87" s="38">
        <v>4.8000000000000001E-2</v>
      </c>
      <c r="K87" s="38" t="s">
        <v>655</v>
      </c>
      <c r="L87" s="36">
        <v>6.8000000000000005E-2</v>
      </c>
      <c r="M87" s="40" t="s">
        <v>655</v>
      </c>
      <c r="N87" s="36">
        <v>0.41099999999999998</v>
      </c>
      <c r="O87" s="38" t="s">
        <v>655</v>
      </c>
      <c r="P87" s="31">
        <v>2.3E-2</v>
      </c>
      <c r="Q87" s="38" t="s">
        <v>655</v>
      </c>
      <c r="R87" s="31">
        <v>2.3E-2</v>
      </c>
      <c r="S87" s="38" t="s">
        <v>655</v>
      </c>
      <c r="T87" s="31">
        <v>1.9E-2</v>
      </c>
      <c r="U87" s="38" t="s">
        <v>655</v>
      </c>
      <c r="V87" s="31">
        <v>2.1999999999999999E-2</v>
      </c>
      <c r="W87" s="38" t="s">
        <v>655</v>
      </c>
      <c r="X87" s="31">
        <v>0.02</v>
      </c>
      <c r="Y87" s="38" t="s">
        <v>655</v>
      </c>
      <c r="Z87" s="31">
        <v>2.9000000000000001E-2</v>
      </c>
      <c r="AA87" s="22" t="s">
        <v>659</v>
      </c>
    </row>
    <row r="88" spans="1:27">
      <c r="A88" s="30" t="s">
        <v>650</v>
      </c>
      <c r="B88" s="42">
        <v>201725399</v>
      </c>
      <c r="C88" s="37" t="s">
        <v>651</v>
      </c>
      <c r="D88" s="37" t="s">
        <v>645</v>
      </c>
      <c r="E88" s="37" t="s">
        <v>735</v>
      </c>
      <c r="F88" s="38">
        <v>12.65</v>
      </c>
      <c r="G88" s="37" t="s">
        <v>735</v>
      </c>
      <c r="H88" s="38">
        <v>12.31</v>
      </c>
      <c r="I88" s="37" t="s">
        <v>735</v>
      </c>
      <c r="J88" s="38">
        <v>12.372</v>
      </c>
      <c r="K88" s="37" t="s">
        <v>735</v>
      </c>
      <c r="L88" s="36">
        <v>12.29</v>
      </c>
      <c r="M88" s="37" t="s">
        <v>735</v>
      </c>
      <c r="N88" s="36">
        <v>12.266999999999999</v>
      </c>
      <c r="O88" s="37" t="s">
        <v>735</v>
      </c>
      <c r="P88" s="31">
        <v>11.558999999999999</v>
      </c>
      <c r="Q88" s="37" t="s">
        <v>735</v>
      </c>
      <c r="R88" s="31">
        <v>11.467000000000001</v>
      </c>
      <c r="S88" s="37" t="s">
        <v>735</v>
      </c>
      <c r="T88" s="31">
        <v>11.332000000000001</v>
      </c>
      <c r="U88" s="37" t="s">
        <v>735</v>
      </c>
      <c r="V88" s="31">
        <v>11.298</v>
      </c>
      <c r="W88" s="37" t="s">
        <v>735</v>
      </c>
      <c r="X88" s="31">
        <v>11.318</v>
      </c>
      <c r="Y88" s="37" t="s">
        <v>735</v>
      </c>
      <c r="Z88" s="31">
        <v>11.432</v>
      </c>
      <c r="AA88" s="22" t="s">
        <v>646</v>
      </c>
    </row>
    <row r="89" spans="1:27">
      <c r="A89" s="22"/>
      <c r="B89" s="42"/>
      <c r="C89" s="37" t="s">
        <v>653</v>
      </c>
      <c r="D89" s="37" t="s">
        <v>645</v>
      </c>
      <c r="E89" s="37" t="s">
        <v>654</v>
      </c>
      <c r="F89" s="38">
        <v>0.26100000000000001</v>
      </c>
      <c r="G89" s="38" t="s">
        <v>655</v>
      </c>
      <c r="H89" s="38">
        <v>0.127</v>
      </c>
      <c r="I89" s="38" t="s">
        <v>655</v>
      </c>
      <c r="J89" s="38">
        <v>7.4999999999999997E-2</v>
      </c>
      <c r="K89" s="38" t="s">
        <v>655</v>
      </c>
      <c r="L89" s="36">
        <v>0.10199999999999999</v>
      </c>
      <c r="M89" s="40" t="s">
        <v>655</v>
      </c>
      <c r="N89" s="36">
        <v>6.0999999999999999E-2</v>
      </c>
      <c r="O89" s="38" t="s">
        <v>655</v>
      </c>
      <c r="P89" s="31">
        <v>2.5999999999999999E-2</v>
      </c>
      <c r="Q89" s="38" t="s">
        <v>655</v>
      </c>
      <c r="R89" s="31">
        <v>3.1E-2</v>
      </c>
      <c r="S89" s="38" t="s">
        <v>655</v>
      </c>
      <c r="T89" s="31">
        <v>2.3E-2</v>
      </c>
      <c r="U89" s="38" t="s">
        <v>655</v>
      </c>
      <c r="V89" s="31">
        <v>2.1999999999999999E-2</v>
      </c>
      <c r="W89" s="38" t="s">
        <v>655</v>
      </c>
      <c r="X89" s="31">
        <v>2.1999999999999999E-2</v>
      </c>
      <c r="Y89" s="38" t="s">
        <v>655</v>
      </c>
      <c r="Z89" s="31">
        <v>0.224</v>
      </c>
      <c r="AA89" s="22" t="s">
        <v>659</v>
      </c>
    </row>
    <row r="90" spans="1:27">
      <c r="A90" s="30" t="s">
        <v>650</v>
      </c>
      <c r="B90" s="42">
        <v>201736247</v>
      </c>
      <c r="C90" s="37" t="s">
        <v>651</v>
      </c>
      <c r="D90" s="37" t="s">
        <v>645</v>
      </c>
      <c r="E90" s="37" t="s">
        <v>735</v>
      </c>
      <c r="F90" s="38">
        <v>15.49</v>
      </c>
      <c r="G90" s="37" t="s">
        <v>735</v>
      </c>
      <c r="H90" s="38">
        <v>14.663</v>
      </c>
      <c r="I90" s="37" t="s">
        <v>735</v>
      </c>
      <c r="J90" s="38">
        <v>15.010999999999999</v>
      </c>
      <c r="K90" s="37" t="s">
        <v>735</v>
      </c>
      <c r="L90" s="36">
        <v>14.349</v>
      </c>
      <c r="M90" s="37" t="s">
        <v>735</v>
      </c>
      <c r="N90" s="36">
        <v>14.138999999999999</v>
      </c>
      <c r="O90" s="37" t="s">
        <v>735</v>
      </c>
      <c r="P90" s="31">
        <v>13.067</v>
      </c>
      <c r="Q90" s="37" t="s">
        <v>735</v>
      </c>
      <c r="R90" s="31">
        <v>12.555</v>
      </c>
      <c r="S90" s="37" t="s">
        <v>735</v>
      </c>
      <c r="T90" s="31">
        <v>12.494999999999999</v>
      </c>
      <c r="U90" s="37" t="s">
        <v>735</v>
      </c>
      <c r="V90" s="31">
        <v>12.462</v>
      </c>
      <c r="W90" s="37" t="s">
        <v>735</v>
      </c>
      <c r="X90" s="31">
        <v>12.499000000000001</v>
      </c>
      <c r="Y90" s="40" t="s">
        <v>658</v>
      </c>
      <c r="Z90" s="31">
        <v>11.846</v>
      </c>
      <c r="AA90" s="22" t="s">
        <v>659</v>
      </c>
    </row>
    <row r="91" spans="1:27">
      <c r="A91" s="22"/>
      <c r="B91" s="42"/>
      <c r="C91" s="37" t="s">
        <v>653</v>
      </c>
      <c r="D91" s="37" t="s">
        <v>645</v>
      </c>
      <c r="E91" s="37" t="s">
        <v>654</v>
      </c>
      <c r="F91" s="38">
        <v>5.5E-2</v>
      </c>
      <c r="G91" s="38" t="s">
        <v>655</v>
      </c>
      <c r="H91" s="38">
        <v>4.8000000000000001E-2</v>
      </c>
      <c r="I91" s="38" t="s">
        <v>655</v>
      </c>
      <c r="J91" s="38">
        <v>4.2000000000000003E-2</v>
      </c>
      <c r="K91" s="38" t="s">
        <v>655</v>
      </c>
      <c r="L91" s="36">
        <v>3.6999999999999998E-2</v>
      </c>
      <c r="M91" s="40" t="s">
        <v>655</v>
      </c>
      <c r="N91" s="36">
        <v>2.3E-2</v>
      </c>
      <c r="O91" s="38" t="s">
        <v>655</v>
      </c>
      <c r="P91" s="31">
        <v>2.4E-2</v>
      </c>
      <c r="Q91" s="38" t="s">
        <v>655</v>
      </c>
      <c r="R91" s="31">
        <v>2.3E-2</v>
      </c>
      <c r="S91" s="38" t="s">
        <v>655</v>
      </c>
      <c r="T91" s="31">
        <v>2.5999999999999999E-2</v>
      </c>
      <c r="U91" s="38" t="s">
        <v>655</v>
      </c>
      <c r="V91" s="31">
        <v>2.4E-2</v>
      </c>
      <c r="W91" s="38" t="s">
        <v>655</v>
      </c>
      <c r="X91" s="31">
        <v>2.4E-2</v>
      </c>
      <c r="Y91" s="38" t="s">
        <v>657</v>
      </c>
      <c r="Z91" s="37" t="s">
        <v>645</v>
      </c>
      <c r="AA91" s="22" t="s">
        <v>646</v>
      </c>
    </row>
    <row r="92" spans="1:27">
      <c r="A92" s="30" t="s">
        <v>650</v>
      </c>
      <c r="B92" s="42">
        <v>201754305</v>
      </c>
      <c r="C92" s="37" t="s">
        <v>651</v>
      </c>
      <c r="D92" s="37" t="s">
        <v>645</v>
      </c>
      <c r="E92" s="37" t="s">
        <v>735</v>
      </c>
      <c r="F92" s="38">
        <v>15.662000000000001</v>
      </c>
      <c r="G92" s="37" t="s">
        <v>735</v>
      </c>
      <c r="H92" s="38">
        <v>14.667999999999999</v>
      </c>
      <c r="I92" s="37" t="s">
        <v>735</v>
      </c>
      <c r="J92" s="38">
        <v>15.125999999999999</v>
      </c>
      <c r="K92" s="38" t="s">
        <v>653</v>
      </c>
      <c r="L92" s="36">
        <v>14.279</v>
      </c>
      <c r="M92" s="37" t="s">
        <v>735</v>
      </c>
      <c r="N92" s="36">
        <v>13.929</v>
      </c>
      <c r="O92" s="37" t="s">
        <v>735</v>
      </c>
      <c r="P92" s="31">
        <v>12.763999999999999</v>
      </c>
      <c r="Q92" s="37" t="s">
        <v>735</v>
      </c>
      <c r="R92" s="31">
        <v>12.207000000000001</v>
      </c>
      <c r="S92" s="37" t="s">
        <v>735</v>
      </c>
      <c r="T92" s="31">
        <v>12.087</v>
      </c>
      <c r="U92" s="37" t="s">
        <v>735</v>
      </c>
      <c r="V92" s="31">
        <v>12.061</v>
      </c>
      <c r="W92" s="37" t="s">
        <v>735</v>
      </c>
      <c r="X92" s="31">
        <v>12.098000000000001</v>
      </c>
      <c r="Y92" s="37" t="s">
        <v>735</v>
      </c>
      <c r="Z92" s="31">
        <v>12.340999999999999</v>
      </c>
      <c r="AA92" s="22" t="s">
        <v>646</v>
      </c>
    </row>
    <row r="93" spans="1:27">
      <c r="A93" s="22"/>
      <c r="B93" s="42"/>
      <c r="C93" s="37" t="s">
        <v>653</v>
      </c>
      <c r="D93" s="37" t="s">
        <v>645</v>
      </c>
      <c r="E93" s="37" t="s">
        <v>654</v>
      </c>
      <c r="F93" s="38">
        <v>4.2999999999999997E-2</v>
      </c>
      <c r="G93" s="38" t="s">
        <v>655</v>
      </c>
      <c r="H93" s="38">
        <v>4.2000000000000003E-2</v>
      </c>
      <c r="I93" s="38" t="s">
        <v>655</v>
      </c>
      <c r="J93" s="38">
        <v>3.7999999999999999E-2</v>
      </c>
      <c r="K93" s="40" t="s">
        <v>652</v>
      </c>
      <c r="L93" s="36" t="s">
        <v>645</v>
      </c>
      <c r="M93" s="40" t="s">
        <v>654</v>
      </c>
      <c r="N93" s="36">
        <v>5.0999999999999997E-2</v>
      </c>
      <c r="O93" s="38" t="s">
        <v>655</v>
      </c>
      <c r="P93" s="31">
        <v>2.5999999999999999E-2</v>
      </c>
      <c r="Q93" s="38" t="s">
        <v>655</v>
      </c>
      <c r="R93" s="31">
        <v>2.7E-2</v>
      </c>
      <c r="S93" s="38" t="s">
        <v>655</v>
      </c>
      <c r="T93" s="31">
        <v>2.3E-2</v>
      </c>
      <c r="U93" s="38" t="s">
        <v>655</v>
      </c>
      <c r="V93" s="31">
        <v>2.3E-2</v>
      </c>
      <c r="W93" s="38" t="s">
        <v>655</v>
      </c>
      <c r="X93" s="31">
        <v>2.3E-2</v>
      </c>
      <c r="Y93" s="38" t="s">
        <v>655</v>
      </c>
      <c r="Z93" s="31">
        <v>0.46200000000000002</v>
      </c>
      <c r="AA93" s="22" t="s">
        <v>659</v>
      </c>
    </row>
    <row r="94" spans="1:27">
      <c r="A94" s="30" t="s">
        <v>650</v>
      </c>
      <c r="B94" s="42">
        <v>201779067</v>
      </c>
      <c r="C94" s="37" t="s">
        <v>651</v>
      </c>
      <c r="D94" s="37" t="s">
        <v>645</v>
      </c>
      <c r="E94" s="37" t="s">
        <v>735</v>
      </c>
      <c r="F94" s="38">
        <v>11.842000000000001</v>
      </c>
      <c r="G94" s="37" t="s">
        <v>735</v>
      </c>
      <c r="H94" s="38">
        <v>11.27</v>
      </c>
      <c r="I94" s="37" t="s">
        <v>735</v>
      </c>
      <c r="J94" s="38">
        <v>11.525</v>
      </c>
      <c r="K94" s="37" t="s">
        <v>735</v>
      </c>
      <c r="L94" s="36">
        <v>11.145</v>
      </c>
      <c r="M94" s="37" t="s">
        <v>735</v>
      </c>
      <c r="N94" s="36">
        <v>11.006</v>
      </c>
      <c r="O94" s="37" t="s">
        <v>735</v>
      </c>
      <c r="P94" s="31">
        <v>10.129</v>
      </c>
      <c r="Q94" s="37" t="s">
        <v>737</v>
      </c>
      <c r="R94" s="31">
        <v>9.8689999999999998</v>
      </c>
      <c r="S94" s="37" t="s">
        <v>737</v>
      </c>
      <c r="T94" s="31">
        <v>9.8019999999999996</v>
      </c>
      <c r="U94" s="37" t="s">
        <v>737</v>
      </c>
      <c r="V94" s="31">
        <v>9.74</v>
      </c>
      <c r="W94" s="37" t="s">
        <v>737</v>
      </c>
      <c r="X94" s="31">
        <v>9.7690000000000001</v>
      </c>
      <c r="Y94" s="37" t="s">
        <v>737</v>
      </c>
      <c r="Z94" s="31">
        <v>9.7390000000000008</v>
      </c>
      <c r="AA94" s="22" t="s">
        <v>646</v>
      </c>
    </row>
    <row r="95" spans="1:27">
      <c r="A95" s="22"/>
      <c r="B95" s="42"/>
      <c r="C95" s="37" t="s">
        <v>653</v>
      </c>
      <c r="D95" s="37" t="s">
        <v>645</v>
      </c>
      <c r="E95" s="37" t="s">
        <v>654</v>
      </c>
      <c r="F95" s="38">
        <v>3.9E-2</v>
      </c>
      <c r="G95" s="38" t="s">
        <v>655</v>
      </c>
      <c r="H95" s="38">
        <v>3.0000000000000001E-3</v>
      </c>
      <c r="I95" s="38" t="s">
        <v>655</v>
      </c>
      <c r="J95" s="38">
        <v>4.2000000000000003E-2</v>
      </c>
      <c r="K95" s="38" t="s">
        <v>655</v>
      </c>
      <c r="L95" s="36">
        <v>3.3000000000000002E-2</v>
      </c>
      <c r="M95" s="40" t="s">
        <v>655</v>
      </c>
      <c r="N95" s="36">
        <v>6.7000000000000004E-2</v>
      </c>
      <c r="O95" s="38" t="s">
        <v>655</v>
      </c>
      <c r="P95" s="31">
        <v>2.1999999999999999E-2</v>
      </c>
      <c r="Q95" s="38" t="s">
        <v>655</v>
      </c>
      <c r="R95" s="31">
        <v>2.4E-2</v>
      </c>
      <c r="S95" s="38" t="s">
        <v>655</v>
      </c>
      <c r="T95" s="31">
        <v>2.1000000000000001E-2</v>
      </c>
      <c r="U95" s="38" t="s">
        <v>655</v>
      </c>
      <c r="V95" s="31">
        <v>2.1999999999999999E-2</v>
      </c>
      <c r="W95" s="38" t="s">
        <v>655</v>
      </c>
      <c r="X95" s="31">
        <v>0.02</v>
      </c>
      <c r="Y95" s="38" t="s">
        <v>655</v>
      </c>
      <c r="Z95" s="31">
        <v>4.3999999999999997E-2</v>
      </c>
      <c r="AA95" s="22" t="s">
        <v>659</v>
      </c>
    </row>
    <row r="96" spans="1:27">
      <c r="A96" s="30" t="s">
        <v>650</v>
      </c>
      <c r="B96" s="42">
        <v>201826968</v>
      </c>
      <c r="C96" s="37" t="s">
        <v>651</v>
      </c>
      <c r="D96" s="37" t="s">
        <v>645</v>
      </c>
      <c r="E96" s="37" t="s">
        <v>735</v>
      </c>
      <c r="F96" s="38">
        <v>12.625</v>
      </c>
      <c r="G96" s="37" t="s">
        <v>735</v>
      </c>
      <c r="H96" s="38">
        <v>11.872999999999999</v>
      </c>
      <c r="I96" s="37" t="s">
        <v>735</v>
      </c>
      <c r="J96" s="38">
        <v>12.196999999999999</v>
      </c>
      <c r="K96" s="37" t="s">
        <v>735</v>
      </c>
      <c r="L96" s="36">
        <v>11.644</v>
      </c>
      <c r="M96" s="37" t="s">
        <v>735</v>
      </c>
      <c r="N96" s="36">
        <v>11.455</v>
      </c>
      <c r="O96" s="37" t="s">
        <v>735</v>
      </c>
      <c r="P96" s="31">
        <v>10.494</v>
      </c>
      <c r="Q96" s="37" t="s">
        <v>735</v>
      </c>
      <c r="R96" s="31">
        <v>10.112</v>
      </c>
      <c r="S96" s="37" t="s">
        <v>735</v>
      </c>
      <c r="T96" s="31">
        <v>10.007</v>
      </c>
      <c r="U96" s="37" t="s">
        <v>735</v>
      </c>
      <c r="V96" s="31">
        <v>9.9760000000000009</v>
      </c>
      <c r="W96" s="37" t="s">
        <v>735</v>
      </c>
      <c r="X96" s="31">
        <v>10.004</v>
      </c>
      <c r="Y96" s="37" t="s">
        <v>735</v>
      </c>
      <c r="Z96" s="31">
        <v>9.984</v>
      </c>
      <c r="AA96" s="22" t="s">
        <v>646</v>
      </c>
    </row>
    <row r="97" spans="1:27">
      <c r="A97" s="22"/>
      <c r="B97" s="42"/>
      <c r="C97" s="37" t="s">
        <v>653</v>
      </c>
      <c r="D97" s="37" t="s">
        <v>645</v>
      </c>
      <c r="E97" s="37" t="s">
        <v>654</v>
      </c>
      <c r="F97" s="38">
        <v>9.2999999999999999E-2</v>
      </c>
      <c r="G97" s="38" t="s">
        <v>655</v>
      </c>
      <c r="H97" s="38">
        <v>8.8999999999999996E-2</v>
      </c>
      <c r="I97" s="38" t="s">
        <v>655</v>
      </c>
      <c r="J97" s="38">
        <v>0.107</v>
      </c>
      <c r="K97" s="38" t="s">
        <v>655</v>
      </c>
      <c r="L97" s="36">
        <v>7.9000000000000001E-2</v>
      </c>
      <c r="M97" s="40" t="s">
        <v>655</v>
      </c>
      <c r="N97" s="36">
        <v>9.5000000000000001E-2</v>
      </c>
      <c r="O97" s="38" t="s">
        <v>655</v>
      </c>
      <c r="P97" s="31">
        <v>2.5999999999999999E-2</v>
      </c>
      <c r="Q97" s="38" t="s">
        <v>655</v>
      </c>
      <c r="R97" s="31">
        <v>2.5000000000000001E-2</v>
      </c>
      <c r="S97" s="38" t="s">
        <v>655</v>
      </c>
      <c r="T97" s="31">
        <v>2.3E-2</v>
      </c>
      <c r="U97" s="38" t="s">
        <v>655</v>
      </c>
      <c r="V97" s="31">
        <v>2.1999999999999999E-2</v>
      </c>
      <c r="W97" s="38" t="s">
        <v>655</v>
      </c>
      <c r="X97" s="31">
        <v>0.02</v>
      </c>
      <c r="Y97" s="38" t="s">
        <v>655</v>
      </c>
      <c r="Z97" s="31">
        <v>0.06</v>
      </c>
      <c r="AA97" s="22" t="s">
        <v>659</v>
      </c>
    </row>
    <row r="98" spans="1:27">
      <c r="A98" s="30" t="s">
        <v>650</v>
      </c>
      <c r="B98" s="42">
        <v>201828749</v>
      </c>
      <c r="C98" s="37" t="s">
        <v>651</v>
      </c>
      <c r="D98" s="37" t="s">
        <v>645</v>
      </c>
      <c r="E98" s="37" t="s">
        <v>735</v>
      </c>
      <c r="F98" s="38">
        <v>12.476000000000001</v>
      </c>
      <c r="G98" s="37" t="s">
        <v>735</v>
      </c>
      <c r="H98" s="38">
        <v>11.789</v>
      </c>
      <c r="I98" s="37" t="s">
        <v>735</v>
      </c>
      <c r="J98" s="38">
        <v>12.124000000000001</v>
      </c>
      <c r="K98" s="37" t="s">
        <v>735</v>
      </c>
      <c r="L98" s="36">
        <v>11.602</v>
      </c>
      <c r="M98" s="37" t="s">
        <v>735</v>
      </c>
      <c r="N98" s="36">
        <v>11.315</v>
      </c>
      <c r="O98" s="37" t="s">
        <v>735</v>
      </c>
      <c r="P98" s="31">
        <v>10.494</v>
      </c>
      <c r="Q98" s="37" t="s">
        <v>735</v>
      </c>
      <c r="R98" s="31">
        <v>10.227</v>
      </c>
      <c r="S98" s="37" t="s">
        <v>737</v>
      </c>
      <c r="T98" s="31">
        <v>9.9329999999999998</v>
      </c>
      <c r="U98" s="37" t="s">
        <v>737</v>
      </c>
      <c r="V98" s="31">
        <v>9.82</v>
      </c>
      <c r="W98" s="37" t="s">
        <v>737</v>
      </c>
      <c r="X98" s="31">
        <v>9.8659999999999997</v>
      </c>
      <c r="Y98" s="37" t="s">
        <v>737</v>
      </c>
      <c r="Z98" s="31">
        <v>9.9819999999999993</v>
      </c>
      <c r="AA98" s="22" t="s">
        <v>646</v>
      </c>
    </row>
    <row r="99" spans="1:27">
      <c r="A99" s="22"/>
      <c r="B99" s="42"/>
      <c r="C99" s="37" t="s">
        <v>653</v>
      </c>
      <c r="D99" s="37" t="s">
        <v>645</v>
      </c>
      <c r="E99" s="37" t="s">
        <v>654</v>
      </c>
      <c r="F99" s="38">
        <v>3.2000000000000001E-2</v>
      </c>
      <c r="G99" s="38" t="s">
        <v>655</v>
      </c>
      <c r="H99" s="38">
        <v>5.3999999999999999E-2</v>
      </c>
      <c r="I99" s="38" t="s">
        <v>655</v>
      </c>
      <c r="J99" s="38">
        <v>4.2999999999999997E-2</v>
      </c>
      <c r="K99" s="38" t="s">
        <v>655</v>
      </c>
      <c r="L99" s="36">
        <v>5.0999999999999997E-2</v>
      </c>
      <c r="M99" s="40" t="s">
        <v>655</v>
      </c>
      <c r="N99" s="36">
        <v>3.2000000000000001E-2</v>
      </c>
      <c r="O99" s="38" t="s">
        <v>655</v>
      </c>
      <c r="P99" s="31">
        <v>3.2000000000000001E-2</v>
      </c>
      <c r="Q99" s="38" t="s">
        <v>655</v>
      </c>
      <c r="R99" s="31">
        <v>4.2000000000000003E-2</v>
      </c>
      <c r="S99" s="38" t="s">
        <v>655</v>
      </c>
      <c r="T99" s="31">
        <v>2.8000000000000001E-2</v>
      </c>
      <c r="U99" s="38" t="s">
        <v>655</v>
      </c>
      <c r="V99" s="31">
        <v>2.3E-2</v>
      </c>
      <c r="W99" s="38" t="s">
        <v>655</v>
      </c>
      <c r="X99" s="31">
        <v>2.1000000000000001E-2</v>
      </c>
      <c r="Y99" s="38" t="s">
        <v>655</v>
      </c>
      <c r="Z99" s="31">
        <v>5.8000000000000003E-2</v>
      </c>
      <c r="AA99" s="22" t="s">
        <v>659</v>
      </c>
    </row>
    <row r="100" spans="1:27">
      <c r="A100" s="30" t="s">
        <v>650</v>
      </c>
      <c r="B100" s="42">
        <v>201855371</v>
      </c>
      <c r="C100" s="37" t="s">
        <v>651</v>
      </c>
      <c r="D100" s="37" t="s">
        <v>645</v>
      </c>
      <c r="E100" s="37" t="s">
        <v>735</v>
      </c>
      <c r="F100" s="38">
        <v>14.811</v>
      </c>
      <c r="G100" s="37" t="s">
        <v>735</v>
      </c>
      <c r="H100" s="38">
        <v>13.502000000000001</v>
      </c>
      <c r="I100" s="37" t="s">
        <v>735</v>
      </c>
      <c r="J100" s="38">
        <v>14.196</v>
      </c>
      <c r="K100" s="37" t="s">
        <v>735</v>
      </c>
      <c r="L100" s="36">
        <v>12.958</v>
      </c>
      <c r="M100" s="37" t="s">
        <v>735</v>
      </c>
      <c r="N100" s="36">
        <v>12.459</v>
      </c>
      <c r="O100" s="37" t="s">
        <v>735</v>
      </c>
      <c r="P100" s="31">
        <v>11.076000000000001</v>
      </c>
      <c r="Q100" s="37" t="s">
        <v>735</v>
      </c>
      <c r="R100" s="31">
        <v>10.436</v>
      </c>
      <c r="S100" s="37" t="s">
        <v>735</v>
      </c>
      <c r="T100" s="31">
        <v>10.308</v>
      </c>
      <c r="U100" s="37" t="s">
        <v>735</v>
      </c>
      <c r="V100" s="31">
        <v>10.215999999999999</v>
      </c>
      <c r="W100" s="37" t="s">
        <v>735</v>
      </c>
      <c r="X100" s="31">
        <v>10.263999999999999</v>
      </c>
      <c r="Y100" s="37" t="s">
        <v>735</v>
      </c>
      <c r="Z100" s="31">
        <v>10.122</v>
      </c>
      <c r="AA100" s="22" t="s">
        <v>646</v>
      </c>
    </row>
    <row r="101" spans="1:27">
      <c r="A101" s="22"/>
      <c r="B101" s="42"/>
      <c r="C101" s="37" t="s">
        <v>653</v>
      </c>
      <c r="D101" s="37" t="s">
        <v>645</v>
      </c>
      <c r="E101" s="37" t="s">
        <v>654</v>
      </c>
      <c r="F101" s="38">
        <v>5.5E-2</v>
      </c>
      <c r="G101" s="38" t="s">
        <v>655</v>
      </c>
      <c r="H101" s="38">
        <v>4.5999999999999999E-2</v>
      </c>
      <c r="I101" s="38" t="s">
        <v>655</v>
      </c>
      <c r="J101" s="38">
        <v>4.7E-2</v>
      </c>
      <c r="K101" s="38" t="s">
        <v>655</v>
      </c>
      <c r="L101" s="36">
        <v>2.8000000000000001E-2</v>
      </c>
      <c r="M101" s="40" t="s">
        <v>655</v>
      </c>
      <c r="N101" s="36">
        <v>1.7000000000000001E-2</v>
      </c>
      <c r="O101" s="38" t="s">
        <v>655</v>
      </c>
      <c r="P101" s="31">
        <v>2.4E-2</v>
      </c>
      <c r="Q101" s="38" t="s">
        <v>655</v>
      </c>
      <c r="R101" s="31">
        <v>2.3E-2</v>
      </c>
      <c r="S101" s="38" t="s">
        <v>655</v>
      </c>
      <c r="T101" s="31">
        <v>2.1000000000000001E-2</v>
      </c>
      <c r="U101" s="38" t="s">
        <v>655</v>
      </c>
      <c r="V101" s="31">
        <v>2.1999999999999999E-2</v>
      </c>
      <c r="W101" s="38" t="s">
        <v>655</v>
      </c>
      <c r="X101" s="31">
        <v>0.02</v>
      </c>
      <c r="Y101" s="38" t="s">
        <v>655</v>
      </c>
      <c r="Z101" s="31">
        <v>7.0999999999999994E-2</v>
      </c>
      <c r="AA101" s="22" t="s">
        <v>659</v>
      </c>
    </row>
    <row r="102" spans="1:27">
      <c r="A102" s="30" t="s">
        <v>650</v>
      </c>
      <c r="B102" s="42">
        <v>201862715</v>
      </c>
      <c r="C102" s="37" t="s">
        <v>651</v>
      </c>
      <c r="D102" s="37" t="s">
        <v>645</v>
      </c>
      <c r="E102" s="37" t="s">
        <v>735</v>
      </c>
      <c r="F102" s="38">
        <v>11.148</v>
      </c>
      <c r="G102" s="37" t="s">
        <v>735</v>
      </c>
      <c r="H102" s="38">
        <v>10.417</v>
      </c>
      <c r="I102" s="37" t="s">
        <v>735</v>
      </c>
      <c r="J102" s="38">
        <v>10.78</v>
      </c>
      <c r="K102" s="37" t="s">
        <v>735</v>
      </c>
      <c r="L102" s="36">
        <v>10.236000000000001</v>
      </c>
      <c r="M102" s="37" t="s">
        <v>735</v>
      </c>
      <c r="N102" s="36">
        <v>10.061999999999999</v>
      </c>
      <c r="O102" s="37" t="s">
        <v>737</v>
      </c>
      <c r="P102" s="31">
        <v>9.2750000000000004</v>
      </c>
      <c r="Q102" s="37" t="s">
        <v>737</v>
      </c>
      <c r="R102" s="31">
        <v>8.9250000000000007</v>
      </c>
      <c r="S102" s="37" t="s">
        <v>737</v>
      </c>
      <c r="T102" s="31">
        <v>8.8733000000000004</v>
      </c>
      <c r="U102" s="37" t="s">
        <v>737</v>
      </c>
      <c r="V102" s="31">
        <v>8.6430000000000007</v>
      </c>
      <c r="W102" s="37" t="s">
        <v>737</v>
      </c>
      <c r="X102" s="31">
        <v>8.7050000000000001</v>
      </c>
      <c r="Y102" s="37" t="s">
        <v>737</v>
      </c>
      <c r="Z102" s="31">
        <v>8.6790000000000003</v>
      </c>
      <c r="AA102" s="22" t="s">
        <v>646</v>
      </c>
    </row>
    <row r="103" spans="1:27">
      <c r="A103" s="22"/>
      <c r="B103" s="42"/>
      <c r="C103" s="37" t="s">
        <v>653</v>
      </c>
      <c r="D103" s="37" t="s">
        <v>645</v>
      </c>
      <c r="E103" s="37" t="s">
        <v>654</v>
      </c>
      <c r="F103" s="38">
        <v>2.5000000000000001E-2</v>
      </c>
      <c r="G103" s="38" t="s">
        <v>655</v>
      </c>
      <c r="H103" s="38">
        <v>2.8000000000000001E-2</v>
      </c>
      <c r="I103" s="38" t="s">
        <v>655</v>
      </c>
      <c r="J103" s="38">
        <v>7.5999999999999998E-2</v>
      </c>
      <c r="K103" s="38" t="s">
        <v>655</v>
      </c>
      <c r="L103" s="36">
        <v>3.2000000000000001E-2</v>
      </c>
      <c r="M103" s="40" t="s">
        <v>652</v>
      </c>
      <c r="N103" s="36" t="s">
        <v>645</v>
      </c>
      <c r="O103" s="38" t="s">
        <v>654</v>
      </c>
      <c r="P103" s="31">
        <v>3.3000000000000002E-2</v>
      </c>
      <c r="Q103" s="38" t="s">
        <v>655</v>
      </c>
      <c r="R103" s="31">
        <v>3.5999999999999997E-2</v>
      </c>
      <c r="S103" s="38" t="s">
        <v>655</v>
      </c>
      <c r="T103" s="31">
        <v>2.5999999999999999E-2</v>
      </c>
      <c r="U103" s="38" t="s">
        <v>655</v>
      </c>
      <c r="V103" s="31">
        <v>2.3E-2</v>
      </c>
      <c r="W103" s="38" t="s">
        <v>655</v>
      </c>
      <c r="X103" s="31">
        <v>2.1000000000000001E-2</v>
      </c>
      <c r="Y103" s="38" t="s">
        <v>655</v>
      </c>
      <c r="Z103" s="31">
        <v>2.5999999999999999E-2</v>
      </c>
      <c r="AA103" s="22" t="s">
        <v>659</v>
      </c>
    </row>
    <row r="104" spans="1:27">
      <c r="A104" s="30" t="s">
        <v>650</v>
      </c>
      <c r="B104" s="42">
        <v>201890494</v>
      </c>
      <c r="C104" s="37" t="s">
        <v>651</v>
      </c>
      <c r="D104" s="37" t="s">
        <v>645</v>
      </c>
      <c r="E104" s="37" t="s">
        <v>735</v>
      </c>
      <c r="F104" s="38">
        <v>12.885</v>
      </c>
      <c r="G104" s="37" t="s">
        <v>735</v>
      </c>
      <c r="H104" s="38">
        <v>12.170999999999999</v>
      </c>
      <c r="I104" s="37" t="s">
        <v>735</v>
      </c>
      <c r="J104" s="38">
        <v>12.491</v>
      </c>
      <c r="K104" s="37" t="s">
        <v>735</v>
      </c>
      <c r="L104" s="36">
        <v>11.952999999999999</v>
      </c>
      <c r="M104" s="37" t="s">
        <v>735</v>
      </c>
      <c r="N104" s="36">
        <v>11.77</v>
      </c>
      <c r="O104" s="37" t="s">
        <v>735</v>
      </c>
      <c r="P104" s="31">
        <v>11.145</v>
      </c>
      <c r="Q104" s="37" t="s">
        <v>735</v>
      </c>
      <c r="R104" s="31">
        <v>10.775</v>
      </c>
      <c r="S104" s="37" t="s">
        <v>735</v>
      </c>
      <c r="T104" s="31">
        <v>10.491</v>
      </c>
      <c r="U104" s="37" t="s">
        <v>735</v>
      </c>
      <c r="V104" s="31">
        <v>10.243</v>
      </c>
      <c r="W104" s="37" t="s">
        <v>735</v>
      </c>
      <c r="X104" s="31">
        <v>10.276</v>
      </c>
      <c r="Y104" s="37" t="s">
        <v>735</v>
      </c>
      <c r="Z104" s="31">
        <v>10.167999999999999</v>
      </c>
      <c r="AA104" s="22" t="s">
        <v>646</v>
      </c>
    </row>
    <row r="105" spans="1:27">
      <c r="A105" s="22"/>
      <c r="B105" s="42"/>
      <c r="C105" s="37" t="s">
        <v>653</v>
      </c>
      <c r="D105" s="37" t="s">
        <v>645</v>
      </c>
      <c r="E105" s="37" t="s">
        <v>654</v>
      </c>
      <c r="F105" s="38">
        <v>1.6E-2</v>
      </c>
      <c r="G105" s="38" t="s">
        <v>655</v>
      </c>
      <c r="H105" s="38">
        <v>5.2999999999999999E-2</v>
      </c>
      <c r="I105" s="38" t="s">
        <v>655</v>
      </c>
      <c r="J105" s="38">
        <v>2.5999999999999999E-2</v>
      </c>
      <c r="K105" s="38" t="s">
        <v>655</v>
      </c>
      <c r="L105" s="36">
        <v>3.6999999999999998E-2</v>
      </c>
      <c r="M105" s="40" t="s">
        <v>655</v>
      </c>
      <c r="N105" s="36">
        <v>5.5E-2</v>
      </c>
      <c r="O105" s="38" t="s">
        <v>655</v>
      </c>
      <c r="P105" s="31">
        <v>4.8000000000000001E-2</v>
      </c>
      <c r="Q105" s="38" t="s">
        <v>655</v>
      </c>
      <c r="R105" s="31">
        <v>5.8999999999999997E-2</v>
      </c>
      <c r="S105" s="38" t="s">
        <v>655</v>
      </c>
      <c r="T105" s="31">
        <v>3.5999999999999997E-2</v>
      </c>
      <c r="U105" s="38" t="s">
        <v>655</v>
      </c>
      <c r="V105" s="31">
        <v>2.1999999999999999E-2</v>
      </c>
      <c r="W105" s="38" t="s">
        <v>655</v>
      </c>
      <c r="X105" s="31">
        <v>0.02</v>
      </c>
      <c r="Y105" s="38" t="s">
        <v>655</v>
      </c>
      <c r="Z105" s="31">
        <v>6.5000000000000002E-2</v>
      </c>
      <c r="AA105" s="22" t="s">
        <v>659</v>
      </c>
    </row>
    <row r="106" spans="1:27">
      <c r="A106" s="30" t="s">
        <v>650</v>
      </c>
      <c r="B106" s="42">
        <v>201912552</v>
      </c>
      <c r="C106" s="37" t="s">
        <v>651</v>
      </c>
      <c r="D106" s="37" t="s">
        <v>645</v>
      </c>
      <c r="E106" s="37" t="s">
        <v>735</v>
      </c>
      <c r="F106" s="38">
        <v>14.991</v>
      </c>
      <c r="G106" s="37" t="s">
        <v>735</v>
      </c>
      <c r="H106" s="38">
        <v>13.477</v>
      </c>
      <c r="I106" s="37" t="s">
        <v>735</v>
      </c>
      <c r="J106" s="38">
        <v>14.218</v>
      </c>
      <c r="K106" s="37" t="s">
        <v>735</v>
      </c>
      <c r="L106" s="36">
        <v>12.877000000000001</v>
      </c>
      <c r="M106" s="37" t="s">
        <v>735</v>
      </c>
      <c r="N106" s="36">
        <v>11.561999999999999</v>
      </c>
      <c r="O106" s="37" t="s">
        <v>737</v>
      </c>
      <c r="P106" s="31">
        <v>9.7629999999999999</v>
      </c>
      <c r="Q106" s="37" t="s">
        <v>737</v>
      </c>
      <c r="R106" s="31">
        <v>9.1349999999999998</v>
      </c>
      <c r="S106" s="37" t="s">
        <v>737</v>
      </c>
      <c r="T106" s="31">
        <v>8.8989999999999991</v>
      </c>
      <c r="U106" s="37" t="s">
        <v>737</v>
      </c>
      <c r="V106" s="31">
        <v>8.7690000000000001</v>
      </c>
      <c r="W106" s="37" t="s">
        <v>737</v>
      </c>
      <c r="X106" s="31">
        <v>8.6679999999999993</v>
      </c>
      <c r="Y106" s="37" t="s">
        <v>737</v>
      </c>
      <c r="Z106" s="31">
        <v>8.5519999999999996</v>
      </c>
      <c r="AA106" s="22" t="s">
        <v>646</v>
      </c>
    </row>
    <row r="107" spans="1:27">
      <c r="A107" s="22"/>
      <c r="B107" s="42"/>
      <c r="C107" s="37" t="s">
        <v>653</v>
      </c>
      <c r="D107" s="37" t="s">
        <v>645</v>
      </c>
      <c r="E107" s="37" t="s">
        <v>654</v>
      </c>
      <c r="F107" s="38">
        <v>3.2000000000000001E-2</v>
      </c>
      <c r="G107" s="38" t="s">
        <v>655</v>
      </c>
      <c r="H107" s="38">
        <v>4.2000000000000003E-2</v>
      </c>
      <c r="I107" s="38" t="s">
        <v>655</v>
      </c>
      <c r="J107" s="38">
        <v>5.3999999999999999E-2</v>
      </c>
      <c r="K107" s="38" t="s">
        <v>655</v>
      </c>
      <c r="L107" s="36">
        <v>6.4000000000000001E-2</v>
      </c>
      <c r="M107" s="40" t="s">
        <v>655</v>
      </c>
      <c r="N107" s="36">
        <v>0.109</v>
      </c>
      <c r="O107" s="38" t="s">
        <v>655</v>
      </c>
      <c r="P107" s="31">
        <v>2.8000000000000001E-2</v>
      </c>
      <c r="Q107" s="38" t="s">
        <v>655</v>
      </c>
      <c r="R107" s="31">
        <v>2.5999999999999999E-2</v>
      </c>
      <c r="S107" s="38" t="s">
        <v>655</v>
      </c>
      <c r="T107" s="31">
        <v>1.9E-2</v>
      </c>
      <c r="U107" s="38" t="s">
        <v>655</v>
      </c>
      <c r="V107" s="31">
        <v>2.3E-2</v>
      </c>
      <c r="W107" s="38" t="s">
        <v>655</v>
      </c>
      <c r="X107" s="31">
        <v>0.02</v>
      </c>
      <c r="Y107" s="38" t="s">
        <v>655</v>
      </c>
      <c r="Z107" s="31">
        <v>2.5000000000000001E-2</v>
      </c>
      <c r="AA107" s="22" t="s">
        <v>659</v>
      </c>
    </row>
    <row r="108" spans="1:27">
      <c r="A108" s="30" t="s">
        <v>650</v>
      </c>
      <c r="B108" s="42">
        <v>201920032</v>
      </c>
      <c r="C108" s="37" t="s">
        <v>651</v>
      </c>
      <c r="D108" s="37" t="s">
        <v>645</v>
      </c>
      <c r="E108" s="37" t="s">
        <v>735</v>
      </c>
      <c r="F108" s="38">
        <v>13.781000000000001</v>
      </c>
      <c r="G108" s="37" t="s">
        <v>735</v>
      </c>
      <c r="H108" s="38">
        <v>13.012</v>
      </c>
      <c r="I108" s="37" t="s">
        <v>735</v>
      </c>
      <c r="J108" s="38">
        <v>13.38</v>
      </c>
      <c r="K108" s="37" t="s">
        <v>735</v>
      </c>
      <c r="L108" s="36">
        <v>12.804</v>
      </c>
      <c r="M108" s="37" t="s">
        <v>735</v>
      </c>
      <c r="N108" s="36">
        <v>12.727</v>
      </c>
      <c r="O108" s="37" t="s">
        <v>735</v>
      </c>
      <c r="P108" s="31">
        <v>11.776</v>
      </c>
      <c r="Q108" s="37" t="s">
        <v>735</v>
      </c>
      <c r="R108" s="31">
        <v>11.429</v>
      </c>
      <c r="S108" s="37" t="s">
        <v>735</v>
      </c>
      <c r="T108" s="31">
        <v>11.364000000000001</v>
      </c>
      <c r="U108" s="37" t="s">
        <v>735</v>
      </c>
      <c r="V108" s="31">
        <v>11.327</v>
      </c>
      <c r="W108" s="37" t="s">
        <v>735</v>
      </c>
      <c r="X108" s="31">
        <v>11.365</v>
      </c>
      <c r="Y108" s="37" t="s">
        <v>735</v>
      </c>
      <c r="Z108" s="31">
        <v>11.244999999999999</v>
      </c>
      <c r="AA108" s="22" t="s">
        <v>646</v>
      </c>
    </row>
    <row r="109" spans="1:27">
      <c r="A109" s="22"/>
      <c r="B109" s="42"/>
      <c r="C109" s="37" t="s">
        <v>653</v>
      </c>
      <c r="D109" s="37" t="s">
        <v>645</v>
      </c>
      <c r="E109" s="37" t="s">
        <v>654</v>
      </c>
      <c r="F109" s="38">
        <v>2.1999999999999999E-2</v>
      </c>
      <c r="G109" s="38" t="s">
        <v>655</v>
      </c>
      <c r="H109" s="38">
        <v>6.6000000000000003E-2</v>
      </c>
      <c r="I109" s="38" t="s">
        <v>655</v>
      </c>
      <c r="J109" s="38">
        <v>4.8000000000000001E-2</v>
      </c>
      <c r="K109" s="38" t="s">
        <v>655</v>
      </c>
      <c r="L109" s="36">
        <v>4.4999999999999998E-2</v>
      </c>
      <c r="M109" s="40" t="s">
        <v>655</v>
      </c>
      <c r="N109" s="36">
        <v>5.8000000000000003E-2</v>
      </c>
      <c r="O109" s="38" t="s">
        <v>655</v>
      </c>
      <c r="P109" s="31">
        <v>2.1000000000000001E-2</v>
      </c>
      <c r="Q109" s="38" t="s">
        <v>655</v>
      </c>
      <c r="R109" s="31">
        <v>2.5000000000000001E-2</v>
      </c>
      <c r="S109" s="38" t="s">
        <v>655</v>
      </c>
      <c r="T109" s="31">
        <v>2.5000000000000001E-2</v>
      </c>
      <c r="U109" s="38" t="s">
        <v>655</v>
      </c>
      <c r="V109" s="31">
        <v>2.3E-2</v>
      </c>
      <c r="W109" s="38" t="s">
        <v>655</v>
      </c>
      <c r="X109" s="31">
        <v>2.1000000000000001E-2</v>
      </c>
      <c r="Y109" s="38" t="s">
        <v>655</v>
      </c>
      <c r="Z109" s="31">
        <v>0.17100000000000001</v>
      </c>
      <c r="AA109" s="22" t="s">
        <v>659</v>
      </c>
    </row>
    <row r="110" spans="1:27">
      <c r="A110" s="30" t="s">
        <v>650</v>
      </c>
      <c r="B110" s="42">
        <v>201928968</v>
      </c>
      <c r="C110" s="37" t="s">
        <v>651</v>
      </c>
      <c r="D110" s="32">
        <v>16.55</v>
      </c>
      <c r="E110" s="37" t="s">
        <v>737</v>
      </c>
      <c r="F110" s="38">
        <v>7.95</v>
      </c>
      <c r="G110" s="37" t="s">
        <v>737</v>
      </c>
      <c r="H110" s="38">
        <v>7.5060000000000002</v>
      </c>
      <c r="I110" s="37" t="s">
        <v>737</v>
      </c>
      <c r="J110" s="38">
        <v>7.82</v>
      </c>
      <c r="K110" s="37" t="s">
        <v>737</v>
      </c>
      <c r="L110" s="36">
        <v>7.4809999999999999</v>
      </c>
      <c r="M110" s="37" t="s">
        <v>737</v>
      </c>
      <c r="N110" s="36">
        <v>7.4820000000000002</v>
      </c>
      <c r="O110" s="37" t="s">
        <v>737</v>
      </c>
      <c r="P110" s="31">
        <v>6.7350000000000003</v>
      </c>
      <c r="Q110" s="37" t="s">
        <v>737</v>
      </c>
      <c r="R110" s="31">
        <v>6.5709999999999997</v>
      </c>
      <c r="S110" s="37" t="s">
        <v>737</v>
      </c>
      <c r="T110" s="31">
        <v>6.4809999999999999</v>
      </c>
      <c r="U110" s="37" t="s">
        <v>737</v>
      </c>
      <c r="V110" s="31">
        <v>6.431</v>
      </c>
      <c r="W110" s="37" t="s">
        <v>737</v>
      </c>
      <c r="X110" s="31">
        <v>6.37</v>
      </c>
      <c r="Y110" s="37" t="s">
        <v>737</v>
      </c>
      <c r="Z110" s="31">
        <v>6.484</v>
      </c>
      <c r="AA110" s="22" t="s">
        <v>646</v>
      </c>
    </row>
    <row r="111" spans="1:27">
      <c r="A111" s="22"/>
      <c r="B111" s="42"/>
      <c r="C111" s="31" t="s">
        <v>654</v>
      </c>
      <c r="D111" s="32">
        <v>0.89</v>
      </c>
      <c r="E111" s="37" t="s">
        <v>739</v>
      </c>
      <c r="F111" s="38">
        <v>6.0999999999999999E-2</v>
      </c>
      <c r="G111" s="38" t="s">
        <v>655</v>
      </c>
      <c r="H111" s="38">
        <v>4.8000000000000001E-2</v>
      </c>
      <c r="I111" s="38" t="s">
        <v>652</v>
      </c>
      <c r="J111" s="38" t="s">
        <v>645</v>
      </c>
      <c r="K111" s="38" t="s">
        <v>653</v>
      </c>
      <c r="L111" s="36" t="s">
        <v>645</v>
      </c>
      <c r="M111" s="40" t="s">
        <v>653</v>
      </c>
      <c r="N111" s="36" t="s">
        <v>645</v>
      </c>
      <c r="O111" s="38" t="s">
        <v>654</v>
      </c>
      <c r="P111" s="31">
        <v>0.03</v>
      </c>
      <c r="Q111" s="38" t="s">
        <v>655</v>
      </c>
      <c r="R111" s="31">
        <v>2.7E-2</v>
      </c>
      <c r="S111" s="38" t="s">
        <v>655</v>
      </c>
      <c r="T111" s="31">
        <v>1.7999999999999999E-2</v>
      </c>
      <c r="U111" s="38" t="s">
        <v>655</v>
      </c>
      <c r="V111" s="31">
        <v>7.9000000000000001E-2</v>
      </c>
      <c r="W111" s="38" t="s">
        <v>655</v>
      </c>
      <c r="X111" s="31">
        <v>2.3E-2</v>
      </c>
      <c r="Y111" s="38" t="s">
        <v>655</v>
      </c>
      <c r="Z111" s="31">
        <v>1.4E-2</v>
      </c>
      <c r="AA111" s="22" t="s">
        <v>659</v>
      </c>
    </row>
    <row r="112" spans="1:27">
      <c r="A112" s="30" t="s">
        <v>650</v>
      </c>
      <c r="B112" s="42">
        <v>201929294</v>
      </c>
      <c r="C112" s="37" t="s">
        <v>651</v>
      </c>
      <c r="D112" s="37" t="s">
        <v>645</v>
      </c>
      <c r="E112" s="37" t="s">
        <v>735</v>
      </c>
      <c r="F112" s="38">
        <v>14.324999999999999</v>
      </c>
      <c r="G112" s="37" t="s">
        <v>735</v>
      </c>
      <c r="H112" s="38">
        <v>13.315</v>
      </c>
      <c r="I112" s="37" t="s">
        <v>735</v>
      </c>
      <c r="J112" s="38">
        <v>13.782</v>
      </c>
      <c r="K112" s="37" t="s">
        <v>735</v>
      </c>
      <c r="L112" s="36">
        <v>12.968999999999999</v>
      </c>
      <c r="M112" s="37" t="s">
        <v>735</v>
      </c>
      <c r="N112" s="36">
        <v>12.619</v>
      </c>
      <c r="O112" s="37" t="s">
        <v>735</v>
      </c>
      <c r="P112" s="31">
        <v>11.477</v>
      </c>
      <c r="Q112" s="37" t="s">
        <v>735</v>
      </c>
      <c r="R112" s="31">
        <v>10.981999999999999</v>
      </c>
      <c r="S112" s="37" t="s">
        <v>735</v>
      </c>
      <c r="T112" s="31">
        <v>10.798</v>
      </c>
      <c r="U112" s="37" t="s">
        <v>735</v>
      </c>
      <c r="V112" s="31">
        <v>10.726000000000001</v>
      </c>
      <c r="W112" s="37" t="s">
        <v>735</v>
      </c>
      <c r="X112" s="31">
        <v>10.779</v>
      </c>
      <c r="Y112" s="37" t="s">
        <v>735</v>
      </c>
      <c r="Z112" s="31">
        <v>10.673</v>
      </c>
      <c r="AA112" s="22" t="s">
        <v>646</v>
      </c>
    </row>
    <row r="113" spans="1:29">
      <c r="A113" s="22"/>
      <c r="B113" s="42"/>
      <c r="C113" s="37" t="s">
        <v>653</v>
      </c>
      <c r="D113" s="37" t="s">
        <v>645</v>
      </c>
      <c r="E113" s="37" t="s">
        <v>654</v>
      </c>
      <c r="F113" s="38">
        <v>3.5999999999999997E-2</v>
      </c>
      <c r="G113" s="38" t="s">
        <v>655</v>
      </c>
      <c r="H113" s="38">
        <v>2.7E-2</v>
      </c>
      <c r="I113" s="38" t="s">
        <v>655</v>
      </c>
      <c r="J113" s="38">
        <v>4.7E-2</v>
      </c>
      <c r="K113" s="38" t="s">
        <v>655</v>
      </c>
      <c r="L113" s="36">
        <v>7.0000000000000007E-2</v>
      </c>
      <c r="M113" s="40" t="s">
        <v>655</v>
      </c>
      <c r="N113" s="36">
        <v>8.7999999999999995E-2</v>
      </c>
      <c r="O113" s="38" t="s">
        <v>655</v>
      </c>
      <c r="P113" s="31">
        <v>2.8000000000000001E-2</v>
      </c>
      <c r="Q113" s="38" t="s">
        <v>655</v>
      </c>
      <c r="R113" s="31">
        <v>2.4E-2</v>
      </c>
      <c r="S113" s="38" t="s">
        <v>655</v>
      </c>
      <c r="T113" s="31">
        <v>2.1000000000000001E-2</v>
      </c>
      <c r="U113" s="38" t="s">
        <v>655</v>
      </c>
      <c r="V113" s="31">
        <v>2.3E-2</v>
      </c>
      <c r="W113" s="38" t="s">
        <v>655</v>
      </c>
      <c r="X113" s="31">
        <v>1.9E-2</v>
      </c>
      <c r="Y113" s="38" t="s">
        <v>655</v>
      </c>
      <c r="Z113" s="31">
        <v>0.10299999999999999</v>
      </c>
      <c r="AA113" s="22" t="s">
        <v>659</v>
      </c>
    </row>
    <row r="114" spans="1:29">
      <c r="A114" s="30" t="s">
        <v>650</v>
      </c>
      <c r="B114" s="42">
        <v>203533312</v>
      </c>
      <c r="C114" s="37" t="s">
        <v>651</v>
      </c>
      <c r="D114" s="37" t="s">
        <v>645</v>
      </c>
      <c r="E114" s="37" t="s">
        <v>735</v>
      </c>
      <c r="F114" s="38">
        <v>13.39</v>
      </c>
      <c r="G114" s="37" t="s">
        <v>735</v>
      </c>
      <c r="H114" s="38">
        <v>12.48</v>
      </c>
      <c r="I114" s="37" t="s">
        <v>735</v>
      </c>
      <c r="J114" s="38">
        <v>12.956</v>
      </c>
      <c r="K114" s="37" t="s">
        <v>735</v>
      </c>
      <c r="L114" s="36">
        <v>12.164</v>
      </c>
      <c r="M114" s="37" t="s">
        <v>735</v>
      </c>
      <c r="N114" s="36">
        <v>11.911</v>
      </c>
      <c r="O114" s="37" t="s">
        <v>735</v>
      </c>
      <c r="P114" s="31">
        <v>10.367000000000001</v>
      </c>
      <c r="Q114" s="37" t="s">
        <v>735</v>
      </c>
      <c r="R114" s="31">
        <v>10.034000000000001</v>
      </c>
      <c r="S114" s="37" t="s">
        <v>737</v>
      </c>
      <c r="T114" s="31">
        <v>9.8469999999999995</v>
      </c>
      <c r="U114" s="37" t="s">
        <v>737</v>
      </c>
      <c r="V114" s="31">
        <v>9.7309999999999999</v>
      </c>
      <c r="W114" s="37" t="s">
        <v>737</v>
      </c>
      <c r="X114" s="31">
        <v>9.7089999999999996</v>
      </c>
      <c r="Y114" s="37" t="s">
        <v>737</v>
      </c>
      <c r="Z114" s="31">
        <v>9.734</v>
      </c>
      <c r="AA114" s="22" t="s">
        <v>646</v>
      </c>
    </row>
    <row r="115" spans="1:29">
      <c r="A115" s="22"/>
      <c r="B115" s="42"/>
      <c r="C115" s="37" t="s">
        <v>653</v>
      </c>
      <c r="D115" s="37" t="s">
        <v>645</v>
      </c>
      <c r="E115" s="37" t="s">
        <v>654</v>
      </c>
      <c r="F115" s="38">
        <v>2.5999999999999999E-2</v>
      </c>
      <c r="G115" s="38" t="s">
        <v>655</v>
      </c>
      <c r="H115" s="38">
        <v>4.2999999999999997E-2</v>
      </c>
      <c r="I115" s="38" t="s">
        <v>655</v>
      </c>
      <c r="J115" s="38">
        <v>1.4999999999999999E-2</v>
      </c>
      <c r="K115" s="38" t="s">
        <v>655</v>
      </c>
      <c r="L115" s="36">
        <v>6.7000000000000004E-2</v>
      </c>
      <c r="M115" s="40" t="s">
        <v>655</v>
      </c>
      <c r="N115" s="36">
        <v>8.5999999999999993E-2</v>
      </c>
      <c r="O115" s="38" t="s">
        <v>655</v>
      </c>
      <c r="P115" s="31">
        <v>2.4E-2</v>
      </c>
      <c r="Q115" s="38" t="s">
        <v>655</v>
      </c>
      <c r="R115" s="31">
        <v>2.3E-2</v>
      </c>
      <c r="S115" s="38" t="s">
        <v>655</v>
      </c>
      <c r="T115" s="31">
        <v>2.4E-2</v>
      </c>
      <c r="U115" s="38" t="s">
        <v>655</v>
      </c>
      <c r="V115" s="31">
        <v>2.3E-2</v>
      </c>
      <c r="W115" s="38" t="s">
        <v>655</v>
      </c>
      <c r="X115" s="31">
        <v>2.1000000000000001E-2</v>
      </c>
      <c r="Y115" s="38" t="s">
        <v>655</v>
      </c>
      <c r="Z115" s="31">
        <v>5.7000000000000002E-2</v>
      </c>
      <c r="AA115" s="22" t="s">
        <v>659</v>
      </c>
    </row>
    <row r="116" spans="1:29">
      <c r="A116" s="30" t="s">
        <v>650</v>
      </c>
      <c r="B116" s="42">
        <v>204129699</v>
      </c>
      <c r="C116" s="37" t="s">
        <v>651</v>
      </c>
      <c r="D116" s="37" t="s">
        <v>645</v>
      </c>
      <c r="E116" s="37" t="s">
        <v>735</v>
      </c>
      <c r="F116" s="38">
        <v>11.57</v>
      </c>
      <c r="G116" s="37" t="s">
        <v>735</v>
      </c>
      <c r="H116" s="38">
        <v>10.776</v>
      </c>
      <c r="I116" s="37" t="s">
        <v>735</v>
      </c>
      <c r="J116" s="38">
        <v>11.125999999999999</v>
      </c>
      <c r="K116" s="37" t="s">
        <v>735</v>
      </c>
      <c r="L116" s="36">
        <v>10.513999999999999</v>
      </c>
      <c r="M116" s="37" t="s">
        <v>735</v>
      </c>
      <c r="N116" s="36">
        <v>10.269</v>
      </c>
      <c r="O116" s="37" t="s">
        <v>737</v>
      </c>
      <c r="P116" s="31">
        <v>9.3179999999999996</v>
      </c>
      <c r="Q116" s="37" t="s">
        <v>737</v>
      </c>
      <c r="R116" s="31">
        <v>8.9420000000000002</v>
      </c>
      <c r="S116" s="37" t="s">
        <v>737</v>
      </c>
      <c r="T116" s="31">
        <v>8.8659999999999997</v>
      </c>
      <c r="U116" s="37" t="s">
        <v>737</v>
      </c>
      <c r="V116" s="31">
        <v>8.8170000000000002</v>
      </c>
      <c r="W116" s="37" t="s">
        <v>737</v>
      </c>
      <c r="X116" s="31">
        <v>8.859</v>
      </c>
      <c r="Y116" s="37" t="s">
        <v>737</v>
      </c>
      <c r="Z116" s="31">
        <v>8.8109999999999999</v>
      </c>
      <c r="AA116" s="22" t="s">
        <v>646</v>
      </c>
    </row>
    <row r="117" spans="1:29">
      <c r="A117" s="22"/>
      <c r="B117" s="30"/>
      <c r="C117" s="37" t="s">
        <v>653</v>
      </c>
      <c r="D117" s="37" t="s">
        <v>645</v>
      </c>
      <c r="E117" s="37" t="s">
        <v>654</v>
      </c>
      <c r="F117" s="38">
        <v>8.9999999999999993E-3</v>
      </c>
      <c r="G117" s="38" t="s">
        <v>655</v>
      </c>
      <c r="H117" s="38">
        <v>2.3E-2</v>
      </c>
      <c r="I117" s="38" t="s">
        <v>655</v>
      </c>
      <c r="J117" s="38">
        <v>1.4999999999999999E-2</v>
      </c>
      <c r="K117" s="38" t="s">
        <v>655</v>
      </c>
      <c r="L117" s="36">
        <v>0.04</v>
      </c>
      <c r="M117" s="40" t="s">
        <v>655</v>
      </c>
      <c r="N117" s="36">
        <v>0.05</v>
      </c>
      <c r="O117" s="38" t="s">
        <v>655</v>
      </c>
      <c r="P117" s="31">
        <v>2.4E-2</v>
      </c>
      <c r="Q117" s="38" t="s">
        <v>655</v>
      </c>
      <c r="R117" s="31">
        <v>4.7E-2</v>
      </c>
      <c r="S117" s="38" t="s">
        <v>655</v>
      </c>
      <c r="T117" s="31">
        <v>1.9E-2</v>
      </c>
      <c r="U117" s="38" t="s">
        <v>655</v>
      </c>
      <c r="V117" s="31">
        <v>2.4E-2</v>
      </c>
      <c r="W117" s="38" t="s">
        <v>655</v>
      </c>
      <c r="X117" s="31">
        <v>2.1999999999999999E-2</v>
      </c>
      <c r="Y117" s="38" t="s">
        <v>655</v>
      </c>
      <c r="Z117" s="31">
        <v>6.5000000000000002E-2</v>
      </c>
      <c r="AA117" s="22" t="s">
        <v>659</v>
      </c>
    </row>
    <row r="118" spans="1:29">
      <c r="A118" s="30" t="s">
        <v>650</v>
      </c>
      <c r="B118" s="3">
        <v>205924614</v>
      </c>
      <c r="C118" s="37" t="s">
        <v>651</v>
      </c>
      <c r="D118" s="37" t="s">
        <v>645</v>
      </c>
      <c r="E118" s="37" t="s">
        <v>735</v>
      </c>
      <c r="F118" s="13">
        <v>14.814</v>
      </c>
      <c r="G118" s="37" t="s">
        <v>735</v>
      </c>
      <c r="H118" s="13">
        <v>13.53</v>
      </c>
      <c r="I118" s="37" t="s">
        <v>735</v>
      </c>
      <c r="J118" s="13">
        <v>14.198</v>
      </c>
      <c r="K118" s="37" t="s">
        <v>735</v>
      </c>
      <c r="L118" s="13">
        <v>13.013999999999999</v>
      </c>
      <c r="M118" s="37" t="s">
        <v>735</v>
      </c>
      <c r="N118" s="13">
        <v>12.596</v>
      </c>
      <c r="O118" s="37" t="s">
        <v>735</v>
      </c>
      <c r="P118" s="7">
        <v>11.23</v>
      </c>
      <c r="Q118" s="37" t="s">
        <v>735</v>
      </c>
      <c r="R118" s="7">
        <v>10.615</v>
      </c>
      <c r="S118" s="37" t="s">
        <v>735</v>
      </c>
      <c r="T118" s="7">
        <v>10.471</v>
      </c>
      <c r="U118" s="37" t="s">
        <v>735</v>
      </c>
      <c r="V118" s="7">
        <v>10.423999999999999</v>
      </c>
      <c r="W118" s="37" t="s">
        <v>735</v>
      </c>
      <c r="X118" s="7">
        <v>10.497</v>
      </c>
      <c r="Y118" s="37" t="s">
        <v>735</v>
      </c>
      <c r="Z118" s="7">
        <v>10.302</v>
      </c>
      <c r="AA118" s="22" t="s">
        <v>646</v>
      </c>
      <c r="AB118" s="16"/>
      <c r="AC118" s="16"/>
    </row>
    <row r="119" spans="1:29">
      <c r="A119" s="22"/>
      <c r="B119" s="3"/>
      <c r="C119" s="37" t="s">
        <v>653</v>
      </c>
      <c r="D119" s="37" t="s">
        <v>645</v>
      </c>
      <c r="E119" s="37" t="s">
        <v>654</v>
      </c>
      <c r="F119" s="13">
        <v>5.8000000000000003E-2</v>
      </c>
      <c r="G119" s="38" t="s">
        <v>655</v>
      </c>
      <c r="H119" s="13">
        <v>3.5999999999999997E-2</v>
      </c>
      <c r="I119" s="38" t="s">
        <v>655</v>
      </c>
      <c r="J119" s="13">
        <v>3.6999999999999998E-2</v>
      </c>
      <c r="K119" s="38" t="s">
        <v>655</v>
      </c>
      <c r="L119" s="13">
        <v>5.5E-2</v>
      </c>
      <c r="M119" s="38" t="s">
        <v>655</v>
      </c>
      <c r="N119" s="13">
        <v>7.8E-2</v>
      </c>
      <c r="O119" s="38" t="s">
        <v>655</v>
      </c>
      <c r="P119" s="7">
        <v>2.3E-2</v>
      </c>
      <c r="Q119" s="38" t="s">
        <v>655</v>
      </c>
      <c r="R119" s="7">
        <v>2.4E-2</v>
      </c>
      <c r="S119" s="38" t="s">
        <v>655</v>
      </c>
      <c r="T119" s="7">
        <v>2.5000000000000001E-2</v>
      </c>
      <c r="U119" s="38" t="s">
        <v>655</v>
      </c>
      <c r="V119" s="7">
        <v>2.3E-2</v>
      </c>
      <c r="W119" s="38" t="s">
        <v>655</v>
      </c>
      <c r="X119" s="7">
        <v>2.1999999999999999E-2</v>
      </c>
      <c r="Y119" s="38" t="s">
        <v>655</v>
      </c>
      <c r="Z119" s="7">
        <v>8.2000000000000003E-2</v>
      </c>
      <c r="AA119" s="22" t="s">
        <v>659</v>
      </c>
      <c r="AB119" s="16"/>
      <c r="AC119" s="16"/>
    </row>
    <row r="120" spans="1:29">
      <c r="A120" s="30" t="s">
        <v>650</v>
      </c>
      <c r="B120" s="3">
        <v>205985357</v>
      </c>
      <c r="C120" s="37" t="s">
        <v>651</v>
      </c>
      <c r="D120" s="37" t="s">
        <v>645</v>
      </c>
      <c r="E120" s="37" t="s">
        <v>735</v>
      </c>
      <c r="F120" s="13">
        <v>14.590999999999999</v>
      </c>
      <c r="G120" s="37" t="s">
        <v>735</v>
      </c>
      <c r="H120" s="13">
        <v>13.709</v>
      </c>
      <c r="I120" s="37" t="s">
        <v>735</v>
      </c>
      <c r="J120" s="13">
        <v>14.115</v>
      </c>
      <c r="K120" s="37" t="s">
        <v>735</v>
      </c>
      <c r="L120" s="13">
        <v>13.483000000000001</v>
      </c>
      <c r="M120" s="37" t="s">
        <v>735</v>
      </c>
      <c r="N120" s="13">
        <v>13.234</v>
      </c>
      <c r="O120" s="37" t="s">
        <v>735</v>
      </c>
      <c r="P120" s="7">
        <v>12.19</v>
      </c>
      <c r="Q120" s="37" t="s">
        <v>735</v>
      </c>
      <c r="R120" s="7">
        <v>11.747</v>
      </c>
      <c r="S120" s="37" t="s">
        <v>735</v>
      </c>
      <c r="T120" s="7">
        <v>11.635</v>
      </c>
      <c r="U120" s="37" t="s">
        <v>735</v>
      </c>
      <c r="V120" s="7">
        <v>11.599</v>
      </c>
      <c r="W120" s="37" t="s">
        <v>735</v>
      </c>
      <c r="X120" s="7">
        <v>11.613</v>
      </c>
      <c r="Y120" s="37" t="s">
        <v>735</v>
      </c>
      <c r="Z120" s="7">
        <v>11.456</v>
      </c>
      <c r="AA120" s="22" t="s">
        <v>646</v>
      </c>
      <c r="AB120" s="16"/>
      <c r="AC120" s="16"/>
    </row>
    <row r="121" spans="1:29">
      <c r="A121" s="22"/>
      <c r="B121" s="3"/>
      <c r="C121" s="37" t="s">
        <v>653</v>
      </c>
      <c r="D121" s="37" t="s">
        <v>645</v>
      </c>
      <c r="E121" s="37" t="s">
        <v>654</v>
      </c>
      <c r="F121" s="13">
        <v>6.0999999999999999E-2</v>
      </c>
      <c r="G121" s="38" t="s">
        <v>655</v>
      </c>
      <c r="H121" s="13">
        <v>6.0999999999999999E-2</v>
      </c>
      <c r="I121" s="38" t="s">
        <v>655</v>
      </c>
      <c r="J121" s="13">
        <v>3.3000000000000002E-2</v>
      </c>
      <c r="K121" s="38" t="s">
        <v>655</v>
      </c>
      <c r="L121" s="13">
        <v>4.4999999999999998E-2</v>
      </c>
      <c r="M121" s="38" t="s">
        <v>655</v>
      </c>
      <c r="N121" s="13">
        <v>6.2E-2</v>
      </c>
      <c r="O121" s="38" t="s">
        <v>655</v>
      </c>
      <c r="P121" s="7">
        <v>2.3E-2</v>
      </c>
      <c r="Q121" s="38" t="s">
        <v>655</v>
      </c>
      <c r="R121" s="7">
        <v>2.1999999999999999E-2</v>
      </c>
      <c r="S121" s="38" t="s">
        <v>655</v>
      </c>
      <c r="T121" s="7">
        <v>2.5000000000000001E-2</v>
      </c>
      <c r="U121" s="38" t="s">
        <v>655</v>
      </c>
      <c r="V121" s="7">
        <v>2.1999999999999999E-2</v>
      </c>
      <c r="W121" s="38" t="s">
        <v>655</v>
      </c>
      <c r="X121" s="7">
        <v>2.3E-2</v>
      </c>
      <c r="Y121" s="38" t="s">
        <v>655</v>
      </c>
      <c r="Z121" s="7">
        <v>0.245</v>
      </c>
      <c r="AA121" s="22" t="s">
        <v>659</v>
      </c>
      <c r="AB121" s="16"/>
      <c r="AC121" s="16"/>
    </row>
    <row r="122" spans="1:29">
      <c r="A122" s="30" t="s">
        <v>650</v>
      </c>
      <c r="B122" s="3">
        <v>206029314</v>
      </c>
      <c r="C122" s="37" t="s">
        <v>651</v>
      </c>
      <c r="D122" s="37" t="s">
        <v>645</v>
      </c>
      <c r="E122" s="37" t="s">
        <v>735</v>
      </c>
      <c r="F122" s="13">
        <v>14.401</v>
      </c>
      <c r="G122" s="37" t="s">
        <v>735</v>
      </c>
      <c r="H122" s="13">
        <v>13.615</v>
      </c>
      <c r="I122" s="37" t="s">
        <v>735</v>
      </c>
      <c r="J122" s="13">
        <v>13.977</v>
      </c>
      <c r="K122" s="37" t="s">
        <v>735</v>
      </c>
      <c r="L122" s="13">
        <v>13.396000000000001</v>
      </c>
      <c r="M122" s="37" t="s">
        <v>735</v>
      </c>
      <c r="N122" s="13">
        <v>13.218</v>
      </c>
      <c r="O122" s="37" t="s">
        <v>735</v>
      </c>
      <c r="P122" s="7">
        <v>12.18</v>
      </c>
      <c r="Q122" s="37" t="s">
        <v>735</v>
      </c>
      <c r="R122" s="7">
        <v>11.831</v>
      </c>
      <c r="S122" s="37" t="s">
        <v>735</v>
      </c>
      <c r="T122" s="7">
        <v>11.760999999999999</v>
      </c>
      <c r="U122" s="37" t="s">
        <v>735</v>
      </c>
      <c r="V122" s="7">
        <v>11.682</v>
      </c>
      <c r="W122" s="37" t="s">
        <v>735</v>
      </c>
      <c r="X122" s="7">
        <v>11.726000000000001</v>
      </c>
      <c r="Y122" s="37" t="s">
        <v>735</v>
      </c>
      <c r="Z122" s="7">
        <v>12.32</v>
      </c>
      <c r="AA122" s="22" t="s">
        <v>646</v>
      </c>
      <c r="AB122" s="16"/>
      <c r="AC122" s="16"/>
    </row>
    <row r="123" spans="1:29">
      <c r="A123" s="22"/>
      <c r="B123" s="3"/>
      <c r="C123" s="37" t="s">
        <v>653</v>
      </c>
      <c r="D123" s="37" t="s">
        <v>645</v>
      </c>
      <c r="E123" s="37" t="s">
        <v>654</v>
      </c>
      <c r="F123" s="13">
        <v>1.4E-2</v>
      </c>
      <c r="G123" s="38" t="s">
        <v>655</v>
      </c>
      <c r="H123" s="13">
        <v>0.05</v>
      </c>
      <c r="I123" s="38" t="s">
        <v>655</v>
      </c>
      <c r="J123" s="13">
        <v>0.02</v>
      </c>
      <c r="K123" s="38" t="s">
        <v>655</v>
      </c>
      <c r="L123" s="13">
        <v>0.02</v>
      </c>
      <c r="M123" s="38" t="s">
        <v>655</v>
      </c>
      <c r="N123" s="13">
        <v>2.7E-2</v>
      </c>
      <c r="O123" s="38" t="s">
        <v>655</v>
      </c>
      <c r="P123" s="7">
        <v>2.1000000000000001E-2</v>
      </c>
      <c r="Q123" s="38" t="s">
        <v>655</v>
      </c>
      <c r="R123" s="7">
        <v>2.3E-2</v>
      </c>
      <c r="S123" s="38" t="s">
        <v>655</v>
      </c>
      <c r="T123" s="7">
        <v>2.5999999999999999E-2</v>
      </c>
      <c r="U123" s="38" t="s">
        <v>655</v>
      </c>
      <c r="V123" s="7">
        <v>2.3E-2</v>
      </c>
      <c r="W123" s="38" t="s">
        <v>655</v>
      </c>
      <c r="X123" s="7">
        <v>2.3E-2</v>
      </c>
      <c r="Y123" s="38" t="s">
        <v>655</v>
      </c>
      <c r="Z123" s="7">
        <v>0.49299999999999999</v>
      </c>
      <c r="AA123" s="22" t="s">
        <v>659</v>
      </c>
      <c r="AB123" s="16"/>
      <c r="AC123" s="16"/>
    </row>
    <row r="124" spans="1:29">
      <c r="A124" s="30" t="s">
        <v>650</v>
      </c>
      <c r="B124" s="3">
        <v>206038483</v>
      </c>
      <c r="C124" s="37" t="s">
        <v>651</v>
      </c>
      <c r="D124" s="37" t="s">
        <v>645</v>
      </c>
      <c r="E124" s="37" t="s">
        <v>735</v>
      </c>
      <c r="F124" s="13">
        <v>13.539</v>
      </c>
      <c r="G124" s="37" t="s">
        <v>735</v>
      </c>
      <c r="H124" s="13">
        <v>12.757</v>
      </c>
      <c r="I124" s="37" t="s">
        <v>735</v>
      </c>
      <c r="J124" s="13">
        <v>13.121</v>
      </c>
      <c r="K124" s="37" t="s">
        <v>735</v>
      </c>
      <c r="L124" s="13">
        <v>12.571</v>
      </c>
      <c r="M124" s="37" t="s">
        <v>735</v>
      </c>
      <c r="N124" s="13">
        <v>12.379</v>
      </c>
      <c r="O124" s="37" t="s">
        <v>735</v>
      </c>
      <c r="P124" s="7">
        <v>11.41</v>
      </c>
      <c r="Q124" s="37" t="s">
        <v>735</v>
      </c>
      <c r="R124" s="7">
        <v>11.085000000000001</v>
      </c>
      <c r="S124" s="37" t="s">
        <v>735</v>
      </c>
      <c r="T124" s="7">
        <v>10.993</v>
      </c>
      <c r="U124" s="37" t="s">
        <v>735</v>
      </c>
      <c r="V124" s="7">
        <v>10.983000000000001</v>
      </c>
      <c r="W124" s="37" t="s">
        <v>735</v>
      </c>
      <c r="X124" s="7">
        <v>11.019</v>
      </c>
      <c r="Y124" s="37" t="s">
        <v>735</v>
      </c>
      <c r="Z124" s="7">
        <v>10.919</v>
      </c>
      <c r="AA124" s="22" t="s">
        <v>646</v>
      </c>
      <c r="AB124" s="16"/>
      <c r="AC124" s="16"/>
    </row>
    <row r="125" spans="1:29">
      <c r="A125" s="22"/>
      <c r="B125" s="3"/>
      <c r="C125" s="37" t="s">
        <v>653</v>
      </c>
      <c r="D125" s="37" t="s">
        <v>645</v>
      </c>
      <c r="E125" s="37" t="s">
        <v>654</v>
      </c>
      <c r="F125" s="13">
        <v>3.4000000000000002E-2</v>
      </c>
      <c r="G125" s="38" t="s">
        <v>655</v>
      </c>
      <c r="H125" s="13">
        <v>4.2999999999999997E-2</v>
      </c>
      <c r="I125" s="38" t="s">
        <v>655</v>
      </c>
      <c r="J125" s="13">
        <v>3.4000000000000002E-2</v>
      </c>
      <c r="K125" s="38" t="s">
        <v>655</v>
      </c>
      <c r="L125" s="13">
        <v>6.0999999999999999E-2</v>
      </c>
      <c r="M125" s="38" t="s">
        <v>655</v>
      </c>
      <c r="N125" s="13">
        <v>4.8000000000000001E-2</v>
      </c>
      <c r="O125" s="38" t="s">
        <v>655</v>
      </c>
      <c r="P125" s="7">
        <v>2.1000000000000001E-2</v>
      </c>
      <c r="Q125" s="38" t="s">
        <v>655</v>
      </c>
      <c r="R125" s="7">
        <v>2.3E-2</v>
      </c>
      <c r="S125" s="38" t="s">
        <v>655</v>
      </c>
      <c r="T125" s="7">
        <v>2.1000000000000001E-2</v>
      </c>
      <c r="U125" s="38" t="s">
        <v>655</v>
      </c>
      <c r="V125" s="7">
        <v>2.3E-2</v>
      </c>
      <c r="W125" s="38" t="s">
        <v>655</v>
      </c>
      <c r="X125" s="7">
        <v>2.1000000000000001E-2</v>
      </c>
      <c r="Y125" s="38" t="s">
        <v>655</v>
      </c>
      <c r="Z125" s="7">
        <v>0.122</v>
      </c>
      <c r="AA125" s="22" t="s">
        <v>659</v>
      </c>
      <c r="AB125" s="16"/>
      <c r="AC125" s="16"/>
    </row>
    <row r="126" spans="1:29">
      <c r="A126" s="30" t="s">
        <v>650</v>
      </c>
      <c r="B126" s="11">
        <v>206047297</v>
      </c>
      <c r="C126" s="37" t="s">
        <v>651</v>
      </c>
      <c r="D126" s="37" t="s">
        <v>645</v>
      </c>
      <c r="E126" s="37" t="s">
        <v>735</v>
      </c>
      <c r="F126" s="13">
        <v>13.217000000000001</v>
      </c>
      <c r="G126" s="37" t="s">
        <v>735</v>
      </c>
      <c r="H126" s="13">
        <v>12.356</v>
      </c>
      <c r="I126" s="37" t="s">
        <v>735</v>
      </c>
      <c r="J126" s="13">
        <v>12.749000000000001</v>
      </c>
      <c r="K126" s="37" t="s">
        <v>735</v>
      </c>
      <c r="L126" s="13">
        <v>12.066000000000001</v>
      </c>
      <c r="M126" s="37" t="s">
        <v>735</v>
      </c>
      <c r="N126" s="13">
        <v>11.821999999999999</v>
      </c>
      <c r="O126" s="37" t="s">
        <v>735</v>
      </c>
      <c r="P126" s="7">
        <v>10.805</v>
      </c>
      <c r="Q126" s="37" t="s">
        <v>735</v>
      </c>
      <c r="R126" s="7">
        <v>10.331</v>
      </c>
      <c r="S126" s="37" t="s">
        <v>735</v>
      </c>
      <c r="T126" s="7">
        <v>10.18</v>
      </c>
      <c r="U126" s="37" t="s">
        <v>735</v>
      </c>
      <c r="V126" s="7">
        <v>10.125</v>
      </c>
      <c r="W126" s="37" t="s">
        <v>735</v>
      </c>
      <c r="X126" s="7">
        <v>10.153</v>
      </c>
      <c r="Y126" s="37" t="s">
        <v>735</v>
      </c>
      <c r="Z126" s="7">
        <v>10.129</v>
      </c>
      <c r="AA126" s="22" t="s">
        <v>646</v>
      </c>
      <c r="AB126" s="16"/>
      <c r="AC126" s="16"/>
    </row>
    <row r="127" spans="1:29">
      <c r="A127" s="22"/>
      <c r="B127" s="11"/>
      <c r="C127" s="37" t="s">
        <v>653</v>
      </c>
      <c r="D127" s="37" t="s">
        <v>645</v>
      </c>
      <c r="E127" s="37" t="s">
        <v>654</v>
      </c>
      <c r="F127" s="13">
        <v>5.0999999999999997E-2</v>
      </c>
      <c r="G127" s="38" t="s">
        <v>655</v>
      </c>
      <c r="H127" s="13">
        <v>7.9000000000000001E-2</v>
      </c>
      <c r="I127" s="38" t="s">
        <v>655</v>
      </c>
      <c r="J127" s="13">
        <v>2.8000000000000001E-2</v>
      </c>
      <c r="K127" s="38" t="s">
        <v>655</v>
      </c>
      <c r="L127" s="13">
        <v>7.0000000000000007E-2</v>
      </c>
      <c r="M127" s="38" t="s">
        <v>655</v>
      </c>
      <c r="N127" s="13">
        <v>8.7999999999999995E-2</v>
      </c>
      <c r="O127" s="38" t="s">
        <v>655</v>
      </c>
      <c r="P127" s="7">
        <v>2.1000000000000001E-2</v>
      </c>
      <c r="Q127" s="38" t="s">
        <v>655</v>
      </c>
      <c r="R127" s="7">
        <v>2.4E-2</v>
      </c>
      <c r="S127" s="38" t="s">
        <v>655</v>
      </c>
      <c r="T127" s="7">
        <v>2.1999999999999999E-2</v>
      </c>
      <c r="U127" s="38" t="s">
        <v>655</v>
      </c>
      <c r="V127" s="7">
        <v>2.3E-2</v>
      </c>
      <c r="W127" s="38" t="s">
        <v>655</v>
      </c>
      <c r="X127" s="7">
        <v>0.02</v>
      </c>
      <c r="Y127" s="38" t="s">
        <v>655</v>
      </c>
      <c r="Z127" s="7">
        <v>7.1999999999999995E-2</v>
      </c>
      <c r="AA127" s="22" t="s">
        <v>659</v>
      </c>
      <c r="AB127" s="16"/>
      <c r="AC127" s="16"/>
    </row>
    <row r="128" spans="1:29">
      <c r="A128" s="30" t="s">
        <v>650</v>
      </c>
      <c r="B128" s="11">
        <v>206061524</v>
      </c>
      <c r="C128" s="37" t="s">
        <v>651</v>
      </c>
      <c r="D128" s="37" t="s">
        <v>645</v>
      </c>
      <c r="E128" s="37" t="s">
        <v>735</v>
      </c>
      <c r="F128" s="13">
        <v>16.257999999999999</v>
      </c>
      <c r="G128" s="37" t="s">
        <v>735</v>
      </c>
      <c r="H128" s="13">
        <v>14.904999999999999</v>
      </c>
      <c r="I128" s="37" t="s">
        <v>735</v>
      </c>
      <c r="J128" s="13">
        <v>15.603999999999999</v>
      </c>
      <c r="K128" s="37" t="s">
        <v>735</v>
      </c>
      <c r="L128" s="13">
        <v>14.368</v>
      </c>
      <c r="M128" s="37" t="s">
        <v>735</v>
      </c>
      <c r="N128" s="13">
        <v>13.847</v>
      </c>
      <c r="O128" s="37" t="s">
        <v>735</v>
      </c>
      <c r="P128" s="7">
        <v>12.413</v>
      </c>
      <c r="Q128" s="37" t="s">
        <v>735</v>
      </c>
      <c r="R128" s="7">
        <v>11.795999999999999</v>
      </c>
      <c r="S128" s="37" t="s">
        <v>735</v>
      </c>
      <c r="T128" s="7">
        <v>11.579000000000001</v>
      </c>
      <c r="U128" s="37" t="s">
        <v>735</v>
      </c>
      <c r="V128" s="7">
        <v>11.499000000000001</v>
      </c>
      <c r="W128" s="37" t="s">
        <v>735</v>
      </c>
      <c r="X128" s="7">
        <v>11.542</v>
      </c>
      <c r="Y128" s="37" t="s">
        <v>735</v>
      </c>
      <c r="Z128" s="7">
        <v>11.787000000000001</v>
      </c>
      <c r="AA128" s="22" t="s">
        <v>646</v>
      </c>
      <c r="AB128" s="16"/>
      <c r="AC128" s="16"/>
    </row>
    <row r="129" spans="1:29">
      <c r="A129" s="22"/>
      <c r="B129" s="11"/>
      <c r="C129" s="37" t="s">
        <v>653</v>
      </c>
      <c r="D129" s="37" t="s">
        <v>645</v>
      </c>
      <c r="E129" s="37" t="s">
        <v>654</v>
      </c>
      <c r="F129" s="13">
        <v>9.2999999999999999E-2</v>
      </c>
      <c r="G129" s="38" t="s">
        <v>655</v>
      </c>
      <c r="H129" s="13">
        <v>3.7999999999999999E-2</v>
      </c>
      <c r="I129" s="38" t="s">
        <v>655</v>
      </c>
      <c r="J129" s="13">
        <v>6.6000000000000003E-2</v>
      </c>
      <c r="K129" s="38" t="s">
        <v>655</v>
      </c>
      <c r="L129" s="13">
        <v>5.0999999999999997E-2</v>
      </c>
      <c r="M129" s="38" t="s">
        <v>655</v>
      </c>
      <c r="N129" s="13">
        <v>9.4E-2</v>
      </c>
      <c r="O129" s="38" t="s">
        <v>655</v>
      </c>
      <c r="P129" s="7">
        <v>2.7E-2</v>
      </c>
      <c r="Q129" s="38" t="s">
        <v>655</v>
      </c>
      <c r="R129" s="7">
        <v>2.5999999999999999E-2</v>
      </c>
      <c r="S129" s="38" t="s">
        <v>655</v>
      </c>
      <c r="T129" s="7">
        <v>2.1000000000000001E-2</v>
      </c>
      <c r="U129" s="38" t="s">
        <v>655</v>
      </c>
      <c r="V129" s="7">
        <v>2.3E-2</v>
      </c>
      <c r="W129" s="38" t="s">
        <v>655</v>
      </c>
      <c r="X129" s="7">
        <v>2.1999999999999999E-2</v>
      </c>
      <c r="Y129" s="38" t="s">
        <v>655</v>
      </c>
      <c r="Z129" s="7">
        <v>0.30299999999999999</v>
      </c>
      <c r="AA129" s="22" t="s">
        <v>659</v>
      </c>
      <c r="AB129" s="16"/>
      <c r="AC129" s="16"/>
    </row>
    <row r="130" spans="1:29">
      <c r="A130" s="30" t="s">
        <v>650</v>
      </c>
      <c r="B130" s="11">
        <v>206082454</v>
      </c>
      <c r="C130" s="37" t="s">
        <v>651</v>
      </c>
      <c r="D130" s="37" t="s">
        <v>645</v>
      </c>
      <c r="E130" s="37" t="s">
        <v>735</v>
      </c>
      <c r="F130" s="13">
        <v>13.191000000000001</v>
      </c>
      <c r="G130" s="37" t="s">
        <v>735</v>
      </c>
      <c r="H130" s="13">
        <v>12.457000000000001</v>
      </c>
      <c r="I130" s="37" t="s">
        <v>735</v>
      </c>
      <c r="J130" s="13">
        <v>12.778</v>
      </c>
      <c r="K130" s="37" t="s">
        <v>735</v>
      </c>
      <c r="L130" s="13">
        <v>12.249000000000001</v>
      </c>
      <c r="M130" s="37" t="s">
        <v>735</v>
      </c>
      <c r="N130" s="13">
        <v>12.09</v>
      </c>
      <c r="O130" s="37" t="s">
        <v>735</v>
      </c>
      <c r="P130" s="7">
        <v>11.098000000000001</v>
      </c>
      <c r="Q130" s="37" t="s">
        <v>735</v>
      </c>
      <c r="R130" s="7">
        <v>10.76</v>
      </c>
      <c r="S130" s="37" t="s">
        <v>735</v>
      </c>
      <c r="T130" s="7">
        <v>10.661</v>
      </c>
      <c r="U130" s="37" t="s">
        <v>735</v>
      </c>
      <c r="V130" s="7">
        <v>10.631</v>
      </c>
      <c r="W130" s="37" t="s">
        <v>735</v>
      </c>
      <c r="X130" s="7">
        <v>10.679</v>
      </c>
      <c r="Y130" s="37" t="s">
        <v>735</v>
      </c>
      <c r="Z130" s="7">
        <v>10.529</v>
      </c>
      <c r="AA130" s="22" t="s">
        <v>646</v>
      </c>
      <c r="AB130" s="16"/>
      <c r="AC130" s="16"/>
    </row>
    <row r="131" spans="1:29">
      <c r="A131" s="22"/>
      <c r="B131" s="11"/>
      <c r="C131" s="37" t="s">
        <v>653</v>
      </c>
      <c r="D131" s="37" t="s">
        <v>645</v>
      </c>
      <c r="E131" s="37" t="s">
        <v>654</v>
      </c>
      <c r="F131" s="13">
        <v>2.5999999999999999E-2</v>
      </c>
      <c r="G131" s="38" t="s">
        <v>655</v>
      </c>
      <c r="H131" s="13">
        <v>2.5000000000000001E-2</v>
      </c>
      <c r="I131" s="38" t="s">
        <v>655</v>
      </c>
      <c r="J131" s="13">
        <v>1.7999999999999999E-2</v>
      </c>
      <c r="K131" s="38" t="s">
        <v>655</v>
      </c>
      <c r="L131" s="13">
        <v>3.5999999999999997E-2</v>
      </c>
      <c r="M131" s="38" t="s">
        <v>655</v>
      </c>
      <c r="N131" s="13">
        <v>4.5999999999999999E-2</v>
      </c>
      <c r="O131" s="38" t="s">
        <v>655</v>
      </c>
      <c r="P131" s="7">
        <v>2.4E-2</v>
      </c>
      <c r="Q131" s="38" t="s">
        <v>655</v>
      </c>
      <c r="R131" s="7">
        <v>2.3E-2</v>
      </c>
      <c r="S131" s="38" t="s">
        <v>655</v>
      </c>
      <c r="T131" s="7">
        <v>1.9E-2</v>
      </c>
      <c r="U131" s="38" t="s">
        <v>655</v>
      </c>
      <c r="V131" s="7">
        <v>2.3E-2</v>
      </c>
      <c r="W131" s="38" t="s">
        <v>655</v>
      </c>
      <c r="X131" s="7">
        <v>2.1000000000000001E-2</v>
      </c>
      <c r="Y131" s="38" t="s">
        <v>655</v>
      </c>
      <c r="Z131" s="7">
        <v>0.1</v>
      </c>
      <c r="AA131" s="22" t="s">
        <v>659</v>
      </c>
      <c r="AB131" s="16"/>
      <c r="AC131" s="16"/>
    </row>
    <row r="132" spans="1:29">
      <c r="A132" s="30" t="s">
        <v>650</v>
      </c>
      <c r="B132" s="11">
        <v>206135075</v>
      </c>
      <c r="C132" s="37" t="s">
        <v>651</v>
      </c>
      <c r="D132" s="37" t="s">
        <v>645</v>
      </c>
      <c r="E132" s="37" t="s">
        <v>735</v>
      </c>
      <c r="F132" s="13">
        <v>12.391999999999999</v>
      </c>
      <c r="G132" s="37" t="s">
        <v>735</v>
      </c>
      <c r="H132" s="13">
        <v>11.958</v>
      </c>
      <c r="I132" s="37" t="s">
        <v>735</v>
      </c>
      <c r="J132" s="13">
        <v>12.116</v>
      </c>
      <c r="K132" s="37" t="s">
        <v>735</v>
      </c>
      <c r="L132" s="13">
        <v>11.836</v>
      </c>
      <c r="M132" s="37" t="s">
        <v>735</v>
      </c>
      <c r="N132" s="13">
        <v>11.782999999999999</v>
      </c>
      <c r="O132" s="37" t="s">
        <v>735</v>
      </c>
      <c r="P132" s="7">
        <v>11.015000000000001</v>
      </c>
      <c r="Q132" s="37" t="s">
        <v>735</v>
      </c>
      <c r="R132" s="7">
        <v>10.805</v>
      </c>
      <c r="S132" s="37" t="s">
        <v>735</v>
      </c>
      <c r="T132" s="7">
        <v>10.739000000000001</v>
      </c>
      <c r="U132" s="37" t="s">
        <v>735</v>
      </c>
      <c r="V132" s="7">
        <v>10.712</v>
      </c>
      <c r="W132" s="37" t="s">
        <v>735</v>
      </c>
      <c r="X132" s="7">
        <v>10.753</v>
      </c>
      <c r="Y132" s="37" t="s">
        <v>735</v>
      </c>
      <c r="Z132" s="7">
        <v>10.696</v>
      </c>
      <c r="AA132" s="22" t="s">
        <v>646</v>
      </c>
      <c r="AB132" s="16"/>
      <c r="AC132" s="16"/>
    </row>
    <row r="133" spans="1:29">
      <c r="A133" s="22"/>
      <c r="B133" s="11"/>
      <c r="C133" s="37" t="s">
        <v>653</v>
      </c>
      <c r="D133" s="37" t="s">
        <v>645</v>
      </c>
      <c r="E133" s="37" t="s">
        <v>654</v>
      </c>
      <c r="F133" s="13">
        <v>3.2000000000000001E-2</v>
      </c>
      <c r="G133" s="38" t="s">
        <v>655</v>
      </c>
      <c r="H133" s="13">
        <v>6.9000000000000006E-2</v>
      </c>
      <c r="I133" s="38" t="s">
        <v>655</v>
      </c>
      <c r="J133" s="13">
        <v>2.3E-2</v>
      </c>
      <c r="K133" s="38" t="s">
        <v>655</v>
      </c>
      <c r="L133" s="13">
        <v>2.5000000000000001E-2</v>
      </c>
      <c r="M133" s="38" t="s">
        <v>655</v>
      </c>
      <c r="N133" s="13">
        <v>3.4000000000000002E-2</v>
      </c>
      <c r="O133" s="38" t="s">
        <v>655</v>
      </c>
      <c r="P133" s="7">
        <v>2.4E-2</v>
      </c>
      <c r="Q133" s="38" t="s">
        <v>655</v>
      </c>
      <c r="R133" s="7">
        <v>2.5000000000000001E-2</v>
      </c>
      <c r="S133" s="38" t="s">
        <v>655</v>
      </c>
      <c r="T133" s="7">
        <v>2.3E-2</v>
      </c>
      <c r="U133" s="38" t="s">
        <v>655</v>
      </c>
      <c r="V133" s="7">
        <v>2.3E-2</v>
      </c>
      <c r="W133" s="38" t="s">
        <v>655</v>
      </c>
      <c r="X133" s="7">
        <v>2.1000000000000001E-2</v>
      </c>
      <c r="Y133" s="38" t="s">
        <v>655</v>
      </c>
      <c r="Z133" s="7">
        <v>0.106</v>
      </c>
      <c r="AA133" s="22" t="s">
        <v>659</v>
      </c>
      <c r="AB133" s="16"/>
      <c r="AC133" s="16"/>
    </row>
    <row r="134" spans="1:29">
      <c r="A134" s="30" t="s">
        <v>650</v>
      </c>
      <c r="B134" s="11">
        <v>206135267</v>
      </c>
      <c r="C134" s="31" t="s">
        <v>738</v>
      </c>
      <c r="D134" s="3">
        <v>8.89</v>
      </c>
      <c r="E134" s="37" t="s">
        <v>737</v>
      </c>
      <c r="F134" s="13">
        <v>10.279</v>
      </c>
      <c r="G134" s="37" t="s">
        <v>737</v>
      </c>
      <c r="H134" s="13">
        <v>9.4740000000000002</v>
      </c>
      <c r="I134" s="37" t="s">
        <v>737</v>
      </c>
      <c r="J134" s="13">
        <v>9.9809999999999999</v>
      </c>
      <c r="K134" s="37" t="s">
        <v>737</v>
      </c>
      <c r="L134" s="13">
        <v>9.1780000000000008</v>
      </c>
      <c r="M134" s="37" t="s">
        <v>737</v>
      </c>
      <c r="N134" s="13">
        <v>8.92</v>
      </c>
      <c r="O134" s="37" t="s">
        <v>737</v>
      </c>
      <c r="P134" s="7">
        <v>7.82</v>
      </c>
      <c r="Q134" s="37" t="s">
        <v>737</v>
      </c>
      <c r="R134" s="7">
        <v>7.375</v>
      </c>
      <c r="S134" s="37" t="s">
        <v>737</v>
      </c>
      <c r="T134" s="7">
        <v>7.2670000000000003</v>
      </c>
      <c r="U134" s="37" t="s">
        <v>737</v>
      </c>
      <c r="V134" s="7">
        <v>7.0750000000000002</v>
      </c>
      <c r="W134" s="37" t="s">
        <v>737</v>
      </c>
      <c r="X134" s="7">
        <v>7.21</v>
      </c>
      <c r="Y134" s="37" t="s">
        <v>737</v>
      </c>
      <c r="Z134" s="7">
        <v>7.1509999999999998</v>
      </c>
      <c r="AA134" s="22" t="s">
        <v>646</v>
      </c>
      <c r="AB134" s="16"/>
      <c r="AC134" s="16"/>
    </row>
    <row r="135" spans="1:29">
      <c r="A135" s="22"/>
      <c r="B135" s="11"/>
      <c r="C135" s="31" t="s">
        <v>654</v>
      </c>
      <c r="D135" s="3">
        <v>3.65</v>
      </c>
      <c r="E135" s="37" t="s">
        <v>655</v>
      </c>
      <c r="F135" s="13">
        <v>4.4999999999999998E-2</v>
      </c>
      <c r="G135" s="38" t="s">
        <v>655</v>
      </c>
      <c r="H135" s="13">
        <v>3.4000000000000002E-2</v>
      </c>
      <c r="I135" s="38" t="s">
        <v>655</v>
      </c>
      <c r="J135" s="13">
        <v>0.155</v>
      </c>
      <c r="K135" s="38" t="s">
        <v>655</v>
      </c>
      <c r="L135" s="13">
        <v>2.1000000000000001E-2</v>
      </c>
      <c r="M135" s="38" t="s">
        <v>655</v>
      </c>
      <c r="N135" s="13">
        <v>4.0000000000000001E-3</v>
      </c>
      <c r="O135" s="38" t="s">
        <v>655</v>
      </c>
      <c r="P135" s="7">
        <v>2.5000000000000001E-2</v>
      </c>
      <c r="Q135" s="38" t="s">
        <v>655</v>
      </c>
      <c r="R135" s="7">
        <v>3.1E-2</v>
      </c>
      <c r="S135" s="38" t="s">
        <v>655</v>
      </c>
      <c r="T135" s="7">
        <v>2.9000000000000001E-2</v>
      </c>
      <c r="U135" s="38" t="s">
        <v>655</v>
      </c>
      <c r="V135" s="7">
        <v>4.9000000000000002E-2</v>
      </c>
      <c r="W135" s="38" t="s">
        <v>655</v>
      </c>
      <c r="X135" s="7">
        <v>0.02</v>
      </c>
      <c r="Y135" s="38" t="s">
        <v>655</v>
      </c>
      <c r="Z135" s="7">
        <v>1.7000000000000001E-2</v>
      </c>
      <c r="AA135" s="22" t="s">
        <v>659</v>
      </c>
      <c r="AB135" s="16"/>
      <c r="AC135" s="16"/>
    </row>
    <row r="136" spans="1:29">
      <c r="A136" s="30" t="s">
        <v>650</v>
      </c>
      <c r="B136" s="11">
        <v>206152015</v>
      </c>
      <c r="C136" s="37" t="s">
        <v>651</v>
      </c>
      <c r="D136" s="37" t="s">
        <v>645</v>
      </c>
      <c r="E136" s="37" t="s">
        <v>735</v>
      </c>
      <c r="F136" s="13">
        <v>11.893000000000001</v>
      </c>
      <c r="G136" s="37" t="s">
        <v>735</v>
      </c>
      <c r="H136" s="13">
        <v>11.35</v>
      </c>
      <c r="I136" s="37" t="s">
        <v>735</v>
      </c>
      <c r="J136" s="13">
        <v>11.555</v>
      </c>
      <c r="K136" s="37" t="s">
        <v>735</v>
      </c>
      <c r="L136" s="13">
        <v>11.244</v>
      </c>
      <c r="M136" s="37" t="s">
        <v>735</v>
      </c>
      <c r="N136" s="13">
        <v>11.138</v>
      </c>
      <c r="O136" s="37" t="s">
        <v>735</v>
      </c>
      <c r="P136" s="7">
        <v>10.316000000000001</v>
      </c>
      <c r="Q136" s="37" t="s">
        <v>735</v>
      </c>
      <c r="R136" s="7">
        <v>10.079000000000001</v>
      </c>
      <c r="S136" s="37" t="s">
        <v>737</v>
      </c>
      <c r="T136" s="7">
        <v>9.9659999999999993</v>
      </c>
      <c r="U136" s="37" t="s">
        <v>737</v>
      </c>
      <c r="V136" s="7">
        <v>9.92</v>
      </c>
      <c r="W136" s="37" t="s">
        <v>737</v>
      </c>
      <c r="X136" s="7">
        <v>9.9459999999999997</v>
      </c>
      <c r="Y136" s="37" t="s">
        <v>737</v>
      </c>
      <c r="Z136" s="7">
        <v>9.8829999999999991</v>
      </c>
      <c r="AA136" s="22" t="s">
        <v>646</v>
      </c>
      <c r="AB136" s="16"/>
      <c r="AC136" s="16"/>
    </row>
    <row r="137" spans="1:29">
      <c r="A137" s="22"/>
      <c r="B137" s="11"/>
      <c r="C137" s="37" t="s">
        <v>653</v>
      </c>
      <c r="D137" s="37" t="s">
        <v>645</v>
      </c>
      <c r="E137" s="37" t="s">
        <v>654</v>
      </c>
      <c r="F137" s="13">
        <v>6.7000000000000004E-2</v>
      </c>
      <c r="G137" s="38" t="s">
        <v>655</v>
      </c>
      <c r="H137" s="13">
        <v>4.5999999999999999E-2</v>
      </c>
      <c r="I137" s="38" t="s">
        <v>655</v>
      </c>
      <c r="J137" s="13">
        <v>4.5999999999999999E-2</v>
      </c>
      <c r="K137" s="38" t="s">
        <v>655</v>
      </c>
      <c r="L137" s="13">
        <v>0.108</v>
      </c>
      <c r="M137" s="38" t="s">
        <v>655</v>
      </c>
      <c r="N137" s="13">
        <v>2.8000000000000001E-2</v>
      </c>
      <c r="O137" s="38" t="s">
        <v>655</v>
      </c>
      <c r="P137" s="7">
        <v>2.4E-2</v>
      </c>
      <c r="Q137" s="38" t="s">
        <v>655</v>
      </c>
      <c r="R137" s="7">
        <v>2.5000000000000001E-2</v>
      </c>
      <c r="S137" s="38" t="s">
        <v>655</v>
      </c>
      <c r="T137" s="7">
        <v>1.9E-2</v>
      </c>
      <c r="U137" s="38" t="s">
        <v>655</v>
      </c>
      <c r="V137" s="7">
        <v>2.3E-2</v>
      </c>
      <c r="W137" s="38" t="s">
        <v>655</v>
      </c>
      <c r="X137" s="7">
        <v>1.9E-2</v>
      </c>
      <c r="Y137" s="38" t="s">
        <v>655</v>
      </c>
      <c r="Z137" s="7">
        <v>5.1999999999999998E-2</v>
      </c>
      <c r="AA137" s="22" t="s">
        <v>659</v>
      </c>
      <c r="AB137" s="16"/>
      <c r="AC137" s="16"/>
    </row>
    <row r="138" spans="1:29">
      <c r="A138" s="30" t="s">
        <v>650</v>
      </c>
      <c r="B138" s="11">
        <v>206155547</v>
      </c>
      <c r="C138" s="37" t="s">
        <v>651</v>
      </c>
      <c r="D138" s="37" t="s">
        <v>645</v>
      </c>
      <c r="E138" s="37" t="s">
        <v>735</v>
      </c>
      <c r="F138" s="13">
        <v>15.365</v>
      </c>
      <c r="G138" s="37" t="s">
        <v>735</v>
      </c>
      <c r="H138" s="13">
        <v>14.718</v>
      </c>
      <c r="I138" s="37" t="s">
        <v>735</v>
      </c>
      <c r="J138" s="13">
        <v>15.006</v>
      </c>
      <c r="K138" s="37" t="s">
        <v>735</v>
      </c>
      <c r="L138" s="13">
        <v>14.561</v>
      </c>
      <c r="M138" s="37" t="s">
        <v>735</v>
      </c>
      <c r="N138" s="13">
        <v>14.436999999999999</v>
      </c>
      <c r="O138" s="37" t="s">
        <v>735</v>
      </c>
      <c r="P138" s="8">
        <v>13.609</v>
      </c>
      <c r="Q138" s="37" t="s">
        <v>735</v>
      </c>
      <c r="R138" s="7">
        <v>13.304</v>
      </c>
      <c r="S138" s="37" t="s">
        <v>735</v>
      </c>
      <c r="T138" s="7">
        <v>13.276999999999999</v>
      </c>
      <c r="U138" s="37" t="s">
        <v>735</v>
      </c>
      <c r="V138" s="7">
        <v>13.236000000000001</v>
      </c>
      <c r="W138" s="37" t="s">
        <v>735</v>
      </c>
      <c r="X138" s="7">
        <v>13.29</v>
      </c>
      <c r="Y138" s="37" t="s">
        <v>735</v>
      </c>
      <c r="Z138" s="7">
        <v>12.353999999999999</v>
      </c>
      <c r="AA138" s="22" t="s">
        <v>646</v>
      </c>
      <c r="AB138" s="16"/>
      <c r="AC138" s="16"/>
    </row>
    <row r="139" spans="1:29">
      <c r="A139" s="22"/>
      <c r="B139" s="11"/>
      <c r="C139" s="37" t="s">
        <v>653</v>
      </c>
      <c r="D139" s="37" t="s">
        <v>645</v>
      </c>
      <c r="E139" s="37" t="s">
        <v>654</v>
      </c>
      <c r="F139" s="13">
        <v>6.0999999999999999E-2</v>
      </c>
      <c r="G139" s="38" t="s">
        <v>655</v>
      </c>
      <c r="H139" s="13">
        <v>1.0999999999999999E-2</v>
      </c>
      <c r="I139" s="38" t="s">
        <v>655</v>
      </c>
      <c r="J139" s="13">
        <v>3.2000000000000001E-2</v>
      </c>
      <c r="K139" s="38" t="s">
        <v>655</v>
      </c>
      <c r="L139" s="13">
        <v>2.1000000000000001E-2</v>
      </c>
      <c r="M139" s="38" t="s">
        <v>655</v>
      </c>
      <c r="N139" s="48">
        <v>2.5000000000000001E-2</v>
      </c>
      <c r="O139" s="38" t="s">
        <v>655</v>
      </c>
      <c r="P139" s="7">
        <v>2.7E-2</v>
      </c>
      <c r="Q139" s="38" t="s">
        <v>655</v>
      </c>
      <c r="R139" s="7">
        <v>2.3E-2</v>
      </c>
      <c r="S139" s="38" t="s">
        <v>655</v>
      </c>
      <c r="T139" s="7">
        <v>4.1000000000000002E-2</v>
      </c>
      <c r="U139" s="38" t="s">
        <v>655</v>
      </c>
      <c r="V139" s="7">
        <v>2.5000000000000001E-2</v>
      </c>
      <c r="W139" s="38" t="s">
        <v>655</v>
      </c>
      <c r="X139" s="7">
        <v>3.4000000000000002E-2</v>
      </c>
      <c r="Y139" s="38" t="s">
        <v>655</v>
      </c>
      <c r="Z139" s="7">
        <v>0.51</v>
      </c>
      <c r="AA139" s="22" t="s">
        <v>659</v>
      </c>
      <c r="AB139" s="16"/>
      <c r="AC139" s="16"/>
    </row>
    <row r="140" spans="1:29">
      <c r="A140" s="30" t="s">
        <v>650</v>
      </c>
      <c r="B140" s="11">
        <v>206173295</v>
      </c>
      <c r="C140" s="37" t="s">
        <v>651</v>
      </c>
      <c r="D140" s="37" t="s">
        <v>645</v>
      </c>
      <c r="E140" s="37" t="s">
        <v>735</v>
      </c>
      <c r="F140" s="13">
        <v>13.903</v>
      </c>
      <c r="G140" s="37" t="s">
        <v>735</v>
      </c>
      <c r="H140" s="13">
        <v>13.188000000000001</v>
      </c>
      <c r="I140" s="37" t="s">
        <v>735</v>
      </c>
      <c r="J140" s="13">
        <v>13.515000000000001</v>
      </c>
      <c r="K140" s="37" t="s">
        <v>735</v>
      </c>
      <c r="L140" s="13">
        <v>13.03</v>
      </c>
      <c r="M140" s="37" t="s">
        <v>735</v>
      </c>
      <c r="N140" s="13">
        <v>12.865</v>
      </c>
      <c r="O140" s="37" t="s">
        <v>735</v>
      </c>
      <c r="P140" s="49">
        <v>11.962999999999999</v>
      </c>
      <c r="Q140" s="37" t="s">
        <v>735</v>
      </c>
      <c r="R140" s="49">
        <v>11.619</v>
      </c>
      <c r="S140" s="37" t="s">
        <v>735</v>
      </c>
      <c r="T140" s="49">
        <v>11.53</v>
      </c>
      <c r="U140" s="37" t="s">
        <v>735</v>
      </c>
      <c r="V140" s="49">
        <v>11.406000000000001</v>
      </c>
      <c r="W140" s="37" t="s">
        <v>735</v>
      </c>
      <c r="X140" s="49">
        <v>11.436999999999999</v>
      </c>
      <c r="Y140" s="37" t="s">
        <v>735</v>
      </c>
      <c r="Z140" s="49">
        <v>11.337</v>
      </c>
      <c r="AA140" s="22" t="s">
        <v>646</v>
      </c>
      <c r="AB140" s="16"/>
      <c r="AC140" s="16"/>
    </row>
    <row r="141" spans="1:29">
      <c r="A141" s="22"/>
      <c r="B141" s="11"/>
      <c r="C141" s="37" t="s">
        <v>653</v>
      </c>
      <c r="D141" s="37" t="s">
        <v>645</v>
      </c>
      <c r="E141" s="37" t="s">
        <v>654</v>
      </c>
      <c r="F141" s="13">
        <v>4.7E-2</v>
      </c>
      <c r="G141" s="38" t="s">
        <v>655</v>
      </c>
      <c r="H141" s="13">
        <v>4.4999999999999998E-2</v>
      </c>
      <c r="I141" s="38" t="s">
        <v>655</v>
      </c>
      <c r="J141" s="13">
        <v>3.4000000000000002E-2</v>
      </c>
      <c r="K141" s="38" t="s">
        <v>655</v>
      </c>
      <c r="L141" s="13">
        <v>0.10100000000000001</v>
      </c>
      <c r="M141" s="38" t="s">
        <v>655</v>
      </c>
      <c r="N141" s="48">
        <v>7.3999999999999996E-2</v>
      </c>
      <c r="O141" s="38" t="s">
        <v>655</v>
      </c>
      <c r="P141" s="49">
        <v>2.4E-2</v>
      </c>
      <c r="Q141" s="38" t="s">
        <v>655</v>
      </c>
      <c r="R141" s="49">
        <v>2.1000000000000001E-2</v>
      </c>
      <c r="S141" s="38" t="s">
        <v>655</v>
      </c>
      <c r="T141" s="49">
        <v>2.1000000000000001E-2</v>
      </c>
      <c r="U141" s="38" t="s">
        <v>655</v>
      </c>
      <c r="V141" s="49">
        <v>2.1999999999999999E-2</v>
      </c>
      <c r="W141" s="38" t="s">
        <v>655</v>
      </c>
      <c r="X141" s="49">
        <v>0.02</v>
      </c>
      <c r="Y141" s="38" t="s">
        <v>655</v>
      </c>
      <c r="Z141" s="49">
        <v>0.21199999999999999</v>
      </c>
      <c r="AA141" s="22" t="s">
        <v>659</v>
      </c>
      <c r="AB141" s="16"/>
      <c r="AC141" s="16"/>
    </row>
    <row r="142" spans="1:29">
      <c r="A142" s="30" t="s">
        <v>650</v>
      </c>
      <c r="B142" s="11">
        <v>206245553</v>
      </c>
      <c r="C142" s="37" t="s">
        <v>651</v>
      </c>
      <c r="D142" s="37" t="s">
        <v>645</v>
      </c>
      <c r="E142" s="37" t="s">
        <v>735</v>
      </c>
      <c r="F142" s="13">
        <v>12.49</v>
      </c>
      <c r="G142" s="37" t="s">
        <v>735</v>
      </c>
      <c r="H142" s="13">
        <v>11.827999999999999</v>
      </c>
      <c r="I142" s="37" t="s">
        <v>735</v>
      </c>
      <c r="J142" s="13">
        <v>12.138</v>
      </c>
      <c r="K142" s="37" t="s">
        <v>735</v>
      </c>
      <c r="L142" s="13">
        <v>11.666</v>
      </c>
      <c r="M142" s="37" t="s">
        <v>735</v>
      </c>
      <c r="N142" s="13">
        <v>11.545999999999999</v>
      </c>
      <c r="O142" s="37" t="s">
        <v>735</v>
      </c>
      <c r="P142" s="49">
        <v>10.695</v>
      </c>
      <c r="Q142" s="37" t="s">
        <v>735</v>
      </c>
      <c r="R142" s="21">
        <v>10.382</v>
      </c>
      <c r="S142" s="37" t="s">
        <v>735</v>
      </c>
      <c r="T142" s="21">
        <v>10.321999999999999</v>
      </c>
      <c r="U142" s="37" t="s">
        <v>735</v>
      </c>
      <c r="V142" s="21">
        <v>10.292999999999999</v>
      </c>
      <c r="W142" s="37" t="s">
        <v>735</v>
      </c>
      <c r="X142" s="21">
        <v>10.335000000000001</v>
      </c>
      <c r="Y142" s="37" t="s">
        <v>735</v>
      </c>
      <c r="Z142" s="21">
        <v>10.223000000000001</v>
      </c>
      <c r="AA142" s="22" t="s">
        <v>646</v>
      </c>
      <c r="AB142" s="16"/>
      <c r="AC142" s="16"/>
    </row>
    <row r="143" spans="1:29">
      <c r="A143" s="22"/>
      <c r="B143" s="11"/>
      <c r="C143" s="37" t="s">
        <v>653</v>
      </c>
      <c r="D143" s="37" t="s">
        <v>645</v>
      </c>
      <c r="E143" s="37" t="s">
        <v>654</v>
      </c>
      <c r="F143" s="13">
        <v>2.3E-2</v>
      </c>
      <c r="G143" s="38" t="s">
        <v>655</v>
      </c>
      <c r="H143" s="13">
        <v>4.1000000000000002E-2</v>
      </c>
      <c r="I143" s="38" t="s">
        <v>655</v>
      </c>
      <c r="J143" s="13">
        <v>2.5999999999999999E-2</v>
      </c>
      <c r="K143" s="38" t="s">
        <v>655</v>
      </c>
      <c r="L143" s="13">
        <v>3.9E-2</v>
      </c>
      <c r="M143" s="38" t="s">
        <v>655</v>
      </c>
      <c r="N143" s="48">
        <v>5.8999999999999997E-2</v>
      </c>
      <c r="O143" s="38" t="s">
        <v>655</v>
      </c>
      <c r="P143" s="49">
        <v>2.5999999999999999E-2</v>
      </c>
      <c r="Q143" s="38" t="s">
        <v>655</v>
      </c>
      <c r="R143" s="21">
        <v>2.1000000000000001E-2</v>
      </c>
      <c r="S143" s="38" t="s">
        <v>655</v>
      </c>
      <c r="T143" s="21">
        <v>2.1000000000000001E-2</v>
      </c>
      <c r="U143" s="38" t="s">
        <v>655</v>
      </c>
      <c r="V143" s="21">
        <v>2.3E-2</v>
      </c>
      <c r="W143" s="38" t="s">
        <v>655</v>
      </c>
      <c r="X143" s="21">
        <v>0.02</v>
      </c>
      <c r="Y143" s="38" t="s">
        <v>655</v>
      </c>
      <c r="Z143" s="21">
        <v>7.0000000000000007E-2</v>
      </c>
      <c r="AA143" s="22" t="s">
        <v>659</v>
      </c>
      <c r="AB143" s="16"/>
      <c r="AC143" s="16"/>
    </row>
    <row r="144" spans="1:29">
      <c r="A144" s="30" t="s">
        <v>650</v>
      </c>
      <c r="B144" s="11">
        <v>206247743</v>
      </c>
      <c r="C144" s="37" t="s">
        <v>651</v>
      </c>
      <c r="D144" s="37" t="s">
        <v>645</v>
      </c>
      <c r="E144" s="37" t="s">
        <v>735</v>
      </c>
      <c r="F144" s="13">
        <v>11.904</v>
      </c>
      <c r="G144" s="37" t="s">
        <v>735</v>
      </c>
      <c r="H144" s="13">
        <v>10.862</v>
      </c>
      <c r="I144" s="37" t="s">
        <v>735</v>
      </c>
      <c r="J144" s="13">
        <v>11.353</v>
      </c>
      <c r="K144" s="37" t="s">
        <v>735</v>
      </c>
      <c r="L144" s="13">
        <v>10.53</v>
      </c>
      <c r="M144" s="37" t="s">
        <v>735</v>
      </c>
      <c r="N144" s="13">
        <v>10.247</v>
      </c>
      <c r="O144" s="37" t="s">
        <v>737</v>
      </c>
      <c r="P144" s="17">
        <v>9.0820000000000007</v>
      </c>
      <c r="Q144" s="37" t="s">
        <v>737</v>
      </c>
      <c r="R144" s="21">
        <v>8.5939999999999994</v>
      </c>
      <c r="S144" s="37" t="s">
        <v>737</v>
      </c>
      <c r="T144" s="21">
        <v>8.516</v>
      </c>
      <c r="U144" s="37" t="s">
        <v>737</v>
      </c>
      <c r="V144" s="21">
        <v>8.4190000000000005</v>
      </c>
      <c r="W144" s="37" t="s">
        <v>737</v>
      </c>
      <c r="X144" s="21">
        <v>8.5139999999999993</v>
      </c>
      <c r="Y144" s="37" t="s">
        <v>737</v>
      </c>
      <c r="Z144" s="21">
        <v>8.4410000000000007</v>
      </c>
      <c r="AA144" s="22" t="s">
        <v>646</v>
      </c>
      <c r="AB144" s="16"/>
      <c r="AC144" s="16"/>
    </row>
    <row r="145" spans="1:29">
      <c r="A145" s="22"/>
      <c r="B145" s="11"/>
      <c r="C145" s="37" t="s">
        <v>653</v>
      </c>
      <c r="D145" s="37" t="s">
        <v>645</v>
      </c>
      <c r="E145" s="37" t="s">
        <v>654</v>
      </c>
      <c r="F145" s="13">
        <v>4.9000000000000002E-2</v>
      </c>
      <c r="G145" s="38" t="s">
        <v>655</v>
      </c>
      <c r="H145" s="13">
        <v>0.05</v>
      </c>
      <c r="I145" s="38" t="s">
        <v>655</v>
      </c>
      <c r="J145" s="13">
        <v>2.5999999999999999E-2</v>
      </c>
      <c r="K145" s="38" t="s">
        <v>655</v>
      </c>
      <c r="L145" s="13">
        <v>4.1000000000000002E-2</v>
      </c>
      <c r="M145" s="38" t="s">
        <v>655</v>
      </c>
      <c r="N145" s="48">
        <v>5.5E-2</v>
      </c>
      <c r="O145" s="38" t="s">
        <v>655</v>
      </c>
      <c r="P145" s="21">
        <v>2.4E-2</v>
      </c>
      <c r="Q145" s="38" t="s">
        <v>655</v>
      </c>
      <c r="R145" s="21">
        <v>4.2000000000000003E-2</v>
      </c>
      <c r="S145" s="38" t="s">
        <v>655</v>
      </c>
      <c r="T145" s="21">
        <v>2.4E-2</v>
      </c>
      <c r="U145" s="38" t="s">
        <v>655</v>
      </c>
      <c r="V145" s="21">
        <v>2.1999999999999999E-2</v>
      </c>
      <c r="W145" s="38" t="s">
        <v>655</v>
      </c>
      <c r="X145" s="21">
        <v>2.1000000000000001E-2</v>
      </c>
      <c r="Y145" s="38" t="s">
        <v>655</v>
      </c>
      <c r="Z145" s="21">
        <v>2.5000000000000001E-2</v>
      </c>
      <c r="AA145" s="22" t="s">
        <v>659</v>
      </c>
      <c r="AB145" s="16"/>
      <c r="AC145" s="16"/>
    </row>
    <row r="146" spans="1:29">
      <c r="A146" s="30" t="s">
        <v>650</v>
      </c>
      <c r="B146" s="11">
        <v>206311743</v>
      </c>
      <c r="C146" s="37" t="s">
        <v>651</v>
      </c>
      <c r="D146" s="37" t="s">
        <v>645</v>
      </c>
      <c r="E146" s="37" t="s">
        <v>735</v>
      </c>
      <c r="F146" s="13">
        <v>14.176</v>
      </c>
      <c r="G146" s="37" t="s">
        <v>735</v>
      </c>
      <c r="H146" s="13">
        <v>13.201000000000001</v>
      </c>
      <c r="I146" s="37" t="s">
        <v>735</v>
      </c>
      <c r="J146" s="13">
        <v>13.625999999999999</v>
      </c>
      <c r="K146" s="37" t="s">
        <v>735</v>
      </c>
      <c r="L146" s="13">
        <v>12.887</v>
      </c>
      <c r="M146" s="37" t="s">
        <v>735</v>
      </c>
      <c r="N146" s="13">
        <v>12.585000000000001</v>
      </c>
      <c r="O146" s="37" t="s">
        <v>735</v>
      </c>
      <c r="P146" s="17">
        <v>11.276999999999999</v>
      </c>
      <c r="Q146" s="37" t="s">
        <v>735</v>
      </c>
      <c r="R146" s="21">
        <v>10.781000000000001</v>
      </c>
      <c r="S146" s="37" t="s">
        <v>735</v>
      </c>
      <c r="T146" s="21">
        <v>10.701000000000001</v>
      </c>
      <c r="U146" s="37" t="s">
        <v>735</v>
      </c>
      <c r="V146" s="21">
        <v>10.643000000000001</v>
      </c>
      <c r="W146" s="37" t="s">
        <v>735</v>
      </c>
      <c r="X146" s="21">
        <v>10.673999999999999</v>
      </c>
      <c r="Y146" s="37" t="s">
        <v>735</v>
      </c>
      <c r="Z146" s="21">
        <v>10.438000000000001</v>
      </c>
      <c r="AA146" s="22" t="s">
        <v>646</v>
      </c>
      <c r="AB146" s="16"/>
      <c r="AC146" s="16"/>
    </row>
    <row r="147" spans="1:29">
      <c r="A147" s="22"/>
      <c r="B147" s="11"/>
      <c r="C147" s="37" t="s">
        <v>653</v>
      </c>
      <c r="D147" s="37" t="s">
        <v>645</v>
      </c>
      <c r="E147" s="37" t="s">
        <v>654</v>
      </c>
      <c r="F147" s="13">
        <v>7.1999999999999995E-2</v>
      </c>
      <c r="G147" s="38" t="s">
        <v>655</v>
      </c>
      <c r="H147" s="13">
        <v>6.4000000000000001E-2</v>
      </c>
      <c r="I147" s="38" t="s">
        <v>655</v>
      </c>
      <c r="J147" s="13">
        <v>7.6999999999999999E-2</v>
      </c>
      <c r="K147" s="38" t="s">
        <v>655</v>
      </c>
      <c r="L147" s="13">
        <v>6.6000000000000003E-2</v>
      </c>
      <c r="M147" s="38" t="s">
        <v>655</v>
      </c>
      <c r="N147" s="48">
        <v>7.6999999999999999E-2</v>
      </c>
      <c r="O147" s="38" t="s">
        <v>655</v>
      </c>
      <c r="P147" s="21">
        <v>2.1999999999999999E-2</v>
      </c>
      <c r="Q147" s="38" t="s">
        <v>655</v>
      </c>
      <c r="R147" s="21">
        <v>2.4E-2</v>
      </c>
      <c r="S147" s="38" t="s">
        <v>655</v>
      </c>
      <c r="T147" s="21">
        <v>1.9E-2</v>
      </c>
      <c r="U147" s="38" t="s">
        <v>655</v>
      </c>
      <c r="V147" s="21">
        <v>2.3E-2</v>
      </c>
      <c r="W147" s="38" t="s">
        <v>655</v>
      </c>
      <c r="X147" s="21">
        <v>2.1000000000000001E-2</v>
      </c>
      <c r="Y147" s="38" t="s">
        <v>655</v>
      </c>
      <c r="Z147" s="21">
        <v>9.0999999999999998E-2</v>
      </c>
      <c r="AA147" s="22" t="s">
        <v>659</v>
      </c>
      <c r="AB147" s="16"/>
      <c r="AC147" s="16"/>
    </row>
    <row r="148" spans="1:29">
      <c r="A148" s="30" t="s">
        <v>650</v>
      </c>
      <c r="B148" s="11">
        <v>206380678</v>
      </c>
      <c r="C148" s="37" t="s">
        <v>651</v>
      </c>
      <c r="D148" s="37" t="s">
        <v>645</v>
      </c>
      <c r="E148" s="37" t="s">
        <v>735</v>
      </c>
      <c r="F148" s="13">
        <v>14.692</v>
      </c>
      <c r="G148" s="37" t="s">
        <v>735</v>
      </c>
      <c r="H148" s="13">
        <v>13.798</v>
      </c>
      <c r="I148" s="37" t="s">
        <v>735</v>
      </c>
      <c r="J148" s="13">
        <v>14.214</v>
      </c>
      <c r="K148" s="37" t="s">
        <v>735</v>
      </c>
      <c r="L148" s="13">
        <v>13.545</v>
      </c>
      <c r="M148" s="37" t="s">
        <v>735</v>
      </c>
      <c r="N148" s="13">
        <v>13.295</v>
      </c>
      <c r="O148" s="37" t="s">
        <v>735</v>
      </c>
      <c r="P148" s="17">
        <v>12.144</v>
      </c>
      <c r="Q148" s="37" t="s">
        <v>735</v>
      </c>
      <c r="R148" s="21">
        <v>11.709</v>
      </c>
      <c r="S148" s="37" t="s">
        <v>735</v>
      </c>
      <c r="T148" s="21">
        <v>11.577</v>
      </c>
      <c r="U148" s="37" t="s">
        <v>735</v>
      </c>
      <c r="V148" s="21">
        <v>11.54</v>
      </c>
      <c r="W148" s="37" t="s">
        <v>735</v>
      </c>
      <c r="X148" s="21">
        <v>11.574999999999999</v>
      </c>
      <c r="Y148" s="37" t="s">
        <v>735</v>
      </c>
      <c r="Z148" s="21">
        <v>11.756</v>
      </c>
      <c r="AA148" s="22" t="s">
        <v>646</v>
      </c>
      <c r="AB148" s="16"/>
      <c r="AC148" s="16"/>
    </row>
    <row r="149" spans="1:29">
      <c r="A149" s="22"/>
      <c r="B149" s="11"/>
      <c r="C149" s="37" t="s">
        <v>653</v>
      </c>
      <c r="D149" s="37" t="s">
        <v>645</v>
      </c>
      <c r="E149" s="37" t="s">
        <v>654</v>
      </c>
      <c r="F149" s="13">
        <v>3.6999999999999998E-2</v>
      </c>
      <c r="G149" s="38" t="s">
        <v>655</v>
      </c>
      <c r="H149" s="13">
        <v>0.06</v>
      </c>
      <c r="I149" s="38" t="s">
        <v>655</v>
      </c>
      <c r="J149" s="13">
        <v>2.5000000000000001E-2</v>
      </c>
      <c r="K149" s="38" t="s">
        <v>655</v>
      </c>
      <c r="L149" s="13">
        <v>4.8000000000000001E-2</v>
      </c>
      <c r="M149" s="38" t="s">
        <v>655</v>
      </c>
      <c r="N149" s="48">
        <v>4.2999999999999997E-2</v>
      </c>
      <c r="O149" s="38" t="s">
        <v>655</v>
      </c>
      <c r="P149" s="21">
        <v>2.5999999999999999E-2</v>
      </c>
      <c r="Q149" s="38" t="s">
        <v>655</v>
      </c>
      <c r="R149" s="21">
        <v>2.7E-2</v>
      </c>
      <c r="S149" s="38" t="s">
        <v>655</v>
      </c>
      <c r="T149" s="21">
        <v>2.8000000000000001E-2</v>
      </c>
      <c r="U149" s="38" t="s">
        <v>655</v>
      </c>
      <c r="V149" s="21">
        <v>2.4E-2</v>
      </c>
      <c r="W149" s="38" t="s">
        <v>655</v>
      </c>
      <c r="X149" s="21">
        <v>2.1999999999999999E-2</v>
      </c>
      <c r="Y149" s="38" t="s">
        <v>655</v>
      </c>
      <c r="Z149" s="21">
        <v>0.23899999999999999</v>
      </c>
      <c r="AA149" s="22" t="s">
        <v>659</v>
      </c>
      <c r="AB149" s="16"/>
      <c r="AC149" s="16"/>
    </row>
    <row r="150" spans="1:29">
      <c r="A150" s="30" t="s">
        <v>650</v>
      </c>
      <c r="B150" s="11">
        <v>206432863</v>
      </c>
      <c r="C150" s="37" t="s">
        <v>651</v>
      </c>
      <c r="D150" s="37" t="s">
        <v>645</v>
      </c>
      <c r="E150" s="37" t="s">
        <v>735</v>
      </c>
      <c r="F150" s="13">
        <v>13.897</v>
      </c>
      <c r="G150" s="37" t="s">
        <v>735</v>
      </c>
      <c r="H150" s="13">
        <v>13.204000000000001</v>
      </c>
      <c r="I150" s="37" t="s">
        <v>735</v>
      </c>
      <c r="J150" s="13">
        <v>13.500999999999999</v>
      </c>
      <c r="K150" s="37" t="s">
        <v>735</v>
      </c>
      <c r="L150" s="13">
        <v>13.005000000000001</v>
      </c>
      <c r="M150" s="37" t="s">
        <v>735</v>
      </c>
      <c r="N150" s="13">
        <v>12.96</v>
      </c>
      <c r="O150" s="37" t="s">
        <v>735</v>
      </c>
      <c r="P150" s="17">
        <v>11.853999999999999</v>
      </c>
      <c r="Q150" s="37" t="s">
        <v>735</v>
      </c>
      <c r="R150" s="21">
        <v>11.506</v>
      </c>
      <c r="S150" s="37" t="s">
        <v>735</v>
      </c>
      <c r="T150" s="21">
        <v>11.484</v>
      </c>
      <c r="U150" s="37" t="s">
        <v>735</v>
      </c>
      <c r="V150" s="21">
        <v>11.433</v>
      </c>
      <c r="W150" s="37" t="s">
        <v>735</v>
      </c>
      <c r="X150" s="21">
        <v>11.452999999999999</v>
      </c>
      <c r="Y150" s="37" t="s">
        <v>735</v>
      </c>
      <c r="Z150" s="21">
        <v>11.422000000000001</v>
      </c>
      <c r="AA150" s="22" t="s">
        <v>646</v>
      </c>
      <c r="AB150" s="16"/>
      <c r="AC150" s="16"/>
    </row>
    <row r="151" spans="1:29">
      <c r="A151" s="22"/>
      <c r="C151" s="37" t="s">
        <v>653</v>
      </c>
      <c r="D151" s="37" t="s">
        <v>645</v>
      </c>
      <c r="E151" s="37" t="s">
        <v>654</v>
      </c>
      <c r="F151" s="13">
        <v>6.7000000000000004E-2</v>
      </c>
      <c r="G151" s="38" t="s">
        <v>655</v>
      </c>
      <c r="H151" s="13">
        <v>8.4000000000000005E-2</v>
      </c>
      <c r="I151" s="38" t="s">
        <v>655</v>
      </c>
      <c r="J151" s="13">
        <v>3.5999999999999997E-2</v>
      </c>
      <c r="K151" s="38" t="s">
        <v>655</v>
      </c>
      <c r="L151" s="13">
        <v>5.6000000000000001E-2</v>
      </c>
      <c r="M151" s="38" t="s">
        <v>655</v>
      </c>
      <c r="N151" s="48">
        <v>0.23899999999999999</v>
      </c>
      <c r="O151" s="38" t="s">
        <v>655</v>
      </c>
      <c r="P151" s="21">
        <v>2.3E-2</v>
      </c>
      <c r="Q151" s="38" t="s">
        <v>655</v>
      </c>
      <c r="R151" s="21">
        <v>2.5999999999999999E-2</v>
      </c>
      <c r="S151" s="38" t="s">
        <v>655</v>
      </c>
      <c r="T151" s="21">
        <v>2.3E-2</v>
      </c>
      <c r="U151" s="38" t="s">
        <v>655</v>
      </c>
      <c r="V151" s="21">
        <v>2.3E-2</v>
      </c>
      <c r="W151" s="38" t="s">
        <v>655</v>
      </c>
      <c r="X151" s="21">
        <v>2.1999999999999999E-2</v>
      </c>
      <c r="Y151" s="38" t="s">
        <v>655</v>
      </c>
      <c r="Z151" s="21">
        <v>0.252</v>
      </c>
      <c r="AA151" s="22" t="s">
        <v>660</v>
      </c>
      <c r="AB151" s="16"/>
      <c r="AC151" s="16"/>
    </row>
    <row r="152" spans="1:29">
      <c r="C152"/>
      <c r="D152"/>
      <c r="E152"/>
      <c r="F152"/>
      <c r="G152"/>
      <c r="H152"/>
      <c r="I152"/>
      <c r="J152"/>
      <c r="K152"/>
      <c r="L152"/>
      <c r="M152"/>
      <c r="N152"/>
      <c r="O152"/>
      <c r="P152"/>
      <c r="Q152"/>
      <c r="R152"/>
      <c r="S152"/>
      <c r="T152"/>
      <c r="U152"/>
      <c r="V152"/>
      <c r="W152"/>
    </row>
    <row r="153" spans="1:29">
      <c r="C153"/>
      <c r="D153"/>
      <c r="E153"/>
      <c r="F153"/>
      <c r="G153"/>
      <c r="H153"/>
      <c r="I153"/>
      <c r="J153"/>
      <c r="K153"/>
      <c r="L153"/>
      <c r="M153"/>
      <c r="N153"/>
      <c r="O153"/>
      <c r="P153"/>
      <c r="Q153"/>
      <c r="R153"/>
      <c r="S153"/>
      <c r="T153"/>
      <c r="U153"/>
      <c r="V153"/>
      <c r="W153"/>
    </row>
    <row r="154" spans="1:29">
      <c r="C154"/>
      <c r="D154"/>
      <c r="E154"/>
      <c r="F154"/>
      <c r="G154"/>
      <c r="H154"/>
      <c r="I154"/>
      <c r="J154"/>
      <c r="K154"/>
      <c r="L154"/>
      <c r="M154"/>
      <c r="N154"/>
      <c r="O154"/>
      <c r="P154"/>
      <c r="Q154"/>
      <c r="R154"/>
      <c r="S154"/>
      <c r="T154"/>
      <c r="U154"/>
      <c r="V154"/>
      <c r="W154"/>
    </row>
  </sheetData>
  <sortState ref="A2:R117">
    <sortCondition ref="B2:B117"/>
  </sortState>
  <conditionalFormatting sqref="B118:B150">
    <cfRule type="duplicateValues" dxfId="3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F14"/>
  <sheetViews>
    <sheetView workbookViewId="0">
      <selection activeCell="A2" sqref="A2:BF14"/>
    </sheetView>
  </sheetViews>
  <sheetFormatPr baseColWidth="10" defaultRowHeight="15" x14ac:dyDescent="0"/>
  <sheetData>
    <row r="1" spans="1:58">
      <c r="A1" t="s">
        <v>683</v>
      </c>
      <c r="C1" t="s">
        <v>1315</v>
      </c>
      <c r="E1" t="s">
        <v>897</v>
      </c>
      <c r="G1" t="s">
        <v>898</v>
      </c>
      <c r="I1" t="s">
        <v>899</v>
      </c>
      <c r="K1" t="s">
        <v>1337</v>
      </c>
      <c r="M1" t="s">
        <v>1336</v>
      </c>
      <c r="O1" t="s">
        <v>1335</v>
      </c>
      <c r="Q1" t="s">
        <v>896</v>
      </c>
      <c r="S1" t="s">
        <v>902</v>
      </c>
      <c r="U1" t="s">
        <v>903</v>
      </c>
      <c r="W1" t="s">
        <v>895</v>
      </c>
      <c r="Y1" t="s">
        <v>900</v>
      </c>
      <c r="AA1" t="s">
        <v>901</v>
      </c>
      <c r="AC1" t="s">
        <v>904</v>
      </c>
      <c r="AE1" t="s">
        <v>905</v>
      </c>
      <c r="AG1" t="s">
        <v>906</v>
      </c>
      <c r="AI1" t="s">
        <v>920</v>
      </c>
      <c r="AK1" t="s">
        <v>921</v>
      </c>
      <c r="AM1" t="s">
        <v>922</v>
      </c>
      <c r="AO1" t="s">
        <v>923</v>
      </c>
      <c r="AQ1" t="s">
        <v>924</v>
      </c>
      <c r="AS1" t="s">
        <v>925</v>
      </c>
      <c r="AU1" t="s">
        <v>1294</v>
      </c>
      <c r="AW1" t="s">
        <v>1295</v>
      </c>
      <c r="AY1" t="s">
        <v>1296</v>
      </c>
      <c r="BA1" t="s">
        <v>1297</v>
      </c>
      <c r="BC1" t="s">
        <v>1298</v>
      </c>
      <c r="BE1" t="s">
        <v>1299</v>
      </c>
    </row>
    <row r="2" spans="1:58">
      <c r="A2">
        <v>201516974</v>
      </c>
      <c r="B2" t="s">
        <v>1359</v>
      </c>
      <c r="C2" t="s">
        <v>1340</v>
      </c>
      <c r="D2" t="s">
        <v>1334</v>
      </c>
      <c r="E2" s="1">
        <v>36.709890984200001</v>
      </c>
      <c r="F2" s="29" t="s">
        <v>718</v>
      </c>
      <c r="G2" s="1">
        <v>1.26449114969E-2</v>
      </c>
      <c r="H2" s="29" t="s">
        <v>719</v>
      </c>
      <c r="I2" s="1">
        <v>1.23705767336E-2</v>
      </c>
      <c r="J2" s="29" t="s">
        <v>1338</v>
      </c>
      <c r="K2" s="1">
        <v>1986.8055516233001</v>
      </c>
      <c r="L2" s="29" t="s">
        <v>718</v>
      </c>
      <c r="M2" s="1">
        <v>9.4775555999999997E-3</v>
      </c>
      <c r="N2" s="29" t="s">
        <v>719</v>
      </c>
      <c r="O2" s="1">
        <v>9.8042849999999994E-3</v>
      </c>
      <c r="P2" s="29" t="s">
        <v>1338</v>
      </c>
      <c r="Q2" s="29">
        <v>0.73580559720000005</v>
      </c>
      <c r="R2" s="29" t="s">
        <v>718</v>
      </c>
      <c r="S2" s="29">
        <v>3.8725882099999998E-2</v>
      </c>
      <c r="T2" s="29" t="s">
        <v>719</v>
      </c>
      <c r="U2" s="29">
        <v>7.0369207899999994E-2</v>
      </c>
      <c r="V2" s="29" t="s">
        <v>1338</v>
      </c>
      <c r="W2" s="22">
        <v>0.89825454920000003</v>
      </c>
      <c r="X2" s="29" t="s">
        <v>718</v>
      </c>
      <c r="Y2" s="22">
        <v>0.120707731</v>
      </c>
      <c r="Z2" s="29" t="s">
        <v>719</v>
      </c>
      <c r="AA2" s="22">
        <v>2.8458614300000001E-2</v>
      </c>
      <c r="AB2" s="29" t="s">
        <v>1338</v>
      </c>
      <c r="AC2" s="1">
        <v>4.8885512200000002E-2</v>
      </c>
      <c r="AD2" s="29" t="s">
        <v>718</v>
      </c>
      <c r="AE2" s="1">
        <v>3.2772732999999999E-3</v>
      </c>
      <c r="AF2" s="29" t="s">
        <v>719</v>
      </c>
      <c r="AG2" s="1">
        <v>2.8022724999999999E-3</v>
      </c>
      <c r="AH2" s="29" t="s">
        <v>1354</v>
      </c>
      <c r="AI2" s="2">
        <v>6.9</v>
      </c>
      <c r="AJ2" s="29" t="s">
        <v>1355</v>
      </c>
      <c r="AK2" s="2">
        <v>0.7</v>
      </c>
      <c r="AL2" s="29" t="s">
        <v>1356</v>
      </c>
      <c r="AM2" s="2">
        <v>2.2000000000000002</v>
      </c>
      <c r="AN2" s="29" t="s">
        <v>1338</v>
      </c>
      <c r="AO2" s="2">
        <v>82.6</v>
      </c>
      <c r="AP2" s="29" t="s">
        <v>718</v>
      </c>
      <c r="AQ2" s="2">
        <v>1.1000000000000001</v>
      </c>
      <c r="AR2" s="29" t="s">
        <v>719</v>
      </c>
      <c r="AS2" s="2">
        <v>2.5</v>
      </c>
      <c r="AT2" s="29" t="s">
        <v>1338</v>
      </c>
      <c r="AU2" s="2">
        <v>491.15426347099998</v>
      </c>
      <c r="AV2" s="29" t="s">
        <v>718</v>
      </c>
      <c r="AW2" s="2">
        <v>49.501654178599999</v>
      </c>
      <c r="AX2" s="29" t="s">
        <v>719</v>
      </c>
      <c r="AY2" s="2">
        <v>40.091670777700003</v>
      </c>
      <c r="AZ2" s="29" t="s">
        <v>1338</v>
      </c>
      <c r="BA2" s="29">
        <v>3.0079690670599999</v>
      </c>
      <c r="BB2" s="29" t="s">
        <v>718</v>
      </c>
      <c r="BC2" s="29">
        <v>0.35749006195600003</v>
      </c>
      <c r="BD2" s="29" t="s">
        <v>719</v>
      </c>
      <c r="BE2" s="29">
        <v>1.0170142988499999</v>
      </c>
      <c r="BF2" t="s">
        <v>1339</v>
      </c>
    </row>
    <row r="3" spans="1:58">
      <c r="A3">
        <v>201920032</v>
      </c>
      <c r="B3" t="s">
        <v>1359</v>
      </c>
      <c r="C3" t="s">
        <v>1341</v>
      </c>
      <c r="D3" t="s">
        <v>1334</v>
      </c>
      <c r="E3" s="1">
        <v>28.271671529700001</v>
      </c>
      <c r="F3" s="29" t="s">
        <v>718</v>
      </c>
      <c r="G3" s="1">
        <v>1.38622412476E-2</v>
      </c>
      <c r="H3" s="29" t="s">
        <v>719</v>
      </c>
      <c r="I3" s="1">
        <v>1.41309609833E-2</v>
      </c>
      <c r="J3" s="29" t="s">
        <v>1338</v>
      </c>
      <c r="K3" s="1">
        <v>2000.205774</v>
      </c>
      <c r="L3" s="29" t="s">
        <v>718</v>
      </c>
      <c r="M3" s="1">
        <v>5.8547470000000004E-3</v>
      </c>
      <c r="N3" s="29" t="s">
        <v>719</v>
      </c>
      <c r="O3" s="1">
        <v>5.0640720000000002E-3</v>
      </c>
      <c r="P3" s="29" t="s">
        <v>1338</v>
      </c>
      <c r="Q3" s="29">
        <v>0.17115125349999999</v>
      </c>
      <c r="R3" s="29" t="s">
        <v>718</v>
      </c>
      <c r="S3" s="29">
        <v>1.02267917E-2</v>
      </c>
      <c r="T3" s="29" t="s">
        <v>719</v>
      </c>
      <c r="U3" s="29">
        <v>1.1130678E-2</v>
      </c>
      <c r="V3" s="29" t="s">
        <v>1338</v>
      </c>
      <c r="W3" s="22">
        <v>1.23226923E-2</v>
      </c>
      <c r="X3" s="29" t="s">
        <v>718</v>
      </c>
      <c r="Y3" s="22">
        <v>0.74750819830000004</v>
      </c>
      <c r="Z3" s="29" t="s">
        <v>719</v>
      </c>
      <c r="AA3" s="22">
        <v>0.74495077220000006</v>
      </c>
      <c r="AB3" s="29" t="s">
        <v>1338</v>
      </c>
      <c r="AC3" s="1">
        <v>2.64070044E-2</v>
      </c>
      <c r="AD3" s="29" t="s">
        <v>718</v>
      </c>
      <c r="AE3" s="1">
        <v>2.0285116E-3</v>
      </c>
      <c r="AF3" s="29" t="s">
        <v>719</v>
      </c>
      <c r="AG3" s="1">
        <v>4.6934799000000003E-3</v>
      </c>
      <c r="AH3" s="29" t="s">
        <v>1338</v>
      </c>
      <c r="AI3" s="2">
        <v>42.8</v>
      </c>
      <c r="AJ3" s="29" t="s">
        <v>718</v>
      </c>
      <c r="AK3" s="2">
        <v>18.3</v>
      </c>
      <c r="AL3" s="29" t="s">
        <v>1356</v>
      </c>
      <c r="AM3" s="2">
        <v>8.1999999999999993</v>
      </c>
      <c r="AN3" s="29" t="s">
        <v>1338</v>
      </c>
      <c r="AO3" s="2">
        <v>89.3</v>
      </c>
      <c r="AP3" s="29" t="s">
        <v>718</v>
      </c>
      <c r="AQ3" s="2">
        <v>1.3</v>
      </c>
      <c r="AR3" s="29" t="s">
        <v>719</v>
      </c>
      <c r="AS3" s="2">
        <v>0.5</v>
      </c>
      <c r="AT3" s="29" t="s">
        <v>1357</v>
      </c>
      <c r="AU3" s="2">
        <v>2.8926802592700001</v>
      </c>
      <c r="AV3" s="29" t="s">
        <v>1355</v>
      </c>
      <c r="AW3" s="2">
        <v>0.40705960881100001</v>
      </c>
      <c r="AX3" s="29" t="s">
        <v>1356</v>
      </c>
      <c r="AY3" s="2">
        <v>0.68068451346000003</v>
      </c>
      <c r="AZ3" s="29" t="s">
        <v>1338</v>
      </c>
      <c r="BA3" s="29">
        <v>0.19230609045499999</v>
      </c>
      <c r="BB3" s="29" t="s">
        <v>718</v>
      </c>
      <c r="BC3" s="29">
        <v>7.9238297023000004E-2</v>
      </c>
      <c r="BD3" s="29" t="s">
        <v>719</v>
      </c>
      <c r="BE3" s="29">
        <v>4.9998476843499999E-2</v>
      </c>
      <c r="BF3" t="s">
        <v>1339</v>
      </c>
    </row>
    <row r="4" spans="1:58">
      <c r="A4">
        <v>205924614</v>
      </c>
      <c r="B4" t="s">
        <v>1359</v>
      </c>
      <c r="C4" t="s">
        <v>1342</v>
      </c>
      <c r="D4" t="s">
        <v>1353</v>
      </c>
      <c r="E4" s="1">
        <v>2.8493410352000001</v>
      </c>
      <c r="F4" s="29" t="s">
        <v>718</v>
      </c>
      <c r="G4" s="1">
        <v>1.4868508072299999E-3</v>
      </c>
      <c r="H4" s="29" t="s">
        <v>719</v>
      </c>
      <c r="I4" s="1">
        <v>1.3296254587500001E-3</v>
      </c>
      <c r="J4" s="29" t="s">
        <v>1338</v>
      </c>
      <c r="K4" s="1">
        <v>2150.424485</v>
      </c>
      <c r="L4" s="29" t="s">
        <v>718</v>
      </c>
      <c r="M4" s="1">
        <v>8.3686800000000005E-4</v>
      </c>
      <c r="N4" s="29" t="s">
        <v>719</v>
      </c>
      <c r="O4" s="1">
        <v>8.0386599999999998E-4</v>
      </c>
      <c r="P4" s="29" t="s">
        <v>1338</v>
      </c>
      <c r="Q4" s="29">
        <v>7.8263944299999999E-2</v>
      </c>
      <c r="R4" s="29" t="s">
        <v>718</v>
      </c>
      <c r="S4" s="29">
        <v>1.6068934E-3</v>
      </c>
      <c r="T4" s="29" t="s">
        <v>719</v>
      </c>
      <c r="U4" s="29">
        <v>1.416208E-3</v>
      </c>
      <c r="V4" s="29" t="s">
        <v>1338</v>
      </c>
      <c r="W4" s="22">
        <v>0.1405737222</v>
      </c>
      <c r="X4" s="29" t="s">
        <v>718</v>
      </c>
      <c r="Y4" s="22">
        <v>0.61463736079999998</v>
      </c>
      <c r="Z4" s="29" t="s">
        <v>719</v>
      </c>
      <c r="AA4" s="22">
        <v>0.49489155639999999</v>
      </c>
      <c r="AB4" s="29" t="s">
        <v>1338</v>
      </c>
      <c r="AC4" s="1">
        <v>5.7371090399999998E-2</v>
      </c>
      <c r="AD4" s="29" t="s">
        <v>718</v>
      </c>
      <c r="AE4" s="1">
        <v>1.8793034000000001E-3</v>
      </c>
      <c r="AF4" s="29" t="s">
        <v>719</v>
      </c>
      <c r="AG4" s="1">
        <v>3.1963779000000001E-3</v>
      </c>
      <c r="AH4" s="29" t="s">
        <v>1338</v>
      </c>
      <c r="AI4" s="2">
        <v>10.1</v>
      </c>
      <c r="AJ4" s="29" t="s">
        <v>1355</v>
      </c>
      <c r="AK4" s="2">
        <v>1.6</v>
      </c>
      <c r="AL4" s="29" t="s">
        <v>1356</v>
      </c>
      <c r="AM4" s="2">
        <v>1.8</v>
      </c>
      <c r="AN4" s="29" t="s">
        <v>1338</v>
      </c>
      <c r="AO4" s="2">
        <v>87.5</v>
      </c>
      <c r="AP4" s="29" t="s">
        <v>718</v>
      </c>
      <c r="AQ4" s="2">
        <v>2</v>
      </c>
      <c r="AR4" s="29" t="s">
        <v>719</v>
      </c>
      <c r="AS4" s="2">
        <v>1.7</v>
      </c>
      <c r="AT4" s="29" t="s">
        <v>1357</v>
      </c>
      <c r="AU4" s="2">
        <v>4.1934620875200004</v>
      </c>
      <c r="AV4" s="29" t="s">
        <v>1355</v>
      </c>
      <c r="AW4" s="2">
        <v>0.21790827645700001</v>
      </c>
      <c r="AX4" s="29" t="s">
        <v>1356</v>
      </c>
      <c r="AY4" s="2">
        <v>0.25969668126200002</v>
      </c>
      <c r="AZ4" s="29" t="s">
        <v>1338</v>
      </c>
      <c r="BA4" s="29">
        <v>3.1182141132400001E-2</v>
      </c>
      <c r="BB4" s="29" t="s">
        <v>718</v>
      </c>
      <c r="BC4" s="29">
        <v>5.1549788010900001E-3</v>
      </c>
      <c r="BD4" s="29" t="s">
        <v>719</v>
      </c>
      <c r="BE4" s="29">
        <v>5.58762464969E-3</v>
      </c>
      <c r="BF4" t="s">
        <v>1339</v>
      </c>
    </row>
    <row r="5" spans="1:58">
      <c r="A5">
        <v>205985357</v>
      </c>
      <c r="B5" t="s">
        <v>1359</v>
      </c>
      <c r="C5" t="s">
        <v>1343</v>
      </c>
      <c r="D5" t="s">
        <v>1353</v>
      </c>
      <c r="E5" s="1">
        <v>4.1284082578000003</v>
      </c>
      <c r="F5" s="29" t="s">
        <v>718</v>
      </c>
      <c r="G5" s="1">
        <v>1.2278257346199999E-3</v>
      </c>
      <c r="H5" s="29" t="s">
        <v>719</v>
      </c>
      <c r="I5" s="1">
        <v>1.4004837227200001E-3</v>
      </c>
      <c r="J5" s="29" t="s">
        <v>1338</v>
      </c>
      <c r="K5" s="1">
        <v>2148.7282570000002</v>
      </c>
      <c r="L5" s="29" t="s">
        <v>718</v>
      </c>
      <c r="M5" s="1">
        <v>3.801221E-3</v>
      </c>
      <c r="N5" s="29" t="s">
        <v>719</v>
      </c>
      <c r="O5" s="1">
        <v>3.9678040000000001E-3</v>
      </c>
      <c r="P5" s="29" t="s">
        <v>1338</v>
      </c>
      <c r="Q5" s="29">
        <v>0.24078185830000001</v>
      </c>
      <c r="R5" s="29" t="s">
        <v>718</v>
      </c>
      <c r="S5" s="29">
        <v>6.5071930000000001E-4</v>
      </c>
      <c r="T5" s="29" t="s">
        <v>719</v>
      </c>
      <c r="U5" s="29">
        <v>7.361348E-4</v>
      </c>
      <c r="V5" s="29" t="s">
        <v>1338</v>
      </c>
      <c r="W5" s="22">
        <v>1.0276056E-3</v>
      </c>
      <c r="X5" s="29" t="s">
        <v>718</v>
      </c>
      <c r="Y5" s="22">
        <v>4.1880735199999998E-2</v>
      </c>
      <c r="Z5" s="29" t="s">
        <v>719</v>
      </c>
      <c r="AA5" s="22">
        <v>4.1152605799999999E-2</v>
      </c>
      <c r="AB5" s="29" t="s">
        <v>1338</v>
      </c>
      <c r="AC5" s="1">
        <v>0.2482440085</v>
      </c>
      <c r="AD5" s="29" t="s">
        <v>718</v>
      </c>
      <c r="AE5" s="1">
        <v>7.7091409999999997E-4</v>
      </c>
      <c r="AF5" s="29" t="s">
        <v>719</v>
      </c>
      <c r="AG5" s="1">
        <v>6.720656E-4</v>
      </c>
      <c r="AH5" s="29" t="s">
        <v>1354</v>
      </c>
      <c r="AI5" s="2">
        <v>5.6</v>
      </c>
      <c r="AJ5" s="29" t="s">
        <v>1355</v>
      </c>
      <c r="AK5" s="2">
        <v>0.5</v>
      </c>
      <c r="AL5" s="29" t="s">
        <v>1356</v>
      </c>
      <c r="AM5" s="2">
        <v>0.3</v>
      </c>
      <c r="AN5" s="29" t="s">
        <v>1338</v>
      </c>
      <c r="AO5" s="2">
        <v>89.7</v>
      </c>
      <c r="AP5" s="29" t="s">
        <v>718</v>
      </c>
      <c r="AQ5" s="2">
        <v>0.3</v>
      </c>
      <c r="AR5" s="29" t="s">
        <v>719</v>
      </c>
      <c r="AS5" s="2">
        <v>0.2</v>
      </c>
      <c r="AT5" s="29" t="s">
        <v>1354</v>
      </c>
      <c r="AU5" s="2">
        <v>22.4889532063</v>
      </c>
      <c r="AV5" s="29" t="s">
        <v>1355</v>
      </c>
      <c r="AW5" s="2">
        <v>1.80332786854</v>
      </c>
      <c r="AX5" s="29" t="s">
        <v>1356</v>
      </c>
      <c r="AY5" s="2">
        <v>1.85820060041</v>
      </c>
      <c r="AZ5" s="29" t="s">
        <v>1338</v>
      </c>
      <c r="BA5" s="29">
        <v>2.1570613868899999E-2</v>
      </c>
      <c r="BB5" s="29" t="s">
        <v>718</v>
      </c>
      <c r="BC5" s="29">
        <v>2.26571636918E-3</v>
      </c>
      <c r="BD5" s="29" t="s">
        <v>719</v>
      </c>
      <c r="BE5" s="29">
        <v>2.2595764608199999E-3</v>
      </c>
      <c r="BF5" t="s">
        <v>1339</v>
      </c>
    </row>
    <row r="6" spans="1:58">
      <c r="A6">
        <v>206029314</v>
      </c>
      <c r="B6" t="s">
        <v>1359</v>
      </c>
      <c r="C6" t="s">
        <v>1344</v>
      </c>
      <c r="D6" t="s">
        <v>1353</v>
      </c>
      <c r="E6" s="1">
        <v>7.0260433213000004</v>
      </c>
      <c r="F6" s="29" t="s">
        <v>718</v>
      </c>
      <c r="G6" s="1">
        <v>1.4700891795199999E-3</v>
      </c>
      <c r="H6" s="29" t="s">
        <v>719</v>
      </c>
      <c r="I6" s="1">
        <v>1.25937486316E-3</v>
      </c>
      <c r="J6" s="29" t="s">
        <v>1338</v>
      </c>
      <c r="K6" s="1">
        <v>2148.068753</v>
      </c>
      <c r="L6" s="29" t="s">
        <v>718</v>
      </c>
      <c r="M6" s="1">
        <v>4.8837100000000003E-4</v>
      </c>
      <c r="N6" s="29" t="s">
        <v>719</v>
      </c>
      <c r="O6" s="1">
        <v>4.7944799999999999E-4</v>
      </c>
      <c r="P6" s="29" t="s">
        <v>1338</v>
      </c>
      <c r="Q6" s="29">
        <v>0.1847260798</v>
      </c>
      <c r="R6" s="29" t="s">
        <v>718</v>
      </c>
      <c r="S6" s="29">
        <v>1.3508194E-3</v>
      </c>
      <c r="T6" s="29" t="s">
        <v>719</v>
      </c>
      <c r="U6" s="29">
        <v>1.5889589E-3</v>
      </c>
      <c r="V6" s="29" t="s">
        <v>1338</v>
      </c>
      <c r="W6" s="22">
        <v>0.70594315569999999</v>
      </c>
      <c r="X6" s="29" t="s">
        <v>718</v>
      </c>
      <c r="Y6" s="22">
        <v>8.6470882999999995E-3</v>
      </c>
      <c r="Z6" s="29" t="s">
        <v>719</v>
      </c>
      <c r="AA6" s="22">
        <v>8.5202144E-3</v>
      </c>
      <c r="AB6" s="29" t="s">
        <v>1338</v>
      </c>
      <c r="AC6" s="1">
        <v>0.1760909306</v>
      </c>
      <c r="AD6" s="29" t="s">
        <v>718</v>
      </c>
      <c r="AE6" s="1">
        <v>1.0684195000000001E-3</v>
      </c>
      <c r="AF6" s="29" t="s">
        <v>719</v>
      </c>
      <c r="AG6" s="1">
        <v>1.1332651999999999E-3</v>
      </c>
      <c r="AH6" s="29" t="s">
        <v>1354</v>
      </c>
      <c r="AI6" s="2">
        <v>9.1999999999999993</v>
      </c>
      <c r="AJ6" s="29" t="s">
        <v>1355</v>
      </c>
      <c r="AK6" s="2">
        <v>0.1</v>
      </c>
      <c r="AL6" s="29" t="s">
        <v>1356</v>
      </c>
      <c r="AM6" s="2">
        <v>0.1</v>
      </c>
      <c r="AN6" s="29" t="s">
        <v>1338</v>
      </c>
      <c r="AO6" s="2">
        <v>85.6</v>
      </c>
      <c r="AP6" s="29" t="s">
        <v>718</v>
      </c>
      <c r="AQ6" s="2">
        <v>0.1</v>
      </c>
      <c r="AR6" s="29" t="s">
        <v>719</v>
      </c>
      <c r="AS6" s="2">
        <v>0.1</v>
      </c>
      <c r="AT6" s="29" t="s">
        <v>1354</v>
      </c>
      <c r="AU6" s="2">
        <v>15.4641423167</v>
      </c>
      <c r="AV6" s="29" t="s">
        <v>1355</v>
      </c>
      <c r="AW6" s="2">
        <v>1.1232372394300001</v>
      </c>
      <c r="AX6" s="29" t="s">
        <v>1356</v>
      </c>
      <c r="AY6" s="2">
        <v>1.5534567752099999</v>
      </c>
      <c r="AZ6" s="29" t="s">
        <v>1338</v>
      </c>
      <c r="BA6" s="29">
        <v>3.4388996206799999E-2</v>
      </c>
      <c r="BB6" s="29" t="s">
        <v>718</v>
      </c>
      <c r="BC6" s="29">
        <v>2.50487477859E-3</v>
      </c>
      <c r="BD6" s="29" t="s">
        <v>719</v>
      </c>
      <c r="BE6" s="29">
        <v>3.4619254614599998E-3</v>
      </c>
      <c r="BF6" t="s">
        <v>1339</v>
      </c>
    </row>
    <row r="7" spans="1:58">
      <c r="A7">
        <v>206038483</v>
      </c>
      <c r="B7" t="s">
        <v>1359</v>
      </c>
      <c r="C7" t="s">
        <v>1345</v>
      </c>
      <c r="D7" t="s">
        <v>1353</v>
      </c>
      <c r="E7" s="1">
        <v>3.00258097652</v>
      </c>
      <c r="F7" s="29" t="s">
        <v>718</v>
      </c>
      <c r="G7" s="1">
        <v>1.18863149855E-3</v>
      </c>
      <c r="H7" s="29" t="s">
        <v>719</v>
      </c>
      <c r="I7" s="1">
        <v>1.2289349152199999E-3</v>
      </c>
      <c r="J7" s="29" t="s">
        <v>1338</v>
      </c>
      <c r="K7" s="1">
        <v>2149.0597600000001</v>
      </c>
      <c r="L7" s="29" t="s">
        <v>718</v>
      </c>
      <c r="M7" s="1">
        <v>4.65088E-4</v>
      </c>
      <c r="N7" s="29" t="s">
        <v>719</v>
      </c>
      <c r="O7" s="1">
        <v>4.96226E-4</v>
      </c>
      <c r="P7" s="29" t="s">
        <v>1338</v>
      </c>
      <c r="Q7" s="29">
        <v>0.11981057320000001</v>
      </c>
      <c r="R7" s="29" t="s">
        <v>718</v>
      </c>
      <c r="S7" s="29">
        <v>1.1806830999999999E-3</v>
      </c>
      <c r="T7" s="29" t="s">
        <v>719</v>
      </c>
      <c r="U7" s="29">
        <v>1.4105888E-3</v>
      </c>
      <c r="V7" s="29" t="s">
        <v>1338</v>
      </c>
      <c r="W7" s="22">
        <v>0.7955639337</v>
      </c>
      <c r="X7" s="29" t="s">
        <v>718</v>
      </c>
      <c r="Y7" s="22">
        <v>1.65287158E-2</v>
      </c>
      <c r="Z7" s="29" t="s">
        <v>719</v>
      </c>
      <c r="AA7" s="22">
        <v>1.05570484E-2</v>
      </c>
      <c r="AB7" s="29" t="s">
        <v>1338</v>
      </c>
      <c r="AC7" s="1">
        <v>6.9592138900000003E-2</v>
      </c>
      <c r="AD7" s="29" t="s">
        <v>718</v>
      </c>
      <c r="AE7" s="1">
        <v>8.3686649999999997E-4</v>
      </c>
      <c r="AF7" s="29" t="s">
        <v>719</v>
      </c>
      <c r="AG7" s="1">
        <v>9.5138950000000003E-4</v>
      </c>
      <c r="AH7" s="29" t="s">
        <v>1354</v>
      </c>
      <c r="AI7" s="2">
        <v>4.9000000000000004</v>
      </c>
      <c r="AJ7" s="29" t="s">
        <v>1355</v>
      </c>
      <c r="AK7" s="2">
        <v>0.5</v>
      </c>
      <c r="AL7" s="29" t="s">
        <v>1356</v>
      </c>
      <c r="AM7" s="2">
        <v>0.5</v>
      </c>
      <c r="AN7" s="29" t="s">
        <v>1338</v>
      </c>
      <c r="AO7" s="2">
        <v>80.599999999999994</v>
      </c>
      <c r="AP7" s="29" t="s">
        <v>718</v>
      </c>
      <c r="AQ7" s="2">
        <v>1.2</v>
      </c>
      <c r="AR7" s="29" t="s">
        <v>719</v>
      </c>
      <c r="AS7" s="2">
        <v>0.9</v>
      </c>
      <c r="AT7" s="29" t="s">
        <v>1357</v>
      </c>
      <c r="AU7" s="2">
        <v>7.3924304536000003</v>
      </c>
      <c r="AV7" s="29" t="s">
        <v>1355</v>
      </c>
      <c r="AW7" s="2">
        <v>0.66815302294099999</v>
      </c>
      <c r="AX7" s="29" t="s">
        <v>1356</v>
      </c>
      <c r="AY7" s="2">
        <v>1.96388567545</v>
      </c>
      <c r="AZ7" s="29" t="s">
        <v>1338</v>
      </c>
      <c r="BA7" s="29">
        <v>2.2420299666099999E-2</v>
      </c>
      <c r="BB7" s="29" t="s">
        <v>718</v>
      </c>
      <c r="BC7" s="29">
        <v>3.3143199743000001E-3</v>
      </c>
      <c r="BD7" s="29" t="s">
        <v>719</v>
      </c>
      <c r="BE7" s="29">
        <v>5.4882981421900002E-3</v>
      </c>
      <c r="BF7" t="s">
        <v>1339</v>
      </c>
    </row>
    <row r="8" spans="1:58">
      <c r="A8">
        <v>206061524</v>
      </c>
      <c r="B8" t="s">
        <v>1359</v>
      </c>
      <c r="C8" t="s">
        <v>1346</v>
      </c>
      <c r="D8" t="s">
        <v>1353</v>
      </c>
      <c r="E8" s="1">
        <v>5.8796968890499999</v>
      </c>
      <c r="F8" s="29" t="s">
        <v>718</v>
      </c>
      <c r="G8" s="1">
        <v>1.47810375393E-3</v>
      </c>
      <c r="H8" s="29" t="s">
        <v>719</v>
      </c>
      <c r="I8" s="1">
        <v>1.7825251136599999E-3</v>
      </c>
      <c r="J8" s="29" t="s">
        <v>1338</v>
      </c>
      <c r="K8" s="1">
        <v>2153.3239330000001</v>
      </c>
      <c r="L8" s="29" t="s">
        <v>718</v>
      </c>
      <c r="M8" s="1">
        <v>6.4243600000000003E-4</v>
      </c>
      <c r="N8" s="29" t="s">
        <v>719</v>
      </c>
      <c r="O8" s="1">
        <v>6.3327999999999995E-4</v>
      </c>
      <c r="P8" s="29" t="s">
        <v>1338</v>
      </c>
      <c r="Q8" s="29">
        <v>9.2579741399999999E-2</v>
      </c>
      <c r="R8" s="29" t="s">
        <v>718</v>
      </c>
      <c r="S8" s="29">
        <v>3.2397211000000001E-3</v>
      </c>
      <c r="T8" s="29" t="s">
        <v>719</v>
      </c>
      <c r="U8" s="29">
        <v>2.7515482E-3</v>
      </c>
      <c r="V8" s="29" t="s">
        <v>1338</v>
      </c>
      <c r="W8" s="22">
        <v>0.79970122909999997</v>
      </c>
      <c r="X8" s="29" t="s">
        <v>718</v>
      </c>
      <c r="Y8" s="22">
        <v>3.2852748600000002E-2</v>
      </c>
      <c r="Z8" s="29" t="s">
        <v>719</v>
      </c>
      <c r="AA8" s="22">
        <v>3.3098213000000001E-2</v>
      </c>
      <c r="AB8" s="29" t="s">
        <v>1338</v>
      </c>
      <c r="AC8" s="1">
        <v>9.8247797400000003E-2</v>
      </c>
      <c r="AD8" s="29" t="s">
        <v>718</v>
      </c>
      <c r="AE8" s="1">
        <v>2.0229318999999998E-3</v>
      </c>
      <c r="AF8" s="29" t="s">
        <v>719</v>
      </c>
      <c r="AG8" s="1">
        <v>2.3605382000000002E-3</v>
      </c>
      <c r="AH8" s="29" t="s">
        <v>1338</v>
      </c>
      <c r="AI8" s="2">
        <v>12.1</v>
      </c>
      <c r="AJ8" s="29" t="s">
        <v>1355</v>
      </c>
      <c r="AK8" s="2">
        <v>0.8</v>
      </c>
      <c r="AL8" s="29" t="s">
        <v>1356</v>
      </c>
      <c r="AM8" s="2">
        <v>0.9</v>
      </c>
      <c r="AN8" s="29" t="s">
        <v>1338</v>
      </c>
      <c r="AO8" s="2">
        <v>86.2</v>
      </c>
      <c r="AP8" s="29" t="s">
        <v>718</v>
      </c>
      <c r="AQ8" s="2">
        <v>0.4</v>
      </c>
      <c r="AR8" s="29" t="s">
        <v>719</v>
      </c>
      <c r="AS8" s="2">
        <v>0.4</v>
      </c>
      <c r="AT8" s="29" t="s">
        <v>1357</v>
      </c>
      <c r="AU8" s="2">
        <v>6.6702672889999999</v>
      </c>
      <c r="AV8" s="29" t="s">
        <v>1355</v>
      </c>
      <c r="AW8" s="2">
        <v>0.473607773038</v>
      </c>
      <c r="AX8" s="29" t="s">
        <v>1356</v>
      </c>
      <c r="AY8" s="2">
        <v>0.42973552412299998</v>
      </c>
      <c r="AZ8" s="29" t="s">
        <v>1338</v>
      </c>
      <c r="BA8" s="29">
        <v>3.4869243345600001E-2</v>
      </c>
      <c r="BB8" s="29" t="s">
        <v>718</v>
      </c>
      <c r="BC8" s="29">
        <v>3.1138349372399998E-3</v>
      </c>
      <c r="BD8" s="29" t="s">
        <v>719</v>
      </c>
      <c r="BE8" s="29">
        <v>3.2838429693200001E-3</v>
      </c>
      <c r="BF8" t="s">
        <v>1339</v>
      </c>
    </row>
    <row r="9" spans="1:58">
      <c r="A9">
        <v>206082454</v>
      </c>
      <c r="B9" t="s">
        <v>1359</v>
      </c>
      <c r="C9" t="s">
        <v>1347</v>
      </c>
      <c r="D9" t="s">
        <v>1334</v>
      </c>
      <c r="E9" s="1">
        <v>29.625982511699998</v>
      </c>
      <c r="F9" s="29" t="s">
        <v>718</v>
      </c>
      <c r="G9" s="1">
        <v>1.7330812055899999E-3</v>
      </c>
      <c r="H9" s="29" t="s">
        <v>719</v>
      </c>
      <c r="I9" s="1">
        <v>1.6312208896899999E-3</v>
      </c>
      <c r="J9" s="29" t="s">
        <v>1338</v>
      </c>
      <c r="K9" s="1">
        <v>2160.5402157226999</v>
      </c>
      <c r="L9" s="29" t="s">
        <v>718</v>
      </c>
      <c r="M9" s="1">
        <v>1.0604048999999999E-3</v>
      </c>
      <c r="N9" s="29" t="s">
        <v>719</v>
      </c>
      <c r="O9" s="1">
        <v>1.0753754999999999E-3</v>
      </c>
      <c r="P9" s="29" t="s">
        <v>1338</v>
      </c>
      <c r="Q9" s="29">
        <v>0.19404613879999999</v>
      </c>
      <c r="R9" s="29" t="s">
        <v>718</v>
      </c>
      <c r="S9" s="29">
        <v>4.4131144999999998E-3</v>
      </c>
      <c r="T9" s="29" t="s">
        <v>719</v>
      </c>
      <c r="U9" s="29">
        <v>5.9913034E-3</v>
      </c>
      <c r="V9" s="29" t="s">
        <v>1338</v>
      </c>
      <c r="W9" s="22">
        <v>8.5645634799999995E-2</v>
      </c>
      <c r="X9" s="29" t="s">
        <v>718</v>
      </c>
      <c r="Y9" s="22">
        <v>0.85819197140000003</v>
      </c>
      <c r="Z9" s="29" t="s">
        <v>719</v>
      </c>
      <c r="AA9" s="22">
        <v>0.73506849730000001</v>
      </c>
      <c r="AB9" s="29" t="s">
        <v>1338</v>
      </c>
      <c r="AC9" s="1">
        <v>3.4797049900000002E-2</v>
      </c>
      <c r="AD9" s="29" t="s">
        <v>718</v>
      </c>
      <c r="AE9" s="1">
        <v>2.2358447000000001E-3</v>
      </c>
      <c r="AF9" s="29" t="s">
        <v>719</v>
      </c>
      <c r="AG9" s="1">
        <v>3.5863801000000002E-3</v>
      </c>
      <c r="AH9" s="29" t="s">
        <v>1338</v>
      </c>
      <c r="AI9" s="2">
        <v>36.799999999999997</v>
      </c>
      <c r="AJ9" s="29" t="s">
        <v>718</v>
      </c>
      <c r="AK9" s="2">
        <v>11.9</v>
      </c>
      <c r="AL9" s="29" t="s">
        <v>1356</v>
      </c>
      <c r="AM9" s="2">
        <v>9.9</v>
      </c>
      <c r="AN9" s="29" t="s">
        <v>1338</v>
      </c>
      <c r="AO9" s="2">
        <v>89</v>
      </c>
      <c r="AP9" s="29" t="s">
        <v>718</v>
      </c>
      <c r="AQ9" s="2">
        <v>1</v>
      </c>
      <c r="AR9" s="29" t="s">
        <v>719</v>
      </c>
      <c r="AS9" s="2">
        <v>0.7</v>
      </c>
      <c r="AT9" s="29" t="s">
        <v>1357</v>
      </c>
      <c r="AU9" s="2">
        <v>3.4264657121500002</v>
      </c>
      <c r="AV9" s="29" t="s">
        <v>1355</v>
      </c>
      <c r="AW9" s="2">
        <v>0.41314302834400002</v>
      </c>
      <c r="AX9" s="29" t="s">
        <v>1356</v>
      </c>
      <c r="AY9" s="2">
        <v>0.50873020698500004</v>
      </c>
      <c r="AZ9" s="29" t="s">
        <v>1338</v>
      </c>
      <c r="BA9" s="29">
        <v>0.152019244774</v>
      </c>
      <c r="BB9" s="29" t="s">
        <v>718</v>
      </c>
      <c r="BC9" s="29">
        <v>4.86816847464E-2</v>
      </c>
      <c r="BD9" s="29" t="s">
        <v>719</v>
      </c>
      <c r="BE9" s="29">
        <v>4.4787600681899999E-2</v>
      </c>
      <c r="BF9" t="s">
        <v>1339</v>
      </c>
    </row>
    <row r="10" spans="1:58">
      <c r="A10">
        <v>206155547</v>
      </c>
      <c r="B10" t="s">
        <v>1359</v>
      </c>
      <c r="C10" t="s">
        <v>1348</v>
      </c>
      <c r="D10" t="s">
        <v>1334</v>
      </c>
      <c r="E10" s="1">
        <v>24.387203375399999</v>
      </c>
      <c r="F10" s="29" t="s">
        <v>718</v>
      </c>
      <c r="G10" s="1">
        <v>1.24259758655E-3</v>
      </c>
      <c r="H10" s="29" t="s">
        <v>719</v>
      </c>
      <c r="I10" s="1">
        <v>1.02661747096E-3</v>
      </c>
      <c r="J10" s="29" t="s">
        <v>1338</v>
      </c>
      <c r="K10" s="1">
        <v>2152.8841480000001</v>
      </c>
      <c r="L10" s="29" t="s">
        <v>718</v>
      </c>
      <c r="M10" s="1">
        <v>2.2226099999999999E-4</v>
      </c>
      <c r="N10" s="29" t="s">
        <v>719</v>
      </c>
      <c r="O10" s="1">
        <v>2.1842399999999999E-4</v>
      </c>
      <c r="P10" s="29" t="s">
        <v>1338</v>
      </c>
      <c r="Q10" s="29">
        <v>0.22610126350000001</v>
      </c>
      <c r="R10" s="29" t="s">
        <v>718</v>
      </c>
      <c r="S10" s="29">
        <v>1.751722E-3</v>
      </c>
      <c r="T10" s="29" t="s">
        <v>719</v>
      </c>
      <c r="U10" s="29">
        <v>1.4497122E-3</v>
      </c>
      <c r="V10" s="29" t="s">
        <v>1338</v>
      </c>
      <c r="W10" s="22">
        <v>0.28951738119999998</v>
      </c>
      <c r="X10" s="29" t="s">
        <v>718</v>
      </c>
      <c r="Y10" s="22">
        <v>0.62789464630000003</v>
      </c>
      <c r="Z10" s="29" t="s">
        <v>719</v>
      </c>
      <c r="AA10" s="22">
        <v>7.1983487499999999E-2</v>
      </c>
      <c r="AB10" s="29" t="s">
        <v>1338</v>
      </c>
      <c r="AC10" s="1">
        <v>0.14011535529999999</v>
      </c>
      <c r="AD10" s="29" t="s">
        <v>718</v>
      </c>
      <c r="AE10" s="1">
        <v>1.2793726E-3</v>
      </c>
      <c r="AF10" s="29" t="s">
        <v>719</v>
      </c>
      <c r="AG10" s="1">
        <v>1.3904575000000001E-3</v>
      </c>
      <c r="AH10" s="29" t="s">
        <v>1338</v>
      </c>
      <c r="AI10" s="2">
        <v>32.4</v>
      </c>
      <c r="AJ10" s="29" t="s">
        <v>1355</v>
      </c>
      <c r="AK10" s="2">
        <v>0.6</v>
      </c>
      <c r="AL10" s="29" t="s">
        <v>1356</v>
      </c>
      <c r="AM10" s="2">
        <v>0.6</v>
      </c>
      <c r="AN10" s="29" t="s">
        <v>1338</v>
      </c>
      <c r="AO10" s="2">
        <v>89.4</v>
      </c>
      <c r="AP10" s="29" t="s">
        <v>718</v>
      </c>
      <c r="AQ10" s="2">
        <v>0.1</v>
      </c>
      <c r="AR10" s="29" t="s">
        <v>719</v>
      </c>
      <c r="AS10" s="2">
        <v>0.1</v>
      </c>
      <c r="AT10" s="29" t="s">
        <v>1354</v>
      </c>
      <c r="AU10" s="2">
        <v>19.169915276699999</v>
      </c>
      <c r="AV10" s="29" t="s">
        <v>1355</v>
      </c>
      <c r="AW10" s="2">
        <v>2.50843912811</v>
      </c>
      <c r="AX10" s="29" t="s">
        <v>1356</v>
      </c>
      <c r="AY10" s="2">
        <v>4.8881516040499999</v>
      </c>
      <c r="AZ10" s="29" t="s">
        <v>1338</v>
      </c>
      <c r="BA10" s="29">
        <v>0.18910479541899999</v>
      </c>
      <c r="BB10" s="29" t="s">
        <v>718</v>
      </c>
      <c r="BC10" s="29">
        <v>2.4790975487399999E-2</v>
      </c>
      <c r="BD10" s="29" t="s">
        <v>719</v>
      </c>
      <c r="BE10" s="29">
        <v>4.8556461810999998E-2</v>
      </c>
      <c r="BF10" t="s">
        <v>1339</v>
      </c>
    </row>
    <row r="11" spans="1:58">
      <c r="A11">
        <v>206245553</v>
      </c>
      <c r="B11" t="s">
        <v>1288</v>
      </c>
      <c r="C11" t="s">
        <v>1349</v>
      </c>
      <c r="D11" t="s">
        <v>1353</v>
      </c>
      <c r="E11" s="1">
        <v>7.4949529843500002</v>
      </c>
      <c r="F11" s="29" t="s">
        <v>718</v>
      </c>
      <c r="G11" s="1">
        <v>6.9351772808799996E-3</v>
      </c>
      <c r="H11" s="29" t="s">
        <v>719</v>
      </c>
      <c r="I11" s="1">
        <v>8.3740978251099999E-3</v>
      </c>
      <c r="J11" s="29" t="s">
        <v>1338</v>
      </c>
      <c r="K11" s="1">
        <v>2154.6727820000001</v>
      </c>
      <c r="L11" s="29" t="s">
        <v>718</v>
      </c>
      <c r="M11" s="1">
        <v>1.7853140000000001E-3</v>
      </c>
      <c r="N11" s="29" t="s">
        <v>719</v>
      </c>
      <c r="O11" s="1">
        <v>1.333353E-3</v>
      </c>
      <c r="P11" s="29" t="s">
        <v>1338</v>
      </c>
      <c r="Q11" s="29">
        <v>0.1465744115</v>
      </c>
      <c r="R11" s="29" t="s">
        <v>718</v>
      </c>
      <c r="S11" s="29">
        <v>4.8652254000000001E-3</v>
      </c>
      <c r="T11" s="29" t="s">
        <v>719</v>
      </c>
      <c r="U11" s="29">
        <v>2.7531665999999998E-3</v>
      </c>
      <c r="V11" s="29" t="s">
        <v>1338</v>
      </c>
      <c r="W11" s="22">
        <v>0.28324488840000001</v>
      </c>
      <c r="X11" s="29" t="s">
        <v>718</v>
      </c>
      <c r="Y11" s="22">
        <v>1.0137539239</v>
      </c>
      <c r="Z11" s="29" t="s">
        <v>719</v>
      </c>
      <c r="AA11" s="22">
        <v>0.57182242569999997</v>
      </c>
      <c r="AB11" s="29" t="s">
        <v>1338</v>
      </c>
      <c r="AC11" s="1">
        <v>2.3867821800000001E-2</v>
      </c>
      <c r="AD11" s="29" t="s">
        <v>718</v>
      </c>
      <c r="AE11" s="1">
        <v>2.1140364999999999E-3</v>
      </c>
      <c r="AF11" s="29" t="s">
        <v>719</v>
      </c>
      <c r="AG11" s="1">
        <v>3.4726652999999999E-3</v>
      </c>
      <c r="AH11" s="29" t="s">
        <v>1338</v>
      </c>
      <c r="AI11" s="2">
        <v>11.8</v>
      </c>
      <c r="AJ11" s="29" t="s">
        <v>1355</v>
      </c>
      <c r="AK11" s="2">
        <v>3.7</v>
      </c>
      <c r="AL11" s="29" t="s">
        <v>1356</v>
      </c>
      <c r="AM11" s="2">
        <v>3.6</v>
      </c>
      <c r="AN11" s="29" t="s">
        <v>1338</v>
      </c>
      <c r="AO11" s="2">
        <v>86.7</v>
      </c>
      <c r="AP11" s="29" t="s">
        <v>718</v>
      </c>
      <c r="AQ11" s="2">
        <v>2.9</v>
      </c>
      <c r="AR11" s="29" t="s">
        <v>719</v>
      </c>
      <c r="AS11" s="2">
        <v>2.4</v>
      </c>
      <c r="AT11" s="29" t="s">
        <v>1357</v>
      </c>
      <c r="AU11" s="2">
        <v>2.99682144913</v>
      </c>
      <c r="AV11" s="29" t="s">
        <v>1355</v>
      </c>
      <c r="AW11" s="2">
        <v>0.50294448438499995</v>
      </c>
      <c r="AX11" s="29" t="s">
        <v>1356</v>
      </c>
      <c r="AY11" s="2">
        <v>1.03332608363</v>
      </c>
      <c r="AZ11" s="29" t="s">
        <v>1338</v>
      </c>
      <c r="BA11" s="29">
        <v>6.4183484446399999E-2</v>
      </c>
      <c r="BB11" s="29" t="s">
        <v>718</v>
      </c>
      <c r="BC11" s="29">
        <v>2.2133578284300001E-2</v>
      </c>
      <c r="BD11" s="29" t="s">
        <v>719</v>
      </c>
      <c r="BE11" s="29">
        <v>2.7011940928600001E-2</v>
      </c>
      <c r="BF11" t="s">
        <v>1339</v>
      </c>
    </row>
    <row r="12" spans="1:58">
      <c r="A12">
        <v>206247743</v>
      </c>
      <c r="B12" t="s">
        <v>1288</v>
      </c>
      <c r="C12" t="s">
        <v>1350</v>
      </c>
      <c r="D12" t="s">
        <v>1353</v>
      </c>
      <c r="E12" s="1">
        <v>4.6028272318000001</v>
      </c>
      <c r="F12" s="29" t="s">
        <v>718</v>
      </c>
      <c r="G12" s="1">
        <v>2.8922269358000002E-2</v>
      </c>
      <c r="H12" s="29" t="s">
        <v>719</v>
      </c>
      <c r="I12" s="1">
        <v>3.4226250766199999E-2</v>
      </c>
      <c r="J12" s="29" t="s">
        <v>1338</v>
      </c>
      <c r="K12" s="1">
        <v>2147.8210020000001</v>
      </c>
      <c r="L12" s="29" t="s">
        <v>718</v>
      </c>
      <c r="M12" s="1">
        <v>4.0586329999999999E-3</v>
      </c>
      <c r="N12" s="29" t="s">
        <v>719</v>
      </c>
      <c r="O12" s="1">
        <v>4.7248910000000002E-3</v>
      </c>
      <c r="P12" s="29" t="s">
        <v>1338</v>
      </c>
      <c r="Q12" s="29">
        <v>0.34134786690000002</v>
      </c>
      <c r="R12" s="29" t="s">
        <v>718</v>
      </c>
      <c r="S12" s="29">
        <v>9.3618555999999999E-3</v>
      </c>
      <c r="T12" s="29" t="s">
        <v>719</v>
      </c>
      <c r="U12" s="29">
        <v>8.0168497999999998E-3</v>
      </c>
      <c r="V12" s="29" t="s">
        <v>1338</v>
      </c>
      <c r="W12" s="22">
        <v>3.9959050000000003E-2</v>
      </c>
      <c r="X12" s="29" t="s">
        <v>718</v>
      </c>
      <c r="Y12" s="22">
        <v>0.55368906389999994</v>
      </c>
      <c r="Z12" s="29" t="s">
        <v>719</v>
      </c>
      <c r="AA12" s="22">
        <v>0.61989120730000002</v>
      </c>
      <c r="AB12" s="29" t="s">
        <v>1338</v>
      </c>
      <c r="AC12" s="1">
        <v>1.7797519299999998E-2</v>
      </c>
      <c r="AD12" s="29" t="s">
        <v>718</v>
      </c>
      <c r="AE12" s="1">
        <v>6.4120569999999997E-4</v>
      </c>
      <c r="AF12" s="29" t="s">
        <v>719</v>
      </c>
      <c r="AG12" s="1">
        <v>1.1718989000000001E-3</v>
      </c>
      <c r="AH12" s="29" t="s">
        <v>1354</v>
      </c>
      <c r="AI12" s="2">
        <v>3.8</v>
      </c>
      <c r="AJ12" s="29" t="s">
        <v>1355</v>
      </c>
      <c r="AK12" s="2">
        <v>0.7</v>
      </c>
      <c r="AL12" s="29" t="s">
        <v>1356</v>
      </c>
      <c r="AM12" s="2">
        <v>0.5</v>
      </c>
      <c r="AN12" s="29" t="s">
        <v>1338</v>
      </c>
      <c r="AO12" s="2">
        <v>83.4</v>
      </c>
      <c r="AP12" s="29" t="s">
        <v>718</v>
      </c>
      <c r="AQ12" s="2">
        <v>6.9</v>
      </c>
      <c r="AR12" s="29" t="s">
        <v>719</v>
      </c>
      <c r="AS12" s="2">
        <v>4.5999999999999996</v>
      </c>
      <c r="AT12" s="29" t="s">
        <v>1357</v>
      </c>
      <c r="AU12" s="2">
        <v>1.5648210701900001</v>
      </c>
      <c r="AV12" s="29" t="s">
        <v>1355</v>
      </c>
      <c r="AW12" s="2">
        <v>0.113146043628</v>
      </c>
      <c r="AX12" s="29" t="s">
        <v>1356</v>
      </c>
      <c r="AY12" s="2">
        <v>0.159070847559</v>
      </c>
      <c r="AZ12" s="29" t="s">
        <v>1338</v>
      </c>
      <c r="BA12" s="29">
        <v>1.40023739015E-2</v>
      </c>
      <c r="BB12" s="29" t="s">
        <v>718</v>
      </c>
      <c r="BC12" s="29">
        <v>2.77390185289E-3</v>
      </c>
      <c r="BD12" s="29" t="s">
        <v>719</v>
      </c>
      <c r="BE12" s="29">
        <v>2.2310450706499998E-3</v>
      </c>
      <c r="BF12" t="s">
        <v>1339</v>
      </c>
    </row>
    <row r="13" spans="1:58">
      <c r="A13">
        <v>206311743</v>
      </c>
      <c r="B13" t="s">
        <v>1288</v>
      </c>
      <c r="C13" t="s">
        <v>1351</v>
      </c>
      <c r="D13" t="s">
        <v>1353</v>
      </c>
      <c r="E13" s="1">
        <v>4.3115635496599998</v>
      </c>
      <c r="F13" s="29" t="s">
        <v>718</v>
      </c>
      <c r="G13" s="1">
        <v>3.335819403E-3</v>
      </c>
      <c r="H13" s="29" t="s">
        <v>719</v>
      </c>
      <c r="I13" s="1">
        <v>3.9340395018699998E-3</v>
      </c>
      <c r="J13" s="29" t="s">
        <v>1338</v>
      </c>
      <c r="K13" s="1">
        <v>2155.0419240000001</v>
      </c>
      <c r="L13" s="29" t="s">
        <v>718</v>
      </c>
      <c r="M13" s="1">
        <v>1.8322799999999999E-3</v>
      </c>
      <c r="N13" s="29" t="s">
        <v>719</v>
      </c>
      <c r="O13" s="1">
        <v>1.7953839999999999E-3</v>
      </c>
      <c r="P13" s="29" t="s">
        <v>1338</v>
      </c>
      <c r="Q13" s="29">
        <v>0.20020705110000001</v>
      </c>
      <c r="R13" s="29" t="s">
        <v>718</v>
      </c>
      <c r="S13" s="29">
        <v>3.6250961E-3</v>
      </c>
      <c r="T13" s="29" t="s">
        <v>719</v>
      </c>
      <c r="U13" s="29">
        <v>3.0018220999999999E-3</v>
      </c>
      <c r="V13" s="29" t="s">
        <v>1338</v>
      </c>
      <c r="W13" s="22">
        <v>0.80650712930000001</v>
      </c>
      <c r="X13" s="29" t="s">
        <v>718</v>
      </c>
      <c r="Y13" s="22">
        <v>7.9114111999999993E-3</v>
      </c>
      <c r="Z13" s="29" t="s">
        <v>719</v>
      </c>
      <c r="AA13" s="22">
        <v>9.2395763999999995E-3</v>
      </c>
      <c r="AB13" s="29" t="s">
        <v>1338</v>
      </c>
      <c r="AC13" s="1">
        <v>0.20636540950000001</v>
      </c>
      <c r="AD13" s="29" t="s">
        <v>718</v>
      </c>
      <c r="AE13" s="1">
        <v>1.3823822E-3</v>
      </c>
      <c r="AF13" s="29" t="s">
        <v>719</v>
      </c>
      <c r="AG13" s="1">
        <v>1.5343087000000001E-3</v>
      </c>
      <c r="AH13" s="29" t="s">
        <v>1354</v>
      </c>
      <c r="AI13" s="2">
        <v>4.0999999999999996</v>
      </c>
      <c r="AJ13" s="29" t="s">
        <v>1355</v>
      </c>
      <c r="AK13" s="2">
        <v>0.3</v>
      </c>
      <c r="AL13" s="29" t="s">
        <v>1356</v>
      </c>
      <c r="AM13" s="2">
        <v>0.3</v>
      </c>
      <c r="AN13" s="29" t="s">
        <v>1338</v>
      </c>
      <c r="AO13" s="2">
        <v>78.5</v>
      </c>
      <c r="AP13" s="29" t="s">
        <v>718</v>
      </c>
      <c r="AQ13" s="2">
        <v>1</v>
      </c>
      <c r="AR13" s="29" t="s">
        <v>719</v>
      </c>
      <c r="AS13" s="2">
        <v>0.8</v>
      </c>
      <c r="AT13" s="29" t="s">
        <v>1354</v>
      </c>
      <c r="AU13" s="2">
        <v>16.116179108299999</v>
      </c>
      <c r="AV13" s="29" t="s">
        <v>1355</v>
      </c>
      <c r="AW13" s="2">
        <v>1.03933280864</v>
      </c>
      <c r="AX13" s="29" t="s">
        <v>1356</v>
      </c>
      <c r="AY13" s="2">
        <v>0.87519957198200005</v>
      </c>
      <c r="AZ13" s="29" t="s">
        <v>1338</v>
      </c>
      <c r="BA13" s="29">
        <v>1.34409492715E-2</v>
      </c>
      <c r="BB13" s="29" t="s">
        <v>718</v>
      </c>
      <c r="BC13" s="29">
        <v>1.17278507418E-3</v>
      </c>
      <c r="BD13" s="29" t="s">
        <v>719</v>
      </c>
      <c r="BE13" s="29">
        <v>1.2335290356099999E-3</v>
      </c>
      <c r="BF13" t="s">
        <v>1339</v>
      </c>
    </row>
    <row r="14" spans="1:58">
      <c r="A14" s="45" t="s">
        <v>1358</v>
      </c>
      <c r="B14" t="s">
        <v>1288</v>
      </c>
      <c r="C14" t="s">
        <v>1352</v>
      </c>
      <c r="D14" t="s">
        <v>1288</v>
      </c>
      <c r="E14" s="1" t="s">
        <v>645</v>
      </c>
      <c r="F14" s="1"/>
      <c r="G14" s="1"/>
      <c r="H14" s="1"/>
      <c r="I14" s="1"/>
      <c r="J14" s="29" t="s">
        <v>1288</v>
      </c>
      <c r="K14" s="1" t="s">
        <v>645</v>
      </c>
      <c r="L14" s="29"/>
      <c r="M14" s="29"/>
      <c r="N14" s="29"/>
      <c r="O14" s="29"/>
      <c r="P14" s="29" t="s">
        <v>1288</v>
      </c>
      <c r="Q14" s="29" t="s">
        <v>645</v>
      </c>
      <c r="R14" s="1"/>
      <c r="V14" s="29" t="s">
        <v>1288</v>
      </c>
      <c r="W14" s="1" t="s">
        <v>645</v>
      </c>
      <c r="X14" s="1"/>
      <c r="AB14" s="29" t="s">
        <v>1288</v>
      </c>
      <c r="AC14" s="1" t="s">
        <v>645</v>
      </c>
      <c r="AD14" s="1"/>
      <c r="AH14" s="29" t="s">
        <v>1288</v>
      </c>
      <c r="AI14" s="1" t="s">
        <v>645</v>
      </c>
      <c r="AJ14" s="1"/>
      <c r="AN14" s="29" t="s">
        <v>1288</v>
      </c>
      <c r="AO14" s="1" t="s">
        <v>645</v>
      </c>
      <c r="AP14" s="1"/>
      <c r="AT14" s="29" t="s">
        <v>1288</v>
      </c>
      <c r="AU14" s="1" t="s">
        <v>645</v>
      </c>
      <c r="AV14" s="1"/>
      <c r="AZ14" s="29" t="s">
        <v>1288</v>
      </c>
      <c r="BA14" s="1" t="s">
        <v>645</v>
      </c>
      <c r="BB14" s="1"/>
    </row>
  </sheetData>
  <conditionalFormatting sqref="E3 A1:BE1 A3:A6 A8:A9 G3 F3:F13 Q2:Q11 S2:S11 Y2:Y11 AE2:AE11 AK2:AK11 AQ2:AQ11 AW2:AW11 BC2:BC11 I3 H3:H13 U2:U11 AA2:AA11 AG2:AG11 AM2:AM11 AS2:AS11 AY2:AY11 BE2:BE11 W2:W11 AC2:AC11 AI2:AI11 AO2:AO11 AU2:AU11 BA2:BA11 A2:J2 O2:O11 K2:K11 M2:M11 J3:J13 B3:D14">
    <cfRule type="cellIs" dxfId="35" priority="48" operator="lessThan">
      <formula>0</formula>
    </cfRule>
  </conditionalFormatting>
  <conditionalFormatting sqref="A13:A14">
    <cfRule type="duplicateValues" dxfId="34" priority="49"/>
  </conditionalFormatting>
  <conditionalFormatting sqref="A7">
    <cfRule type="cellIs" dxfId="33" priority="47" operator="lessThan">
      <formula>0</formula>
    </cfRule>
  </conditionalFormatting>
  <conditionalFormatting sqref="A10">
    <cfRule type="cellIs" dxfId="32" priority="46" operator="lessThan">
      <formula>0</formula>
    </cfRule>
  </conditionalFormatting>
  <conditionalFormatting sqref="A11">
    <cfRule type="cellIs" dxfId="31" priority="45" operator="lessThan">
      <formula>0</formula>
    </cfRule>
  </conditionalFormatting>
  <conditionalFormatting sqref="AT14">
    <cfRule type="cellIs" dxfId="30" priority="18" operator="lessThan">
      <formula>0</formula>
    </cfRule>
  </conditionalFormatting>
  <conditionalFormatting sqref="AN14">
    <cfRule type="cellIs" dxfId="29" priority="17" operator="lessThan">
      <formula>0</formula>
    </cfRule>
  </conditionalFormatting>
  <conditionalFormatting sqref="AH14">
    <cfRule type="cellIs" dxfId="28" priority="16" operator="lessThan">
      <formula>0</formula>
    </cfRule>
  </conditionalFormatting>
  <conditionalFormatting sqref="AB14">
    <cfRule type="cellIs" dxfId="27" priority="15" operator="lessThan">
      <formula>0</formula>
    </cfRule>
  </conditionalFormatting>
  <conditionalFormatting sqref="V14">
    <cfRule type="cellIs" dxfId="26" priority="14" operator="lessThan">
      <formula>0</formula>
    </cfRule>
  </conditionalFormatting>
  <conditionalFormatting sqref="J14 L14:O14">
    <cfRule type="cellIs" dxfId="25" priority="13" operator="lessThan">
      <formula>0</formula>
    </cfRule>
  </conditionalFormatting>
  <conditionalFormatting sqref="R2:R13">
    <cfRule type="cellIs" dxfId="24" priority="38" operator="lessThan">
      <formula>0</formula>
    </cfRule>
  </conditionalFormatting>
  <conditionalFormatting sqref="X2:X13">
    <cfRule type="cellIs" dxfId="23" priority="37" operator="lessThan">
      <formula>0</formula>
    </cfRule>
  </conditionalFormatting>
  <conditionalFormatting sqref="AD2:AD13">
    <cfRule type="cellIs" dxfId="22" priority="36" operator="lessThan">
      <formula>0</formula>
    </cfRule>
  </conditionalFormatting>
  <conditionalFormatting sqref="AJ2:AJ13">
    <cfRule type="cellIs" dxfId="21" priority="35" operator="lessThan">
      <formula>0</formula>
    </cfRule>
  </conditionalFormatting>
  <conditionalFormatting sqref="AP2:AP13">
    <cfRule type="cellIs" dxfId="20" priority="34" operator="lessThan">
      <formula>0</formula>
    </cfRule>
  </conditionalFormatting>
  <conditionalFormatting sqref="AV2:AV13">
    <cfRule type="cellIs" dxfId="19" priority="33" operator="lessThan">
      <formula>0</formula>
    </cfRule>
  </conditionalFormatting>
  <conditionalFormatting sqref="BB2:BB13">
    <cfRule type="cellIs" dxfId="18" priority="32" operator="lessThan">
      <formula>0</formula>
    </cfRule>
  </conditionalFormatting>
  <conditionalFormatting sqref="T2:T13">
    <cfRule type="cellIs" dxfId="17" priority="31" operator="lessThan">
      <formula>0</formula>
    </cfRule>
  </conditionalFormatting>
  <conditionalFormatting sqref="Z2:Z13">
    <cfRule type="cellIs" dxfId="16" priority="30" operator="lessThan">
      <formula>0</formula>
    </cfRule>
  </conditionalFormatting>
  <conditionalFormatting sqref="AF2:AF13">
    <cfRule type="cellIs" dxfId="15" priority="29" operator="lessThan">
      <formula>0</formula>
    </cfRule>
  </conditionalFormatting>
  <conditionalFormatting sqref="AL2:AL13">
    <cfRule type="cellIs" dxfId="14" priority="28" operator="lessThan">
      <formula>0</formula>
    </cfRule>
  </conditionalFormatting>
  <conditionalFormatting sqref="AR2:AR13">
    <cfRule type="cellIs" dxfId="13" priority="27" operator="lessThan">
      <formula>0</formula>
    </cfRule>
  </conditionalFormatting>
  <conditionalFormatting sqref="AX2:AX13">
    <cfRule type="cellIs" dxfId="12" priority="26" operator="lessThan">
      <formula>0</formula>
    </cfRule>
  </conditionalFormatting>
  <conditionalFormatting sqref="BD2:BD13">
    <cfRule type="cellIs" dxfId="11" priority="25" operator="lessThan">
      <formula>0</formula>
    </cfRule>
  </conditionalFormatting>
  <conditionalFormatting sqref="AZ14">
    <cfRule type="cellIs" dxfId="10" priority="19" operator="lessThan">
      <formula>0</formula>
    </cfRule>
  </conditionalFormatting>
  <conditionalFormatting sqref="L2:L13">
    <cfRule type="cellIs" dxfId="9" priority="11" operator="lessThan">
      <formula>0</formula>
    </cfRule>
  </conditionalFormatting>
  <conditionalFormatting sqref="N2:N13">
    <cfRule type="cellIs" dxfId="8" priority="10" operator="lessThan">
      <formula>0</formula>
    </cfRule>
  </conditionalFormatting>
  <conditionalFormatting sqref="P14">
    <cfRule type="cellIs" dxfId="7" priority="8" operator="lessThan">
      <formula>0</formula>
    </cfRule>
  </conditionalFormatting>
  <conditionalFormatting sqref="P2:P13">
    <cfRule type="cellIs" dxfId="6" priority="7" operator="lessThan">
      <formula>0</formula>
    </cfRule>
  </conditionalFormatting>
  <conditionalFormatting sqref="V2:V13">
    <cfRule type="cellIs" dxfId="5" priority="6" operator="lessThan">
      <formula>0</formula>
    </cfRule>
  </conditionalFormatting>
  <conditionalFormatting sqref="AB2:AB13">
    <cfRule type="cellIs" dxfId="4" priority="5" operator="lessThan">
      <formula>0</formula>
    </cfRule>
  </conditionalFormatting>
  <conditionalFormatting sqref="AH2:AH13">
    <cfRule type="cellIs" dxfId="3" priority="4" operator="lessThan">
      <formula>0</formula>
    </cfRule>
  </conditionalFormatting>
  <conditionalFormatting sqref="AN2:AN13">
    <cfRule type="cellIs" dxfId="2" priority="3" operator="lessThan">
      <formula>0</formula>
    </cfRule>
  </conditionalFormatting>
  <conditionalFormatting sqref="AT2:AT13">
    <cfRule type="cellIs" dxfId="1" priority="2" operator="lessThan">
      <formula>0</formula>
    </cfRule>
  </conditionalFormatting>
  <conditionalFormatting sqref="AZ2:AZ13">
    <cfRule type="cellIs" dxfId="0"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Y70"/>
  <sheetViews>
    <sheetView workbookViewId="0">
      <pane ySplit="2" topLeftCell="A32" activePane="bottomLeft" state="frozen"/>
      <selection activeCell="F28" sqref="F28"/>
      <selection pane="bottomLeft" activeCell="E69" sqref="E69"/>
    </sheetView>
  </sheetViews>
  <sheetFormatPr baseColWidth="10" defaultRowHeight="15" x14ac:dyDescent="0"/>
  <cols>
    <col min="1" max="1" width="11.33203125" bestFit="1" customWidth="1"/>
    <col min="25" max="25" width="10.83203125" style="3"/>
    <col min="26" max="16384" width="10.83203125" style="6"/>
  </cols>
  <sheetData>
    <row r="1" spans="1:25" customFormat="1">
      <c r="A1" s="6" t="s">
        <v>683</v>
      </c>
      <c r="B1" s="3" t="s">
        <v>573</v>
      </c>
      <c r="C1" s="3" t="s">
        <v>943</v>
      </c>
      <c r="D1" s="6" t="s">
        <v>3</v>
      </c>
      <c r="E1" s="6" t="s">
        <v>4</v>
      </c>
      <c r="F1" s="6" t="s">
        <v>58</v>
      </c>
      <c r="G1" s="6" t="s">
        <v>59</v>
      </c>
      <c r="H1" s="6" t="s">
        <v>60</v>
      </c>
      <c r="I1" s="6" t="s">
        <v>61</v>
      </c>
      <c r="J1" s="6" t="s">
        <v>576</v>
      </c>
      <c r="K1" s="6" t="s">
        <v>710</v>
      </c>
      <c r="L1" s="6" t="s">
        <v>711</v>
      </c>
      <c r="M1" s="6" t="s">
        <v>58</v>
      </c>
      <c r="N1" s="6" t="s">
        <v>702</v>
      </c>
      <c r="O1" s="6" t="s">
        <v>703</v>
      </c>
      <c r="P1" s="6" t="s">
        <v>59</v>
      </c>
      <c r="Q1" s="6" t="s">
        <v>704</v>
      </c>
      <c r="R1" s="6" t="s">
        <v>705</v>
      </c>
      <c r="S1" s="6" t="s">
        <v>60</v>
      </c>
      <c r="T1" s="6" t="s">
        <v>706</v>
      </c>
      <c r="U1" s="6" t="s">
        <v>707</v>
      </c>
      <c r="V1" s="6" t="s">
        <v>61</v>
      </c>
      <c r="W1" s="6" t="s">
        <v>708</v>
      </c>
      <c r="X1" s="6" t="s">
        <v>709</v>
      </c>
      <c r="Y1" s="6" t="s">
        <v>5</v>
      </c>
    </row>
    <row r="2" spans="1:25" customFormat="1">
      <c r="A2" s="6" t="s">
        <v>125</v>
      </c>
      <c r="B2" s="3" t="s">
        <v>125</v>
      </c>
      <c r="C2" s="3" t="s">
        <v>125</v>
      </c>
      <c r="D2" s="6" t="s">
        <v>489</v>
      </c>
      <c r="E2" s="6" t="s">
        <v>489</v>
      </c>
      <c r="F2" s="6" t="s">
        <v>489</v>
      </c>
      <c r="G2" s="6" t="s">
        <v>489</v>
      </c>
      <c r="H2" s="6" t="s">
        <v>489</v>
      </c>
      <c r="I2" s="6" t="s">
        <v>489</v>
      </c>
      <c r="J2" s="6" t="s">
        <v>575</v>
      </c>
      <c r="K2" s="6" t="s">
        <v>575</v>
      </c>
      <c r="L2" s="6" t="s">
        <v>575</v>
      </c>
      <c r="M2" s="6" t="s">
        <v>701</v>
      </c>
      <c r="N2" s="6" t="s">
        <v>701</v>
      </c>
      <c r="O2" s="6" t="s">
        <v>701</v>
      </c>
      <c r="P2" s="6" t="s">
        <v>701</v>
      </c>
      <c r="Q2" s="6" t="s">
        <v>701</v>
      </c>
      <c r="R2" s="6" t="s">
        <v>701</v>
      </c>
      <c r="S2" s="6" t="s">
        <v>701</v>
      </c>
      <c r="T2" s="6" t="s">
        <v>701</v>
      </c>
      <c r="U2" s="6" t="s">
        <v>701</v>
      </c>
      <c r="V2" s="6" t="s">
        <v>701</v>
      </c>
      <c r="W2" s="6" t="s">
        <v>701</v>
      </c>
      <c r="X2" s="6" t="s">
        <v>701</v>
      </c>
      <c r="Y2" s="6" t="s">
        <v>125</v>
      </c>
    </row>
    <row r="3" spans="1:25" customFormat="1">
      <c r="A3" s="7">
        <v>201160662</v>
      </c>
      <c r="B3" s="3" t="s">
        <v>571</v>
      </c>
      <c r="C3" s="3" t="s">
        <v>944</v>
      </c>
      <c r="D3" s="6">
        <v>0.28000000000000003</v>
      </c>
      <c r="E3" s="6">
        <v>0.14099999999999999</v>
      </c>
      <c r="F3" s="6">
        <v>2.7</v>
      </c>
      <c r="G3" s="6">
        <v>4.0599999999999996</v>
      </c>
      <c r="H3" s="6">
        <v>5.08</v>
      </c>
      <c r="I3" s="6">
        <v>5.57</v>
      </c>
      <c r="J3" s="25">
        <v>378.98597538299998</v>
      </c>
      <c r="K3" s="25">
        <v>49.114907667700002</v>
      </c>
      <c r="L3" s="25">
        <v>2070.6568463799999</v>
      </c>
      <c r="M3" s="25">
        <f t="shared" ref="M3:M34" si="0">0.25*J3</f>
        <v>94.746493845749995</v>
      </c>
      <c r="N3" s="25">
        <f t="shared" ref="N3:N34" si="1">0.25*K3</f>
        <v>12.278726916925001</v>
      </c>
      <c r="O3" s="25">
        <f t="shared" ref="O3:O34" si="2">0.25*L3</f>
        <v>517.66421159499998</v>
      </c>
      <c r="P3" s="25">
        <f t="shared" ref="P3:P34" si="3">0.5*J3</f>
        <v>189.49298769149999</v>
      </c>
      <c r="Q3" s="25">
        <f t="shared" ref="Q3:Q34" si="4">0.5*K3</f>
        <v>24.557453833850001</v>
      </c>
      <c r="R3" s="25">
        <f t="shared" ref="R3:R34" si="5">0.5*L3</f>
        <v>1035.32842319</v>
      </c>
      <c r="S3" s="25">
        <f t="shared" ref="S3:S34" si="6">1*J3</f>
        <v>378.98597538299998</v>
      </c>
      <c r="T3" s="25">
        <f t="shared" ref="T3:T34" si="7">1*K3</f>
        <v>49.114907667700002</v>
      </c>
      <c r="U3" s="25">
        <f t="shared" ref="U3:U34" si="8">1*L3</f>
        <v>2070.6568463799999</v>
      </c>
      <c r="V3" s="25">
        <f t="shared" ref="V3:V34" si="9">2*J3</f>
        <v>757.97195076599996</v>
      </c>
      <c r="W3" s="25">
        <f t="shared" ref="W3:W34" si="10">2*K3</f>
        <v>98.229815335400005</v>
      </c>
      <c r="X3" s="25">
        <f t="shared" ref="X3:X34" si="11">2*L3</f>
        <v>4141.3136927599999</v>
      </c>
      <c r="Y3" s="6" t="s">
        <v>6</v>
      </c>
    </row>
    <row r="4" spans="1:25">
      <c r="A4" s="7">
        <v>201207683</v>
      </c>
      <c r="B4" s="3" t="s">
        <v>571</v>
      </c>
      <c r="C4" s="3" t="s">
        <v>944</v>
      </c>
      <c r="D4" s="6">
        <v>0.3</v>
      </c>
      <c r="E4" s="6">
        <v>0.13</v>
      </c>
      <c r="F4" s="6">
        <v>3.15</v>
      </c>
      <c r="G4" s="6">
        <v>3.96</v>
      </c>
      <c r="H4" s="6">
        <v>5.03</v>
      </c>
      <c r="I4" s="6">
        <v>6.15</v>
      </c>
      <c r="J4" s="23">
        <v>127.924289481</v>
      </c>
      <c r="K4" s="23">
        <v>10.053044184099999</v>
      </c>
      <c r="L4" s="23">
        <v>1761.29803507</v>
      </c>
      <c r="M4" s="25">
        <f t="shared" si="0"/>
        <v>31.981072370250001</v>
      </c>
      <c r="N4" s="25">
        <f t="shared" si="1"/>
        <v>2.5132610460249998</v>
      </c>
      <c r="O4" s="25">
        <f t="shared" si="2"/>
        <v>440.32450876749999</v>
      </c>
      <c r="P4" s="25">
        <f t="shared" si="3"/>
        <v>63.962144740500001</v>
      </c>
      <c r="Q4" s="25">
        <f t="shared" si="4"/>
        <v>5.0265220920499996</v>
      </c>
      <c r="R4" s="25">
        <f t="shared" si="5"/>
        <v>880.64901753499998</v>
      </c>
      <c r="S4" s="25">
        <f t="shared" si="6"/>
        <v>127.924289481</v>
      </c>
      <c r="T4" s="25">
        <f t="shared" si="7"/>
        <v>10.053044184099999</v>
      </c>
      <c r="U4" s="25">
        <f t="shared" si="8"/>
        <v>1761.29803507</v>
      </c>
      <c r="V4" s="25">
        <f t="shared" si="9"/>
        <v>255.848578962</v>
      </c>
      <c r="W4" s="25">
        <f t="shared" si="10"/>
        <v>20.106088368199998</v>
      </c>
      <c r="X4" s="25">
        <f t="shared" si="11"/>
        <v>3522.5960701399999</v>
      </c>
      <c r="Y4" s="6" t="s">
        <v>7</v>
      </c>
    </row>
    <row r="5" spans="1:25">
      <c r="A5" s="7">
        <v>201208431</v>
      </c>
      <c r="B5" s="3" t="s">
        <v>572</v>
      </c>
      <c r="C5" s="3" t="s">
        <v>944</v>
      </c>
      <c r="D5" s="6">
        <v>0.25</v>
      </c>
      <c r="E5" s="6">
        <v>0.123</v>
      </c>
      <c r="F5" s="6">
        <v>2.36</v>
      </c>
      <c r="G5" s="6">
        <v>3.44</v>
      </c>
      <c r="H5" s="6">
        <v>4.43</v>
      </c>
      <c r="I5" s="6">
        <v>4.55</v>
      </c>
      <c r="J5" s="23">
        <v>227.94797525600001</v>
      </c>
      <c r="K5" s="23">
        <v>11.971424362</v>
      </c>
      <c r="L5" s="23">
        <v>13.2869204228</v>
      </c>
      <c r="M5" s="25">
        <f t="shared" si="0"/>
        <v>56.986993814000002</v>
      </c>
      <c r="N5" s="25">
        <f t="shared" si="1"/>
        <v>2.9928560905000001</v>
      </c>
      <c r="O5" s="25">
        <f t="shared" si="2"/>
        <v>3.3217301056999999</v>
      </c>
      <c r="P5" s="25">
        <f t="shared" si="3"/>
        <v>113.973987628</v>
      </c>
      <c r="Q5" s="25">
        <f t="shared" si="4"/>
        <v>5.9857121810000002</v>
      </c>
      <c r="R5" s="25">
        <f t="shared" si="5"/>
        <v>6.6434602113999999</v>
      </c>
      <c r="S5" s="25">
        <f t="shared" si="6"/>
        <v>227.94797525600001</v>
      </c>
      <c r="T5" s="25">
        <f t="shared" si="7"/>
        <v>11.971424362</v>
      </c>
      <c r="U5" s="25">
        <f t="shared" si="8"/>
        <v>13.2869204228</v>
      </c>
      <c r="V5" s="25">
        <f t="shared" si="9"/>
        <v>455.89595051200001</v>
      </c>
      <c r="W5" s="25">
        <f t="shared" si="10"/>
        <v>23.942848724000001</v>
      </c>
      <c r="X5" s="25">
        <f t="shared" si="11"/>
        <v>26.573840845599999</v>
      </c>
      <c r="Y5" s="6" t="s">
        <v>8</v>
      </c>
    </row>
    <row r="6" spans="1:25">
      <c r="A6" s="7">
        <v>201246763</v>
      </c>
      <c r="B6" s="3" t="s">
        <v>571</v>
      </c>
      <c r="C6" s="3" t="s">
        <v>944</v>
      </c>
      <c r="D6" s="6">
        <v>0.38</v>
      </c>
      <c r="E6" s="6">
        <v>0.129</v>
      </c>
      <c r="F6" s="6">
        <v>1.93</v>
      </c>
      <c r="G6" s="6">
        <v>2.97</v>
      </c>
      <c r="H6" s="6">
        <v>4.26</v>
      </c>
      <c r="I6" s="6">
        <v>5.01</v>
      </c>
      <c r="J6" s="23">
        <v>428.22395036500001</v>
      </c>
      <c r="K6" s="23">
        <v>62.501382920600001</v>
      </c>
      <c r="L6" s="23">
        <v>2040.9225359</v>
      </c>
      <c r="M6" s="25">
        <f t="shared" si="0"/>
        <v>107.05598759125</v>
      </c>
      <c r="N6" s="25">
        <f t="shared" si="1"/>
        <v>15.62534573015</v>
      </c>
      <c r="O6" s="25">
        <f t="shared" si="2"/>
        <v>510.23063397499999</v>
      </c>
      <c r="P6" s="25">
        <f t="shared" si="3"/>
        <v>214.1119751825</v>
      </c>
      <c r="Q6" s="25">
        <f t="shared" si="4"/>
        <v>31.250691460300001</v>
      </c>
      <c r="R6" s="25">
        <f t="shared" si="5"/>
        <v>1020.46126795</v>
      </c>
      <c r="S6" s="25">
        <f t="shared" si="6"/>
        <v>428.22395036500001</v>
      </c>
      <c r="T6" s="25">
        <f t="shared" si="7"/>
        <v>62.501382920600001</v>
      </c>
      <c r="U6" s="25">
        <f t="shared" si="8"/>
        <v>2040.9225359</v>
      </c>
      <c r="V6" s="25">
        <f t="shared" si="9"/>
        <v>856.44790073000001</v>
      </c>
      <c r="W6" s="25">
        <f t="shared" si="10"/>
        <v>125.0027658412</v>
      </c>
      <c r="X6" s="25">
        <f t="shared" si="11"/>
        <v>4081.8450717999999</v>
      </c>
      <c r="Y6" s="6" t="s">
        <v>9</v>
      </c>
    </row>
    <row r="7" spans="1:25">
      <c r="A7" s="7">
        <v>201253025</v>
      </c>
      <c r="B7" s="3" t="s">
        <v>131</v>
      </c>
      <c r="C7" s="3" t="s">
        <v>944</v>
      </c>
      <c r="D7" s="6">
        <v>0.37</v>
      </c>
      <c r="E7" s="6">
        <v>0.17499999999999999</v>
      </c>
      <c r="F7" s="6">
        <v>2.02</v>
      </c>
      <c r="G7" s="6">
        <v>2.89</v>
      </c>
      <c r="H7" s="6">
        <v>4.08</v>
      </c>
      <c r="I7" s="6">
        <v>4.7</v>
      </c>
      <c r="J7" s="23">
        <v>718.940847061</v>
      </c>
      <c r="K7" s="23">
        <v>108.87549660400001</v>
      </c>
      <c r="L7" s="23">
        <v>179.02102256200001</v>
      </c>
      <c r="M7" s="25">
        <f t="shared" si="0"/>
        <v>179.73521176525</v>
      </c>
      <c r="N7" s="25">
        <f t="shared" si="1"/>
        <v>27.218874151000001</v>
      </c>
      <c r="O7" s="25">
        <f t="shared" si="2"/>
        <v>44.755255640500003</v>
      </c>
      <c r="P7" s="25">
        <f t="shared" si="3"/>
        <v>359.4704235305</v>
      </c>
      <c r="Q7" s="25">
        <f t="shared" si="4"/>
        <v>54.437748302000003</v>
      </c>
      <c r="R7" s="25">
        <f t="shared" si="5"/>
        <v>89.510511281000007</v>
      </c>
      <c r="S7" s="25">
        <f t="shared" si="6"/>
        <v>718.940847061</v>
      </c>
      <c r="T7" s="25">
        <f t="shared" si="7"/>
        <v>108.87549660400001</v>
      </c>
      <c r="U7" s="25">
        <f t="shared" si="8"/>
        <v>179.02102256200001</v>
      </c>
      <c r="V7" s="25">
        <f t="shared" si="9"/>
        <v>1437.881694122</v>
      </c>
      <c r="W7" s="25">
        <f t="shared" si="10"/>
        <v>217.75099320800001</v>
      </c>
      <c r="X7" s="25">
        <f t="shared" si="11"/>
        <v>358.04204512400003</v>
      </c>
      <c r="Y7" s="6" t="s">
        <v>10</v>
      </c>
    </row>
    <row r="8" spans="1:25">
      <c r="A8" s="7">
        <v>201257461</v>
      </c>
      <c r="B8" s="3" t="s">
        <v>492</v>
      </c>
      <c r="C8" s="3" t="s">
        <v>944</v>
      </c>
      <c r="D8" s="6">
        <v>0.3</v>
      </c>
      <c r="E8" s="6">
        <v>0.108</v>
      </c>
      <c r="F8" s="6">
        <v>2.46</v>
      </c>
      <c r="G8" s="6">
        <v>3.45</v>
      </c>
      <c r="H8" s="6">
        <v>4.62</v>
      </c>
      <c r="I8" s="6">
        <v>5.73</v>
      </c>
      <c r="J8" s="23">
        <v>2458.8268149999999</v>
      </c>
      <c r="K8" s="23">
        <v>163.04921308799999</v>
      </c>
      <c r="L8" s="23">
        <v>232.007612585</v>
      </c>
      <c r="M8" s="25">
        <f t="shared" si="0"/>
        <v>614.70670374999997</v>
      </c>
      <c r="N8" s="25">
        <f t="shared" si="1"/>
        <v>40.762303271999997</v>
      </c>
      <c r="O8" s="25">
        <f t="shared" si="2"/>
        <v>58.001903146250001</v>
      </c>
      <c r="P8" s="25">
        <f t="shared" si="3"/>
        <v>1229.4134074999999</v>
      </c>
      <c r="Q8" s="25">
        <f t="shared" si="4"/>
        <v>81.524606543999994</v>
      </c>
      <c r="R8" s="25">
        <f t="shared" si="5"/>
        <v>116.0038062925</v>
      </c>
      <c r="S8" s="25">
        <f t="shared" si="6"/>
        <v>2458.8268149999999</v>
      </c>
      <c r="T8" s="25">
        <f t="shared" si="7"/>
        <v>163.04921308799999</v>
      </c>
      <c r="U8" s="25">
        <f t="shared" si="8"/>
        <v>232.007612585</v>
      </c>
      <c r="V8" s="25">
        <f t="shared" si="9"/>
        <v>4917.6536299999998</v>
      </c>
      <c r="W8" s="25">
        <f t="shared" si="10"/>
        <v>326.09842617599998</v>
      </c>
      <c r="X8" s="25">
        <f t="shared" si="11"/>
        <v>464.01522517000001</v>
      </c>
      <c r="Y8" s="6" t="s">
        <v>11</v>
      </c>
    </row>
    <row r="9" spans="1:25">
      <c r="A9" s="7">
        <v>201270464</v>
      </c>
      <c r="B9" s="3" t="s">
        <v>571</v>
      </c>
      <c r="C9" s="3" t="s">
        <v>944</v>
      </c>
      <c r="D9" s="6">
        <v>0.74</v>
      </c>
      <c r="E9" s="6">
        <v>8.1000000000000003E-2</v>
      </c>
      <c r="F9" s="6">
        <v>2.15</v>
      </c>
      <c r="G9" s="6">
        <v>2.38</v>
      </c>
      <c r="H9" s="6">
        <v>3.04</v>
      </c>
      <c r="I9" s="6">
        <v>4.5</v>
      </c>
      <c r="J9" s="23">
        <v>324.94639832199999</v>
      </c>
      <c r="K9" s="23">
        <v>51.586560062499998</v>
      </c>
      <c r="L9" s="23">
        <v>58.068581242599997</v>
      </c>
      <c r="M9" s="25">
        <f t="shared" si="0"/>
        <v>81.236599580499998</v>
      </c>
      <c r="N9" s="25">
        <f t="shared" si="1"/>
        <v>12.896640015625</v>
      </c>
      <c r="O9" s="25">
        <f t="shared" si="2"/>
        <v>14.517145310649999</v>
      </c>
      <c r="P9" s="25">
        <f t="shared" si="3"/>
        <v>162.473199161</v>
      </c>
      <c r="Q9" s="25">
        <f t="shared" si="4"/>
        <v>25.793280031249999</v>
      </c>
      <c r="R9" s="25">
        <f t="shared" si="5"/>
        <v>29.034290621299998</v>
      </c>
      <c r="S9" s="25">
        <f t="shared" si="6"/>
        <v>324.94639832199999</v>
      </c>
      <c r="T9" s="25">
        <f t="shared" si="7"/>
        <v>51.586560062499998</v>
      </c>
      <c r="U9" s="25">
        <f t="shared" si="8"/>
        <v>58.068581242599997</v>
      </c>
      <c r="V9" s="25">
        <f t="shared" si="9"/>
        <v>649.89279664399999</v>
      </c>
      <c r="W9" s="25">
        <f t="shared" si="10"/>
        <v>103.173120125</v>
      </c>
      <c r="X9" s="25">
        <f t="shared" si="11"/>
        <v>116.13716248519999</v>
      </c>
      <c r="Y9" s="6" t="s">
        <v>12</v>
      </c>
    </row>
    <row r="10" spans="1:25">
      <c r="A10" s="7">
        <v>201295312</v>
      </c>
      <c r="B10" s="3" t="s">
        <v>570</v>
      </c>
      <c r="C10" s="3" t="s">
        <v>944</v>
      </c>
      <c r="D10" s="6">
        <v>0.22</v>
      </c>
      <c r="E10" s="6">
        <v>0.11</v>
      </c>
      <c r="F10" s="6">
        <v>2.4500000000000002</v>
      </c>
      <c r="G10" s="6">
        <v>3.84</v>
      </c>
      <c r="H10" s="6">
        <v>5.22</v>
      </c>
      <c r="I10" s="6">
        <v>5.94</v>
      </c>
      <c r="J10" s="23">
        <v>345.28194016200001</v>
      </c>
      <c r="K10" s="23">
        <v>42.780913747299998</v>
      </c>
      <c r="L10" s="23">
        <v>122.287145823</v>
      </c>
      <c r="M10" s="25">
        <f t="shared" si="0"/>
        <v>86.320485040500003</v>
      </c>
      <c r="N10" s="25">
        <f t="shared" si="1"/>
        <v>10.695228436824999</v>
      </c>
      <c r="O10" s="25">
        <f t="shared" si="2"/>
        <v>30.571786455750001</v>
      </c>
      <c r="P10" s="25">
        <f t="shared" si="3"/>
        <v>172.64097008100001</v>
      </c>
      <c r="Q10" s="25">
        <f t="shared" si="4"/>
        <v>21.390456873649999</v>
      </c>
      <c r="R10" s="25">
        <f t="shared" si="5"/>
        <v>61.143572911500002</v>
      </c>
      <c r="S10" s="25">
        <f t="shared" si="6"/>
        <v>345.28194016200001</v>
      </c>
      <c r="T10" s="25">
        <f t="shared" si="7"/>
        <v>42.780913747299998</v>
      </c>
      <c r="U10" s="25">
        <f t="shared" si="8"/>
        <v>122.287145823</v>
      </c>
      <c r="V10" s="25">
        <f t="shared" si="9"/>
        <v>690.56388032400002</v>
      </c>
      <c r="W10" s="25">
        <f t="shared" si="10"/>
        <v>85.561827494599996</v>
      </c>
      <c r="X10" s="25">
        <f t="shared" si="11"/>
        <v>244.57429164600001</v>
      </c>
      <c r="Y10" s="6" t="s">
        <v>13</v>
      </c>
    </row>
    <row r="11" spans="1:25">
      <c r="A11" s="7">
        <v>201338508</v>
      </c>
      <c r="B11" s="3" t="s">
        <v>572</v>
      </c>
      <c r="C11" s="3" t="s">
        <v>944</v>
      </c>
      <c r="D11" s="6">
        <v>0.33</v>
      </c>
      <c r="E11" s="6">
        <v>0.15</v>
      </c>
      <c r="F11" s="6">
        <v>2.23</v>
      </c>
      <c r="G11" s="6">
        <v>3.15</v>
      </c>
      <c r="H11" s="6">
        <v>4.01</v>
      </c>
      <c r="I11" s="6">
        <v>4.25</v>
      </c>
      <c r="J11" s="23">
        <v>185.335473729</v>
      </c>
      <c r="K11" s="23">
        <v>6.6178237767699999</v>
      </c>
      <c r="L11" s="23">
        <v>7.1633389414600002</v>
      </c>
      <c r="M11" s="25">
        <f t="shared" si="0"/>
        <v>46.33386843225</v>
      </c>
      <c r="N11" s="25">
        <f t="shared" si="1"/>
        <v>1.6544559441925</v>
      </c>
      <c r="O11" s="25">
        <f t="shared" si="2"/>
        <v>1.790834735365</v>
      </c>
      <c r="P11" s="25">
        <f t="shared" si="3"/>
        <v>92.6677368645</v>
      </c>
      <c r="Q11" s="25">
        <f t="shared" si="4"/>
        <v>3.3089118883849999</v>
      </c>
      <c r="R11" s="25">
        <f t="shared" si="5"/>
        <v>3.5816694707300001</v>
      </c>
      <c r="S11" s="25">
        <f t="shared" si="6"/>
        <v>185.335473729</v>
      </c>
      <c r="T11" s="25">
        <f t="shared" si="7"/>
        <v>6.6178237767699999</v>
      </c>
      <c r="U11" s="25">
        <f t="shared" si="8"/>
        <v>7.1633389414600002</v>
      </c>
      <c r="V11" s="25">
        <f t="shared" si="9"/>
        <v>370.670947458</v>
      </c>
      <c r="W11" s="25">
        <f t="shared" si="10"/>
        <v>13.23564755354</v>
      </c>
      <c r="X11" s="25">
        <f t="shared" si="11"/>
        <v>14.32667788292</v>
      </c>
      <c r="Y11" s="6" t="s">
        <v>14</v>
      </c>
    </row>
    <row r="12" spans="1:25">
      <c r="A12" s="7">
        <v>201367065</v>
      </c>
      <c r="B12" s="3" t="s">
        <v>572</v>
      </c>
      <c r="C12" s="3" t="s">
        <v>944</v>
      </c>
      <c r="D12" s="6">
        <v>0.23</v>
      </c>
      <c r="E12" s="6">
        <v>0.111</v>
      </c>
      <c r="F12" s="6">
        <v>2.58</v>
      </c>
      <c r="G12" s="6">
        <v>3.78</v>
      </c>
      <c r="H12" s="6">
        <v>5.05</v>
      </c>
      <c r="I12" s="6">
        <v>6.44</v>
      </c>
      <c r="J12" s="23">
        <v>43.828746431200003</v>
      </c>
      <c r="K12" s="23">
        <v>1.7248728550400001</v>
      </c>
      <c r="L12" s="23">
        <v>1.7123682041999999</v>
      </c>
      <c r="M12" s="25">
        <f t="shared" si="0"/>
        <v>10.957186607800001</v>
      </c>
      <c r="N12" s="20">
        <f t="shared" si="1"/>
        <v>0.43121821376000002</v>
      </c>
      <c r="O12" s="20">
        <f t="shared" si="2"/>
        <v>0.42809205104999998</v>
      </c>
      <c r="P12" s="25">
        <f t="shared" si="3"/>
        <v>21.914373215600001</v>
      </c>
      <c r="Q12" s="25">
        <f t="shared" si="4"/>
        <v>0.86243642752000005</v>
      </c>
      <c r="R12" s="25">
        <f t="shared" si="5"/>
        <v>0.85618410209999996</v>
      </c>
      <c r="S12" s="25">
        <f t="shared" si="6"/>
        <v>43.828746431200003</v>
      </c>
      <c r="T12" s="25">
        <f t="shared" si="7"/>
        <v>1.7248728550400001</v>
      </c>
      <c r="U12" s="25">
        <f t="shared" si="8"/>
        <v>1.7123682041999999</v>
      </c>
      <c r="V12" s="25">
        <f t="shared" si="9"/>
        <v>87.657492862400005</v>
      </c>
      <c r="W12" s="25">
        <f t="shared" si="10"/>
        <v>3.4497457100800002</v>
      </c>
      <c r="X12" s="25">
        <f t="shared" si="11"/>
        <v>3.4247364083999998</v>
      </c>
      <c r="Y12" s="6" t="s">
        <v>15</v>
      </c>
    </row>
    <row r="13" spans="1:25">
      <c r="A13" s="7">
        <v>201384232</v>
      </c>
      <c r="B13" s="3" t="s">
        <v>572</v>
      </c>
      <c r="C13" s="3" t="s">
        <v>944</v>
      </c>
      <c r="D13" s="6">
        <v>0.35</v>
      </c>
      <c r="E13" s="6">
        <v>0.13800000000000001</v>
      </c>
      <c r="F13" s="6">
        <v>2.2400000000000002</v>
      </c>
      <c r="G13" s="6">
        <v>2.87</v>
      </c>
      <c r="H13" s="6">
        <v>4.3600000000000003</v>
      </c>
      <c r="I13" s="6">
        <v>5.33</v>
      </c>
      <c r="J13" s="23">
        <v>335.19504500300002</v>
      </c>
      <c r="K13" s="23">
        <v>40.173479790099996</v>
      </c>
      <c r="L13" s="23">
        <v>53.749705950200003</v>
      </c>
      <c r="M13" s="25">
        <f t="shared" si="0"/>
        <v>83.798761250750005</v>
      </c>
      <c r="N13" s="25">
        <f t="shared" si="1"/>
        <v>10.043369947524999</v>
      </c>
      <c r="O13" s="25">
        <f t="shared" si="2"/>
        <v>13.437426487550001</v>
      </c>
      <c r="P13" s="25">
        <f t="shared" si="3"/>
        <v>167.59752250150001</v>
      </c>
      <c r="Q13" s="25">
        <f t="shared" si="4"/>
        <v>20.086739895049998</v>
      </c>
      <c r="R13" s="25">
        <f t="shared" si="5"/>
        <v>26.874852975100001</v>
      </c>
      <c r="S13" s="25">
        <f t="shared" si="6"/>
        <v>335.19504500300002</v>
      </c>
      <c r="T13" s="25">
        <f t="shared" si="7"/>
        <v>40.173479790099996</v>
      </c>
      <c r="U13" s="25">
        <f t="shared" si="8"/>
        <v>53.749705950200003</v>
      </c>
      <c r="V13" s="25">
        <f t="shared" si="9"/>
        <v>670.39009000600004</v>
      </c>
      <c r="W13" s="25">
        <f t="shared" si="10"/>
        <v>80.346959580199993</v>
      </c>
      <c r="X13" s="25">
        <f t="shared" si="11"/>
        <v>107.49941190040001</v>
      </c>
      <c r="Y13" s="6" t="s">
        <v>16</v>
      </c>
    </row>
    <row r="14" spans="1:25">
      <c r="A14" s="7">
        <v>201393098</v>
      </c>
      <c r="B14" s="3" t="s">
        <v>572</v>
      </c>
      <c r="C14" s="3" t="s">
        <v>944</v>
      </c>
      <c r="D14" s="6">
        <v>0.38</v>
      </c>
      <c r="E14" s="6">
        <v>0.17199999999999999</v>
      </c>
      <c r="F14" s="6">
        <v>2.0099999999999998</v>
      </c>
      <c r="G14" s="6">
        <v>3.08</v>
      </c>
      <c r="H14" s="6">
        <v>4.6399999999999997</v>
      </c>
      <c r="I14" s="6">
        <v>4.99</v>
      </c>
      <c r="J14" s="23">
        <v>457.86247942099999</v>
      </c>
      <c r="K14" s="23">
        <v>49.803534881600001</v>
      </c>
      <c r="L14" s="23">
        <v>71.538852490099998</v>
      </c>
      <c r="M14" s="25">
        <f t="shared" si="0"/>
        <v>114.46561985525</v>
      </c>
      <c r="N14" s="25">
        <f t="shared" si="1"/>
        <v>12.4508837204</v>
      </c>
      <c r="O14" s="25">
        <f t="shared" si="2"/>
        <v>17.884713122525</v>
      </c>
      <c r="P14" s="25">
        <f t="shared" si="3"/>
        <v>228.93123971049999</v>
      </c>
      <c r="Q14" s="25">
        <f t="shared" si="4"/>
        <v>24.9017674408</v>
      </c>
      <c r="R14" s="25">
        <f t="shared" si="5"/>
        <v>35.769426245049999</v>
      </c>
      <c r="S14" s="25">
        <f t="shared" si="6"/>
        <v>457.86247942099999</v>
      </c>
      <c r="T14" s="25">
        <f t="shared" si="7"/>
        <v>49.803534881600001</v>
      </c>
      <c r="U14" s="25">
        <f t="shared" si="8"/>
        <v>71.538852490099998</v>
      </c>
      <c r="V14" s="25">
        <f t="shared" si="9"/>
        <v>915.72495884199998</v>
      </c>
      <c r="W14" s="25">
        <f t="shared" si="10"/>
        <v>99.607069763200002</v>
      </c>
      <c r="X14" s="25">
        <f t="shared" si="11"/>
        <v>143.0777049802</v>
      </c>
      <c r="Y14" s="6" t="s">
        <v>17</v>
      </c>
    </row>
    <row r="15" spans="1:25">
      <c r="A15" s="7">
        <v>201403446</v>
      </c>
      <c r="B15" s="3" t="s">
        <v>570</v>
      </c>
      <c r="C15" s="3" t="s">
        <v>944</v>
      </c>
      <c r="D15" s="6">
        <v>0.22</v>
      </c>
      <c r="E15" s="6">
        <v>0.108</v>
      </c>
      <c r="F15" s="6">
        <v>2.77</v>
      </c>
      <c r="G15" s="6">
        <v>3.76</v>
      </c>
      <c r="H15" s="6">
        <v>5.29</v>
      </c>
      <c r="I15" s="6">
        <v>6.01</v>
      </c>
      <c r="J15" s="23">
        <v>2391.78813992</v>
      </c>
      <c r="K15" s="23">
        <v>209.23112054500001</v>
      </c>
      <c r="L15" s="23">
        <v>113.99585156099999</v>
      </c>
      <c r="M15" s="25">
        <f t="shared" si="0"/>
        <v>597.94703498000001</v>
      </c>
      <c r="N15" s="25">
        <f t="shared" si="1"/>
        <v>52.307780136250003</v>
      </c>
      <c r="O15" s="25">
        <f t="shared" si="2"/>
        <v>28.498962890249999</v>
      </c>
      <c r="P15" s="25">
        <f t="shared" si="3"/>
        <v>1195.89406996</v>
      </c>
      <c r="Q15" s="25">
        <f t="shared" si="4"/>
        <v>104.61556027250001</v>
      </c>
      <c r="R15" s="25">
        <f t="shared" si="5"/>
        <v>56.997925780499997</v>
      </c>
      <c r="S15" s="25">
        <f t="shared" si="6"/>
        <v>2391.78813992</v>
      </c>
      <c r="T15" s="25">
        <f t="shared" si="7"/>
        <v>209.23112054500001</v>
      </c>
      <c r="U15" s="25">
        <f t="shared" si="8"/>
        <v>113.99585156099999</v>
      </c>
      <c r="V15" s="25">
        <f t="shared" si="9"/>
        <v>4783.5762798400001</v>
      </c>
      <c r="W15" s="25">
        <f t="shared" si="10"/>
        <v>418.46224109000002</v>
      </c>
      <c r="X15" s="25">
        <f t="shared" si="11"/>
        <v>227.99170312199999</v>
      </c>
      <c r="Y15" s="6" t="s">
        <v>18</v>
      </c>
    </row>
    <row r="16" spans="1:25">
      <c r="A16" s="7">
        <v>201407812</v>
      </c>
      <c r="B16" s="3" t="s">
        <v>571</v>
      </c>
      <c r="C16" s="3" t="s">
        <v>944</v>
      </c>
      <c r="D16" s="6">
        <v>0.27</v>
      </c>
      <c r="E16" s="6">
        <v>0.13600000000000001</v>
      </c>
      <c r="F16" s="6">
        <v>2.92</v>
      </c>
      <c r="G16" s="6">
        <v>3.87</v>
      </c>
      <c r="H16" s="6">
        <v>4.83</v>
      </c>
      <c r="I16" s="6">
        <v>5.27</v>
      </c>
      <c r="J16" s="23">
        <v>2469.12528557</v>
      </c>
      <c r="K16" s="23">
        <v>2164.6016147</v>
      </c>
      <c r="L16" s="23">
        <v>350.58315123</v>
      </c>
      <c r="M16" s="25">
        <f t="shared" si="0"/>
        <v>617.28132139249999</v>
      </c>
      <c r="N16" s="25">
        <f t="shared" si="1"/>
        <v>541.15040367500001</v>
      </c>
      <c r="O16" s="25">
        <f t="shared" si="2"/>
        <v>87.6457878075</v>
      </c>
      <c r="P16" s="25">
        <f t="shared" si="3"/>
        <v>1234.562642785</v>
      </c>
      <c r="Q16" s="25">
        <f t="shared" si="4"/>
        <v>1082.30080735</v>
      </c>
      <c r="R16" s="25">
        <f t="shared" si="5"/>
        <v>175.291575615</v>
      </c>
      <c r="S16" s="25">
        <f t="shared" si="6"/>
        <v>2469.12528557</v>
      </c>
      <c r="T16" s="25">
        <f t="shared" si="7"/>
        <v>2164.6016147</v>
      </c>
      <c r="U16" s="25">
        <f t="shared" si="8"/>
        <v>350.58315123</v>
      </c>
      <c r="V16" s="25">
        <f t="shared" si="9"/>
        <v>4938.2505711399999</v>
      </c>
      <c r="W16" s="25">
        <f t="shared" si="10"/>
        <v>4329.2032294000001</v>
      </c>
      <c r="X16" s="25">
        <f t="shared" si="11"/>
        <v>701.16630246</v>
      </c>
      <c r="Y16" s="6" t="s">
        <v>19</v>
      </c>
    </row>
    <row r="17" spans="1:25">
      <c r="A17" s="7">
        <v>201408204</v>
      </c>
      <c r="B17" s="3" t="s">
        <v>131</v>
      </c>
      <c r="C17" s="3" t="s">
        <v>944</v>
      </c>
      <c r="D17" s="6">
        <v>0.27</v>
      </c>
      <c r="E17" s="6">
        <v>0.13400000000000001</v>
      </c>
      <c r="F17" s="6">
        <v>2.84</v>
      </c>
      <c r="G17" s="6">
        <v>3.93</v>
      </c>
      <c r="H17" s="6">
        <v>4.6100000000000003</v>
      </c>
      <c r="I17" s="6">
        <v>4.99</v>
      </c>
      <c r="J17" s="23">
        <v>372.88385034700002</v>
      </c>
      <c r="K17" s="23">
        <v>41.434901953500002</v>
      </c>
      <c r="L17" s="23">
        <v>48.807467673399998</v>
      </c>
      <c r="M17" s="25">
        <f t="shared" si="0"/>
        <v>93.220962586750005</v>
      </c>
      <c r="N17" s="25">
        <f t="shared" si="1"/>
        <v>10.358725488375001</v>
      </c>
      <c r="O17" s="25">
        <f t="shared" si="2"/>
        <v>12.201866918349999</v>
      </c>
      <c r="P17" s="25">
        <f t="shared" si="3"/>
        <v>186.44192517350001</v>
      </c>
      <c r="Q17" s="25">
        <f t="shared" si="4"/>
        <v>20.717450976750001</v>
      </c>
      <c r="R17" s="25">
        <f t="shared" si="5"/>
        <v>24.403733836699999</v>
      </c>
      <c r="S17" s="25">
        <f t="shared" si="6"/>
        <v>372.88385034700002</v>
      </c>
      <c r="T17" s="25">
        <f t="shared" si="7"/>
        <v>41.434901953500002</v>
      </c>
      <c r="U17" s="25">
        <f t="shared" si="8"/>
        <v>48.807467673399998</v>
      </c>
      <c r="V17" s="25">
        <f t="shared" si="9"/>
        <v>745.76770069400004</v>
      </c>
      <c r="W17" s="25">
        <f t="shared" si="10"/>
        <v>82.869803907000005</v>
      </c>
      <c r="X17" s="25">
        <f t="shared" si="11"/>
        <v>97.614935346799996</v>
      </c>
      <c r="Y17" s="6" t="s">
        <v>20</v>
      </c>
    </row>
    <row r="18" spans="1:25">
      <c r="A18" s="7">
        <v>201445392</v>
      </c>
      <c r="B18" s="3" t="s">
        <v>570</v>
      </c>
      <c r="C18" s="3" t="s">
        <v>944</v>
      </c>
      <c r="D18" s="6">
        <v>0.34</v>
      </c>
      <c r="E18" s="6">
        <v>0.16900000000000001</v>
      </c>
      <c r="F18" s="6">
        <v>2.3199999999999998</v>
      </c>
      <c r="G18" s="6">
        <v>3</v>
      </c>
      <c r="H18" s="6">
        <v>3.78</v>
      </c>
      <c r="I18" s="6">
        <v>3.86</v>
      </c>
      <c r="J18" s="23">
        <v>417.44004794099999</v>
      </c>
      <c r="K18" s="23">
        <v>16.539853557400001</v>
      </c>
      <c r="L18" s="23">
        <v>18.624028976799998</v>
      </c>
      <c r="M18" s="25">
        <f t="shared" si="0"/>
        <v>104.36001198525</v>
      </c>
      <c r="N18" s="25">
        <f t="shared" si="1"/>
        <v>4.1349633893500002</v>
      </c>
      <c r="O18" s="25">
        <f t="shared" si="2"/>
        <v>4.6560072441999996</v>
      </c>
      <c r="P18" s="25">
        <f t="shared" si="3"/>
        <v>208.72002397049999</v>
      </c>
      <c r="Q18" s="25">
        <f t="shared" si="4"/>
        <v>8.2699267787000004</v>
      </c>
      <c r="R18" s="25">
        <f t="shared" si="5"/>
        <v>9.3120144883999991</v>
      </c>
      <c r="S18" s="25">
        <f t="shared" si="6"/>
        <v>417.44004794099999</v>
      </c>
      <c r="T18" s="25">
        <f t="shared" si="7"/>
        <v>16.539853557400001</v>
      </c>
      <c r="U18" s="25">
        <f t="shared" si="8"/>
        <v>18.624028976799998</v>
      </c>
      <c r="V18" s="25">
        <f t="shared" si="9"/>
        <v>834.88009588199998</v>
      </c>
      <c r="W18" s="25">
        <f t="shared" si="10"/>
        <v>33.079707114800001</v>
      </c>
      <c r="X18" s="25">
        <f t="shared" si="11"/>
        <v>37.248057953599996</v>
      </c>
      <c r="Y18" s="6" t="s">
        <v>21</v>
      </c>
    </row>
    <row r="19" spans="1:25">
      <c r="A19" s="7">
        <v>201458798</v>
      </c>
      <c r="B19" s="3" t="s">
        <v>571</v>
      </c>
      <c r="C19" s="3" t="s">
        <v>944</v>
      </c>
      <c r="D19" s="6">
        <v>0.27</v>
      </c>
      <c r="E19" s="6">
        <v>0.13700000000000001</v>
      </c>
      <c r="F19" s="6">
        <v>2.87</v>
      </c>
      <c r="G19" s="6">
        <v>3.99</v>
      </c>
      <c r="H19" s="6">
        <v>4.7</v>
      </c>
      <c r="I19" s="6">
        <v>4.97</v>
      </c>
      <c r="J19" s="23">
        <v>242.37667845300001</v>
      </c>
      <c r="K19" s="23">
        <v>43.7592098382</v>
      </c>
      <c r="L19" s="23">
        <v>2497.9406015999998</v>
      </c>
      <c r="M19" s="25">
        <f t="shared" si="0"/>
        <v>60.594169613250003</v>
      </c>
      <c r="N19" s="25">
        <f t="shared" si="1"/>
        <v>10.93980245955</v>
      </c>
      <c r="O19" s="25">
        <f t="shared" si="2"/>
        <v>624.48515039999995</v>
      </c>
      <c r="P19" s="25">
        <f t="shared" si="3"/>
        <v>121.18833922650001</v>
      </c>
      <c r="Q19" s="25">
        <f t="shared" si="4"/>
        <v>21.8796049191</v>
      </c>
      <c r="R19" s="25">
        <f t="shared" si="5"/>
        <v>1248.9703007999999</v>
      </c>
      <c r="S19" s="25">
        <f t="shared" si="6"/>
        <v>242.37667845300001</v>
      </c>
      <c r="T19" s="25">
        <f t="shared" si="7"/>
        <v>43.7592098382</v>
      </c>
      <c r="U19" s="25">
        <f t="shared" si="8"/>
        <v>2497.9406015999998</v>
      </c>
      <c r="V19" s="25">
        <f t="shared" si="9"/>
        <v>484.75335690600002</v>
      </c>
      <c r="W19" s="25">
        <f t="shared" si="10"/>
        <v>87.518419676400001</v>
      </c>
      <c r="X19" s="25">
        <f t="shared" si="11"/>
        <v>4995.8812031999996</v>
      </c>
      <c r="Y19" s="6" t="s">
        <v>22</v>
      </c>
    </row>
    <row r="20" spans="1:25">
      <c r="A20" s="7">
        <v>201465501</v>
      </c>
      <c r="B20" s="3" t="s">
        <v>572</v>
      </c>
      <c r="C20" s="3" t="s">
        <v>944</v>
      </c>
      <c r="D20" s="6">
        <v>0.25</v>
      </c>
      <c r="E20" s="6">
        <v>0.126</v>
      </c>
      <c r="F20" s="6">
        <v>2.35</v>
      </c>
      <c r="G20" s="6">
        <v>3.46</v>
      </c>
      <c r="H20" s="6">
        <v>4.33</v>
      </c>
      <c r="I20" s="6">
        <v>4.34</v>
      </c>
      <c r="J20" s="23">
        <v>118.847419808</v>
      </c>
      <c r="K20" s="23">
        <v>13.728848402900001</v>
      </c>
      <c r="L20" s="23">
        <v>12.331977093000001</v>
      </c>
      <c r="M20" s="25">
        <f t="shared" si="0"/>
        <v>29.711854951999999</v>
      </c>
      <c r="N20" s="25">
        <f t="shared" si="1"/>
        <v>3.4322121007250002</v>
      </c>
      <c r="O20" s="25">
        <f t="shared" si="2"/>
        <v>3.0829942732500002</v>
      </c>
      <c r="P20" s="25">
        <f t="shared" si="3"/>
        <v>59.423709903999999</v>
      </c>
      <c r="Q20" s="25">
        <f t="shared" si="4"/>
        <v>6.8644242014500003</v>
      </c>
      <c r="R20" s="25">
        <f t="shared" si="5"/>
        <v>6.1659885465000004</v>
      </c>
      <c r="S20" s="25">
        <f t="shared" si="6"/>
        <v>118.847419808</v>
      </c>
      <c r="T20" s="25">
        <f t="shared" si="7"/>
        <v>13.728848402900001</v>
      </c>
      <c r="U20" s="25">
        <f t="shared" si="8"/>
        <v>12.331977093000001</v>
      </c>
      <c r="V20" s="25">
        <f t="shared" si="9"/>
        <v>237.694839616</v>
      </c>
      <c r="W20" s="25">
        <f t="shared" si="10"/>
        <v>27.457696805800001</v>
      </c>
      <c r="X20" s="25">
        <f t="shared" si="11"/>
        <v>24.663954186000002</v>
      </c>
      <c r="Y20" s="6" t="s">
        <v>23</v>
      </c>
    </row>
    <row r="21" spans="1:25">
      <c r="A21" s="7">
        <v>201488365</v>
      </c>
      <c r="B21" s="3" t="s">
        <v>131</v>
      </c>
      <c r="C21" s="3" t="s">
        <v>944</v>
      </c>
      <c r="D21" s="6">
        <v>0.69</v>
      </c>
      <c r="E21" s="6">
        <v>0.107</v>
      </c>
      <c r="F21" s="6">
        <v>1.46</v>
      </c>
      <c r="G21" s="6">
        <v>1.84</v>
      </c>
      <c r="H21" s="6">
        <v>3.37</v>
      </c>
      <c r="I21" s="6">
        <v>4.1900000000000004</v>
      </c>
      <c r="J21" s="23">
        <v>123.971688497</v>
      </c>
      <c r="K21" s="23">
        <v>12.3700671461</v>
      </c>
      <c r="L21" s="23">
        <v>16.162946909399999</v>
      </c>
      <c r="M21" s="25">
        <f t="shared" si="0"/>
        <v>30.992922124250001</v>
      </c>
      <c r="N21" s="25">
        <f t="shared" si="1"/>
        <v>3.0925167865250001</v>
      </c>
      <c r="O21" s="25">
        <f t="shared" si="2"/>
        <v>4.0407367273499997</v>
      </c>
      <c r="P21" s="25">
        <f t="shared" si="3"/>
        <v>61.985844248500001</v>
      </c>
      <c r="Q21" s="25">
        <f t="shared" si="4"/>
        <v>6.1850335730500001</v>
      </c>
      <c r="R21" s="25">
        <f t="shared" si="5"/>
        <v>8.0814734546999993</v>
      </c>
      <c r="S21" s="25">
        <f t="shared" si="6"/>
        <v>123.971688497</v>
      </c>
      <c r="T21" s="25">
        <f t="shared" si="7"/>
        <v>12.3700671461</v>
      </c>
      <c r="U21" s="25">
        <f t="shared" si="8"/>
        <v>16.162946909399999</v>
      </c>
      <c r="V21" s="25">
        <f t="shared" si="9"/>
        <v>247.943376994</v>
      </c>
      <c r="W21" s="25">
        <f t="shared" si="10"/>
        <v>24.7401342922</v>
      </c>
      <c r="X21" s="25">
        <f t="shared" si="11"/>
        <v>32.325893818799997</v>
      </c>
      <c r="Y21" s="6" t="s">
        <v>24</v>
      </c>
    </row>
    <row r="22" spans="1:25">
      <c r="A22" s="7">
        <v>201505350</v>
      </c>
      <c r="B22" s="3" t="s">
        <v>572</v>
      </c>
      <c r="C22" s="3" t="s">
        <v>944</v>
      </c>
      <c r="D22" s="6">
        <v>0.2</v>
      </c>
      <c r="E22" s="6">
        <v>9.9000000000000005E-2</v>
      </c>
      <c r="F22" s="6">
        <v>2.5</v>
      </c>
      <c r="G22" s="6">
        <v>3.73</v>
      </c>
      <c r="H22" s="6">
        <v>5.07</v>
      </c>
      <c r="I22" s="6">
        <v>5.35</v>
      </c>
      <c r="J22" s="23">
        <v>312.63437877699999</v>
      </c>
      <c r="K22" s="23">
        <v>24.789022260599999</v>
      </c>
      <c r="L22" s="23">
        <v>37.194764566700002</v>
      </c>
      <c r="M22" s="25">
        <f t="shared" si="0"/>
        <v>78.158594694249999</v>
      </c>
      <c r="N22" s="25">
        <f t="shared" si="1"/>
        <v>6.1972555651499999</v>
      </c>
      <c r="O22" s="25">
        <f t="shared" si="2"/>
        <v>9.2986911416750004</v>
      </c>
      <c r="P22" s="25">
        <f t="shared" si="3"/>
        <v>156.3171893885</v>
      </c>
      <c r="Q22" s="25">
        <f t="shared" si="4"/>
        <v>12.3945111303</v>
      </c>
      <c r="R22" s="25">
        <f t="shared" si="5"/>
        <v>18.597382283350001</v>
      </c>
      <c r="S22" s="25">
        <f t="shared" si="6"/>
        <v>312.63437877699999</v>
      </c>
      <c r="T22" s="25">
        <f t="shared" si="7"/>
        <v>24.789022260599999</v>
      </c>
      <c r="U22" s="25">
        <f t="shared" si="8"/>
        <v>37.194764566700002</v>
      </c>
      <c r="V22" s="25">
        <f t="shared" si="9"/>
        <v>625.26875755399999</v>
      </c>
      <c r="W22" s="25">
        <f t="shared" si="10"/>
        <v>49.578044521199999</v>
      </c>
      <c r="X22" s="25">
        <f t="shared" si="11"/>
        <v>74.389529133400004</v>
      </c>
      <c r="Y22" s="6" t="s">
        <v>25</v>
      </c>
    </row>
    <row r="23" spans="1:25">
      <c r="A23" s="7">
        <v>201516974</v>
      </c>
      <c r="B23" s="5" t="s">
        <v>740</v>
      </c>
      <c r="C23" s="3" t="s">
        <v>944</v>
      </c>
      <c r="D23" s="6">
        <v>0.31</v>
      </c>
      <c r="E23" s="6">
        <v>0.127</v>
      </c>
      <c r="F23" s="6">
        <v>2.64</v>
      </c>
      <c r="G23" s="6">
        <v>3.51</v>
      </c>
      <c r="H23" s="6">
        <v>4.97</v>
      </c>
      <c r="I23" s="6">
        <v>6.38</v>
      </c>
      <c r="J23" s="23">
        <v>2605.9215306800002</v>
      </c>
      <c r="K23" s="23">
        <v>183.00136016799999</v>
      </c>
      <c r="L23" s="23">
        <v>204.00497228500001</v>
      </c>
      <c r="M23" s="25">
        <f t="shared" si="0"/>
        <v>651.48038267000004</v>
      </c>
      <c r="N23" s="25">
        <f t="shared" si="1"/>
        <v>45.750340041999998</v>
      </c>
      <c r="O23" s="25">
        <f t="shared" si="2"/>
        <v>51.001243071250002</v>
      </c>
      <c r="P23" s="25">
        <f t="shared" si="3"/>
        <v>1302.9607653400001</v>
      </c>
      <c r="Q23" s="25">
        <f t="shared" si="4"/>
        <v>91.500680083999995</v>
      </c>
      <c r="R23" s="25">
        <f t="shared" si="5"/>
        <v>102.0024861425</v>
      </c>
      <c r="S23" s="25">
        <f t="shared" si="6"/>
        <v>2605.9215306800002</v>
      </c>
      <c r="T23" s="25">
        <f t="shared" si="7"/>
        <v>183.00136016799999</v>
      </c>
      <c r="U23" s="25">
        <f t="shared" si="8"/>
        <v>204.00497228500001</v>
      </c>
      <c r="V23" s="25">
        <f t="shared" si="9"/>
        <v>5211.8430613600003</v>
      </c>
      <c r="W23" s="25">
        <f t="shared" si="10"/>
        <v>366.00272033599998</v>
      </c>
      <c r="X23" s="25">
        <f t="shared" si="11"/>
        <v>408.00994457000002</v>
      </c>
      <c r="Y23" s="6" t="s">
        <v>26</v>
      </c>
    </row>
    <row r="24" spans="1:25">
      <c r="A24" s="7">
        <v>201546283</v>
      </c>
      <c r="B24" s="3" t="s">
        <v>570</v>
      </c>
      <c r="C24" s="3" t="s">
        <v>944</v>
      </c>
      <c r="D24" s="6">
        <v>0.43</v>
      </c>
      <c r="E24" s="6">
        <v>0.156</v>
      </c>
      <c r="F24" s="6">
        <v>2.64</v>
      </c>
      <c r="G24" s="6">
        <v>2.99</v>
      </c>
      <c r="H24" s="6">
        <v>3.98</v>
      </c>
      <c r="I24" s="6">
        <v>5</v>
      </c>
      <c r="J24" s="23">
        <v>286.45136915799998</v>
      </c>
      <c r="K24" s="23">
        <v>28.9364498473</v>
      </c>
      <c r="L24" s="23">
        <v>45.942351589899999</v>
      </c>
      <c r="M24" s="25">
        <f t="shared" si="0"/>
        <v>71.612842289499994</v>
      </c>
      <c r="N24" s="25">
        <f t="shared" si="1"/>
        <v>7.2341124618250001</v>
      </c>
      <c r="O24" s="25">
        <f t="shared" si="2"/>
        <v>11.485587897475</v>
      </c>
      <c r="P24" s="25">
        <f t="shared" si="3"/>
        <v>143.22568457899999</v>
      </c>
      <c r="Q24" s="25">
        <f t="shared" si="4"/>
        <v>14.46822492365</v>
      </c>
      <c r="R24" s="25">
        <f t="shared" si="5"/>
        <v>22.97117579495</v>
      </c>
      <c r="S24" s="25">
        <f t="shared" si="6"/>
        <v>286.45136915799998</v>
      </c>
      <c r="T24" s="25">
        <f t="shared" si="7"/>
        <v>28.9364498473</v>
      </c>
      <c r="U24" s="25">
        <f t="shared" si="8"/>
        <v>45.942351589899999</v>
      </c>
      <c r="V24" s="25">
        <f t="shared" si="9"/>
        <v>572.90273831599995</v>
      </c>
      <c r="W24" s="25">
        <f t="shared" si="10"/>
        <v>57.872899694600001</v>
      </c>
      <c r="X24" s="25">
        <f t="shared" si="11"/>
        <v>91.884703179799999</v>
      </c>
      <c r="Y24" s="6" t="s">
        <v>27</v>
      </c>
    </row>
    <row r="25" spans="1:25">
      <c r="A25" s="7">
        <v>201549860</v>
      </c>
      <c r="B25" s="3" t="s">
        <v>570</v>
      </c>
      <c r="C25" s="3" t="s">
        <v>944</v>
      </c>
      <c r="D25" s="6">
        <v>0.24</v>
      </c>
      <c r="E25" s="6">
        <v>0.122</v>
      </c>
      <c r="F25" s="6">
        <v>2.2400000000000002</v>
      </c>
      <c r="G25" s="6">
        <v>3.57</v>
      </c>
      <c r="H25" s="6">
        <v>4.82</v>
      </c>
      <c r="I25" s="6">
        <v>4.8899999999999997</v>
      </c>
      <c r="J25" s="23">
        <v>254.376174991</v>
      </c>
      <c r="K25" s="23">
        <v>9.1217712507600002</v>
      </c>
      <c r="L25" s="23">
        <v>9.2949511388499992</v>
      </c>
      <c r="M25" s="25">
        <f t="shared" si="0"/>
        <v>63.59404374775</v>
      </c>
      <c r="N25" s="25">
        <f t="shared" si="1"/>
        <v>2.28044281269</v>
      </c>
      <c r="O25" s="25">
        <f t="shared" si="2"/>
        <v>2.3237377847124998</v>
      </c>
      <c r="P25" s="25">
        <f t="shared" si="3"/>
        <v>127.1880874955</v>
      </c>
      <c r="Q25" s="25">
        <f t="shared" si="4"/>
        <v>4.5608856253800001</v>
      </c>
      <c r="R25" s="25">
        <f t="shared" si="5"/>
        <v>4.6474755694249996</v>
      </c>
      <c r="S25" s="25">
        <f t="shared" si="6"/>
        <v>254.376174991</v>
      </c>
      <c r="T25" s="25">
        <f t="shared" si="7"/>
        <v>9.1217712507600002</v>
      </c>
      <c r="U25" s="25">
        <f t="shared" si="8"/>
        <v>9.2949511388499992</v>
      </c>
      <c r="V25" s="25">
        <f t="shared" si="9"/>
        <v>508.752349982</v>
      </c>
      <c r="W25" s="25">
        <f t="shared" si="10"/>
        <v>18.24354250152</v>
      </c>
      <c r="X25" s="25">
        <f t="shared" si="11"/>
        <v>18.589902277699998</v>
      </c>
      <c r="Y25" s="6" t="s">
        <v>28</v>
      </c>
    </row>
    <row r="26" spans="1:25">
      <c r="A26" s="7">
        <v>201555883</v>
      </c>
      <c r="B26" s="3" t="s">
        <v>492</v>
      </c>
      <c r="C26" s="3" t="s">
        <v>944</v>
      </c>
      <c r="D26" s="6">
        <v>0.28999999999999998</v>
      </c>
      <c r="E26" s="6">
        <v>0.14399999999999999</v>
      </c>
      <c r="F26" s="6">
        <v>2.0499999999999998</v>
      </c>
      <c r="G26" s="6">
        <v>2.78</v>
      </c>
      <c r="H26" s="6">
        <v>3.54</v>
      </c>
      <c r="I26" s="6">
        <v>3.6</v>
      </c>
      <c r="J26" s="23">
        <v>360.59243299299999</v>
      </c>
      <c r="K26" s="23">
        <v>22.1673009589</v>
      </c>
      <c r="L26" s="23">
        <v>19.023633029199999</v>
      </c>
      <c r="M26" s="25">
        <f t="shared" si="0"/>
        <v>90.148108248249997</v>
      </c>
      <c r="N26" s="25">
        <f t="shared" si="1"/>
        <v>5.5418252397250001</v>
      </c>
      <c r="O26" s="25">
        <f t="shared" si="2"/>
        <v>4.7559082572999998</v>
      </c>
      <c r="P26" s="25">
        <f t="shared" si="3"/>
        <v>180.29621649649999</v>
      </c>
      <c r="Q26" s="25">
        <f t="shared" si="4"/>
        <v>11.08365047945</v>
      </c>
      <c r="R26" s="25">
        <f t="shared" si="5"/>
        <v>9.5118165145999996</v>
      </c>
      <c r="S26" s="25">
        <f t="shared" si="6"/>
        <v>360.59243299299999</v>
      </c>
      <c r="T26" s="25">
        <f t="shared" si="7"/>
        <v>22.1673009589</v>
      </c>
      <c r="U26" s="25">
        <f t="shared" si="8"/>
        <v>19.023633029199999</v>
      </c>
      <c r="V26" s="25">
        <f t="shared" si="9"/>
        <v>721.18486598599998</v>
      </c>
      <c r="W26" s="25">
        <f t="shared" si="10"/>
        <v>44.334601917800001</v>
      </c>
      <c r="X26" s="25">
        <f t="shared" si="11"/>
        <v>38.047266058399998</v>
      </c>
      <c r="Y26" s="6" t="s">
        <v>29</v>
      </c>
    </row>
    <row r="27" spans="1:25">
      <c r="A27" s="7">
        <v>201567796</v>
      </c>
      <c r="B27" s="3" t="s">
        <v>571</v>
      </c>
      <c r="C27" s="3" t="s">
        <v>944</v>
      </c>
      <c r="D27" s="6">
        <v>0.28000000000000003</v>
      </c>
      <c r="E27" s="6">
        <v>0.105</v>
      </c>
      <c r="F27" s="6">
        <v>2.21</v>
      </c>
      <c r="G27" s="6">
        <v>3.83</v>
      </c>
      <c r="H27" s="6">
        <v>4.43</v>
      </c>
      <c r="I27" s="6">
        <v>6.34</v>
      </c>
      <c r="J27" s="23">
        <v>517.81687343399994</v>
      </c>
      <c r="K27" s="23">
        <v>76.000171387699993</v>
      </c>
      <c r="L27" s="23">
        <v>109.56733518999999</v>
      </c>
      <c r="M27" s="25">
        <f t="shared" si="0"/>
        <v>129.45421835849999</v>
      </c>
      <c r="N27" s="25">
        <f t="shared" si="1"/>
        <v>19.000042846924998</v>
      </c>
      <c r="O27" s="25">
        <f t="shared" si="2"/>
        <v>27.391833797499999</v>
      </c>
      <c r="P27" s="25">
        <f t="shared" si="3"/>
        <v>258.90843671699997</v>
      </c>
      <c r="Q27" s="25">
        <f t="shared" si="4"/>
        <v>38.000085693849996</v>
      </c>
      <c r="R27" s="25">
        <f t="shared" si="5"/>
        <v>54.783667594999997</v>
      </c>
      <c r="S27" s="25">
        <f t="shared" si="6"/>
        <v>517.81687343399994</v>
      </c>
      <c r="T27" s="25">
        <f t="shared" si="7"/>
        <v>76.000171387699993</v>
      </c>
      <c r="U27" s="25">
        <f t="shared" si="8"/>
        <v>109.56733518999999</v>
      </c>
      <c r="V27" s="25">
        <f t="shared" si="9"/>
        <v>1035.6337468679999</v>
      </c>
      <c r="W27" s="25">
        <f t="shared" si="10"/>
        <v>152.00034277539999</v>
      </c>
      <c r="X27" s="25">
        <f t="shared" si="11"/>
        <v>219.13467037999999</v>
      </c>
      <c r="Y27" s="6" t="s">
        <v>30</v>
      </c>
    </row>
    <row r="28" spans="1:25">
      <c r="A28" s="7">
        <v>201569483</v>
      </c>
      <c r="B28" s="3" t="s">
        <v>492</v>
      </c>
      <c r="C28" s="3" t="s">
        <v>944</v>
      </c>
      <c r="D28" s="6">
        <v>0.37</v>
      </c>
      <c r="E28" s="6">
        <v>0.11899999999999999</v>
      </c>
      <c r="F28" s="6">
        <v>2.34</v>
      </c>
      <c r="G28" s="6">
        <v>3.06</v>
      </c>
      <c r="H28" s="6">
        <v>4.6100000000000003</v>
      </c>
      <c r="I28" s="6">
        <v>5.53</v>
      </c>
      <c r="J28" s="23">
        <v>2828.1602898900001</v>
      </c>
      <c r="K28" s="23">
        <v>2665.75864172</v>
      </c>
      <c r="L28" s="23">
        <v>125.242170503</v>
      </c>
      <c r="M28" s="25">
        <f t="shared" si="0"/>
        <v>707.04007247250001</v>
      </c>
      <c r="N28" s="25">
        <f t="shared" si="1"/>
        <v>666.43966043</v>
      </c>
      <c r="O28" s="25">
        <f t="shared" si="2"/>
        <v>31.310542625749999</v>
      </c>
      <c r="P28" s="25">
        <f t="shared" si="3"/>
        <v>1414.080144945</v>
      </c>
      <c r="Q28" s="25">
        <f t="shared" si="4"/>
        <v>1332.87932086</v>
      </c>
      <c r="R28" s="25">
        <f t="shared" si="5"/>
        <v>62.621085251499998</v>
      </c>
      <c r="S28" s="25">
        <f t="shared" si="6"/>
        <v>2828.1602898900001</v>
      </c>
      <c r="T28" s="25">
        <f t="shared" si="7"/>
        <v>2665.75864172</v>
      </c>
      <c r="U28" s="25">
        <f t="shared" si="8"/>
        <v>125.242170503</v>
      </c>
      <c r="V28" s="25">
        <f t="shared" si="9"/>
        <v>5656.3205797800001</v>
      </c>
      <c r="W28" s="25">
        <f t="shared" si="10"/>
        <v>5331.51728344</v>
      </c>
      <c r="X28" s="25">
        <f t="shared" si="11"/>
        <v>250.48434100599999</v>
      </c>
      <c r="Y28" s="6" t="s">
        <v>31</v>
      </c>
    </row>
    <row r="29" spans="1:25">
      <c r="A29" s="7">
        <v>201576812</v>
      </c>
      <c r="B29" s="3" t="s">
        <v>131</v>
      </c>
      <c r="C29" s="3" t="s">
        <v>944</v>
      </c>
      <c r="D29" s="6">
        <v>0.59</v>
      </c>
      <c r="E29" s="6">
        <v>0.105</v>
      </c>
      <c r="F29" s="6">
        <v>2.21</v>
      </c>
      <c r="G29" s="6">
        <v>2.3199999999999998</v>
      </c>
      <c r="H29" s="6">
        <v>3.91</v>
      </c>
      <c r="I29" s="6">
        <v>4.88</v>
      </c>
      <c r="J29" s="23">
        <v>1278.07934129</v>
      </c>
      <c r="K29" s="23">
        <v>125.39031886799999</v>
      </c>
      <c r="L29" s="23">
        <v>123.578712669</v>
      </c>
      <c r="M29" s="25">
        <f t="shared" si="0"/>
        <v>319.5198353225</v>
      </c>
      <c r="N29" s="25">
        <f t="shared" si="1"/>
        <v>31.347579716999999</v>
      </c>
      <c r="O29" s="25">
        <f t="shared" si="2"/>
        <v>30.894678167249999</v>
      </c>
      <c r="P29" s="25">
        <f t="shared" si="3"/>
        <v>639.039670645</v>
      </c>
      <c r="Q29" s="25">
        <f t="shared" si="4"/>
        <v>62.695159433999997</v>
      </c>
      <c r="R29" s="25">
        <f t="shared" si="5"/>
        <v>61.789356334499999</v>
      </c>
      <c r="S29" s="25">
        <f t="shared" si="6"/>
        <v>1278.07934129</v>
      </c>
      <c r="T29" s="25">
        <f t="shared" si="7"/>
        <v>125.39031886799999</v>
      </c>
      <c r="U29" s="25">
        <f t="shared" si="8"/>
        <v>123.578712669</v>
      </c>
      <c r="V29" s="25">
        <f t="shared" si="9"/>
        <v>2556.15868258</v>
      </c>
      <c r="W29" s="25">
        <f t="shared" si="10"/>
        <v>250.78063773599999</v>
      </c>
      <c r="X29" s="25">
        <f t="shared" si="11"/>
        <v>247.157425338</v>
      </c>
      <c r="Y29" s="6" t="s">
        <v>32</v>
      </c>
    </row>
    <row r="30" spans="1:25">
      <c r="A30" s="7">
        <v>201577035</v>
      </c>
      <c r="B30" s="3" t="s">
        <v>572</v>
      </c>
      <c r="C30" s="3" t="s">
        <v>944</v>
      </c>
      <c r="D30" s="6">
        <v>0.31</v>
      </c>
      <c r="E30" s="6">
        <v>0.122</v>
      </c>
      <c r="F30" s="6">
        <v>2.3199999999999998</v>
      </c>
      <c r="G30" s="6">
        <v>3.49</v>
      </c>
      <c r="H30" s="6">
        <v>4.28</v>
      </c>
      <c r="I30" s="6">
        <v>5.54</v>
      </c>
      <c r="J30" s="23">
        <v>283.91353512000001</v>
      </c>
      <c r="K30" s="23">
        <v>28.085778520800002</v>
      </c>
      <c r="L30" s="23">
        <v>49.224228273800001</v>
      </c>
      <c r="M30" s="25">
        <f t="shared" si="0"/>
        <v>70.978383780000001</v>
      </c>
      <c r="N30" s="25">
        <f t="shared" si="1"/>
        <v>7.0214446302000004</v>
      </c>
      <c r="O30" s="25">
        <f t="shared" si="2"/>
        <v>12.30605706845</v>
      </c>
      <c r="P30" s="25">
        <f t="shared" si="3"/>
        <v>141.95676756</v>
      </c>
      <c r="Q30" s="25">
        <f t="shared" si="4"/>
        <v>14.042889260400001</v>
      </c>
      <c r="R30" s="25">
        <f t="shared" si="5"/>
        <v>24.612114136900001</v>
      </c>
      <c r="S30" s="25">
        <f t="shared" si="6"/>
        <v>283.91353512000001</v>
      </c>
      <c r="T30" s="25">
        <f t="shared" si="7"/>
        <v>28.085778520800002</v>
      </c>
      <c r="U30" s="25">
        <f t="shared" si="8"/>
        <v>49.224228273800001</v>
      </c>
      <c r="V30" s="25">
        <f t="shared" si="9"/>
        <v>567.82707024000001</v>
      </c>
      <c r="W30" s="25">
        <f t="shared" si="10"/>
        <v>56.171557041600003</v>
      </c>
      <c r="X30" s="25">
        <f t="shared" si="11"/>
        <v>98.448456547600003</v>
      </c>
      <c r="Y30" s="6" t="s">
        <v>33</v>
      </c>
    </row>
    <row r="31" spans="1:25">
      <c r="A31" s="7">
        <v>201594823</v>
      </c>
      <c r="B31" s="3" t="s">
        <v>131</v>
      </c>
      <c r="C31" s="3" t="s">
        <v>944</v>
      </c>
      <c r="D31" s="6">
        <v>0.28000000000000003</v>
      </c>
      <c r="E31" s="6">
        <v>0.13700000000000001</v>
      </c>
      <c r="F31" s="6">
        <v>2.84</v>
      </c>
      <c r="G31" s="6">
        <v>3.8</v>
      </c>
      <c r="H31" s="6">
        <v>4.7</v>
      </c>
      <c r="I31" s="6">
        <v>5.4</v>
      </c>
      <c r="J31" s="23">
        <v>424.71852381399998</v>
      </c>
      <c r="K31" s="23">
        <v>106.932300571</v>
      </c>
      <c r="L31" s="23">
        <v>2484.10147388</v>
      </c>
      <c r="M31" s="25">
        <f t="shared" si="0"/>
        <v>106.17963095349999</v>
      </c>
      <c r="N31" s="25">
        <f t="shared" si="1"/>
        <v>26.73307514275</v>
      </c>
      <c r="O31" s="25">
        <f t="shared" si="2"/>
        <v>621.02536846999999</v>
      </c>
      <c r="P31" s="25">
        <f t="shared" si="3"/>
        <v>212.35926190699999</v>
      </c>
      <c r="Q31" s="25">
        <f t="shared" si="4"/>
        <v>53.466150285499999</v>
      </c>
      <c r="R31" s="25">
        <f t="shared" si="5"/>
        <v>1242.05073694</v>
      </c>
      <c r="S31" s="25">
        <f t="shared" si="6"/>
        <v>424.71852381399998</v>
      </c>
      <c r="T31" s="25">
        <f t="shared" si="7"/>
        <v>106.932300571</v>
      </c>
      <c r="U31" s="25">
        <f t="shared" si="8"/>
        <v>2484.10147388</v>
      </c>
      <c r="V31" s="25">
        <f t="shared" si="9"/>
        <v>849.43704762799996</v>
      </c>
      <c r="W31" s="25">
        <f t="shared" si="10"/>
        <v>213.864601142</v>
      </c>
      <c r="X31" s="25">
        <f t="shared" si="11"/>
        <v>4968.2029477599999</v>
      </c>
      <c r="Y31" s="6" t="s">
        <v>34</v>
      </c>
    </row>
    <row r="32" spans="1:25">
      <c r="A32" s="7">
        <v>201596316</v>
      </c>
      <c r="B32" s="3" t="s">
        <v>572</v>
      </c>
      <c r="C32" s="3" t="s">
        <v>944</v>
      </c>
      <c r="D32" s="6">
        <v>0.25</v>
      </c>
      <c r="E32" s="6">
        <v>0.127</v>
      </c>
      <c r="F32" s="6">
        <v>2.19</v>
      </c>
      <c r="G32" s="6">
        <v>3.4</v>
      </c>
      <c r="H32" s="6">
        <v>4.99</v>
      </c>
      <c r="I32" s="6">
        <v>5.27</v>
      </c>
      <c r="J32" s="23">
        <v>320.288582201</v>
      </c>
      <c r="K32" s="23">
        <v>21.370034767300002</v>
      </c>
      <c r="L32" s="23">
        <v>29.7048849066</v>
      </c>
      <c r="M32" s="25">
        <f t="shared" si="0"/>
        <v>80.072145550249999</v>
      </c>
      <c r="N32" s="25">
        <f t="shared" si="1"/>
        <v>5.3425086918250004</v>
      </c>
      <c r="O32" s="25">
        <f t="shared" si="2"/>
        <v>7.4262212266500001</v>
      </c>
      <c r="P32" s="25">
        <f t="shared" si="3"/>
        <v>160.1442911005</v>
      </c>
      <c r="Q32" s="25">
        <f t="shared" si="4"/>
        <v>10.685017383650001</v>
      </c>
      <c r="R32" s="25">
        <f t="shared" si="5"/>
        <v>14.8524424533</v>
      </c>
      <c r="S32" s="25">
        <f t="shared" si="6"/>
        <v>320.288582201</v>
      </c>
      <c r="T32" s="25">
        <f t="shared" si="7"/>
        <v>21.370034767300002</v>
      </c>
      <c r="U32" s="25">
        <f t="shared" si="8"/>
        <v>29.7048849066</v>
      </c>
      <c r="V32" s="25">
        <f t="shared" si="9"/>
        <v>640.57716440199999</v>
      </c>
      <c r="W32" s="25">
        <f t="shared" si="10"/>
        <v>42.740069534600003</v>
      </c>
      <c r="X32" s="25">
        <f t="shared" si="11"/>
        <v>59.4097698132</v>
      </c>
      <c r="Y32" s="6" t="s">
        <v>35</v>
      </c>
    </row>
    <row r="33" spans="1:25">
      <c r="A33" s="7">
        <v>201613023</v>
      </c>
      <c r="B33" s="3" t="s">
        <v>572</v>
      </c>
      <c r="C33" s="3" t="s">
        <v>944</v>
      </c>
      <c r="D33" s="6">
        <v>0.41</v>
      </c>
      <c r="E33" s="6">
        <v>0.17699999999999999</v>
      </c>
      <c r="F33" s="6">
        <v>1.9</v>
      </c>
      <c r="G33" s="6">
        <v>2.8</v>
      </c>
      <c r="H33" s="6">
        <v>4.16</v>
      </c>
      <c r="I33" s="6">
        <v>5.47</v>
      </c>
      <c r="J33" s="23">
        <v>316.64964658000002</v>
      </c>
      <c r="K33" s="23">
        <v>35.370549533999998</v>
      </c>
      <c r="L33" s="23">
        <v>87.736962955099997</v>
      </c>
      <c r="M33" s="25">
        <f t="shared" si="0"/>
        <v>79.162411645000006</v>
      </c>
      <c r="N33" s="25">
        <f t="shared" si="1"/>
        <v>8.8426373834999996</v>
      </c>
      <c r="O33" s="25">
        <f t="shared" si="2"/>
        <v>21.934240738774999</v>
      </c>
      <c r="P33" s="25">
        <f t="shared" si="3"/>
        <v>158.32482329000001</v>
      </c>
      <c r="Q33" s="25">
        <f t="shared" si="4"/>
        <v>17.685274766999999</v>
      </c>
      <c r="R33" s="25">
        <f t="shared" si="5"/>
        <v>43.868481477549999</v>
      </c>
      <c r="S33" s="25">
        <f t="shared" si="6"/>
        <v>316.64964658000002</v>
      </c>
      <c r="T33" s="25">
        <f t="shared" si="7"/>
        <v>35.370549533999998</v>
      </c>
      <c r="U33" s="25">
        <f t="shared" si="8"/>
        <v>87.736962955099997</v>
      </c>
      <c r="V33" s="25">
        <f t="shared" si="9"/>
        <v>633.29929316000005</v>
      </c>
      <c r="W33" s="25">
        <f t="shared" si="10"/>
        <v>70.741099067999997</v>
      </c>
      <c r="X33" s="25">
        <f t="shared" si="11"/>
        <v>175.47392591019999</v>
      </c>
      <c r="Y33" s="6" t="s">
        <v>36</v>
      </c>
    </row>
    <row r="34" spans="1:25">
      <c r="A34" s="7">
        <v>201617985</v>
      </c>
      <c r="B34" s="3" t="s">
        <v>570</v>
      </c>
      <c r="C34" s="3" t="s">
        <v>944</v>
      </c>
      <c r="D34" s="6">
        <v>0.36</v>
      </c>
      <c r="E34" s="6">
        <v>0.18</v>
      </c>
      <c r="F34" s="6">
        <v>2.23</v>
      </c>
      <c r="G34" s="6">
        <v>2.97</v>
      </c>
      <c r="H34" s="6">
        <v>4.0199999999999996</v>
      </c>
      <c r="I34" s="6">
        <v>4.3899999999999997</v>
      </c>
      <c r="J34" s="23">
        <v>117.59568088100001</v>
      </c>
      <c r="K34" s="23">
        <v>8.0985907297500006</v>
      </c>
      <c r="L34" s="23">
        <v>7.3547848527299999</v>
      </c>
      <c r="M34" s="25">
        <f t="shared" si="0"/>
        <v>29.398920220250002</v>
      </c>
      <c r="N34" s="25">
        <f t="shared" si="1"/>
        <v>2.0246476824375002</v>
      </c>
      <c r="O34" s="25">
        <f t="shared" si="2"/>
        <v>1.8386962131825</v>
      </c>
      <c r="P34" s="25">
        <f t="shared" si="3"/>
        <v>58.797840440500003</v>
      </c>
      <c r="Q34" s="25">
        <f t="shared" si="4"/>
        <v>4.0492953648750003</v>
      </c>
      <c r="R34" s="25">
        <f t="shared" si="5"/>
        <v>3.677392426365</v>
      </c>
      <c r="S34" s="25">
        <f t="shared" si="6"/>
        <v>117.59568088100001</v>
      </c>
      <c r="T34" s="25">
        <f t="shared" si="7"/>
        <v>8.0985907297500006</v>
      </c>
      <c r="U34" s="25">
        <f t="shared" si="8"/>
        <v>7.3547848527299999</v>
      </c>
      <c r="V34" s="25">
        <f t="shared" si="9"/>
        <v>235.19136176200001</v>
      </c>
      <c r="W34" s="25">
        <f t="shared" si="10"/>
        <v>16.197181459500001</v>
      </c>
      <c r="X34" s="25">
        <f t="shared" si="11"/>
        <v>14.70956970546</v>
      </c>
      <c r="Y34" s="6" t="s">
        <v>37</v>
      </c>
    </row>
    <row r="35" spans="1:25">
      <c r="A35" s="7">
        <v>201626686</v>
      </c>
      <c r="B35" s="3" t="s">
        <v>571</v>
      </c>
      <c r="C35" s="3" t="s">
        <v>944</v>
      </c>
      <c r="D35" s="6">
        <v>0.38</v>
      </c>
      <c r="E35" s="6">
        <v>0.18</v>
      </c>
      <c r="F35" s="6">
        <v>1.88</v>
      </c>
      <c r="G35" s="6">
        <v>3.37</v>
      </c>
      <c r="H35" s="6">
        <v>4.8600000000000003</v>
      </c>
      <c r="I35" s="6">
        <v>5.72</v>
      </c>
      <c r="J35" s="23">
        <v>454.19096829300003</v>
      </c>
      <c r="K35" s="23">
        <v>82.073400793100006</v>
      </c>
      <c r="L35" s="23">
        <v>117.767576697</v>
      </c>
      <c r="M35" s="25">
        <f t="shared" ref="M35:M54" si="12">0.25*J35</f>
        <v>113.54774207325001</v>
      </c>
      <c r="N35" s="25">
        <f t="shared" ref="N35:N54" si="13">0.25*K35</f>
        <v>20.518350198275002</v>
      </c>
      <c r="O35" s="25">
        <f t="shared" ref="O35:O54" si="14">0.25*L35</f>
        <v>29.441894174249999</v>
      </c>
      <c r="P35" s="25">
        <f t="shared" ref="P35:P54" si="15">0.5*J35</f>
        <v>227.09548414650001</v>
      </c>
      <c r="Q35" s="25">
        <f t="shared" ref="Q35:Q54" si="16">0.5*K35</f>
        <v>41.036700396550003</v>
      </c>
      <c r="R35" s="25">
        <f t="shared" ref="R35:R54" si="17">0.5*L35</f>
        <v>58.883788348499998</v>
      </c>
      <c r="S35" s="25">
        <f t="shared" ref="S35:S54" si="18">1*J35</f>
        <v>454.19096829300003</v>
      </c>
      <c r="T35" s="25">
        <f t="shared" ref="T35:T54" si="19">1*K35</f>
        <v>82.073400793100006</v>
      </c>
      <c r="U35" s="25">
        <f t="shared" ref="U35:U54" si="20">1*L35</f>
        <v>117.767576697</v>
      </c>
      <c r="V35" s="25">
        <f t="shared" ref="V35:V54" si="21">2*J35</f>
        <v>908.38193658600005</v>
      </c>
      <c r="W35" s="25">
        <f t="shared" ref="W35:W54" si="22">2*K35</f>
        <v>164.14680158620001</v>
      </c>
      <c r="X35" s="25">
        <f t="shared" ref="X35:X54" si="23">2*L35</f>
        <v>235.53515339399999</v>
      </c>
      <c r="Y35" s="6" t="s">
        <v>38</v>
      </c>
    </row>
    <row r="36" spans="1:25">
      <c r="A36" s="7">
        <v>201629650</v>
      </c>
      <c r="B36" s="3" t="s">
        <v>572</v>
      </c>
      <c r="C36" s="3" t="s">
        <v>944</v>
      </c>
      <c r="D36" s="6">
        <v>0.26</v>
      </c>
      <c r="E36" s="6">
        <v>0.13200000000000001</v>
      </c>
      <c r="F36" s="6">
        <v>2.4500000000000002</v>
      </c>
      <c r="G36" s="6">
        <v>3.38</v>
      </c>
      <c r="H36" s="6">
        <v>5.27</v>
      </c>
      <c r="I36" s="6">
        <v>5.77</v>
      </c>
      <c r="J36" s="23">
        <v>374.10783253199997</v>
      </c>
      <c r="K36" s="23">
        <v>38.214292638800003</v>
      </c>
      <c r="L36" s="23">
        <v>77.2630113636</v>
      </c>
      <c r="M36" s="25">
        <f t="shared" si="12"/>
        <v>93.526958132999994</v>
      </c>
      <c r="N36" s="25">
        <f t="shared" si="13"/>
        <v>9.5535731597000009</v>
      </c>
      <c r="O36" s="25">
        <f t="shared" si="14"/>
        <v>19.3157528409</v>
      </c>
      <c r="P36" s="25">
        <f t="shared" si="15"/>
        <v>187.05391626599999</v>
      </c>
      <c r="Q36" s="25">
        <f t="shared" si="16"/>
        <v>19.107146319400002</v>
      </c>
      <c r="R36" s="25">
        <f t="shared" si="17"/>
        <v>38.6315056818</v>
      </c>
      <c r="S36" s="25">
        <f t="shared" si="18"/>
        <v>374.10783253199997</v>
      </c>
      <c r="T36" s="25">
        <f t="shared" si="19"/>
        <v>38.214292638800003</v>
      </c>
      <c r="U36" s="25">
        <f t="shared" si="20"/>
        <v>77.2630113636</v>
      </c>
      <c r="V36" s="25">
        <f t="shared" si="21"/>
        <v>748.21566506399995</v>
      </c>
      <c r="W36" s="25">
        <f t="shared" si="22"/>
        <v>76.428585277600007</v>
      </c>
      <c r="X36" s="25">
        <f t="shared" si="23"/>
        <v>154.5260227272</v>
      </c>
      <c r="Y36" s="6" t="s">
        <v>39</v>
      </c>
    </row>
    <row r="37" spans="1:25">
      <c r="A37" s="7">
        <v>201635569</v>
      </c>
      <c r="B37" s="3" t="s">
        <v>572</v>
      </c>
      <c r="C37" s="3" t="s">
        <v>944</v>
      </c>
      <c r="D37" s="6">
        <v>0.41</v>
      </c>
      <c r="E37" s="6">
        <v>0.186</v>
      </c>
      <c r="F37" s="6">
        <v>2.0499999999999998</v>
      </c>
      <c r="G37" s="6">
        <v>2.64</v>
      </c>
      <c r="H37" s="6">
        <v>3.21</v>
      </c>
      <c r="I37" s="6">
        <v>3.36</v>
      </c>
      <c r="J37" s="23">
        <v>344.28282113</v>
      </c>
      <c r="K37" s="23">
        <v>18.125785185000002</v>
      </c>
      <c r="L37" s="23">
        <v>18.099996601200001</v>
      </c>
      <c r="M37" s="25">
        <f t="shared" si="12"/>
        <v>86.070705282500001</v>
      </c>
      <c r="N37" s="25">
        <f t="shared" si="13"/>
        <v>4.5314462962500004</v>
      </c>
      <c r="O37" s="25">
        <f t="shared" si="14"/>
        <v>4.5249991503000002</v>
      </c>
      <c r="P37" s="25">
        <f t="shared" si="15"/>
        <v>172.141410565</v>
      </c>
      <c r="Q37" s="25">
        <f t="shared" si="16"/>
        <v>9.0628925925000008</v>
      </c>
      <c r="R37" s="25">
        <f t="shared" si="17"/>
        <v>9.0499983006000004</v>
      </c>
      <c r="S37" s="25">
        <f t="shared" si="18"/>
        <v>344.28282113</v>
      </c>
      <c r="T37" s="25">
        <f t="shared" si="19"/>
        <v>18.125785185000002</v>
      </c>
      <c r="U37" s="25">
        <f t="shared" si="20"/>
        <v>18.099996601200001</v>
      </c>
      <c r="V37" s="25">
        <f t="shared" si="21"/>
        <v>688.56564226</v>
      </c>
      <c r="W37" s="25">
        <f t="shared" si="22"/>
        <v>36.251570370000003</v>
      </c>
      <c r="X37" s="25">
        <f t="shared" si="23"/>
        <v>36.199993202400002</v>
      </c>
      <c r="Y37" s="6" t="s">
        <v>40</v>
      </c>
    </row>
    <row r="38" spans="1:25">
      <c r="A38" s="7">
        <v>201648133</v>
      </c>
      <c r="B38" s="3" t="s">
        <v>571</v>
      </c>
      <c r="C38" s="3" t="s">
        <v>944</v>
      </c>
      <c r="D38" s="6">
        <v>0.28000000000000003</v>
      </c>
      <c r="E38" s="6">
        <v>0.11799999999999999</v>
      </c>
      <c r="F38" s="6">
        <v>3.18</v>
      </c>
      <c r="G38" s="6">
        <v>3.92</v>
      </c>
      <c r="H38" s="6">
        <v>4.91</v>
      </c>
      <c r="I38" s="6">
        <v>5.86</v>
      </c>
      <c r="J38" s="23">
        <v>164.83441060999999</v>
      </c>
      <c r="K38" s="23">
        <v>22.5117198037</v>
      </c>
      <c r="L38" s="23">
        <v>32.067967947299998</v>
      </c>
      <c r="M38" s="25">
        <f t="shared" si="12"/>
        <v>41.208602652499998</v>
      </c>
      <c r="N38" s="25">
        <f t="shared" si="13"/>
        <v>5.627929950925</v>
      </c>
      <c r="O38" s="25">
        <f t="shared" si="14"/>
        <v>8.0169919868249995</v>
      </c>
      <c r="P38" s="25">
        <f t="shared" si="15"/>
        <v>82.417205304999996</v>
      </c>
      <c r="Q38" s="25">
        <f t="shared" si="16"/>
        <v>11.25585990185</v>
      </c>
      <c r="R38" s="25">
        <f t="shared" si="17"/>
        <v>16.033983973649999</v>
      </c>
      <c r="S38" s="25">
        <f t="shared" si="18"/>
        <v>164.83441060999999</v>
      </c>
      <c r="T38" s="25">
        <f t="shared" si="19"/>
        <v>22.5117198037</v>
      </c>
      <c r="U38" s="25">
        <f t="shared" si="20"/>
        <v>32.067967947299998</v>
      </c>
      <c r="V38" s="25">
        <f t="shared" si="21"/>
        <v>329.66882121999998</v>
      </c>
      <c r="W38" s="25">
        <f t="shared" si="22"/>
        <v>45.0234396074</v>
      </c>
      <c r="X38" s="25">
        <f t="shared" si="23"/>
        <v>64.135935894599996</v>
      </c>
      <c r="Y38" s="6" t="s">
        <v>41</v>
      </c>
    </row>
    <row r="39" spans="1:25">
      <c r="A39" s="7">
        <v>201649426</v>
      </c>
      <c r="B39" s="3" t="s">
        <v>492</v>
      </c>
      <c r="C39" s="3" t="s">
        <v>944</v>
      </c>
      <c r="D39" s="6">
        <v>0.32</v>
      </c>
      <c r="E39" s="6">
        <v>0.158</v>
      </c>
      <c r="F39" s="6">
        <v>2.27</v>
      </c>
      <c r="G39" s="6">
        <v>3.36</v>
      </c>
      <c r="H39" s="6">
        <v>4.72</v>
      </c>
      <c r="I39" s="6">
        <v>5.35</v>
      </c>
      <c r="J39" s="23">
        <v>1738.00126172</v>
      </c>
      <c r="K39" s="23">
        <v>230.377894207</v>
      </c>
      <c r="L39" s="23">
        <v>207.09442766800001</v>
      </c>
      <c r="M39" s="25">
        <f t="shared" si="12"/>
        <v>434.50031543</v>
      </c>
      <c r="N39" s="25">
        <f t="shared" si="13"/>
        <v>57.594473551749999</v>
      </c>
      <c r="O39" s="25">
        <f t="shared" si="14"/>
        <v>51.773606917000002</v>
      </c>
      <c r="P39" s="25">
        <f t="shared" si="15"/>
        <v>869.00063086</v>
      </c>
      <c r="Q39" s="25">
        <f t="shared" si="16"/>
        <v>115.1889471035</v>
      </c>
      <c r="R39" s="25">
        <f t="shared" si="17"/>
        <v>103.547213834</v>
      </c>
      <c r="S39" s="25">
        <f t="shared" si="18"/>
        <v>1738.00126172</v>
      </c>
      <c r="T39" s="25">
        <f t="shared" si="19"/>
        <v>230.377894207</v>
      </c>
      <c r="U39" s="25">
        <f t="shared" si="20"/>
        <v>207.09442766800001</v>
      </c>
      <c r="V39" s="25">
        <f t="shared" si="21"/>
        <v>3476.00252344</v>
      </c>
      <c r="W39" s="25">
        <f t="shared" si="22"/>
        <v>460.75578841399999</v>
      </c>
      <c r="X39" s="25">
        <f t="shared" si="23"/>
        <v>414.18885533600002</v>
      </c>
      <c r="Y39" s="6" t="s">
        <v>42</v>
      </c>
    </row>
    <row r="40" spans="1:25">
      <c r="A40" s="7">
        <v>201665500</v>
      </c>
      <c r="B40" s="3" t="s">
        <v>131</v>
      </c>
      <c r="C40" s="3" t="s">
        <v>944</v>
      </c>
      <c r="D40" s="6">
        <v>0.33</v>
      </c>
      <c r="E40" s="6">
        <v>0.14299999999999999</v>
      </c>
      <c r="F40" s="6">
        <v>2.37</v>
      </c>
      <c r="G40" s="6">
        <v>3.04</v>
      </c>
      <c r="H40" s="6">
        <v>4.29</v>
      </c>
      <c r="I40" s="6">
        <v>4.83</v>
      </c>
      <c r="J40" s="23">
        <v>566.74704069799998</v>
      </c>
      <c r="K40" s="23">
        <v>95.721041038400003</v>
      </c>
      <c r="L40" s="23">
        <v>152.94348868399999</v>
      </c>
      <c r="M40" s="25">
        <f t="shared" si="12"/>
        <v>141.68676017449999</v>
      </c>
      <c r="N40" s="25">
        <f t="shared" si="13"/>
        <v>23.930260259600001</v>
      </c>
      <c r="O40" s="25">
        <f t="shared" si="14"/>
        <v>38.235872170999997</v>
      </c>
      <c r="P40" s="25">
        <f t="shared" si="15"/>
        <v>283.37352034899999</v>
      </c>
      <c r="Q40" s="25">
        <f t="shared" si="16"/>
        <v>47.860520519200001</v>
      </c>
      <c r="R40" s="25">
        <f t="shared" si="17"/>
        <v>76.471744341999994</v>
      </c>
      <c r="S40" s="25">
        <f t="shared" si="18"/>
        <v>566.74704069799998</v>
      </c>
      <c r="T40" s="25">
        <f t="shared" si="19"/>
        <v>95.721041038400003</v>
      </c>
      <c r="U40" s="25">
        <f t="shared" si="20"/>
        <v>152.94348868399999</v>
      </c>
      <c r="V40" s="25">
        <f t="shared" si="21"/>
        <v>1133.494081396</v>
      </c>
      <c r="W40" s="25">
        <f t="shared" si="22"/>
        <v>191.44208207680001</v>
      </c>
      <c r="X40" s="25">
        <f t="shared" si="23"/>
        <v>305.88697736799998</v>
      </c>
      <c r="Y40" s="6" t="s">
        <v>43</v>
      </c>
    </row>
    <row r="41" spans="1:25">
      <c r="A41" s="7">
        <v>201702477</v>
      </c>
      <c r="B41" s="3" t="s">
        <v>570</v>
      </c>
      <c r="C41" s="3" t="s">
        <v>944</v>
      </c>
      <c r="D41" s="6">
        <v>0.35</v>
      </c>
      <c r="E41" s="6">
        <v>0.17499999999999999</v>
      </c>
      <c r="F41" s="6">
        <v>1.92</v>
      </c>
      <c r="G41" s="6">
        <v>2.71</v>
      </c>
      <c r="H41" s="6">
        <v>3.42</v>
      </c>
      <c r="I41" s="6">
        <v>3.47</v>
      </c>
      <c r="J41" s="23">
        <v>688.25322611900003</v>
      </c>
      <c r="K41" s="23">
        <v>74.197387543299996</v>
      </c>
      <c r="L41" s="23">
        <v>91.172815437799997</v>
      </c>
      <c r="M41" s="25">
        <f t="shared" si="12"/>
        <v>172.06330652975001</v>
      </c>
      <c r="N41" s="25">
        <f t="shared" si="13"/>
        <v>18.549346885824999</v>
      </c>
      <c r="O41" s="25">
        <f t="shared" si="14"/>
        <v>22.793203859449999</v>
      </c>
      <c r="P41" s="25">
        <f t="shared" si="15"/>
        <v>344.12661305950002</v>
      </c>
      <c r="Q41" s="25">
        <f t="shared" si="16"/>
        <v>37.098693771649998</v>
      </c>
      <c r="R41" s="25">
        <f t="shared" si="17"/>
        <v>45.586407718899999</v>
      </c>
      <c r="S41" s="25">
        <f t="shared" si="18"/>
        <v>688.25322611900003</v>
      </c>
      <c r="T41" s="25">
        <f t="shared" si="19"/>
        <v>74.197387543299996</v>
      </c>
      <c r="U41" s="25">
        <f t="shared" si="20"/>
        <v>91.172815437799997</v>
      </c>
      <c r="V41" s="25">
        <f t="shared" si="21"/>
        <v>1376.5064522380001</v>
      </c>
      <c r="W41" s="25">
        <f t="shared" si="22"/>
        <v>148.39477508659999</v>
      </c>
      <c r="X41" s="25">
        <f t="shared" si="23"/>
        <v>182.34563087559999</v>
      </c>
      <c r="Y41" s="6" t="s">
        <v>44</v>
      </c>
    </row>
    <row r="42" spans="1:25">
      <c r="A42" s="7">
        <v>201705526</v>
      </c>
      <c r="B42" s="3" t="s">
        <v>571</v>
      </c>
      <c r="C42" s="3" t="s">
        <v>944</v>
      </c>
      <c r="D42" s="6">
        <v>0.34</v>
      </c>
      <c r="E42" s="6">
        <v>0.112</v>
      </c>
      <c r="F42" s="6">
        <v>2.93</v>
      </c>
      <c r="G42" s="6">
        <v>3.81</v>
      </c>
      <c r="H42" s="6">
        <v>4.63</v>
      </c>
      <c r="I42" s="6">
        <v>5.89</v>
      </c>
      <c r="J42" s="23">
        <v>164.437238944</v>
      </c>
      <c r="K42" s="23">
        <v>24.6978334378</v>
      </c>
      <c r="L42" s="23">
        <v>34.768326117800001</v>
      </c>
      <c r="M42" s="25">
        <f t="shared" si="12"/>
        <v>41.109309736</v>
      </c>
      <c r="N42" s="25">
        <f t="shared" si="13"/>
        <v>6.17445835945</v>
      </c>
      <c r="O42" s="25">
        <f t="shared" si="14"/>
        <v>8.6920815294500002</v>
      </c>
      <c r="P42" s="25">
        <f t="shared" si="15"/>
        <v>82.218619472</v>
      </c>
      <c r="Q42" s="25">
        <f t="shared" si="16"/>
        <v>12.3489167189</v>
      </c>
      <c r="R42" s="25">
        <f t="shared" si="17"/>
        <v>17.3841630589</v>
      </c>
      <c r="S42" s="25">
        <f t="shared" si="18"/>
        <v>164.437238944</v>
      </c>
      <c r="T42" s="25">
        <f t="shared" si="19"/>
        <v>24.6978334378</v>
      </c>
      <c r="U42" s="25">
        <f t="shared" si="20"/>
        <v>34.768326117800001</v>
      </c>
      <c r="V42" s="25">
        <f t="shared" si="21"/>
        <v>328.874477888</v>
      </c>
      <c r="W42" s="25">
        <f t="shared" si="22"/>
        <v>49.3956668756</v>
      </c>
      <c r="X42" s="25">
        <f t="shared" si="23"/>
        <v>69.536652235600002</v>
      </c>
      <c r="Y42" s="6" t="s">
        <v>45</v>
      </c>
    </row>
    <row r="43" spans="1:25">
      <c r="A43" s="7">
        <v>201711881</v>
      </c>
      <c r="B43" s="3" t="s">
        <v>131</v>
      </c>
      <c r="C43" s="3" t="s">
        <v>944</v>
      </c>
      <c r="D43" s="6">
        <v>0.34</v>
      </c>
      <c r="E43" s="6">
        <v>0.11</v>
      </c>
      <c r="F43" s="6">
        <v>2.27</v>
      </c>
      <c r="G43" s="6">
        <v>3.32</v>
      </c>
      <c r="H43" s="6">
        <v>4.55</v>
      </c>
      <c r="I43" s="6">
        <v>5.38</v>
      </c>
      <c r="J43" s="23">
        <v>1275.95359323</v>
      </c>
      <c r="K43" s="23">
        <v>80.236156443699997</v>
      </c>
      <c r="L43" s="23">
        <v>55.796975304299998</v>
      </c>
      <c r="M43" s="25">
        <f t="shared" si="12"/>
        <v>318.98839830750001</v>
      </c>
      <c r="N43" s="25">
        <f t="shared" si="13"/>
        <v>20.059039110924999</v>
      </c>
      <c r="O43" s="25">
        <f t="shared" si="14"/>
        <v>13.949243826075</v>
      </c>
      <c r="P43" s="25">
        <f t="shared" si="15"/>
        <v>637.97679661500001</v>
      </c>
      <c r="Q43" s="25">
        <f t="shared" si="16"/>
        <v>40.118078221849998</v>
      </c>
      <c r="R43" s="25">
        <f t="shared" si="17"/>
        <v>27.898487652149999</v>
      </c>
      <c r="S43" s="25">
        <f t="shared" si="18"/>
        <v>1275.95359323</v>
      </c>
      <c r="T43" s="25">
        <f t="shared" si="19"/>
        <v>80.236156443699997</v>
      </c>
      <c r="U43" s="25">
        <f t="shared" si="20"/>
        <v>55.796975304299998</v>
      </c>
      <c r="V43" s="25">
        <f t="shared" si="21"/>
        <v>2551.90718646</v>
      </c>
      <c r="W43" s="25">
        <f t="shared" si="22"/>
        <v>160.47231288739999</v>
      </c>
      <c r="X43" s="25">
        <f t="shared" si="23"/>
        <v>111.5939506086</v>
      </c>
      <c r="Y43" s="6" t="s">
        <v>46</v>
      </c>
    </row>
    <row r="44" spans="1:25">
      <c r="A44" s="7">
        <v>201725399</v>
      </c>
      <c r="B44" s="3" t="s">
        <v>571</v>
      </c>
      <c r="C44" s="3" t="s">
        <v>944</v>
      </c>
      <c r="D44" s="6">
        <v>0.39</v>
      </c>
      <c r="E44" s="6">
        <v>0.16200000000000001</v>
      </c>
      <c r="F44" s="6">
        <v>1.7</v>
      </c>
      <c r="G44" s="6">
        <v>3.01</v>
      </c>
      <c r="H44" s="6">
        <v>4.0999999999999996</v>
      </c>
      <c r="I44" s="6">
        <v>4.4800000000000004</v>
      </c>
      <c r="J44" s="23">
        <v>994.14501583499998</v>
      </c>
      <c r="K44" s="23">
        <v>201.44152890300001</v>
      </c>
      <c r="L44" s="23">
        <v>235.430433002</v>
      </c>
      <c r="M44" s="25">
        <f t="shared" si="12"/>
        <v>248.53625395875</v>
      </c>
      <c r="N44" s="25">
        <f t="shared" si="13"/>
        <v>50.360382225750001</v>
      </c>
      <c r="O44" s="25">
        <f t="shared" si="14"/>
        <v>58.8576082505</v>
      </c>
      <c r="P44" s="25">
        <f t="shared" si="15"/>
        <v>497.07250791749999</v>
      </c>
      <c r="Q44" s="25">
        <f t="shared" si="16"/>
        <v>100.7207644515</v>
      </c>
      <c r="R44" s="25">
        <f t="shared" si="17"/>
        <v>117.715216501</v>
      </c>
      <c r="S44" s="25">
        <f t="shared" si="18"/>
        <v>994.14501583499998</v>
      </c>
      <c r="T44" s="25">
        <f t="shared" si="19"/>
        <v>201.44152890300001</v>
      </c>
      <c r="U44" s="25">
        <f t="shared" si="20"/>
        <v>235.430433002</v>
      </c>
      <c r="V44" s="25">
        <f t="shared" si="21"/>
        <v>1988.29003167</v>
      </c>
      <c r="W44" s="25">
        <f t="shared" si="22"/>
        <v>402.88305780600001</v>
      </c>
      <c r="X44" s="25">
        <f t="shared" si="23"/>
        <v>470.860866004</v>
      </c>
      <c r="Y44" s="6" t="s">
        <v>47</v>
      </c>
    </row>
    <row r="45" spans="1:25">
      <c r="A45" s="7">
        <v>201736247</v>
      </c>
      <c r="B45" s="3" t="s">
        <v>572</v>
      </c>
      <c r="C45" s="3" t="s">
        <v>944</v>
      </c>
      <c r="D45" s="6">
        <v>0.28999999999999998</v>
      </c>
      <c r="E45" s="6">
        <v>0.104</v>
      </c>
      <c r="F45" s="6">
        <v>1.72</v>
      </c>
      <c r="G45" s="6">
        <v>2.59</v>
      </c>
      <c r="H45" s="6">
        <v>3.11</v>
      </c>
      <c r="I45" s="6">
        <v>3.31</v>
      </c>
      <c r="J45" s="23">
        <v>452.131070174</v>
      </c>
      <c r="K45" s="23">
        <v>30.6390964699</v>
      </c>
      <c r="L45" s="23">
        <v>46.320770417200002</v>
      </c>
      <c r="M45" s="25">
        <f t="shared" si="12"/>
        <v>113.0327675435</v>
      </c>
      <c r="N45" s="25">
        <f t="shared" si="13"/>
        <v>7.659774117475</v>
      </c>
      <c r="O45" s="25">
        <f t="shared" si="14"/>
        <v>11.580192604300001</v>
      </c>
      <c r="P45" s="25">
        <f t="shared" si="15"/>
        <v>226.065535087</v>
      </c>
      <c r="Q45" s="25">
        <f t="shared" si="16"/>
        <v>15.31954823495</v>
      </c>
      <c r="R45" s="25">
        <f t="shared" si="17"/>
        <v>23.160385208600001</v>
      </c>
      <c r="S45" s="25">
        <f t="shared" si="18"/>
        <v>452.131070174</v>
      </c>
      <c r="T45" s="25">
        <f t="shared" si="19"/>
        <v>30.6390964699</v>
      </c>
      <c r="U45" s="25">
        <f t="shared" si="20"/>
        <v>46.320770417200002</v>
      </c>
      <c r="V45" s="25">
        <f t="shared" si="21"/>
        <v>904.262140348</v>
      </c>
      <c r="W45" s="25">
        <f t="shared" si="22"/>
        <v>61.2781929398</v>
      </c>
      <c r="X45" s="25">
        <f t="shared" si="23"/>
        <v>92.641540834400004</v>
      </c>
      <c r="Y45" s="6" t="s">
        <v>48</v>
      </c>
    </row>
    <row r="46" spans="1:25">
      <c r="A46" s="7">
        <v>201754305</v>
      </c>
      <c r="B46" s="3" t="s">
        <v>572</v>
      </c>
      <c r="C46" s="3" t="s">
        <v>944</v>
      </c>
      <c r="D46" s="6">
        <v>0.36</v>
      </c>
      <c r="E46" s="6">
        <v>0.17299999999999999</v>
      </c>
      <c r="F46" s="6">
        <v>1.87</v>
      </c>
      <c r="G46" s="6">
        <v>2.54</v>
      </c>
      <c r="H46" s="6">
        <v>3.38</v>
      </c>
      <c r="I46" s="6">
        <v>3.55</v>
      </c>
      <c r="J46" s="23">
        <v>357.02137414700002</v>
      </c>
      <c r="K46" s="23">
        <v>27.8616564778</v>
      </c>
      <c r="L46" s="23">
        <v>22.842541470499999</v>
      </c>
      <c r="M46" s="25">
        <f t="shared" si="12"/>
        <v>89.255343536750004</v>
      </c>
      <c r="N46" s="25">
        <f t="shared" si="13"/>
        <v>6.9654141194500001</v>
      </c>
      <c r="O46" s="25">
        <f t="shared" si="14"/>
        <v>5.7106353676249997</v>
      </c>
      <c r="P46" s="25">
        <f t="shared" si="15"/>
        <v>178.51068707350001</v>
      </c>
      <c r="Q46" s="25">
        <f t="shared" si="16"/>
        <v>13.9308282389</v>
      </c>
      <c r="R46" s="25">
        <f t="shared" si="17"/>
        <v>11.421270735249999</v>
      </c>
      <c r="S46" s="25">
        <f t="shared" si="18"/>
        <v>357.02137414700002</v>
      </c>
      <c r="T46" s="25">
        <f t="shared" si="19"/>
        <v>27.8616564778</v>
      </c>
      <c r="U46" s="25">
        <f t="shared" si="20"/>
        <v>22.842541470499999</v>
      </c>
      <c r="V46" s="25">
        <f t="shared" si="21"/>
        <v>714.04274829400003</v>
      </c>
      <c r="W46" s="25">
        <f t="shared" si="22"/>
        <v>55.723312955600001</v>
      </c>
      <c r="X46" s="25">
        <f t="shared" si="23"/>
        <v>45.685082940999997</v>
      </c>
      <c r="Y46" s="6" t="s">
        <v>49</v>
      </c>
    </row>
    <row r="47" spans="1:25">
      <c r="A47" s="7">
        <v>201779067</v>
      </c>
      <c r="B47" s="3" t="s">
        <v>492</v>
      </c>
      <c r="C47" s="3" t="s">
        <v>944</v>
      </c>
      <c r="D47" s="6">
        <v>0.28999999999999998</v>
      </c>
      <c r="E47" s="6">
        <v>0.108</v>
      </c>
      <c r="F47" s="6">
        <v>2.59</v>
      </c>
      <c r="G47" s="6">
        <v>3.25</v>
      </c>
      <c r="H47" s="6">
        <v>4.4000000000000004</v>
      </c>
      <c r="I47" s="6">
        <v>6.55</v>
      </c>
      <c r="J47" s="23">
        <v>307.94980126500002</v>
      </c>
      <c r="K47" s="23">
        <v>93.168298596300005</v>
      </c>
      <c r="L47" s="23">
        <v>1585.67058284</v>
      </c>
      <c r="M47" s="25">
        <f t="shared" si="12"/>
        <v>76.987450316250005</v>
      </c>
      <c r="N47" s="25">
        <f t="shared" si="13"/>
        <v>23.292074649075001</v>
      </c>
      <c r="O47" s="25">
        <f t="shared" si="14"/>
        <v>396.41764570999999</v>
      </c>
      <c r="P47" s="25">
        <f t="shared" si="15"/>
        <v>153.97490063250001</v>
      </c>
      <c r="Q47" s="25">
        <f t="shared" si="16"/>
        <v>46.584149298150002</v>
      </c>
      <c r="R47" s="25">
        <f t="shared" si="17"/>
        <v>792.83529141999998</v>
      </c>
      <c r="S47" s="25">
        <f t="shared" si="18"/>
        <v>307.94980126500002</v>
      </c>
      <c r="T47" s="25">
        <f t="shared" si="19"/>
        <v>93.168298596300005</v>
      </c>
      <c r="U47" s="25">
        <f t="shared" si="20"/>
        <v>1585.67058284</v>
      </c>
      <c r="V47" s="25">
        <f t="shared" si="21"/>
        <v>615.89960253000004</v>
      </c>
      <c r="W47" s="25">
        <f t="shared" si="22"/>
        <v>186.33659719260001</v>
      </c>
      <c r="X47" s="25">
        <f t="shared" si="23"/>
        <v>3171.3411656799999</v>
      </c>
      <c r="Y47" s="6" t="s">
        <v>50</v>
      </c>
    </row>
    <row r="48" spans="1:25">
      <c r="A48" s="7">
        <v>201855371</v>
      </c>
      <c r="B48" s="3" t="s">
        <v>572</v>
      </c>
      <c r="C48" s="3" t="s">
        <v>944</v>
      </c>
      <c r="D48" s="6">
        <v>0.44</v>
      </c>
      <c r="E48" s="6">
        <v>0.189</v>
      </c>
      <c r="F48" s="6">
        <v>1.83</v>
      </c>
      <c r="G48" s="6">
        <v>2.62</v>
      </c>
      <c r="H48" s="6">
        <v>3.98</v>
      </c>
      <c r="I48" s="6">
        <v>5.03</v>
      </c>
      <c r="J48" s="23">
        <v>131.92057944199999</v>
      </c>
      <c r="K48" s="23">
        <v>7.3094326081399998</v>
      </c>
      <c r="L48" s="23">
        <v>6.5999530809099998</v>
      </c>
      <c r="M48" s="25">
        <f t="shared" si="12"/>
        <v>32.980144860499998</v>
      </c>
      <c r="N48" s="25">
        <f t="shared" si="13"/>
        <v>1.827358152035</v>
      </c>
      <c r="O48" s="25">
        <f t="shared" si="14"/>
        <v>1.6499882702274999</v>
      </c>
      <c r="P48" s="25">
        <f t="shared" si="15"/>
        <v>65.960289720999995</v>
      </c>
      <c r="Q48" s="25">
        <f t="shared" si="16"/>
        <v>3.6547163040699999</v>
      </c>
      <c r="R48" s="25">
        <f t="shared" si="17"/>
        <v>3.2999765404549999</v>
      </c>
      <c r="S48" s="25">
        <f t="shared" si="18"/>
        <v>131.92057944199999</v>
      </c>
      <c r="T48" s="25">
        <f t="shared" si="19"/>
        <v>7.3094326081399998</v>
      </c>
      <c r="U48" s="25">
        <f t="shared" si="20"/>
        <v>6.5999530809099998</v>
      </c>
      <c r="V48" s="25">
        <f t="shared" si="21"/>
        <v>263.84115888399998</v>
      </c>
      <c r="W48" s="25">
        <f t="shared" si="22"/>
        <v>14.61886521628</v>
      </c>
      <c r="X48" s="25">
        <f t="shared" si="23"/>
        <v>13.19990616182</v>
      </c>
      <c r="Y48" s="6" t="s">
        <v>51</v>
      </c>
    </row>
    <row r="49" spans="1:25">
      <c r="A49" s="7">
        <v>201912552</v>
      </c>
      <c r="B49" s="3" t="s">
        <v>572</v>
      </c>
      <c r="C49" s="3" t="s">
        <v>944</v>
      </c>
      <c r="D49" s="6">
        <v>0.28000000000000003</v>
      </c>
      <c r="E49" s="6">
        <v>0.104</v>
      </c>
      <c r="F49" s="6">
        <v>2.62</v>
      </c>
      <c r="G49" s="6">
        <v>3.53</v>
      </c>
      <c r="H49" s="6">
        <v>4.25</v>
      </c>
      <c r="I49" s="6">
        <v>5.81</v>
      </c>
      <c r="J49" s="23">
        <v>35.047366373000003</v>
      </c>
      <c r="K49" s="23">
        <v>1.95305657588</v>
      </c>
      <c r="L49" s="23">
        <v>1.97489788355</v>
      </c>
      <c r="M49" s="25">
        <f t="shared" si="12"/>
        <v>8.7618415932500007</v>
      </c>
      <c r="N49" s="20">
        <f t="shared" si="13"/>
        <v>0.48826414397000001</v>
      </c>
      <c r="O49" s="20">
        <f t="shared" si="14"/>
        <v>0.49372447088749999</v>
      </c>
      <c r="P49" s="25">
        <f t="shared" si="15"/>
        <v>17.523683186500001</v>
      </c>
      <c r="Q49" s="25">
        <f t="shared" si="16"/>
        <v>0.97652828794000002</v>
      </c>
      <c r="R49" s="25">
        <f t="shared" si="17"/>
        <v>0.98744894177499998</v>
      </c>
      <c r="S49" s="25">
        <f t="shared" si="18"/>
        <v>35.047366373000003</v>
      </c>
      <c r="T49" s="25">
        <f t="shared" si="19"/>
        <v>1.95305657588</v>
      </c>
      <c r="U49" s="25">
        <f t="shared" si="20"/>
        <v>1.97489788355</v>
      </c>
      <c r="V49" s="25">
        <f t="shared" si="21"/>
        <v>70.094732746000005</v>
      </c>
      <c r="W49" s="25">
        <f t="shared" si="22"/>
        <v>3.9061131517600001</v>
      </c>
      <c r="X49" s="25">
        <f t="shared" si="23"/>
        <v>3.9497957670999999</v>
      </c>
      <c r="Y49" s="6" t="s">
        <v>52</v>
      </c>
    </row>
    <row r="50" spans="1:25">
      <c r="A50" s="7">
        <v>201920032</v>
      </c>
      <c r="B50" s="5" t="s">
        <v>740</v>
      </c>
      <c r="C50" s="3" t="s">
        <v>944</v>
      </c>
      <c r="D50" s="6">
        <v>0.28000000000000003</v>
      </c>
      <c r="E50" s="6">
        <v>0.121</v>
      </c>
      <c r="F50" s="6">
        <v>2.0299999999999998</v>
      </c>
      <c r="G50" s="6">
        <v>3.04</v>
      </c>
      <c r="H50" s="6">
        <v>4.53</v>
      </c>
      <c r="I50" s="6">
        <v>5.21</v>
      </c>
      <c r="J50" s="23">
        <v>394.37193392099999</v>
      </c>
      <c r="K50" s="23">
        <v>36.825501250800002</v>
      </c>
      <c r="L50" s="23">
        <v>51.345840719199998</v>
      </c>
      <c r="M50" s="25">
        <f t="shared" si="12"/>
        <v>98.592983480249998</v>
      </c>
      <c r="N50" s="25">
        <f t="shared" si="13"/>
        <v>9.2063753127000005</v>
      </c>
      <c r="O50" s="25">
        <f t="shared" si="14"/>
        <v>12.8364601798</v>
      </c>
      <c r="P50" s="25">
        <f t="shared" si="15"/>
        <v>197.1859669605</v>
      </c>
      <c r="Q50" s="25">
        <f t="shared" si="16"/>
        <v>18.412750625400001</v>
      </c>
      <c r="R50" s="25">
        <f t="shared" si="17"/>
        <v>25.672920359599999</v>
      </c>
      <c r="S50" s="25">
        <f t="shared" si="18"/>
        <v>394.37193392099999</v>
      </c>
      <c r="T50" s="25">
        <f t="shared" si="19"/>
        <v>36.825501250800002</v>
      </c>
      <c r="U50" s="25">
        <f t="shared" si="20"/>
        <v>51.345840719199998</v>
      </c>
      <c r="V50" s="25">
        <f t="shared" si="21"/>
        <v>788.74386784199999</v>
      </c>
      <c r="W50" s="25">
        <f t="shared" si="22"/>
        <v>73.651002501600004</v>
      </c>
      <c r="X50" s="25">
        <f t="shared" si="23"/>
        <v>102.6916814384</v>
      </c>
      <c r="Y50" s="6" t="s">
        <v>53</v>
      </c>
    </row>
    <row r="51" spans="1:25">
      <c r="A51" s="7">
        <v>201928968</v>
      </c>
      <c r="B51" s="3" t="s">
        <v>571</v>
      </c>
      <c r="C51" s="3" t="s">
        <v>944</v>
      </c>
      <c r="D51" s="6">
        <v>0.53</v>
      </c>
      <c r="E51" s="6">
        <v>8.2000000000000003E-2</v>
      </c>
      <c r="F51" s="6">
        <v>2.91</v>
      </c>
      <c r="G51" s="6">
        <v>3.73</v>
      </c>
      <c r="H51" s="6">
        <v>4.17</v>
      </c>
      <c r="I51" s="6">
        <v>5.68</v>
      </c>
      <c r="J51" s="23">
        <v>62.526773186100002</v>
      </c>
      <c r="K51" s="23">
        <v>3.1126366351899999</v>
      </c>
      <c r="L51" s="23">
        <v>3.55679233586</v>
      </c>
      <c r="M51" s="25">
        <f t="shared" si="12"/>
        <v>15.631693296525</v>
      </c>
      <c r="N51" s="25">
        <f t="shared" si="13"/>
        <v>0.77815915879749997</v>
      </c>
      <c r="O51" s="25">
        <f t="shared" si="14"/>
        <v>0.889198083965</v>
      </c>
      <c r="P51" s="25">
        <f t="shared" si="15"/>
        <v>31.263386593050001</v>
      </c>
      <c r="Q51" s="25">
        <f t="shared" si="16"/>
        <v>1.5563183175949999</v>
      </c>
      <c r="R51" s="25">
        <f t="shared" si="17"/>
        <v>1.77839616793</v>
      </c>
      <c r="S51" s="25">
        <f t="shared" si="18"/>
        <v>62.526773186100002</v>
      </c>
      <c r="T51" s="25">
        <f t="shared" si="19"/>
        <v>3.1126366351899999</v>
      </c>
      <c r="U51" s="25">
        <f t="shared" si="20"/>
        <v>3.55679233586</v>
      </c>
      <c r="V51" s="25">
        <f t="shared" si="21"/>
        <v>125.0535463722</v>
      </c>
      <c r="W51" s="25">
        <f t="shared" si="22"/>
        <v>6.2252732703799998</v>
      </c>
      <c r="X51" s="25">
        <f t="shared" si="23"/>
        <v>7.11358467172</v>
      </c>
      <c r="Y51" s="6" t="s">
        <v>54</v>
      </c>
    </row>
    <row r="52" spans="1:25">
      <c r="A52" s="7">
        <v>201929294</v>
      </c>
      <c r="B52" s="3" t="s">
        <v>492</v>
      </c>
      <c r="C52" s="3" t="s">
        <v>944</v>
      </c>
      <c r="D52" s="6">
        <v>0.44</v>
      </c>
      <c r="E52" s="6">
        <v>0.21199999999999999</v>
      </c>
      <c r="F52" s="6">
        <v>1.67</v>
      </c>
      <c r="G52" s="6">
        <v>2.44</v>
      </c>
      <c r="H52" s="6">
        <v>3.81</v>
      </c>
      <c r="I52" s="6">
        <v>4.49</v>
      </c>
      <c r="J52" s="23">
        <v>177.93421695999999</v>
      </c>
      <c r="K52" s="23">
        <v>13.6855753683</v>
      </c>
      <c r="L52" s="23">
        <v>18.405950386699999</v>
      </c>
      <c r="M52" s="25">
        <f t="shared" si="12"/>
        <v>44.483554239999997</v>
      </c>
      <c r="N52" s="25">
        <f t="shared" si="13"/>
        <v>3.4213938420750001</v>
      </c>
      <c r="O52" s="25">
        <f t="shared" si="14"/>
        <v>4.6014875966749997</v>
      </c>
      <c r="P52" s="25">
        <f t="shared" si="15"/>
        <v>88.967108479999993</v>
      </c>
      <c r="Q52" s="25">
        <f t="shared" si="16"/>
        <v>6.8427876841500002</v>
      </c>
      <c r="R52" s="25">
        <f t="shared" si="17"/>
        <v>9.2029751933499995</v>
      </c>
      <c r="S52" s="25">
        <f t="shared" si="18"/>
        <v>177.93421695999999</v>
      </c>
      <c r="T52" s="25">
        <f t="shared" si="19"/>
        <v>13.6855753683</v>
      </c>
      <c r="U52" s="25">
        <f t="shared" si="20"/>
        <v>18.405950386699999</v>
      </c>
      <c r="V52" s="25">
        <f t="shared" si="21"/>
        <v>355.86843391999997</v>
      </c>
      <c r="W52" s="25">
        <f t="shared" si="22"/>
        <v>27.371150736600001</v>
      </c>
      <c r="X52" s="25">
        <f t="shared" si="23"/>
        <v>36.811900773399998</v>
      </c>
      <c r="Y52" s="6" t="s">
        <v>55</v>
      </c>
    </row>
    <row r="53" spans="1:25">
      <c r="A53" s="7">
        <v>203533312</v>
      </c>
      <c r="B53" s="3" t="s">
        <v>571</v>
      </c>
      <c r="C53" s="3" t="s">
        <v>944</v>
      </c>
      <c r="D53" s="6">
        <v>0.48</v>
      </c>
      <c r="E53" s="6">
        <v>0.126</v>
      </c>
      <c r="F53" s="6">
        <v>2.0099999999999998</v>
      </c>
      <c r="G53" s="6">
        <v>2.76</v>
      </c>
      <c r="H53" s="6">
        <v>3.51</v>
      </c>
      <c r="I53" s="6">
        <v>4.5199999999999996</v>
      </c>
      <c r="J53" s="23">
        <v>141.21548463600001</v>
      </c>
      <c r="K53" s="23">
        <v>13.035836077300001</v>
      </c>
      <c r="L53" s="23">
        <v>8.5800569014299999</v>
      </c>
      <c r="M53" s="25">
        <f t="shared" si="12"/>
        <v>35.303871159000003</v>
      </c>
      <c r="N53" s="25">
        <f t="shared" si="13"/>
        <v>3.2589590193250002</v>
      </c>
      <c r="O53" s="25">
        <f t="shared" si="14"/>
        <v>2.1450142253575</v>
      </c>
      <c r="P53" s="25">
        <f t="shared" si="15"/>
        <v>70.607742318000007</v>
      </c>
      <c r="Q53" s="25">
        <f t="shared" si="16"/>
        <v>6.5179180386500004</v>
      </c>
      <c r="R53" s="25">
        <f t="shared" si="17"/>
        <v>4.2900284507149999</v>
      </c>
      <c r="S53" s="25">
        <f t="shared" si="18"/>
        <v>141.21548463600001</v>
      </c>
      <c r="T53" s="25">
        <f t="shared" si="19"/>
        <v>13.035836077300001</v>
      </c>
      <c r="U53" s="25">
        <f t="shared" si="20"/>
        <v>8.5800569014299999</v>
      </c>
      <c r="V53" s="25">
        <f t="shared" si="21"/>
        <v>282.43096927200003</v>
      </c>
      <c r="W53" s="25">
        <f t="shared" si="22"/>
        <v>26.071672154600002</v>
      </c>
      <c r="X53" s="25">
        <f t="shared" si="23"/>
        <v>17.16011380286</v>
      </c>
      <c r="Y53" s="6" t="s">
        <v>56</v>
      </c>
    </row>
    <row r="54" spans="1:25">
      <c r="A54" s="7">
        <v>204129699</v>
      </c>
      <c r="B54" s="3" t="s">
        <v>571</v>
      </c>
      <c r="C54" s="3" t="s">
        <v>944</v>
      </c>
      <c r="D54" s="6">
        <v>0.46</v>
      </c>
      <c r="E54" s="6">
        <v>9.2999999999999999E-2</v>
      </c>
      <c r="F54" s="6">
        <v>2.44</v>
      </c>
      <c r="G54" s="6">
        <v>3.15</v>
      </c>
      <c r="H54" s="6">
        <v>4.1100000000000003</v>
      </c>
      <c r="I54" s="6">
        <v>4.96</v>
      </c>
      <c r="J54" s="23">
        <v>158.909695215</v>
      </c>
      <c r="K54" s="23">
        <v>29.038438723900001</v>
      </c>
      <c r="L54" s="23">
        <v>35.439333260799998</v>
      </c>
      <c r="M54" s="25">
        <f t="shared" si="12"/>
        <v>39.72742380375</v>
      </c>
      <c r="N54" s="25">
        <f t="shared" si="13"/>
        <v>7.2596096809750001</v>
      </c>
      <c r="O54" s="25">
        <f t="shared" si="14"/>
        <v>8.8598333151999995</v>
      </c>
      <c r="P54" s="25">
        <f t="shared" si="15"/>
        <v>79.4548476075</v>
      </c>
      <c r="Q54" s="25">
        <f t="shared" si="16"/>
        <v>14.51921936195</v>
      </c>
      <c r="R54" s="25">
        <f t="shared" si="17"/>
        <v>17.719666630399999</v>
      </c>
      <c r="S54" s="25">
        <f t="shared" si="18"/>
        <v>158.909695215</v>
      </c>
      <c r="T54" s="25">
        <f t="shared" si="19"/>
        <v>29.038438723900001</v>
      </c>
      <c r="U54" s="25">
        <f t="shared" si="20"/>
        <v>35.439333260799998</v>
      </c>
      <c r="V54" s="25">
        <f t="shared" si="21"/>
        <v>317.81939043</v>
      </c>
      <c r="W54" s="25">
        <f t="shared" si="22"/>
        <v>58.076877447800001</v>
      </c>
      <c r="X54" s="25">
        <f t="shared" si="23"/>
        <v>70.878666521599996</v>
      </c>
      <c r="Y54" s="6" t="s">
        <v>57</v>
      </c>
    </row>
    <row r="55" spans="1:25">
      <c r="A55" s="53">
        <v>205924614</v>
      </c>
      <c r="B55" s="5" t="s">
        <v>740</v>
      </c>
      <c r="C55" s="5" t="s">
        <v>945</v>
      </c>
      <c r="D55" s="6"/>
      <c r="E55" s="54">
        <v>0.06</v>
      </c>
      <c r="F55" s="24">
        <v>4</v>
      </c>
      <c r="G55" s="24">
        <v>5.47</v>
      </c>
      <c r="H55" s="24">
        <v>6.03</v>
      </c>
      <c r="I55" s="24">
        <v>6.07</v>
      </c>
      <c r="J55" s="23">
        <v>153.89971869999999</v>
      </c>
      <c r="K55" s="23">
        <v>7.6588718790000003</v>
      </c>
      <c r="L55" s="23">
        <v>6.1323446410000004</v>
      </c>
      <c r="M55" s="25">
        <f t="shared" ref="M55:M68" si="24">0.25*J55</f>
        <v>38.474929674999998</v>
      </c>
      <c r="N55" s="25">
        <f t="shared" ref="N55:N68" si="25">0.25*K55</f>
        <v>1.9147179697500001</v>
      </c>
      <c r="O55" s="25">
        <f t="shared" ref="O55:O68" si="26">0.25*L55</f>
        <v>1.5330861602500001</v>
      </c>
      <c r="P55" s="25">
        <f t="shared" ref="P55:P68" si="27">0.5*J55</f>
        <v>76.949859349999997</v>
      </c>
      <c r="Q55" s="25">
        <f t="shared" ref="Q55:Q68" si="28">0.5*K55</f>
        <v>3.8294359395000002</v>
      </c>
      <c r="R55" s="25">
        <f t="shared" ref="R55:R68" si="29">0.5*L55</f>
        <v>3.0661723205000002</v>
      </c>
      <c r="S55" s="25">
        <f t="shared" ref="S55:S68" si="30">1*J55</f>
        <v>153.89971869999999</v>
      </c>
      <c r="T55" s="25">
        <f t="shared" ref="T55:T68" si="31">1*K55</f>
        <v>7.6588718790000003</v>
      </c>
      <c r="U55" s="25">
        <f t="shared" ref="U55:U68" si="32">1*L55</f>
        <v>6.1323446410000004</v>
      </c>
      <c r="V55" s="25">
        <f t="shared" ref="V55:V68" si="33">2*J55</f>
        <v>307.79943739999999</v>
      </c>
      <c r="W55" s="25">
        <f t="shared" ref="W55:W68" si="34">2*K55</f>
        <v>15.317743758000001</v>
      </c>
      <c r="X55" s="25">
        <f t="shared" ref="X55:X68" si="35">2*L55</f>
        <v>12.264689282000001</v>
      </c>
      <c r="Y55" s="3" t="s">
        <v>493</v>
      </c>
    </row>
    <row r="56" spans="1:25">
      <c r="A56" s="53">
        <v>205985357</v>
      </c>
      <c r="B56" s="5" t="s">
        <v>740</v>
      </c>
      <c r="C56" s="5" t="s">
        <v>945</v>
      </c>
      <c r="D56" s="6"/>
      <c r="E56" s="54">
        <v>5.8000000000000003E-2</v>
      </c>
      <c r="F56" s="24">
        <v>3.77</v>
      </c>
      <c r="G56" s="24">
        <v>4.8600000000000003</v>
      </c>
      <c r="H56" s="24">
        <v>5.19</v>
      </c>
      <c r="I56" s="24">
        <v>5.23</v>
      </c>
      <c r="J56" s="23">
        <v>417.47984630000002</v>
      </c>
      <c r="K56" s="23">
        <v>43.483645750000001</v>
      </c>
      <c r="L56" s="23">
        <v>42.470306100000002</v>
      </c>
      <c r="M56" s="25">
        <f t="shared" si="24"/>
        <v>104.369961575</v>
      </c>
      <c r="N56" s="25">
        <f t="shared" si="25"/>
        <v>10.8709114375</v>
      </c>
      <c r="O56" s="25">
        <f t="shared" si="26"/>
        <v>10.617576525</v>
      </c>
      <c r="P56" s="25">
        <f t="shared" si="27"/>
        <v>208.73992315000001</v>
      </c>
      <c r="Q56" s="25">
        <f t="shared" si="28"/>
        <v>21.741822875</v>
      </c>
      <c r="R56" s="25">
        <f t="shared" si="29"/>
        <v>21.235153050000001</v>
      </c>
      <c r="S56" s="25">
        <f t="shared" si="30"/>
        <v>417.47984630000002</v>
      </c>
      <c r="T56" s="25">
        <f t="shared" si="31"/>
        <v>43.483645750000001</v>
      </c>
      <c r="U56" s="25">
        <f t="shared" si="32"/>
        <v>42.470306100000002</v>
      </c>
      <c r="V56" s="25">
        <f t="shared" si="33"/>
        <v>834.95969260000004</v>
      </c>
      <c r="W56" s="25">
        <f t="shared" si="34"/>
        <v>86.967291500000002</v>
      </c>
      <c r="X56" s="25">
        <f t="shared" si="35"/>
        <v>84.940612200000004</v>
      </c>
      <c r="Y56" s="3" t="s">
        <v>493</v>
      </c>
    </row>
    <row r="57" spans="1:25">
      <c r="A57" s="53">
        <v>206029314</v>
      </c>
      <c r="B57" s="5" t="s">
        <v>740</v>
      </c>
      <c r="C57" s="5" t="s">
        <v>945</v>
      </c>
      <c r="E57" s="29">
        <v>5.5E-2</v>
      </c>
      <c r="F57" s="22">
        <v>4.0599999999999996</v>
      </c>
      <c r="G57" s="22">
        <v>5.15</v>
      </c>
      <c r="H57" s="22">
        <v>5.47</v>
      </c>
      <c r="I57" s="22">
        <v>5.49</v>
      </c>
      <c r="J57" s="23">
        <v>382.71439479999998</v>
      </c>
      <c r="K57" s="23">
        <v>30.48829533</v>
      </c>
      <c r="L57" s="23">
        <v>40.806052200000003</v>
      </c>
      <c r="M57" s="25">
        <f t="shared" si="24"/>
        <v>95.678598699999995</v>
      </c>
      <c r="N57" s="25">
        <f t="shared" si="25"/>
        <v>7.6220738324999999</v>
      </c>
      <c r="O57" s="25">
        <f t="shared" si="26"/>
        <v>10.201513050000001</v>
      </c>
      <c r="P57" s="25">
        <f t="shared" si="27"/>
        <v>191.35719739999999</v>
      </c>
      <c r="Q57" s="25">
        <f t="shared" si="28"/>
        <v>15.244147665</v>
      </c>
      <c r="R57" s="25">
        <f t="shared" si="29"/>
        <v>20.403026100000002</v>
      </c>
      <c r="S57" s="25">
        <f t="shared" si="30"/>
        <v>382.71439479999998</v>
      </c>
      <c r="T57" s="25">
        <f t="shared" si="31"/>
        <v>30.48829533</v>
      </c>
      <c r="U57" s="25">
        <f t="shared" si="32"/>
        <v>40.806052200000003</v>
      </c>
      <c r="V57" s="25">
        <f t="shared" si="33"/>
        <v>765.42878959999996</v>
      </c>
      <c r="W57" s="25">
        <f t="shared" si="34"/>
        <v>60.976590659999999</v>
      </c>
      <c r="X57" s="25">
        <f t="shared" si="35"/>
        <v>81.612104400000007</v>
      </c>
      <c r="Y57" s="3" t="s">
        <v>493</v>
      </c>
    </row>
    <row r="58" spans="1:25">
      <c r="A58" s="53">
        <v>206038483</v>
      </c>
      <c r="B58" s="5" t="s">
        <v>740</v>
      </c>
      <c r="C58" s="5" t="s">
        <v>945</v>
      </c>
      <c r="E58" s="29">
        <v>5.8999999999999997E-2</v>
      </c>
      <c r="F58" s="22">
        <v>4.0199999999999996</v>
      </c>
      <c r="G58" s="22">
        <v>5.53</v>
      </c>
      <c r="H58" s="22">
        <v>6.2</v>
      </c>
      <c r="I58" s="22">
        <v>6.25</v>
      </c>
      <c r="J58" s="23">
        <v>334.9456917</v>
      </c>
      <c r="K58" s="23">
        <v>32.128428820000003</v>
      </c>
      <c r="L58" s="23">
        <v>88.836681069999997</v>
      </c>
      <c r="M58" s="25">
        <f t="shared" si="24"/>
        <v>83.736422924999999</v>
      </c>
      <c r="N58" s="25">
        <f t="shared" si="25"/>
        <v>8.0321072050000009</v>
      </c>
      <c r="O58" s="25">
        <f t="shared" si="26"/>
        <v>22.209170267499999</v>
      </c>
      <c r="P58" s="25">
        <f t="shared" si="27"/>
        <v>167.47284585</v>
      </c>
      <c r="Q58" s="25">
        <f t="shared" si="28"/>
        <v>16.064214410000002</v>
      </c>
      <c r="R58" s="25">
        <f t="shared" si="29"/>
        <v>44.418340534999999</v>
      </c>
      <c r="S58" s="25">
        <f t="shared" si="30"/>
        <v>334.9456917</v>
      </c>
      <c r="T58" s="25">
        <f t="shared" si="31"/>
        <v>32.128428820000003</v>
      </c>
      <c r="U58" s="25">
        <f t="shared" si="32"/>
        <v>88.836681069999997</v>
      </c>
      <c r="V58" s="25">
        <f t="shared" si="33"/>
        <v>669.8913834</v>
      </c>
      <c r="W58" s="25">
        <f t="shared" si="34"/>
        <v>64.256857640000007</v>
      </c>
      <c r="X58" s="25">
        <f t="shared" si="35"/>
        <v>177.67336213999999</v>
      </c>
      <c r="Y58" s="3" t="s">
        <v>493</v>
      </c>
    </row>
    <row r="59" spans="1:25">
      <c r="A59" s="53">
        <v>206047297</v>
      </c>
      <c r="B59" s="5" t="s">
        <v>571</v>
      </c>
      <c r="C59" s="5" t="s">
        <v>945</v>
      </c>
      <c r="E59" s="29">
        <v>6.7000000000000004E-2</v>
      </c>
      <c r="F59" s="22">
        <v>3.46</v>
      </c>
      <c r="G59" s="22">
        <v>5.04</v>
      </c>
      <c r="H59" s="22">
        <v>6.35</v>
      </c>
      <c r="I59" s="22">
        <v>6.58</v>
      </c>
      <c r="J59" s="23">
        <v>187.48428240000001</v>
      </c>
      <c r="K59" s="23">
        <v>14.209006</v>
      </c>
      <c r="L59" s="23">
        <v>18.708853099999999</v>
      </c>
      <c r="M59" s="25">
        <f t="shared" si="24"/>
        <v>46.871070600000003</v>
      </c>
      <c r="N59" s="25">
        <f t="shared" si="25"/>
        <v>3.5522515000000001</v>
      </c>
      <c r="O59" s="25">
        <f t="shared" si="26"/>
        <v>4.6772132749999997</v>
      </c>
      <c r="P59" s="25">
        <f t="shared" si="27"/>
        <v>93.742141200000006</v>
      </c>
      <c r="Q59" s="25">
        <f t="shared" si="28"/>
        <v>7.1045030000000002</v>
      </c>
      <c r="R59" s="25">
        <f t="shared" si="29"/>
        <v>9.3544265499999995</v>
      </c>
      <c r="S59" s="25">
        <f t="shared" si="30"/>
        <v>187.48428240000001</v>
      </c>
      <c r="T59" s="25">
        <f t="shared" si="31"/>
        <v>14.209006</v>
      </c>
      <c r="U59" s="25">
        <f t="shared" si="32"/>
        <v>18.708853099999999</v>
      </c>
      <c r="V59" s="25">
        <f t="shared" si="33"/>
        <v>374.96856480000002</v>
      </c>
      <c r="W59" s="25">
        <f t="shared" si="34"/>
        <v>28.418012000000001</v>
      </c>
      <c r="X59" s="25">
        <f t="shared" si="35"/>
        <v>37.417706199999998</v>
      </c>
      <c r="Y59" s="3" t="s">
        <v>493</v>
      </c>
    </row>
    <row r="60" spans="1:25">
      <c r="A60" s="53">
        <v>206082454</v>
      </c>
      <c r="B60" s="5" t="s">
        <v>740</v>
      </c>
      <c r="C60" s="5" t="s">
        <v>945</v>
      </c>
      <c r="E60" s="29">
        <v>0.06</v>
      </c>
      <c r="F60" s="22">
        <v>3.6</v>
      </c>
      <c r="G60" s="22">
        <v>5.28</v>
      </c>
      <c r="H60" s="22">
        <v>6.21</v>
      </c>
      <c r="I60" s="22">
        <v>6.3</v>
      </c>
      <c r="J60" s="23">
        <v>262.43839389999999</v>
      </c>
      <c r="K60" s="23">
        <v>27.732338370000001</v>
      </c>
      <c r="L60" s="23">
        <v>33.40566724</v>
      </c>
      <c r="M60" s="25">
        <f t="shared" si="24"/>
        <v>65.609598474999999</v>
      </c>
      <c r="N60" s="25">
        <f t="shared" si="25"/>
        <v>6.9330845925000002</v>
      </c>
      <c r="O60" s="25">
        <f t="shared" si="26"/>
        <v>8.3514168099999999</v>
      </c>
      <c r="P60" s="25">
        <f t="shared" si="27"/>
        <v>131.21919695</v>
      </c>
      <c r="Q60" s="25">
        <f t="shared" si="28"/>
        <v>13.866169185</v>
      </c>
      <c r="R60" s="25">
        <f t="shared" si="29"/>
        <v>16.70283362</v>
      </c>
      <c r="S60" s="25">
        <f t="shared" si="30"/>
        <v>262.43839389999999</v>
      </c>
      <c r="T60" s="25">
        <f t="shared" si="31"/>
        <v>27.732338370000001</v>
      </c>
      <c r="U60" s="25">
        <f t="shared" si="32"/>
        <v>33.40566724</v>
      </c>
      <c r="V60" s="25">
        <f t="shared" si="33"/>
        <v>524.87678779999999</v>
      </c>
      <c r="W60" s="25">
        <f t="shared" si="34"/>
        <v>55.464676740000002</v>
      </c>
      <c r="X60" s="25">
        <f t="shared" si="35"/>
        <v>66.811334479999999</v>
      </c>
      <c r="Y60" s="3" t="s">
        <v>493</v>
      </c>
    </row>
    <row r="61" spans="1:25">
      <c r="A61" s="53">
        <v>206135075</v>
      </c>
      <c r="B61" s="5" t="s">
        <v>571</v>
      </c>
      <c r="C61" s="5" t="s">
        <v>945</v>
      </c>
      <c r="E61" s="29">
        <v>6.4000000000000001E-2</v>
      </c>
      <c r="F61" s="22">
        <v>3.51</v>
      </c>
      <c r="G61" s="22">
        <v>5.15</v>
      </c>
      <c r="H61" s="22">
        <v>6.07</v>
      </c>
      <c r="I61" s="22">
        <v>6.19</v>
      </c>
      <c r="J61" s="23">
        <v>576.26001150000002</v>
      </c>
      <c r="K61" s="23">
        <v>91.827103149999999</v>
      </c>
      <c r="L61" s="23">
        <v>156.75416999999999</v>
      </c>
      <c r="M61" s="25">
        <f t="shared" si="24"/>
        <v>144.065002875</v>
      </c>
      <c r="N61" s="25">
        <f t="shared" si="25"/>
        <v>22.9567757875</v>
      </c>
      <c r="O61" s="25">
        <f t="shared" si="26"/>
        <v>39.188542499999997</v>
      </c>
      <c r="P61" s="25">
        <f t="shared" si="27"/>
        <v>288.13000575000001</v>
      </c>
      <c r="Q61" s="25">
        <f t="shared" si="28"/>
        <v>45.913551575</v>
      </c>
      <c r="R61" s="25">
        <f t="shared" si="29"/>
        <v>78.377084999999994</v>
      </c>
      <c r="S61" s="25">
        <f t="shared" si="30"/>
        <v>576.26001150000002</v>
      </c>
      <c r="T61" s="25">
        <f t="shared" si="31"/>
        <v>91.827103149999999</v>
      </c>
      <c r="U61" s="25">
        <f t="shared" si="32"/>
        <v>156.75416999999999</v>
      </c>
      <c r="V61" s="25">
        <f t="shared" si="33"/>
        <v>1152.520023</v>
      </c>
      <c r="W61" s="25">
        <f t="shared" si="34"/>
        <v>183.6542063</v>
      </c>
      <c r="X61" s="25">
        <f t="shared" si="35"/>
        <v>313.50833999999998</v>
      </c>
      <c r="Y61" s="3" t="s">
        <v>493</v>
      </c>
    </row>
    <row r="62" spans="1:25">
      <c r="A62" s="53">
        <v>206155547</v>
      </c>
      <c r="B62" s="5" t="s">
        <v>740</v>
      </c>
      <c r="C62" s="5" t="s">
        <v>945</v>
      </c>
      <c r="E62" s="29">
        <v>5.8000000000000003E-2</v>
      </c>
      <c r="F62" s="22">
        <v>3.21</v>
      </c>
      <c r="G62" s="22">
        <v>4.25</v>
      </c>
      <c r="H62" s="22">
        <v>4.57</v>
      </c>
      <c r="I62" s="22">
        <v>4.63</v>
      </c>
      <c r="J62" s="23">
        <v>1538.73397</v>
      </c>
      <c r="K62" s="23">
        <v>254.31036689999999</v>
      </c>
      <c r="L62" s="23">
        <v>343.8966878</v>
      </c>
      <c r="M62" s="25">
        <f t="shared" si="24"/>
        <v>384.6834925</v>
      </c>
      <c r="N62" s="25">
        <f t="shared" si="25"/>
        <v>63.577591724999998</v>
      </c>
      <c r="O62" s="25">
        <f t="shared" si="26"/>
        <v>85.974171949999999</v>
      </c>
      <c r="P62" s="25">
        <f t="shared" si="27"/>
        <v>769.366985</v>
      </c>
      <c r="Q62" s="25">
        <f t="shared" si="28"/>
        <v>127.15518345</v>
      </c>
      <c r="R62" s="25">
        <f t="shared" si="29"/>
        <v>171.9483439</v>
      </c>
      <c r="S62" s="25">
        <f t="shared" si="30"/>
        <v>1538.73397</v>
      </c>
      <c r="T62" s="25">
        <f t="shared" si="31"/>
        <v>254.31036689999999</v>
      </c>
      <c r="U62" s="25">
        <f t="shared" si="32"/>
        <v>343.8966878</v>
      </c>
      <c r="V62" s="25">
        <f t="shared" si="33"/>
        <v>3077.46794</v>
      </c>
      <c r="W62" s="25">
        <f t="shared" si="34"/>
        <v>508.62073379999998</v>
      </c>
      <c r="X62" s="25">
        <f t="shared" si="35"/>
        <v>687.79337559999999</v>
      </c>
      <c r="Y62" s="3" t="s">
        <v>493</v>
      </c>
    </row>
    <row r="63" spans="1:25">
      <c r="A63" s="53">
        <v>206173295</v>
      </c>
      <c r="B63" s="5" t="s">
        <v>571</v>
      </c>
      <c r="C63" s="5" t="s">
        <v>945</v>
      </c>
      <c r="E63" s="29">
        <v>5.6000000000000001E-2</v>
      </c>
      <c r="F63" s="22">
        <v>3.51</v>
      </c>
      <c r="G63" s="22">
        <v>5.0999999999999996</v>
      </c>
      <c r="H63" s="22">
        <v>5.86</v>
      </c>
      <c r="I63" s="22">
        <v>5.95</v>
      </c>
      <c r="J63" s="23">
        <v>419.40810750000003</v>
      </c>
      <c r="K63" s="23">
        <v>43.695952259999999</v>
      </c>
      <c r="L63" s="23">
        <v>63.920481469999999</v>
      </c>
      <c r="M63" s="25">
        <f t="shared" si="24"/>
        <v>104.85202687500001</v>
      </c>
      <c r="N63" s="25">
        <f t="shared" si="25"/>
        <v>10.923988065</v>
      </c>
      <c r="O63" s="25">
        <f t="shared" si="26"/>
        <v>15.9801203675</v>
      </c>
      <c r="P63" s="25">
        <f t="shared" si="27"/>
        <v>209.70405375000001</v>
      </c>
      <c r="Q63" s="25">
        <f t="shared" si="28"/>
        <v>21.847976129999999</v>
      </c>
      <c r="R63" s="25">
        <f t="shared" si="29"/>
        <v>31.960240734999999</v>
      </c>
      <c r="S63" s="25">
        <f t="shared" si="30"/>
        <v>419.40810750000003</v>
      </c>
      <c r="T63" s="25">
        <f t="shared" si="31"/>
        <v>43.695952259999999</v>
      </c>
      <c r="U63" s="25">
        <f t="shared" si="32"/>
        <v>63.920481469999999</v>
      </c>
      <c r="V63" s="25">
        <f t="shared" si="33"/>
        <v>838.81621500000006</v>
      </c>
      <c r="W63" s="25">
        <f t="shared" si="34"/>
        <v>87.391904519999997</v>
      </c>
      <c r="X63" s="25">
        <f t="shared" si="35"/>
        <v>127.84096294</v>
      </c>
      <c r="Y63" s="3" t="s">
        <v>493</v>
      </c>
    </row>
    <row r="64" spans="1:25">
      <c r="A64" s="53">
        <v>206245553</v>
      </c>
      <c r="B64" s="5" t="s">
        <v>740</v>
      </c>
      <c r="C64" s="5" t="s">
        <v>945</v>
      </c>
      <c r="E64" s="29">
        <v>0.06</v>
      </c>
      <c r="F64" s="22">
        <v>3.44</v>
      </c>
      <c r="G64" s="22">
        <v>5.19</v>
      </c>
      <c r="H64" s="22">
        <v>6.43</v>
      </c>
      <c r="I64" s="22">
        <v>6.59</v>
      </c>
      <c r="J64" s="23">
        <v>290.09888660000001</v>
      </c>
      <c r="K64" s="23">
        <v>36.934175420000003</v>
      </c>
      <c r="L64" s="23">
        <v>92.448824200000004</v>
      </c>
      <c r="M64" s="25">
        <f t="shared" si="24"/>
        <v>72.524721650000004</v>
      </c>
      <c r="N64" s="25">
        <f t="shared" si="25"/>
        <v>9.2335438550000006</v>
      </c>
      <c r="O64" s="25">
        <f t="shared" si="26"/>
        <v>23.112206050000001</v>
      </c>
      <c r="P64" s="25">
        <f t="shared" si="27"/>
        <v>145.04944330000001</v>
      </c>
      <c r="Q64" s="25">
        <f t="shared" si="28"/>
        <v>18.467087710000001</v>
      </c>
      <c r="R64" s="25">
        <f t="shared" si="29"/>
        <v>46.224412100000002</v>
      </c>
      <c r="S64" s="25">
        <f t="shared" si="30"/>
        <v>290.09888660000001</v>
      </c>
      <c r="T64" s="25">
        <f t="shared" si="31"/>
        <v>36.934175420000003</v>
      </c>
      <c r="U64" s="25">
        <f t="shared" si="32"/>
        <v>92.448824200000004</v>
      </c>
      <c r="V64" s="25">
        <f t="shared" si="33"/>
        <v>580.19777320000003</v>
      </c>
      <c r="W64" s="25">
        <f t="shared" si="34"/>
        <v>73.868350840000005</v>
      </c>
      <c r="X64" s="25">
        <f t="shared" si="35"/>
        <v>184.89764840000001</v>
      </c>
      <c r="Y64" s="3" t="s">
        <v>493</v>
      </c>
    </row>
    <row r="65" spans="1:25">
      <c r="A65" s="53">
        <v>206247743</v>
      </c>
      <c r="B65" s="5" t="s">
        <v>740</v>
      </c>
      <c r="C65" s="5" t="s">
        <v>945</v>
      </c>
      <c r="E65" s="29">
        <v>5.8000000000000003E-2</v>
      </c>
      <c r="F65" s="22">
        <v>3.53</v>
      </c>
      <c r="G65" s="22">
        <v>5.21</v>
      </c>
      <c r="H65" s="22">
        <v>6.64</v>
      </c>
      <c r="I65" s="22">
        <v>6.94</v>
      </c>
      <c r="J65" s="23">
        <v>101.35903519999999</v>
      </c>
      <c r="K65" s="23">
        <v>19.461932740000002</v>
      </c>
      <c r="L65" s="23">
        <v>7.8360756909999996</v>
      </c>
      <c r="M65" s="25">
        <f t="shared" si="24"/>
        <v>25.339758799999998</v>
      </c>
      <c r="N65" s="25">
        <f t="shared" si="25"/>
        <v>4.8654831850000004</v>
      </c>
      <c r="O65" s="25">
        <f t="shared" si="26"/>
        <v>1.9590189227499999</v>
      </c>
      <c r="P65" s="25">
        <f t="shared" si="27"/>
        <v>50.679517599999997</v>
      </c>
      <c r="Q65" s="25">
        <f t="shared" si="28"/>
        <v>9.7309663700000009</v>
      </c>
      <c r="R65" s="25">
        <f t="shared" si="29"/>
        <v>3.9180378454999998</v>
      </c>
      <c r="S65" s="25">
        <f t="shared" si="30"/>
        <v>101.35903519999999</v>
      </c>
      <c r="T65" s="25">
        <f t="shared" si="31"/>
        <v>19.461932740000002</v>
      </c>
      <c r="U65" s="25">
        <f t="shared" si="32"/>
        <v>7.8360756909999996</v>
      </c>
      <c r="V65" s="25">
        <f t="shared" si="33"/>
        <v>202.71807039999999</v>
      </c>
      <c r="W65" s="25">
        <f t="shared" si="34"/>
        <v>38.923865480000003</v>
      </c>
      <c r="X65" s="25">
        <f t="shared" si="35"/>
        <v>15.672151381999999</v>
      </c>
      <c r="Y65" s="3" t="s">
        <v>493</v>
      </c>
    </row>
    <row r="66" spans="1:25">
      <c r="A66" s="53">
        <v>206311743</v>
      </c>
      <c r="B66" s="5" t="s">
        <v>740</v>
      </c>
      <c r="C66" s="5" t="s">
        <v>945</v>
      </c>
      <c r="E66" s="29">
        <v>5.8000000000000003E-2</v>
      </c>
      <c r="F66" s="22">
        <v>3.55</v>
      </c>
      <c r="G66" s="22">
        <v>5.33</v>
      </c>
      <c r="H66" s="22">
        <v>6.15</v>
      </c>
      <c r="I66" s="22">
        <v>6.29</v>
      </c>
      <c r="J66" s="23">
        <v>192.85754710000001</v>
      </c>
      <c r="K66" s="23">
        <v>13.22030663</v>
      </c>
      <c r="L66" s="23">
        <v>11.205482809999999</v>
      </c>
      <c r="M66" s="25">
        <f t="shared" si="24"/>
        <v>48.214386775000001</v>
      </c>
      <c r="N66" s="25">
        <f t="shared" si="25"/>
        <v>3.3050766574999999</v>
      </c>
      <c r="O66" s="25">
        <f t="shared" si="26"/>
        <v>2.8013707024999999</v>
      </c>
      <c r="P66" s="25">
        <f t="shared" si="27"/>
        <v>96.428773550000003</v>
      </c>
      <c r="Q66" s="25">
        <f t="shared" si="28"/>
        <v>6.6101533149999998</v>
      </c>
      <c r="R66" s="25">
        <f t="shared" si="29"/>
        <v>5.6027414049999997</v>
      </c>
      <c r="S66" s="25">
        <f t="shared" si="30"/>
        <v>192.85754710000001</v>
      </c>
      <c r="T66" s="25">
        <f t="shared" si="31"/>
        <v>13.22030663</v>
      </c>
      <c r="U66" s="25">
        <f t="shared" si="32"/>
        <v>11.205482809999999</v>
      </c>
      <c r="V66" s="25">
        <f t="shared" si="33"/>
        <v>385.71509420000001</v>
      </c>
      <c r="W66" s="25">
        <f t="shared" si="34"/>
        <v>26.440613259999999</v>
      </c>
      <c r="X66" s="25">
        <f t="shared" si="35"/>
        <v>22.410965619999999</v>
      </c>
      <c r="Y66" s="3" t="s">
        <v>493</v>
      </c>
    </row>
    <row r="67" spans="1:25">
      <c r="A67" s="53">
        <v>206380678</v>
      </c>
      <c r="B67" s="5" t="s">
        <v>571</v>
      </c>
      <c r="C67" s="5" t="s">
        <v>945</v>
      </c>
      <c r="E67" s="29">
        <v>6.7000000000000004E-2</v>
      </c>
      <c r="F67" s="22">
        <v>3.44</v>
      </c>
      <c r="G67" s="22">
        <v>4.54</v>
      </c>
      <c r="H67" s="22">
        <v>4.9400000000000004</v>
      </c>
      <c r="I67" s="22">
        <v>5.05</v>
      </c>
      <c r="J67" s="23">
        <v>400.80581860000001</v>
      </c>
      <c r="K67" s="23">
        <v>39.440863059999998</v>
      </c>
      <c r="L67" s="23">
        <v>35.125895829999997</v>
      </c>
      <c r="M67" s="25">
        <f t="shared" si="24"/>
        <v>100.20145465</v>
      </c>
      <c r="N67" s="25">
        <f t="shared" si="25"/>
        <v>9.8602157649999995</v>
      </c>
      <c r="O67" s="25">
        <f t="shared" si="26"/>
        <v>8.7814739574999994</v>
      </c>
      <c r="P67" s="25">
        <f t="shared" si="27"/>
        <v>200.4029093</v>
      </c>
      <c r="Q67" s="25">
        <f t="shared" si="28"/>
        <v>19.720431529999999</v>
      </c>
      <c r="R67" s="25">
        <f t="shared" si="29"/>
        <v>17.562947914999999</v>
      </c>
      <c r="S67" s="25">
        <f t="shared" si="30"/>
        <v>400.80581860000001</v>
      </c>
      <c r="T67" s="25">
        <f t="shared" si="31"/>
        <v>39.440863059999998</v>
      </c>
      <c r="U67" s="25">
        <f t="shared" si="32"/>
        <v>35.125895829999997</v>
      </c>
      <c r="V67" s="25">
        <f t="shared" si="33"/>
        <v>801.61163720000002</v>
      </c>
      <c r="W67" s="25">
        <f t="shared" si="34"/>
        <v>78.881726119999996</v>
      </c>
      <c r="X67" s="25">
        <f t="shared" si="35"/>
        <v>70.251791659999995</v>
      </c>
      <c r="Y67" s="3" t="s">
        <v>493</v>
      </c>
    </row>
    <row r="68" spans="1:25">
      <c r="A68" s="53">
        <v>206432863</v>
      </c>
      <c r="B68" s="5" t="s">
        <v>740</v>
      </c>
      <c r="C68" s="5" t="s">
        <v>945</v>
      </c>
      <c r="E68" s="29">
        <v>6.2E-2</v>
      </c>
      <c r="F68" s="22">
        <v>3.52</v>
      </c>
      <c r="G68" s="22">
        <v>4.7</v>
      </c>
      <c r="H68" s="22">
        <v>5.27</v>
      </c>
      <c r="I68" s="22">
        <v>5.33</v>
      </c>
      <c r="J68" s="23">
        <v>417.49936389999999</v>
      </c>
      <c r="K68" s="23">
        <v>41.517423309999998</v>
      </c>
      <c r="L68" s="23">
        <v>71.016670829999995</v>
      </c>
      <c r="M68" s="25">
        <f t="shared" si="24"/>
        <v>104.374840975</v>
      </c>
      <c r="N68" s="25">
        <f t="shared" si="25"/>
        <v>10.3793558275</v>
      </c>
      <c r="O68" s="25">
        <f t="shared" si="26"/>
        <v>17.754167707499999</v>
      </c>
      <c r="P68" s="25">
        <f t="shared" si="27"/>
        <v>208.74968195</v>
      </c>
      <c r="Q68" s="25">
        <f t="shared" si="28"/>
        <v>20.758711654999999</v>
      </c>
      <c r="R68" s="25">
        <f t="shared" si="29"/>
        <v>35.508335414999998</v>
      </c>
      <c r="S68" s="25">
        <f t="shared" si="30"/>
        <v>417.49936389999999</v>
      </c>
      <c r="T68" s="25">
        <f t="shared" si="31"/>
        <v>41.517423309999998</v>
      </c>
      <c r="U68" s="25">
        <f t="shared" si="32"/>
        <v>71.016670829999995</v>
      </c>
      <c r="V68" s="25">
        <f t="shared" si="33"/>
        <v>834.99872779999998</v>
      </c>
      <c r="W68" s="25">
        <f t="shared" si="34"/>
        <v>83.034846619999996</v>
      </c>
      <c r="X68" s="25">
        <f t="shared" si="35"/>
        <v>142.03334165999999</v>
      </c>
      <c r="Y68" s="3" t="s">
        <v>493</v>
      </c>
    </row>
    <row r="69" spans="1:25">
      <c r="E69">
        <f>AVERAGE(E3:E68)</f>
        <v>0.11871212121212117</v>
      </c>
      <c r="F69" s="22"/>
      <c r="G69" s="22"/>
      <c r="H69" s="22"/>
      <c r="I69" s="22"/>
    </row>
    <row r="70" spans="1:25">
      <c r="F70" s="22"/>
      <c r="G70" s="22"/>
      <c r="H70" s="22"/>
      <c r="I70" s="22"/>
    </row>
  </sheetData>
  <conditionalFormatting sqref="Y55:Y1048576">
    <cfRule type="containsText" dxfId="79" priority="6" operator="containsText" text="Confirmed">
      <formula>NOT(ISERROR(SEARCH("Confirmed",Y55)))</formula>
    </cfRule>
  </conditionalFormatting>
  <conditionalFormatting sqref="A3:A54">
    <cfRule type="duplicateValues" dxfId="78" priority="137"/>
  </conditionalFormatting>
  <conditionalFormatting sqref="A3:A54">
    <cfRule type="duplicateValues" dxfId="77" priority="139"/>
  </conditionalFormatting>
  <conditionalFormatting sqref="A69:A1048576 A1:A54">
    <cfRule type="duplicateValues" dxfId="76" priority="145"/>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HK76"/>
  <sheetViews>
    <sheetView workbookViewId="0">
      <pane xSplit="3" ySplit="1" topLeftCell="GW4" activePane="bottomRight" state="frozen"/>
      <selection pane="topRight" activeCell="C1" sqref="C1"/>
      <selection pane="bottomLeft" activeCell="A2" sqref="A2"/>
      <selection pane="bottomRight" activeCell="HD18" sqref="HD18"/>
    </sheetView>
  </sheetViews>
  <sheetFormatPr baseColWidth="10" defaultRowHeight="15" x14ac:dyDescent="0"/>
  <cols>
    <col min="3" max="48" width="8.6640625" customWidth="1"/>
    <col min="56" max="56" width="15.33203125" customWidth="1"/>
    <col min="57" max="60" width="10.83203125" customWidth="1"/>
  </cols>
  <sheetData>
    <row r="1" spans="1:219">
      <c r="A1" t="s">
        <v>683</v>
      </c>
      <c r="B1" t="s">
        <v>573</v>
      </c>
      <c r="C1" t="s">
        <v>787</v>
      </c>
      <c r="D1" t="s">
        <v>762</v>
      </c>
      <c r="E1" t="s">
        <v>763</v>
      </c>
      <c r="F1" t="s">
        <v>764</v>
      </c>
      <c r="G1" t="s">
        <v>765</v>
      </c>
      <c r="H1" t="s">
        <v>766</v>
      </c>
      <c r="I1" t="s">
        <v>767</v>
      </c>
      <c r="J1" t="s">
        <v>768</v>
      </c>
      <c r="K1" t="s">
        <v>769</v>
      </c>
      <c r="L1" t="s">
        <v>770</v>
      </c>
      <c r="M1" t="s">
        <v>759</v>
      </c>
      <c r="N1" t="s">
        <v>760</v>
      </c>
      <c r="O1" t="s">
        <v>761</v>
      </c>
      <c r="P1" t="s">
        <v>771</v>
      </c>
      <c r="Q1" t="s">
        <v>772</v>
      </c>
      <c r="R1" t="s">
        <v>773</v>
      </c>
      <c r="S1" t="s">
        <v>774</v>
      </c>
      <c r="T1" t="s">
        <v>775</v>
      </c>
      <c r="U1" t="s">
        <v>776</v>
      </c>
      <c r="V1" t="s">
        <v>750</v>
      </c>
      <c r="W1" t="s">
        <v>751</v>
      </c>
      <c r="X1" t="s">
        <v>752</v>
      </c>
      <c r="Y1" t="s">
        <v>950</v>
      </c>
      <c r="Z1" t="s">
        <v>951</v>
      </c>
      <c r="AA1" t="s">
        <v>952</v>
      </c>
      <c r="AB1" t="s">
        <v>953</v>
      </c>
      <c r="AC1" t="s">
        <v>954</v>
      </c>
      <c r="AD1" t="s">
        <v>955</v>
      </c>
      <c r="AE1" t="s">
        <v>756</v>
      </c>
      <c r="AF1" t="s">
        <v>757</v>
      </c>
      <c r="AG1" t="s">
        <v>758</v>
      </c>
      <c r="AH1" t="s">
        <v>956</v>
      </c>
      <c r="AI1" t="s">
        <v>957</v>
      </c>
      <c r="AJ1" t="s">
        <v>958</v>
      </c>
      <c r="AK1" t="s">
        <v>959</v>
      </c>
      <c r="AL1" t="s">
        <v>960</v>
      </c>
      <c r="AM1" t="s">
        <v>961</v>
      </c>
      <c r="AN1" t="s">
        <v>577</v>
      </c>
      <c r="AO1" t="s">
        <v>777</v>
      </c>
      <c r="AP1" t="s">
        <v>778</v>
      </c>
      <c r="AQ1" t="s">
        <v>753</v>
      </c>
      <c r="AR1" t="s">
        <v>754</v>
      </c>
      <c r="AS1" t="s">
        <v>755</v>
      </c>
      <c r="AT1" t="s">
        <v>720</v>
      </c>
      <c r="AU1" t="s">
        <v>721</v>
      </c>
      <c r="AV1" t="s">
        <v>722</v>
      </c>
      <c r="AW1" t="s">
        <v>962</v>
      </c>
      <c r="AX1" t="s">
        <v>963</v>
      </c>
      <c r="AY1" t="s">
        <v>964</v>
      </c>
      <c r="AZ1" t="s">
        <v>1116</v>
      </c>
      <c r="BA1" t="s">
        <v>1115</v>
      </c>
      <c r="BB1" t="s">
        <v>1117</v>
      </c>
      <c r="BC1" t="s">
        <v>965</v>
      </c>
      <c r="BD1" t="s">
        <v>966</v>
      </c>
      <c r="BE1" t="s">
        <v>967</v>
      </c>
      <c r="BF1" t="s">
        <v>1118</v>
      </c>
      <c r="BG1" t="s">
        <v>1117</v>
      </c>
      <c r="BH1" t="s">
        <v>1119</v>
      </c>
      <c r="BI1" t="s">
        <v>1120</v>
      </c>
      <c r="BJ1" t="s">
        <v>1121</v>
      </c>
      <c r="BK1" t="s">
        <v>1122</v>
      </c>
      <c r="BL1" t="s">
        <v>723</v>
      </c>
      <c r="BM1" t="s">
        <v>724</v>
      </c>
      <c r="BN1" t="s">
        <v>725</v>
      </c>
      <c r="BO1" t="s">
        <v>779</v>
      </c>
      <c r="BP1" t="s">
        <v>780</v>
      </c>
      <c r="BQ1" t="s">
        <v>781</v>
      </c>
      <c r="BR1" t="s">
        <v>782</v>
      </c>
      <c r="BS1" t="s">
        <v>783</v>
      </c>
      <c r="BT1" t="s">
        <v>784</v>
      </c>
      <c r="BU1" t="s">
        <v>968</v>
      </c>
      <c r="BV1" t="s">
        <v>969</v>
      </c>
      <c r="BW1" t="s">
        <v>970</v>
      </c>
      <c r="BX1" t="s">
        <v>971</v>
      </c>
      <c r="BY1" t="s">
        <v>972</v>
      </c>
      <c r="BZ1" t="s">
        <v>973</v>
      </c>
      <c r="CA1" t="s">
        <v>974</v>
      </c>
      <c r="CB1" t="s">
        <v>975</v>
      </c>
      <c r="CC1" t="s">
        <v>976</v>
      </c>
      <c r="CD1" t="s">
        <v>977</v>
      </c>
      <c r="CE1" t="s">
        <v>978</v>
      </c>
      <c r="CF1" t="s">
        <v>979</v>
      </c>
      <c r="CG1" t="s">
        <v>980</v>
      </c>
      <c r="CH1" t="s">
        <v>981</v>
      </c>
      <c r="CI1" t="s">
        <v>982</v>
      </c>
      <c r="CJ1" t="s">
        <v>983</v>
      </c>
      <c r="CK1" t="s">
        <v>984</v>
      </c>
      <c r="CL1" t="s">
        <v>985</v>
      </c>
      <c r="CM1" t="s">
        <v>986</v>
      </c>
      <c r="CN1" t="s">
        <v>987</v>
      </c>
      <c r="CO1" t="s">
        <v>988</v>
      </c>
      <c r="CP1" t="s">
        <v>989</v>
      </c>
      <c r="CQ1" t="s">
        <v>990</v>
      </c>
      <c r="CR1" t="s">
        <v>991</v>
      </c>
      <c r="CS1" t="s">
        <v>992</v>
      </c>
      <c r="CT1" t="s">
        <v>993</v>
      </c>
      <c r="CU1" t="s">
        <v>994</v>
      </c>
      <c r="CV1" t="s">
        <v>995</v>
      </c>
      <c r="CW1" t="s">
        <v>996</v>
      </c>
      <c r="CX1" t="s">
        <v>997</v>
      </c>
      <c r="CY1" t="s">
        <v>998</v>
      </c>
      <c r="CZ1" t="s">
        <v>999</v>
      </c>
      <c r="DA1" t="s">
        <v>1000</v>
      </c>
      <c r="DB1" t="s">
        <v>1001</v>
      </c>
      <c r="DC1" t="s">
        <v>1002</v>
      </c>
      <c r="DD1" t="s">
        <v>1003</v>
      </c>
      <c r="DE1" t="s">
        <v>1004</v>
      </c>
      <c r="DF1" t="s">
        <v>1005</v>
      </c>
      <c r="DG1" t="s">
        <v>1006</v>
      </c>
      <c r="DH1" t="s">
        <v>1007</v>
      </c>
      <c r="DI1" t="s">
        <v>1008</v>
      </c>
      <c r="DJ1" t="s">
        <v>1009</v>
      </c>
      <c r="DK1" t="s">
        <v>1010</v>
      </c>
      <c r="DL1" t="s">
        <v>1011</v>
      </c>
      <c r="DM1" t="s">
        <v>1012</v>
      </c>
      <c r="DN1" t="s">
        <v>1013</v>
      </c>
      <c r="DO1" t="s">
        <v>1014</v>
      </c>
      <c r="DP1" t="s">
        <v>1015</v>
      </c>
      <c r="DQ1" t="s">
        <v>1016</v>
      </c>
      <c r="DR1" t="s">
        <v>1017</v>
      </c>
      <c r="DS1" t="s">
        <v>1018</v>
      </c>
      <c r="DT1" t="s">
        <v>1019</v>
      </c>
      <c r="DU1" t="s">
        <v>1020</v>
      </c>
      <c r="DV1" t="s">
        <v>1021</v>
      </c>
      <c r="DW1" t="s">
        <v>1022</v>
      </c>
      <c r="DX1" t="s">
        <v>1023</v>
      </c>
      <c r="DY1" t="s">
        <v>1024</v>
      </c>
      <c r="DZ1" t="s">
        <v>1025</v>
      </c>
      <c r="EA1" t="s">
        <v>1026</v>
      </c>
      <c r="EB1" t="s">
        <v>1027</v>
      </c>
      <c r="EC1" t="s">
        <v>1028</v>
      </c>
      <c r="ED1" t="s">
        <v>1029</v>
      </c>
      <c r="EE1" t="s">
        <v>1030</v>
      </c>
      <c r="EF1" t="s">
        <v>1031</v>
      </c>
      <c r="EG1" t="s">
        <v>1032</v>
      </c>
      <c r="EH1" t="s">
        <v>1033</v>
      </c>
      <c r="EI1" t="s">
        <v>1034</v>
      </c>
      <c r="EJ1" t="s">
        <v>1035</v>
      </c>
      <c r="EK1" t="s">
        <v>1036</v>
      </c>
      <c r="EL1" t="s">
        <v>1037</v>
      </c>
      <c r="EM1" t="s">
        <v>1038</v>
      </c>
      <c r="EN1" t="s">
        <v>1039</v>
      </c>
      <c r="EO1" t="s">
        <v>1040</v>
      </c>
      <c r="EP1" t="s">
        <v>1041</v>
      </c>
      <c r="EQ1" t="s">
        <v>1042</v>
      </c>
      <c r="ER1" t="s">
        <v>1043</v>
      </c>
      <c r="ES1" t="s">
        <v>1044</v>
      </c>
      <c r="ET1" t="s">
        <v>1045</v>
      </c>
      <c r="EU1" t="s">
        <v>1046</v>
      </c>
      <c r="EV1" t="s">
        <v>1047</v>
      </c>
      <c r="EW1" t="s">
        <v>1048</v>
      </c>
      <c r="EX1" t="s">
        <v>1049</v>
      </c>
      <c r="EY1" t="s">
        <v>1050</v>
      </c>
      <c r="EZ1" t="s">
        <v>1051</v>
      </c>
      <c r="FA1" t="s">
        <v>1052</v>
      </c>
      <c r="FB1" t="s">
        <v>1053</v>
      </c>
      <c r="FC1" t="s">
        <v>1054</v>
      </c>
      <c r="FD1" t="s">
        <v>1055</v>
      </c>
      <c r="FE1" t="s">
        <v>1056</v>
      </c>
      <c r="FF1" t="s">
        <v>1057</v>
      </c>
      <c r="FG1" t="s">
        <v>1058</v>
      </c>
      <c r="FH1" t="s">
        <v>1059</v>
      </c>
      <c r="FI1" t="s">
        <v>1060</v>
      </c>
      <c r="FJ1" t="s">
        <v>1061</v>
      </c>
      <c r="FK1" t="s">
        <v>1062</v>
      </c>
      <c r="FL1" t="s">
        <v>1063</v>
      </c>
      <c r="FM1" t="s">
        <v>1064</v>
      </c>
      <c r="FN1" t="s">
        <v>1065</v>
      </c>
      <c r="FO1" t="s">
        <v>1066</v>
      </c>
      <c r="FP1" t="s">
        <v>1067</v>
      </c>
      <c r="FQ1" t="s">
        <v>1068</v>
      </c>
      <c r="FR1" t="s">
        <v>1069</v>
      </c>
      <c r="FS1" t="s">
        <v>1070</v>
      </c>
      <c r="FT1" t="s">
        <v>1071</v>
      </c>
      <c r="FU1" t="s">
        <v>1072</v>
      </c>
      <c r="FV1" t="s">
        <v>1073</v>
      </c>
      <c r="FW1" t="s">
        <v>1074</v>
      </c>
      <c r="FX1" t="s">
        <v>1075</v>
      </c>
      <c r="FY1" t="s">
        <v>1076</v>
      </c>
      <c r="FZ1" t="s">
        <v>1077</v>
      </c>
      <c r="GA1" t="s">
        <v>1078</v>
      </c>
      <c r="GB1" t="s">
        <v>1079</v>
      </c>
      <c r="GC1" t="s">
        <v>1080</v>
      </c>
      <c r="GD1" t="s">
        <v>1081</v>
      </c>
      <c r="GE1" t="s">
        <v>1082</v>
      </c>
      <c r="GF1" t="s">
        <v>1083</v>
      </c>
      <c r="GG1" t="s">
        <v>1084</v>
      </c>
      <c r="GH1" t="s">
        <v>1085</v>
      </c>
      <c r="GI1" t="s">
        <v>1086</v>
      </c>
      <c r="GJ1" t="s">
        <v>1087</v>
      </c>
      <c r="GK1" t="s">
        <v>1088</v>
      </c>
      <c r="GL1" t="s">
        <v>1089</v>
      </c>
      <c r="GM1" t="s">
        <v>1090</v>
      </c>
      <c r="GN1" t="s">
        <v>1091</v>
      </c>
      <c r="GO1" t="s">
        <v>1092</v>
      </c>
      <c r="GP1" t="s">
        <v>1093</v>
      </c>
      <c r="GQ1" t="s">
        <v>1094</v>
      </c>
      <c r="GR1" t="s">
        <v>1095</v>
      </c>
      <c r="GS1" t="s">
        <v>1096</v>
      </c>
      <c r="GT1" t="s">
        <v>1097</v>
      </c>
      <c r="GU1" t="s">
        <v>1098</v>
      </c>
      <c r="GV1" t="s">
        <v>1099</v>
      </c>
      <c r="GW1" t="s">
        <v>1100</v>
      </c>
      <c r="GX1" t="s">
        <v>1101</v>
      </c>
      <c r="GY1" t="s">
        <v>1102</v>
      </c>
      <c r="GZ1" t="s">
        <v>1103</v>
      </c>
      <c r="HA1" t="s">
        <v>1104</v>
      </c>
      <c r="HB1" t="s">
        <v>1105</v>
      </c>
      <c r="HC1" t="s">
        <v>1106</v>
      </c>
      <c r="HD1" t="s">
        <v>1107</v>
      </c>
      <c r="HE1" t="s">
        <v>1108</v>
      </c>
      <c r="HF1" t="s">
        <v>1109</v>
      </c>
      <c r="HG1" t="s">
        <v>1110</v>
      </c>
      <c r="HH1" t="s">
        <v>1111</v>
      </c>
      <c r="HI1" t="s">
        <v>1112</v>
      </c>
      <c r="HJ1" t="s">
        <v>1113</v>
      </c>
      <c r="HK1" t="s">
        <v>1114</v>
      </c>
    </row>
    <row r="2" spans="1:219" s="6" customFormat="1">
      <c r="A2">
        <v>201160662</v>
      </c>
      <c r="B2" t="s">
        <v>571</v>
      </c>
      <c r="C2">
        <v>0</v>
      </c>
      <c r="D2" s="22">
        <v>1.1047804109999999</v>
      </c>
      <c r="E2" s="22">
        <v>0.127010716</v>
      </c>
      <c r="F2" s="22">
        <v>0.962617422</v>
      </c>
      <c r="G2" s="22">
        <v>0.568798044</v>
      </c>
      <c r="H2" s="22">
        <v>8.8926358999999996E-2</v>
      </c>
      <c r="I2" s="22">
        <v>0.99369110299999996</v>
      </c>
      <c r="J2" s="22" t="s">
        <v>645</v>
      </c>
      <c r="K2" s="22" t="s">
        <v>645</v>
      </c>
      <c r="L2" s="22" t="s">
        <v>645</v>
      </c>
      <c r="M2" s="22">
        <v>1.177683217</v>
      </c>
      <c r="N2" s="22">
        <v>0.21534224399999999</v>
      </c>
      <c r="O2" s="22">
        <v>87.249000980000005</v>
      </c>
      <c r="P2" s="22">
        <v>0.54486152499999996</v>
      </c>
      <c r="Q2" s="22">
        <v>8.8810716999999997E-2</v>
      </c>
      <c r="R2" s="22">
        <v>1.1963945600000001</v>
      </c>
      <c r="S2" s="22" t="s">
        <v>645</v>
      </c>
      <c r="T2" s="22" t="s">
        <v>645</v>
      </c>
      <c r="U2" s="22" t="s">
        <v>645</v>
      </c>
      <c r="V2" s="23">
        <v>6357.815501</v>
      </c>
      <c r="W2" s="23">
        <v>2363.1436199999998</v>
      </c>
      <c r="X2" s="23">
        <v>256.79072780000001</v>
      </c>
      <c r="Y2" s="23">
        <v>4256.3043930000003</v>
      </c>
      <c r="Z2" s="23">
        <v>343.06202810000002</v>
      </c>
      <c r="AA2" s="23">
        <v>4084.2271150000001</v>
      </c>
      <c r="AB2" s="23" t="s">
        <v>645</v>
      </c>
      <c r="AC2" s="23" t="s">
        <v>645</v>
      </c>
      <c r="AD2" s="23" t="s">
        <v>645</v>
      </c>
      <c r="AE2" s="22">
        <v>4.3343962549999997</v>
      </c>
      <c r="AF2" s="22">
        <v>3.4766198890000002</v>
      </c>
      <c r="AG2" s="22">
        <v>0.13225784600000001</v>
      </c>
      <c r="AH2" s="22">
        <v>4.7211261410000001</v>
      </c>
      <c r="AI2" s="22">
        <v>0.57141434999999996</v>
      </c>
      <c r="AJ2" s="22">
        <v>8.0826738999999995E-2</v>
      </c>
      <c r="AK2" s="22" t="s">
        <v>645</v>
      </c>
      <c r="AL2" s="22" t="s">
        <v>645</v>
      </c>
      <c r="AM2" s="22" t="s">
        <v>645</v>
      </c>
      <c r="AN2" s="22">
        <v>-0.550762003</v>
      </c>
      <c r="AO2" s="22">
        <v>0.131216741</v>
      </c>
      <c r="AP2" s="22">
        <v>8.2084606000000004E-2</v>
      </c>
      <c r="AQ2" s="22">
        <v>0.37725958999999998</v>
      </c>
      <c r="AR2" s="22">
        <v>0.223860279</v>
      </c>
      <c r="AS2" s="22">
        <v>2.8434865509999998</v>
      </c>
      <c r="AT2" s="22">
        <v>2.3837438742246038</v>
      </c>
      <c r="AU2" s="22">
        <v>0.9601067289833729</v>
      </c>
      <c r="AV2" s="24">
        <v>1660.0568727772891</v>
      </c>
      <c r="AW2" s="22">
        <v>-1.0647446739999999</v>
      </c>
      <c r="AX2" s="22">
        <v>0.289888166</v>
      </c>
      <c r="AY2" s="22">
        <v>2.210304238</v>
      </c>
      <c r="AZ2" s="22">
        <v>8.6150008771017514E-2</v>
      </c>
      <c r="BA2" s="22">
        <v>4.1955617128460715E-2</v>
      </c>
      <c r="BB2" s="24">
        <v>13.895536617759875</v>
      </c>
      <c r="BC2" s="22" t="s">
        <v>645</v>
      </c>
      <c r="BD2" s="22" t="s">
        <v>645</v>
      </c>
      <c r="BE2" s="22" t="s">
        <v>645</v>
      </c>
      <c r="BF2" s="22" t="s">
        <v>645</v>
      </c>
      <c r="BG2" s="22" t="s">
        <v>645</v>
      </c>
      <c r="BH2" s="24" t="s">
        <v>645</v>
      </c>
      <c r="BI2" s="22">
        <v>9.1459739669999998</v>
      </c>
      <c r="BJ2" s="22">
        <v>7.4135690000000004E-2</v>
      </c>
      <c r="BK2" s="22">
        <v>0.325705146</v>
      </c>
      <c r="BL2" s="22">
        <v>1.3995034293474482</v>
      </c>
      <c r="BM2" s="22">
        <v>0.21962224081179618</v>
      </c>
      <c r="BN2" s="24">
        <v>1.5631381454200737</v>
      </c>
      <c r="BO2" s="23">
        <v>413.8926586</v>
      </c>
      <c r="BP2" s="23">
        <v>78.627043869999994</v>
      </c>
      <c r="BQ2" s="23">
        <v>2304.945264</v>
      </c>
      <c r="BR2" s="22">
        <v>0.16824687199999999</v>
      </c>
      <c r="BS2" s="22">
        <v>0.10922664</v>
      </c>
      <c r="BT2" s="22">
        <v>8.9949285000000004E-2</v>
      </c>
      <c r="BU2" s="29">
        <v>12.61448558</v>
      </c>
      <c r="BV2" s="29">
        <v>2.0813949000000002E-2</v>
      </c>
      <c r="BW2" s="29">
        <v>2.4956197999999999E-2</v>
      </c>
      <c r="BX2" s="29">
        <v>12.113792630000001</v>
      </c>
      <c r="BY2" s="29">
        <v>1.556154E-2</v>
      </c>
      <c r="BZ2" s="29">
        <v>1.350312E-2</v>
      </c>
      <c r="CA2" s="29">
        <v>12.311446180000001</v>
      </c>
      <c r="CB2" s="29">
        <v>1.376395E-2</v>
      </c>
      <c r="CC2" s="29">
        <v>1.4611641E-2</v>
      </c>
      <c r="CD2" s="29">
        <v>11.992742379999999</v>
      </c>
      <c r="CE2" s="29">
        <v>1.8092354000000001E-2</v>
      </c>
      <c r="CF2" s="29">
        <v>5.0352395000000001E-2</v>
      </c>
      <c r="CG2" s="29">
        <v>11.907744709999999</v>
      </c>
      <c r="CH2" s="29">
        <v>1.5620715E-2</v>
      </c>
      <c r="CI2" s="29">
        <v>1.3644411E-2</v>
      </c>
      <c r="CJ2" s="29">
        <v>11.89484803</v>
      </c>
      <c r="CK2" s="29">
        <v>1.5800771000000002E-2</v>
      </c>
      <c r="CL2" s="29">
        <v>1.4058015E-2</v>
      </c>
      <c r="CM2" s="29">
        <v>11.086713749999999</v>
      </c>
      <c r="CN2" s="29">
        <v>1.2453631E-2</v>
      </c>
      <c r="CO2" s="29">
        <v>1.2154613E-2</v>
      </c>
      <c r="CP2" s="29">
        <v>10.814916200000001</v>
      </c>
      <c r="CQ2" s="29">
        <v>1.4027506E-2</v>
      </c>
      <c r="CR2" s="29">
        <v>1.3680164E-2</v>
      </c>
      <c r="CS2" s="29">
        <v>10.759363670000001</v>
      </c>
      <c r="CT2" s="29">
        <v>1.2610909E-2</v>
      </c>
      <c r="CU2" s="29">
        <v>1.3300378999999999E-2</v>
      </c>
      <c r="CV2" s="29">
        <v>10.73606024</v>
      </c>
      <c r="CW2" s="29">
        <v>1.3421179E-2</v>
      </c>
      <c r="CX2" s="29">
        <v>1.4428742E-2</v>
      </c>
      <c r="CY2" s="29">
        <v>10.7400319</v>
      </c>
      <c r="CZ2" s="29">
        <v>1.3457006000000001E-2</v>
      </c>
      <c r="DA2" s="29">
        <v>1.2544322E-2</v>
      </c>
      <c r="DB2" s="29">
        <v>10.715602000000001</v>
      </c>
      <c r="DC2" s="29">
        <v>1.5064711E-2</v>
      </c>
      <c r="DD2" s="29">
        <v>1.6962417E-2</v>
      </c>
      <c r="DE2" s="29">
        <v>12.63526315</v>
      </c>
      <c r="DF2" s="29">
        <v>3.0261415E-2</v>
      </c>
      <c r="DG2" s="29">
        <v>0.20209348199999999</v>
      </c>
      <c r="DH2" s="29">
        <v>17.55519451</v>
      </c>
      <c r="DI2" s="29">
        <v>3.069463276</v>
      </c>
      <c r="DJ2" s="29">
        <v>1.0899730489999999</v>
      </c>
      <c r="DK2" s="29" t="s">
        <v>645</v>
      </c>
      <c r="DL2" s="29" t="s">
        <v>645</v>
      </c>
      <c r="DM2" s="29" t="s">
        <v>645</v>
      </c>
      <c r="DN2" s="29">
        <v>12.14141687</v>
      </c>
      <c r="DO2" s="29">
        <v>2.5757987999999999E-2</v>
      </c>
      <c r="DP2" s="29">
        <v>0.13931691700000001</v>
      </c>
      <c r="DQ2" s="29">
        <v>16.290121849999998</v>
      </c>
      <c r="DR2" s="29">
        <v>2.041505897</v>
      </c>
      <c r="DS2" s="29">
        <v>0.96634288199999996</v>
      </c>
      <c r="DT2" s="29" t="s">
        <v>645</v>
      </c>
      <c r="DU2" s="29" t="s">
        <v>645</v>
      </c>
      <c r="DV2" s="29" t="s">
        <v>645</v>
      </c>
      <c r="DW2" s="29">
        <v>12.33474713</v>
      </c>
      <c r="DX2" s="29">
        <v>2.2200129999999998E-2</v>
      </c>
      <c r="DY2" s="29">
        <v>0.169765949</v>
      </c>
      <c r="DZ2" s="29">
        <v>16.99246557</v>
      </c>
      <c r="EA2" s="29">
        <v>2.7174916919999998</v>
      </c>
      <c r="EB2" s="29">
        <v>1.051833375</v>
      </c>
      <c r="EC2" s="29" t="s">
        <v>645</v>
      </c>
      <c r="ED2" s="29" t="s">
        <v>645</v>
      </c>
      <c r="EE2" s="29" t="s">
        <v>645</v>
      </c>
      <c r="EF2" s="29">
        <v>12.02626628</v>
      </c>
      <c r="EG2" s="29">
        <v>3.1016537E-2</v>
      </c>
      <c r="EH2" s="29">
        <v>0.16197397899999999</v>
      </c>
      <c r="EI2" s="29">
        <v>15.804911799999999</v>
      </c>
      <c r="EJ2" s="29">
        <v>1.541956737</v>
      </c>
      <c r="EK2" s="29">
        <v>0.93510032899999995</v>
      </c>
      <c r="EL2" s="29" t="s">
        <v>645</v>
      </c>
      <c r="EM2" s="29" t="s">
        <v>645</v>
      </c>
      <c r="EN2" s="29" t="s">
        <v>645</v>
      </c>
      <c r="EO2" s="29">
        <v>11.95084097</v>
      </c>
      <c r="EP2" s="29">
        <v>3.2778056999999999E-2</v>
      </c>
      <c r="EQ2" s="29">
        <v>9.2122093000000002E-2</v>
      </c>
      <c r="ER2" s="29">
        <v>15.35274927</v>
      </c>
      <c r="ES2" s="29">
        <v>0.99763505500000005</v>
      </c>
      <c r="ET2" s="29">
        <v>0.81459979500000002</v>
      </c>
      <c r="EU2" s="29" t="s">
        <v>645</v>
      </c>
      <c r="EV2" s="29" t="s">
        <v>645</v>
      </c>
      <c r="EW2" s="29" t="s">
        <v>645</v>
      </c>
      <c r="EX2" s="29">
        <v>11.95712999</v>
      </c>
      <c r="EY2" s="29">
        <v>4.0133584E-2</v>
      </c>
      <c r="EZ2" s="29">
        <v>4.3998453E-2</v>
      </c>
      <c r="FA2" s="29">
        <v>15.12467202</v>
      </c>
      <c r="FB2" s="29">
        <v>0.67535958200000001</v>
      </c>
      <c r="FC2" s="29">
        <v>0.72886795000000004</v>
      </c>
      <c r="FD2" s="29" t="s">
        <v>645</v>
      </c>
      <c r="FE2" s="29" t="s">
        <v>645</v>
      </c>
      <c r="FF2" s="29" t="s">
        <v>645</v>
      </c>
      <c r="FG2" s="29">
        <v>11.161979479999999</v>
      </c>
      <c r="FH2" s="29">
        <v>4.2025753999999999E-2</v>
      </c>
      <c r="FI2" s="29">
        <v>3.7403777999999999E-2</v>
      </c>
      <c r="FJ2" s="29">
        <v>14.039505350000001</v>
      </c>
      <c r="FK2" s="29">
        <v>0.38872667100000002</v>
      </c>
      <c r="FL2" s="29">
        <v>0.64532329799999999</v>
      </c>
      <c r="FM2" s="29" t="s">
        <v>645</v>
      </c>
      <c r="FN2" s="29" t="s">
        <v>645</v>
      </c>
      <c r="FO2" s="29" t="s">
        <v>645</v>
      </c>
      <c r="FP2" s="29">
        <v>10.90312999</v>
      </c>
      <c r="FQ2" s="29">
        <v>4.4151562999999998E-2</v>
      </c>
      <c r="FR2" s="29">
        <v>3.8655414999999999E-2</v>
      </c>
      <c r="FS2" s="29">
        <v>13.60417166</v>
      </c>
      <c r="FT2" s="29">
        <v>0.43311545099999998</v>
      </c>
      <c r="FU2" s="29">
        <v>0.738949721</v>
      </c>
      <c r="FV2" s="29" t="s">
        <v>645</v>
      </c>
      <c r="FW2" s="29" t="s">
        <v>645</v>
      </c>
      <c r="FX2" s="29" t="s">
        <v>645</v>
      </c>
      <c r="FY2" s="29">
        <v>10.854688189999999</v>
      </c>
      <c r="FZ2" s="29">
        <v>5.8787984000000001E-2</v>
      </c>
      <c r="GA2" s="29">
        <v>5.3352893999999998E-2</v>
      </c>
      <c r="GB2" s="29">
        <v>13.480419059999999</v>
      </c>
      <c r="GC2" s="29">
        <v>0.45495861999999998</v>
      </c>
      <c r="GD2" s="29">
        <v>0.79132912700000002</v>
      </c>
      <c r="GE2" s="29" t="s">
        <v>645</v>
      </c>
      <c r="GF2" s="29" t="s">
        <v>645</v>
      </c>
      <c r="GG2" s="29" t="s">
        <v>645</v>
      </c>
      <c r="GH2" s="29">
        <v>10.83774109</v>
      </c>
      <c r="GI2" s="29">
        <v>6.6473909999999997E-2</v>
      </c>
      <c r="GJ2" s="29">
        <v>5.8604428E-2</v>
      </c>
      <c r="GK2" s="29">
        <v>13.39619143</v>
      </c>
      <c r="GL2" s="29">
        <v>0.46298808000000002</v>
      </c>
      <c r="GM2" s="29">
        <v>0.84362115299999996</v>
      </c>
      <c r="GN2" s="29" t="s">
        <v>645</v>
      </c>
      <c r="GO2" s="29" t="s">
        <v>645</v>
      </c>
      <c r="GP2" s="29" t="s">
        <v>645</v>
      </c>
      <c r="GQ2" s="29">
        <v>10.839230819999999</v>
      </c>
      <c r="GR2" s="29">
        <v>4.9870953000000003E-2</v>
      </c>
      <c r="GS2" s="29">
        <v>5.2105568999999997E-2</v>
      </c>
      <c r="GT2" s="29">
        <v>13.357707080000001</v>
      </c>
      <c r="GU2" s="29">
        <v>0.42871943600000001</v>
      </c>
      <c r="GV2" s="29">
        <v>0.85641730699999996</v>
      </c>
      <c r="GW2" s="29" t="s">
        <v>645</v>
      </c>
      <c r="GX2" s="29" t="s">
        <v>645</v>
      </c>
      <c r="GY2" s="29" t="s">
        <v>645</v>
      </c>
      <c r="GZ2" s="29">
        <v>10.83023803</v>
      </c>
      <c r="HA2" s="29">
        <v>8.1465188999999993E-2</v>
      </c>
      <c r="HB2" s="29">
        <v>5.9646368999999998E-2</v>
      </c>
      <c r="HC2" s="29">
        <v>13.281574750000001</v>
      </c>
      <c r="HD2" s="29">
        <v>0.458972449</v>
      </c>
      <c r="HE2" s="29">
        <v>0.92789962199999998</v>
      </c>
      <c r="HF2" s="29" t="s">
        <v>645</v>
      </c>
      <c r="HG2" s="29" t="s">
        <v>645</v>
      </c>
      <c r="HH2" s="29" t="s">
        <v>645</v>
      </c>
      <c r="HI2" s="29">
        <v>-8.4709218400000008</v>
      </c>
      <c r="HJ2" s="29">
        <v>2.0053078310000001</v>
      </c>
      <c r="HK2" s="29">
        <v>2.2677902350000001</v>
      </c>
    </row>
    <row r="3" spans="1:219">
      <c r="A3">
        <v>201207683</v>
      </c>
      <c r="B3" t="s">
        <v>571</v>
      </c>
      <c r="C3">
        <v>1</v>
      </c>
      <c r="D3" s="22">
        <v>0.88368066499999998</v>
      </c>
      <c r="E3" s="22">
        <v>7.6316634999999994E-2</v>
      </c>
      <c r="F3" s="22">
        <v>0.90869132100000005</v>
      </c>
      <c r="G3" s="22">
        <v>0.63808214699999999</v>
      </c>
      <c r="H3" s="22">
        <v>5.5536825999999997E-2</v>
      </c>
      <c r="I3" s="22">
        <v>0.13658574900000001</v>
      </c>
      <c r="J3" s="22" t="s">
        <v>645</v>
      </c>
      <c r="K3" s="22" t="s">
        <v>645</v>
      </c>
      <c r="L3" s="22" t="s">
        <v>645</v>
      </c>
      <c r="M3" s="22">
        <v>0.85824547299999998</v>
      </c>
      <c r="N3" s="22">
        <v>8.5610244000000002E-2</v>
      </c>
      <c r="O3" s="22">
        <v>88.992936380000003</v>
      </c>
      <c r="P3" s="22">
        <v>0.609010406</v>
      </c>
      <c r="Q3" s="22">
        <v>4.4639089E-2</v>
      </c>
      <c r="R3" s="22">
        <v>9.7863750999999999E-2</v>
      </c>
      <c r="S3" s="22" t="s">
        <v>645</v>
      </c>
      <c r="T3" s="22" t="s">
        <v>645</v>
      </c>
      <c r="U3" s="22" t="s">
        <v>645</v>
      </c>
      <c r="V3" s="23">
        <v>5596.9942579999997</v>
      </c>
      <c r="W3" s="23">
        <v>1560.486427</v>
      </c>
      <c r="X3" s="23">
        <v>137.20655909999999</v>
      </c>
      <c r="Y3" s="23">
        <v>4474.0162369999998</v>
      </c>
      <c r="Z3" s="23">
        <v>324.82857849999999</v>
      </c>
      <c r="AA3" s="23">
        <v>1001.3056769999999</v>
      </c>
      <c r="AB3" s="23" t="s">
        <v>645</v>
      </c>
      <c r="AC3" s="23" t="s">
        <v>645</v>
      </c>
      <c r="AD3" s="23" t="s">
        <v>645</v>
      </c>
      <c r="AE3" s="22">
        <v>4.5193208970000001</v>
      </c>
      <c r="AF3" s="22">
        <v>3.715437713</v>
      </c>
      <c r="AG3" s="22">
        <v>6.5125996000000005E-2</v>
      </c>
      <c r="AH3" s="22">
        <v>4.6741281969999999</v>
      </c>
      <c r="AI3" s="22">
        <v>5.9399554E-2</v>
      </c>
      <c r="AJ3" s="22">
        <v>3.0733037000000001E-2</v>
      </c>
      <c r="AK3" s="22" t="s">
        <v>645</v>
      </c>
      <c r="AL3" s="22" t="s">
        <v>645</v>
      </c>
      <c r="AM3" s="22" t="s">
        <v>645</v>
      </c>
      <c r="AN3" s="22">
        <v>-0.37493419300000003</v>
      </c>
      <c r="AO3" s="22">
        <v>0.28930553599999997</v>
      </c>
      <c r="AP3" s="22">
        <v>0.18172803500000001</v>
      </c>
      <c r="AQ3" s="22">
        <v>-0.16799703599999999</v>
      </c>
      <c r="AR3" s="22">
        <v>0.10855119000000001</v>
      </c>
      <c r="AS3" s="22">
        <v>3.4097961720000001</v>
      </c>
      <c r="AT3" s="22">
        <v>0.67920826810421175</v>
      </c>
      <c r="AU3" s="22">
        <v>0.15021301615293248</v>
      </c>
      <c r="AV3" s="24">
        <v>1744.3356773399832</v>
      </c>
      <c r="AW3" s="22">
        <v>-0.87459501299999998</v>
      </c>
      <c r="AX3" s="22">
        <v>0.18880145200000001</v>
      </c>
      <c r="AY3" s="22">
        <v>0.46615111999999997</v>
      </c>
      <c r="AZ3" s="22">
        <v>0.13347655435948202</v>
      </c>
      <c r="BA3" s="22">
        <v>4.7058688887521946E-2</v>
      </c>
      <c r="BB3" s="24">
        <v>0.256965066488823</v>
      </c>
      <c r="BC3" s="22" t="s">
        <v>645</v>
      </c>
      <c r="BD3" s="22" t="s">
        <v>645</v>
      </c>
      <c r="BE3" s="22" t="s">
        <v>645</v>
      </c>
      <c r="BF3" s="22" t="s">
        <v>645</v>
      </c>
      <c r="BG3" s="22" t="s">
        <v>645</v>
      </c>
      <c r="BH3" s="24" t="s">
        <v>645</v>
      </c>
      <c r="BI3" s="22">
        <v>9.4052432530000001</v>
      </c>
      <c r="BJ3" s="22">
        <v>0.25168202000000001</v>
      </c>
      <c r="BK3" s="22">
        <v>0.464026259</v>
      </c>
      <c r="BL3" s="22">
        <v>2.5423963302869876</v>
      </c>
      <c r="BM3" s="22">
        <v>1.1182282983734968</v>
      </c>
      <c r="BN3" s="24">
        <v>4.8582476451050871</v>
      </c>
      <c r="BO3" s="23">
        <v>128.52896010000001</v>
      </c>
      <c r="BP3" s="23">
        <v>10.72748455</v>
      </c>
      <c r="BQ3" s="23">
        <v>1795.49909</v>
      </c>
      <c r="BR3" s="22">
        <v>9.5939504999999994E-2</v>
      </c>
      <c r="BS3" s="22">
        <v>6.8941642999999997E-2</v>
      </c>
      <c r="BT3" s="22">
        <v>0.106127992</v>
      </c>
      <c r="BU3" s="29">
        <v>11.60075357</v>
      </c>
      <c r="BV3" s="29">
        <v>1.5533386999999999E-2</v>
      </c>
      <c r="BW3" s="29">
        <v>1.7336124000000001E-2</v>
      </c>
      <c r="BX3" s="29">
        <v>10.815415079999999</v>
      </c>
      <c r="BY3" s="29">
        <v>9.51719E-3</v>
      </c>
      <c r="BZ3" s="29">
        <v>9.1450809999999993E-3</v>
      </c>
      <c r="CA3" s="29">
        <v>11.184296140000001</v>
      </c>
      <c r="CB3" s="29">
        <v>1.0504848000000001E-2</v>
      </c>
      <c r="CC3" s="29">
        <v>1.0721260999999999E-2</v>
      </c>
      <c r="CD3" s="29">
        <v>10.58147151</v>
      </c>
      <c r="CE3" s="29">
        <v>1.2615266999999999E-2</v>
      </c>
      <c r="CF3" s="29">
        <v>1.9698757000000001E-2</v>
      </c>
      <c r="CG3" s="29">
        <v>10.39198672</v>
      </c>
      <c r="CH3" s="29">
        <v>1.1671967E-2</v>
      </c>
      <c r="CI3" s="29">
        <v>1.6443752999999998E-2</v>
      </c>
      <c r="CJ3" s="29">
        <v>10.31372569</v>
      </c>
      <c r="CK3" s="29">
        <v>1.1229553E-2</v>
      </c>
      <c r="CL3" s="29">
        <v>1.095982E-2</v>
      </c>
      <c r="CM3" s="29">
        <v>9.3718503690000006</v>
      </c>
      <c r="CN3" s="29">
        <v>1.1067840000000001E-2</v>
      </c>
      <c r="CO3" s="29">
        <v>1.1380669E-2</v>
      </c>
      <c r="CP3" s="29">
        <v>8.9460135760000004</v>
      </c>
      <c r="CQ3" s="29">
        <v>1.2338042E-2</v>
      </c>
      <c r="CR3" s="29">
        <v>1.4665958999999999E-2</v>
      </c>
      <c r="CS3" s="29">
        <v>8.875605083</v>
      </c>
      <c r="CT3" s="29">
        <v>1.0641403000000001E-2</v>
      </c>
      <c r="CU3" s="29">
        <v>1.0103964E-2</v>
      </c>
      <c r="CV3" s="29">
        <v>8.8432716540000005</v>
      </c>
      <c r="CW3" s="29">
        <v>1.1569503E-2</v>
      </c>
      <c r="CX3" s="29">
        <v>1.0667759000000001E-2</v>
      </c>
      <c r="CY3" s="29">
        <v>8.8728071279999998</v>
      </c>
      <c r="CZ3" s="29">
        <v>1.2653396000000001E-2</v>
      </c>
      <c r="DA3" s="29">
        <v>1.12887E-2</v>
      </c>
      <c r="DB3" s="29">
        <v>8.8194924050000001</v>
      </c>
      <c r="DC3" s="29">
        <v>1.9407468000000001E-2</v>
      </c>
      <c r="DD3" s="29">
        <v>1.4677254000000001E-2</v>
      </c>
      <c r="DE3" s="29">
        <v>11.67056846</v>
      </c>
      <c r="DF3" s="29">
        <v>4.3072502999999998E-2</v>
      </c>
      <c r="DG3" s="29">
        <v>6.6736878999999999E-2</v>
      </c>
      <c r="DH3" s="29">
        <v>14.61606338</v>
      </c>
      <c r="DI3" s="29">
        <v>0.71690072999999999</v>
      </c>
      <c r="DJ3" s="29">
        <v>1.0936062660000001</v>
      </c>
      <c r="DK3" s="29" t="s">
        <v>645</v>
      </c>
      <c r="DL3" s="29" t="s">
        <v>645</v>
      </c>
      <c r="DM3" s="29" t="s">
        <v>645</v>
      </c>
      <c r="DN3" s="29">
        <v>10.912566719999999</v>
      </c>
      <c r="DO3" s="29">
        <v>7.4576167999999998E-2</v>
      </c>
      <c r="DP3" s="29">
        <v>9.2000374999999995E-2</v>
      </c>
      <c r="DQ3" s="29">
        <v>13.49856503</v>
      </c>
      <c r="DR3" s="29">
        <v>0.67488605000000002</v>
      </c>
      <c r="DS3" s="29">
        <v>1.333584283</v>
      </c>
      <c r="DT3" s="29" t="s">
        <v>645</v>
      </c>
      <c r="DU3" s="29" t="s">
        <v>645</v>
      </c>
      <c r="DV3" s="29" t="s">
        <v>645</v>
      </c>
      <c r="DW3" s="29">
        <v>11.261693770000001</v>
      </c>
      <c r="DX3" s="29">
        <v>5.3223011000000001E-2</v>
      </c>
      <c r="DY3" s="29">
        <v>7.6797026000000004E-2</v>
      </c>
      <c r="DZ3" s="29">
        <v>14.102062139999999</v>
      </c>
      <c r="EA3" s="29">
        <v>0.70280472800000005</v>
      </c>
      <c r="EB3" s="29">
        <v>1.154179654</v>
      </c>
      <c r="EC3" s="29" t="s">
        <v>645</v>
      </c>
      <c r="ED3" s="29" t="s">
        <v>645</v>
      </c>
      <c r="EE3" s="29" t="s">
        <v>645</v>
      </c>
      <c r="EF3" s="29">
        <v>10.69842716</v>
      </c>
      <c r="EG3" s="29">
        <v>7.1726557999999996E-2</v>
      </c>
      <c r="EH3" s="29">
        <v>9.9164142999999996E-2</v>
      </c>
      <c r="EI3" s="29">
        <v>13.035561100000001</v>
      </c>
      <c r="EJ3" s="29">
        <v>0.61075086700000003</v>
      </c>
      <c r="EK3" s="29">
        <v>1.6155664970000001</v>
      </c>
      <c r="EL3" s="29" t="s">
        <v>645</v>
      </c>
      <c r="EM3" s="29" t="s">
        <v>645</v>
      </c>
      <c r="EN3" s="29" t="s">
        <v>645</v>
      </c>
      <c r="EO3" s="29">
        <v>10.5436462</v>
      </c>
      <c r="EP3" s="29">
        <v>0.11132584199999999</v>
      </c>
      <c r="EQ3" s="29">
        <v>0.101968422</v>
      </c>
      <c r="ER3" s="29">
        <v>12.576567389999999</v>
      </c>
      <c r="ES3" s="29">
        <v>0.48755017099999998</v>
      </c>
      <c r="ET3" s="29">
        <v>2.0214482029999998</v>
      </c>
      <c r="EU3" s="29" t="s">
        <v>645</v>
      </c>
      <c r="EV3" s="29" t="s">
        <v>645</v>
      </c>
      <c r="EW3" s="29" t="s">
        <v>645</v>
      </c>
      <c r="EX3" s="29">
        <v>10.496443080000001</v>
      </c>
      <c r="EY3" s="29">
        <v>0.15688143099999999</v>
      </c>
      <c r="EZ3" s="29">
        <v>0.10156372599999999</v>
      </c>
      <c r="FA3" s="29">
        <v>12.33412131</v>
      </c>
      <c r="FB3" s="29">
        <v>0.41649317499999999</v>
      </c>
      <c r="FC3" s="29">
        <v>2.305541506</v>
      </c>
      <c r="FD3" s="29" t="s">
        <v>645</v>
      </c>
      <c r="FE3" s="29" t="s">
        <v>645</v>
      </c>
      <c r="FF3" s="29" t="s">
        <v>645</v>
      </c>
      <c r="FG3" s="29">
        <v>9.6030744640000005</v>
      </c>
      <c r="FH3" s="29">
        <v>0.20458066899999999</v>
      </c>
      <c r="FI3" s="29">
        <v>0.103634832</v>
      </c>
      <c r="FJ3" s="29">
        <v>11.15106031</v>
      </c>
      <c r="FK3" s="29">
        <v>0.33737379899999997</v>
      </c>
      <c r="FL3" s="29">
        <v>2.7763471669999999</v>
      </c>
      <c r="FM3" s="29" t="s">
        <v>645</v>
      </c>
      <c r="FN3" s="29" t="s">
        <v>645</v>
      </c>
      <c r="FO3" s="29" t="s">
        <v>645</v>
      </c>
      <c r="FP3" s="29">
        <v>9.2403278039999996</v>
      </c>
      <c r="FQ3" s="29">
        <v>0.26498514200000001</v>
      </c>
      <c r="FR3" s="29">
        <v>9.7851288999999994E-2</v>
      </c>
      <c r="FS3" s="29">
        <v>10.501251310000001</v>
      </c>
      <c r="FT3" s="29">
        <v>0.28777063899999999</v>
      </c>
      <c r="FU3" s="29">
        <v>3.359315601</v>
      </c>
      <c r="FV3" s="29" t="s">
        <v>645</v>
      </c>
      <c r="FW3" s="29" t="s">
        <v>645</v>
      </c>
      <c r="FX3" s="29" t="s">
        <v>645</v>
      </c>
      <c r="FY3" s="29">
        <v>9.1919677929999999</v>
      </c>
      <c r="FZ3" s="29">
        <v>0.30841678500000003</v>
      </c>
      <c r="GA3" s="29">
        <v>9.8398212999999998E-2</v>
      </c>
      <c r="GB3" s="29">
        <v>10.37421397</v>
      </c>
      <c r="GC3" s="29">
        <v>0.256694747</v>
      </c>
      <c r="GD3" s="29">
        <v>3.4615698689999999</v>
      </c>
      <c r="GE3" s="29" t="s">
        <v>645</v>
      </c>
      <c r="GF3" s="29" t="s">
        <v>645</v>
      </c>
      <c r="GG3" s="29" t="s">
        <v>645</v>
      </c>
      <c r="GH3" s="29">
        <v>9.1683699460000003</v>
      </c>
      <c r="GI3" s="29">
        <v>0.32156358000000002</v>
      </c>
      <c r="GJ3" s="29">
        <v>9.8413281000000005E-2</v>
      </c>
      <c r="GK3" s="29">
        <v>10.31769008</v>
      </c>
      <c r="GL3" s="29">
        <v>0.24344740200000001</v>
      </c>
      <c r="GM3" s="29">
        <v>3.511938405</v>
      </c>
      <c r="GN3" s="29" t="s">
        <v>645</v>
      </c>
      <c r="GO3" s="29" t="s">
        <v>645</v>
      </c>
      <c r="GP3" s="29" t="s">
        <v>645</v>
      </c>
      <c r="GQ3" s="29">
        <v>9.1907832139999996</v>
      </c>
      <c r="GR3" s="29">
        <v>0.29915770800000002</v>
      </c>
      <c r="GS3" s="29">
        <v>9.5152179000000003E-2</v>
      </c>
      <c r="GT3" s="29">
        <v>10.35711163</v>
      </c>
      <c r="GU3" s="29">
        <v>0.23297986700000001</v>
      </c>
      <c r="GV3" s="29">
        <v>3.4612434950000002</v>
      </c>
      <c r="GW3" s="29" t="s">
        <v>645</v>
      </c>
      <c r="GX3" s="29" t="s">
        <v>645</v>
      </c>
      <c r="GY3" s="29" t="s">
        <v>645</v>
      </c>
      <c r="GZ3" s="29">
        <v>9.1590075350000006</v>
      </c>
      <c r="HA3" s="29">
        <v>0.34673854199999998</v>
      </c>
      <c r="HB3" s="29">
        <v>9.6452652E-2</v>
      </c>
      <c r="HC3" s="29">
        <v>10.25907479</v>
      </c>
      <c r="HD3" s="29">
        <v>0.218431499</v>
      </c>
      <c r="HE3" s="29">
        <v>3.5614753449999998</v>
      </c>
      <c r="HF3" s="29" t="s">
        <v>645</v>
      </c>
      <c r="HG3" s="29" t="s">
        <v>645</v>
      </c>
      <c r="HH3" s="29" t="s">
        <v>645</v>
      </c>
      <c r="HI3" s="29">
        <v>7.9243371869999999</v>
      </c>
      <c r="HJ3" s="29">
        <v>2.0808133500000001</v>
      </c>
      <c r="HK3" s="29">
        <v>1.3979794830000001</v>
      </c>
    </row>
    <row r="4" spans="1:219">
      <c r="A4">
        <v>201208431</v>
      </c>
      <c r="B4" t="s">
        <v>572</v>
      </c>
      <c r="C4">
        <v>2</v>
      </c>
      <c r="D4" s="22">
        <v>0.64719364899999998</v>
      </c>
      <c r="E4" s="22">
        <v>2.8473129999999999E-2</v>
      </c>
      <c r="F4" s="22">
        <v>4.0539117E-2</v>
      </c>
      <c r="G4" s="22" t="s">
        <v>645</v>
      </c>
      <c r="H4" s="22" t="s">
        <v>645</v>
      </c>
      <c r="I4" s="22" t="s">
        <v>645</v>
      </c>
      <c r="J4" s="22" t="s">
        <v>645</v>
      </c>
      <c r="K4" s="22" t="s">
        <v>645</v>
      </c>
      <c r="L4" s="22" t="s">
        <v>645</v>
      </c>
      <c r="M4" s="22">
        <v>0.62216037700000004</v>
      </c>
      <c r="N4" s="22">
        <v>2.5680161999999999E-2</v>
      </c>
      <c r="O4" s="22">
        <v>2.852099E-2</v>
      </c>
      <c r="P4" s="22" t="s">
        <v>645</v>
      </c>
      <c r="Q4" s="22" t="s">
        <v>645</v>
      </c>
      <c r="R4" s="22" t="s">
        <v>645</v>
      </c>
      <c r="S4" s="22" t="s">
        <v>645</v>
      </c>
      <c r="T4" s="22" t="s">
        <v>645</v>
      </c>
      <c r="U4" s="22" t="s">
        <v>645</v>
      </c>
      <c r="V4" s="23">
        <v>4258.1264069999997</v>
      </c>
      <c r="W4" s="23">
        <v>69.549363970000002</v>
      </c>
      <c r="X4" s="23">
        <v>67.455637210000006</v>
      </c>
      <c r="Y4" s="23" t="s">
        <v>645</v>
      </c>
      <c r="Z4" s="23" t="s">
        <v>645</v>
      </c>
      <c r="AA4" s="23" t="s">
        <v>645</v>
      </c>
      <c r="AB4" s="23" t="s">
        <v>645</v>
      </c>
      <c r="AC4" s="23" t="s">
        <v>645</v>
      </c>
      <c r="AD4" s="23" t="s">
        <v>645</v>
      </c>
      <c r="AE4" s="22">
        <v>4.6632517839999998</v>
      </c>
      <c r="AF4" s="22">
        <v>1.8318482000000001E-2</v>
      </c>
      <c r="AG4" s="22">
        <v>2.0447843E-2</v>
      </c>
      <c r="AH4" s="22" t="s">
        <v>645</v>
      </c>
      <c r="AI4" s="22" t="s">
        <v>645</v>
      </c>
      <c r="AJ4" s="22" t="s">
        <v>645</v>
      </c>
      <c r="AK4" s="22" t="s">
        <v>645</v>
      </c>
      <c r="AL4" s="22" t="s">
        <v>645</v>
      </c>
      <c r="AM4" s="22" t="s">
        <v>645</v>
      </c>
      <c r="AN4" s="22">
        <v>-8.0060698E-2</v>
      </c>
      <c r="AO4" s="22">
        <v>0.112996705</v>
      </c>
      <c r="AP4" s="22">
        <v>0.169689322</v>
      </c>
      <c r="AQ4" s="22">
        <v>-0.94361960899999997</v>
      </c>
      <c r="AR4" s="22">
        <v>5.5738215000000001E-2</v>
      </c>
      <c r="AS4" s="22">
        <v>5.8449133E-2</v>
      </c>
      <c r="AT4" s="22">
        <v>0.11386241503252517</v>
      </c>
      <c r="AU4" s="22">
        <v>1.3714439167661588E-2</v>
      </c>
      <c r="AV4" s="24">
        <v>1.6403118929440408E-2</v>
      </c>
      <c r="AW4" s="22" t="s">
        <v>645</v>
      </c>
      <c r="AX4" s="22" t="s">
        <v>645</v>
      </c>
      <c r="AY4" s="22" t="s">
        <v>645</v>
      </c>
      <c r="AZ4" s="22" t="s">
        <v>645</v>
      </c>
      <c r="BA4" s="22" t="s">
        <v>645</v>
      </c>
      <c r="BB4" s="24" t="s">
        <v>645</v>
      </c>
      <c r="BC4" s="22" t="s">
        <v>645</v>
      </c>
      <c r="BD4" s="22" t="s">
        <v>645</v>
      </c>
      <c r="BE4" s="22" t="s">
        <v>645</v>
      </c>
      <c r="BF4" s="22" t="s">
        <v>645</v>
      </c>
      <c r="BG4" s="22" t="s">
        <v>645</v>
      </c>
      <c r="BH4" s="24" t="s">
        <v>645</v>
      </c>
      <c r="BI4" s="22">
        <v>9.5526855739999998</v>
      </c>
      <c r="BJ4" s="22">
        <v>0.355348897</v>
      </c>
      <c r="BK4" s="22">
        <v>0.41854080599999999</v>
      </c>
      <c r="BL4" s="22">
        <v>3.5701426886604253</v>
      </c>
      <c r="BM4" s="22">
        <v>1.9949391563989971</v>
      </c>
      <c r="BN4" s="24">
        <v>5.7887912120954761</v>
      </c>
      <c r="BO4" s="23">
        <v>228.61678019999999</v>
      </c>
      <c r="BP4" s="23">
        <v>11.34736704</v>
      </c>
      <c r="BQ4" s="23">
        <v>12.86729543</v>
      </c>
      <c r="BR4" s="22">
        <v>0.15682844900000001</v>
      </c>
      <c r="BS4" s="22">
        <v>0.107047437</v>
      </c>
      <c r="BT4" s="22">
        <v>0.10000234600000001</v>
      </c>
      <c r="BU4" s="29">
        <v>16.17752638</v>
      </c>
      <c r="BV4" s="29">
        <v>2.9336707E-2</v>
      </c>
      <c r="BW4" s="29">
        <v>2.7707427999999999E-2</v>
      </c>
      <c r="BX4" s="29">
        <v>14.85461823</v>
      </c>
      <c r="BY4" s="29">
        <v>2.2069597999999999E-2</v>
      </c>
      <c r="BZ4" s="29">
        <v>2.2273952E-2</v>
      </c>
      <c r="CA4" s="29">
        <v>15.58942908</v>
      </c>
      <c r="CB4" s="29">
        <v>2.5911666999999999E-2</v>
      </c>
      <c r="CC4" s="29">
        <v>2.4389378E-2</v>
      </c>
      <c r="CD4" s="29">
        <v>14.358895540000001</v>
      </c>
      <c r="CE4" s="29">
        <v>2.5598640999999998E-2</v>
      </c>
      <c r="CF4" s="29">
        <v>2.3845900999999999E-2</v>
      </c>
      <c r="CG4" s="29">
        <v>13.85671267</v>
      </c>
      <c r="CH4" s="29">
        <v>1.4727118000000001E-2</v>
      </c>
      <c r="CI4" s="29">
        <v>1.4695432E-2</v>
      </c>
      <c r="CJ4" s="29">
        <v>13.59053827</v>
      </c>
      <c r="CK4" s="29">
        <v>1.2807907E-2</v>
      </c>
      <c r="CL4" s="29">
        <v>1.2131104E-2</v>
      </c>
      <c r="CM4" s="29">
        <v>12.38163331</v>
      </c>
      <c r="CN4" s="29">
        <v>1.120866E-2</v>
      </c>
      <c r="CO4" s="29">
        <v>1.0612261E-2</v>
      </c>
      <c r="CP4" s="29">
        <v>11.714102629999999</v>
      </c>
      <c r="CQ4" s="29">
        <v>1.3316323E-2</v>
      </c>
      <c r="CR4" s="29">
        <v>1.2955281000000001E-2</v>
      </c>
      <c r="CS4" s="29">
        <v>11.579087400000001</v>
      </c>
      <c r="CT4" s="29">
        <v>1.1486186000000001E-2</v>
      </c>
      <c r="CU4" s="29">
        <v>1.1498805000000001E-2</v>
      </c>
      <c r="CV4" s="29">
        <v>11.52182337</v>
      </c>
      <c r="CW4" s="29">
        <v>1.0522902000000001E-2</v>
      </c>
      <c r="CX4" s="29">
        <v>1.107117E-2</v>
      </c>
      <c r="CY4" s="29">
        <v>11.56492431</v>
      </c>
      <c r="CZ4" s="29">
        <v>1.8512793E-2</v>
      </c>
      <c r="DA4" s="29">
        <v>1.7484723000000001E-2</v>
      </c>
      <c r="DB4" s="29">
        <v>11.46688245</v>
      </c>
      <c r="DC4" s="29">
        <v>2.1123691E-2</v>
      </c>
      <c r="DD4" s="29">
        <v>1.9298935E-2</v>
      </c>
      <c r="DE4" s="29" t="s">
        <v>645</v>
      </c>
      <c r="DF4" s="29" t="s">
        <v>645</v>
      </c>
      <c r="DG4" s="29" t="s">
        <v>645</v>
      </c>
      <c r="DH4" s="29" t="s">
        <v>645</v>
      </c>
      <c r="DI4" s="29" t="s">
        <v>645</v>
      </c>
      <c r="DJ4" s="29" t="s">
        <v>645</v>
      </c>
      <c r="DK4" s="29" t="s">
        <v>645</v>
      </c>
      <c r="DL4" s="29" t="s">
        <v>645</v>
      </c>
      <c r="DM4" s="29" t="s">
        <v>645</v>
      </c>
      <c r="DN4" s="29" t="s">
        <v>645</v>
      </c>
      <c r="DO4" s="29" t="s">
        <v>645</v>
      </c>
      <c r="DP4" s="29" t="s">
        <v>645</v>
      </c>
      <c r="DQ4" s="29" t="s">
        <v>645</v>
      </c>
      <c r="DR4" s="29" t="s">
        <v>645</v>
      </c>
      <c r="DS4" s="29" t="s">
        <v>645</v>
      </c>
      <c r="DT4" s="29" t="s">
        <v>645</v>
      </c>
      <c r="DU4" s="29" t="s">
        <v>645</v>
      </c>
      <c r="DV4" s="29" t="s">
        <v>645</v>
      </c>
      <c r="DW4" s="29" t="s">
        <v>645</v>
      </c>
      <c r="DX4" s="29" t="s">
        <v>645</v>
      </c>
      <c r="DY4" s="29" t="s">
        <v>645</v>
      </c>
      <c r="DZ4" s="29" t="s">
        <v>645</v>
      </c>
      <c r="EA4" s="29" t="s">
        <v>645</v>
      </c>
      <c r="EB4" s="29" t="s">
        <v>645</v>
      </c>
      <c r="EC4" s="29" t="s">
        <v>645</v>
      </c>
      <c r="ED4" s="29" t="s">
        <v>645</v>
      </c>
      <c r="EE4" s="29" t="s">
        <v>645</v>
      </c>
      <c r="EF4" s="29" t="s">
        <v>645</v>
      </c>
      <c r="EG4" s="29" t="s">
        <v>645</v>
      </c>
      <c r="EH4" s="29" t="s">
        <v>645</v>
      </c>
      <c r="EI4" s="29" t="s">
        <v>645</v>
      </c>
      <c r="EJ4" s="29" t="s">
        <v>645</v>
      </c>
      <c r="EK4" s="29" t="s">
        <v>645</v>
      </c>
      <c r="EL4" s="29" t="s">
        <v>645</v>
      </c>
      <c r="EM4" s="29" t="s">
        <v>645</v>
      </c>
      <c r="EN4" s="29" t="s">
        <v>645</v>
      </c>
      <c r="EO4" s="29" t="s">
        <v>645</v>
      </c>
      <c r="EP4" s="29" t="s">
        <v>645</v>
      </c>
      <c r="EQ4" s="29" t="s">
        <v>645</v>
      </c>
      <c r="ER4" s="29" t="s">
        <v>645</v>
      </c>
      <c r="ES4" s="29" t="s">
        <v>645</v>
      </c>
      <c r="ET4" s="29" t="s">
        <v>645</v>
      </c>
      <c r="EU4" s="29" t="s">
        <v>645</v>
      </c>
      <c r="EV4" s="29" t="s">
        <v>645</v>
      </c>
      <c r="EW4" s="29" t="s">
        <v>645</v>
      </c>
      <c r="EX4" s="29" t="s">
        <v>645</v>
      </c>
      <c r="EY4" s="29" t="s">
        <v>645</v>
      </c>
      <c r="EZ4" s="29" t="s">
        <v>645</v>
      </c>
      <c r="FA4" s="29" t="s">
        <v>645</v>
      </c>
      <c r="FB4" s="29" t="s">
        <v>645</v>
      </c>
      <c r="FC4" s="29" t="s">
        <v>645</v>
      </c>
      <c r="FD4" s="29" t="s">
        <v>645</v>
      </c>
      <c r="FE4" s="29" t="s">
        <v>645</v>
      </c>
      <c r="FF4" s="29" t="s">
        <v>645</v>
      </c>
      <c r="FG4" s="29" t="s">
        <v>645</v>
      </c>
      <c r="FH4" s="29" t="s">
        <v>645</v>
      </c>
      <c r="FI4" s="29" t="s">
        <v>645</v>
      </c>
      <c r="FJ4" s="29" t="s">
        <v>645</v>
      </c>
      <c r="FK4" s="29" t="s">
        <v>645</v>
      </c>
      <c r="FL4" s="29" t="s">
        <v>645</v>
      </c>
      <c r="FM4" s="29" t="s">
        <v>645</v>
      </c>
      <c r="FN4" s="29" t="s">
        <v>645</v>
      </c>
      <c r="FO4" s="29" t="s">
        <v>645</v>
      </c>
      <c r="FP4" s="29" t="s">
        <v>645</v>
      </c>
      <c r="FQ4" s="29" t="s">
        <v>645</v>
      </c>
      <c r="FR4" s="29" t="s">
        <v>645</v>
      </c>
      <c r="FS4" s="29" t="s">
        <v>645</v>
      </c>
      <c r="FT4" s="29" t="s">
        <v>645</v>
      </c>
      <c r="FU4" s="29" t="s">
        <v>645</v>
      </c>
      <c r="FV4" s="29" t="s">
        <v>645</v>
      </c>
      <c r="FW4" s="29" t="s">
        <v>645</v>
      </c>
      <c r="FX4" s="29" t="s">
        <v>645</v>
      </c>
      <c r="FY4" s="29" t="s">
        <v>645</v>
      </c>
      <c r="FZ4" s="29" t="s">
        <v>645</v>
      </c>
      <c r="GA4" s="29" t="s">
        <v>645</v>
      </c>
      <c r="GB4" s="29" t="s">
        <v>645</v>
      </c>
      <c r="GC4" s="29" t="s">
        <v>645</v>
      </c>
      <c r="GD4" s="29" t="s">
        <v>645</v>
      </c>
      <c r="GE4" s="29" t="s">
        <v>645</v>
      </c>
      <c r="GF4" s="29" t="s">
        <v>645</v>
      </c>
      <c r="GG4" s="29" t="s">
        <v>645</v>
      </c>
      <c r="GH4" s="29" t="s">
        <v>645</v>
      </c>
      <c r="GI4" s="29" t="s">
        <v>645</v>
      </c>
      <c r="GJ4" s="29" t="s">
        <v>645</v>
      </c>
      <c r="GK4" s="29" t="s">
        <v>645</v>
      </c>
      <c r="GL4" s="29" t="s">
        <v>645</v>
      </c>
      <c r="GM4" s="29" t="s">
        <v>645</v>
      </c>
      <c r="GN4" s="29" t="s">
        <v>645</v>
      </c>
      <c r="GO4" s="29" t="s">
        <v>645</v>
      </c>
      <c r="GP4" s="29" t="s">
        <v>645</v>
      </c>
      <c r="GQ4" s="29" t="s">
        <v>645</v>
      </c>
      <c r="GR4" s="29" t="s">
        <v>645</v>
      </c>
      <c r="GS4" s="29" t="s">
        <v>645</v>
      </c>
      <c r="GT4" s="29" t="s">
        <v>645</v>
      </c>
      <c r="GU4" s="29" t="s">
        <v>645</v>
      </c>
      <c r="GV4" s="29" t="s">
        <v>645</v>
      </c>
      <c r="GW4" s="29" t="s">
        <v>645</v>
      </c>
      <c r="GX4" s="29" t="s">
        <v>645</v>
      </c>
      <c r="GY4" s="29" t="s">
        <v>645</v>
      </c>
      <c r="GZ4" s="29" t="s">
        <v>645</v>
      </c>
      <c r="HA4" s="29" t="s">
        <v>645</v>
      </c>
      <c r="HB4" s="29" t="s">
        <v>645</v>
      </c>
      <c r="HC4" s="29" t="s">
        <v>645</v>
      </c>
      <c r="HD4" s="29" t="s">
        <v>645</v>
      </c>
      <c r="HE4" s="29" t="s">
        <v>645</v>
      </c>
      <c r="HF4" s="29" t="s">
        <v>645</v>
      </c>
      <c r="HG4" s="29" t="s">
        <v>645</v>
      </c>
      <c r="HH4" s="29" t="s">
        <v>645</v>
      </c>
      <c r="HI4" s="29">
        <v>8.7443081829999993</v>
      </c>
      <c r="HJ4" s="29">
        <v>1.372553221</v>
      </c>
      <c r="HK4" s="29">
        <v>0.83404216499999995</v>
      </c>
    </row>
    <row r="5" spans="1:219">
      <c r="A5">
        <v>201246763</v>
      </c>
      <c r="B5" t="s">
        <v>571</v>
      </c>
      <c r="C5">
        <v>3</v>
      </c>
      <c r="D5" s="22">
        <v>1.183753286</v>
      </c>
      <c r="E5" s="22">
        <v>0.116821168</v>
      </c>
      <c r="F5" s="22">
        <v>0.81575078000000001</v>
      </c>
      <c r="G5" s="22">
        <v>0.66352415600000003</v>
      </c>
      <c r="H5" s="22">
        <v>0.19367161299999999</v>
      </c>
      <c r="I5" s="22">
        <v>0.25873837399999999</v>
      </c>
      <c r="J5" s="22" t="s">
        <v>645</v>
      </c>
      <c r="K5" s="22" t="s">
        <v>645</v>
      </c>
      <c r="L5" s="22" t="s">
        <v>645</v>
      </c>
      <c r="M5" s="22">
        <v>1.2883011639999999</v>
      </c>
      <c r="N5" s="22">
        <v>0.17971605500000001</v>
      </c>
      <c r="O5" s="22">
        <v>84.236097760000007</v>
      </c>
      <c r="P5" s="22">
        <v>0.62343134700000002</v>
      </c>
      <c r="Q5" s="22">
        <v>0.17830631599999999</v>
      </c>
      <c r="R5" s="22">
        <v>0.23674927800000001</v>
      </c>
      <c r="S5" s="22" t="s">
        <v>645</v>
      </c>
      <c r="T5" s="22" t="s">
        <v>645</v>
      </c>
      <c r="U5" s="22" t="s">
        <v>645</v>
      </c>
      <c r="V5" s="23">
        <v>6364.246384</v>
      </c>
      <c r="W5" s="23">
        <v>2302.2971090000001</v>
      </c>
      <c r="X5" s="23">
        <v>190.28341119999999</v>
      </c>
      <c r="Y5" s="23">
        <v>4420.0953890000001</v>
      </c>
      <c r="Z5" s="23">
        <v>684.04624609999996</v>
      </c>
      <c r="AA5" s="23">
        <v>1548.3413680000001</v>
      </c>
      <c r="AB5" s="23" t="s">
        <v>645</v>
      </c>
      <c r="AC5" s="23" t="s">
        <v>645</v>
      </c>
      <c r="AD5" s="23" t="s">
        <v>645</v>
      </c>
      <c r="AE5" s="22">
        <v>4.2886788290000002</v>
      </c>
      <c r="AF5" s="22">
        <v>3.4052408189999999</v>
      </c>
      <c r="AG5" s="22">
        <v>9.9715183999999998E-2</v>
      </c>
      <c r="AH5" s="22">
        <v>4.6706377259999998</v>
      </c>
      <c r="AI5" s="22">
        <v>0.13535298300000001</v>
      </c>
      <c r="AJ5" s="22">
        <v>0.142887607</v>
      </c>
      <c r="AK5" s="22" t="s">
        <v>645</v>
      </c>
      <c r="AL5" s="22" t="s">
        <v>645</v>
      </c>
      <c r="AM5" s="22" t="s">
        <v>645</v>
      </c>
      <c r="AN5" s="22">
        <v>-0.253538926</v>
      </c>
      <c r="AO5" s="22">
        <v>0.37139543400000002</v>
      </c>
      <c r="AP5" s="22">
        <v>0.18447180099999999</v>
      </c>
      <c r="AQ5" s="22">
        <v>0.41899049199999999</v>
      </c>
      <c r="AR5" s="22">
        <v>0.166397977</v>
      </c>
      <c r="AS5" s="22">
        <v>2.8000857840000002</v>
      </c>
      <c r="AT5" s="22">
        <v>2.6241610920517044</v>
      </c>
      <c r="AU5" s="22">
        <v>0.83523451984530661</v>
      </c>
      <c r="AV5" s="24">
        <v>1653.4366340744286</v>
      </c>
      <c r="AW5" s="22">
        <v>-0.87304147799999998</v>
      </c>
      <c r="AX5" s="22">
        <v>0.58930543400000002</v>
      </c>
      <c r="AY5" s="22">
        <v>0.79459624399999995</v>
      </c>
      <c r="AZ5" s="22">
        <v>0.13395487455373611</v>
      </c>
      <c r="BA5" s="22">
        <v>9.9468059500355643E-2</v>
      </c>
      <c r="BB5" s="24">
        <v>0.70079193147644969</v>
      </c>
      <c r="BC5" s="22" t="s">
        <v>645</v>
      </c>
      <c r="BD5" s="22" t="s">
        <v>645</v>
      </c>
      <c r="BE5" s="22" t="s">
        <v>645</v>
      </c>
      <c r="BF5" s="22" t="s">
        <v>645</v>
      </c>
      <c r="BG5" s="22" t="s">
        <v>645</v>
      </c>
      <c r="BH5" s="24" t="s">
        <v>645</v>
      </c>
      <c r="BI5" s="22">
        <v>9.2877080500000009</v>
      </c>
      <c r="BJ5" s="22">
        <v>0.18914612</v>
      </c>
      <c r="BK5" s="22">
        <v>0.23921462499999999</v>
      </c>
      <c r="BL5" s="22">
        <v>1.9395815754689238</v>
      </c>
      <c r="BM5" s="22">
        <v>0.68481792220665649</v>
      </c>
      <c r="BN5" s="24">
        <v>1.4249350215472734</v>
      </c>
      <c r="BO5" s="23">
        <v>438.68303450000002</v>
      </c>
      <c r="BP5" s="23">
        <v>70.908260420000005</v>
      </c>
      <c r="BQ5" s="23">
        <v>2232.3705359999999</v>
      </c>
      <c r="BR5" s="22">
        <v>0.173995765</v>
      </c>
      <c r="BS5" s="22">
        <v>0.103958353</v>
      </c>
      <c r="BT5" s="22">
        <v>8.3265899000000004E-2</v>
      </c>
      <c r="BU5" s="29">
        <v>12.607913720000001</v>
      </c>
      <c r="BV5" s="29">
        <v>1.6183921E-2</v>
      </c>
      <c r="BW5" s="29">
        <v>1.5552783000000001E-2</v>
      </c>
      <c r="BX5" s="29">
        <v>12.041993120000001</v>
      </c>
      <c r="BY5" s="29">
        <v>1.4063921E-2</v>
      </c>
      <c r="BZ5" s="29">
        <v>1.0245462E-2</v>
      </c>
      <c r="CA5" s="29">
        <v>12.277537349999999</v>
      </c>
      <c r="CB5" s="29">
        <v>1.4099624999999999E-2</v>
      </c>
      <c r="CC5" s="29">
        <v>1.3261686E-2</v>
      </c>
      <c r="CD5" s="29">
        <v>11.899605620000001</v>
      </c>
      <c r="CE5" s="29">
        <v>1.0239554999999999E-2</v>
      </c>
      <c r="CF5" s="29">
        <v>1.0059106999999999E-2</v>
      </c>
      <c r="CG5" s="29">
        <v>11.805180310000001</v>
      </c>
      <c r="CH5" s="29">
        <v>1.1409979000000001E-2</v>
      </c>
      <c r="CI5" s="29">
        <v>1.9948337999999999E-2</v>
      </c>
      <c r="CJ5" s="29">
        <v>11.799315310000001</v>
      </c>
      <c r="CK5" s="29">
        <v>1.2214786E-2</v>
      </c>
      <c r="CL5" s="29">
        <v>1.1341693999999999E-2</v>
      </c>
      <c r="CM5" s="29">
        <v>10.97858772</v>
      </c>
      <c r="CN5" s="29">
        <v>1.215054E-2</v>
      </c>
      <c r="CO5" s="29">
        <v>1.2099584E-2</v>
      </c>
      <c r="CP5" s="29">
        <v>10.69653877</v>
      </c>
      <c r="CQ5" s="29">
        <v>1.1841687E-2</v>
      </c>
      <c r="CR5" s="29">
        <v>1.1389730000000001E-2</v>
      </c>
      <c r="CS5" s="29">
        <v>10.646170680000001</v>
      </c>
      <c r="CT5" s="29">
        <v>1.3449543E-2</v>
      </c>
      <c r="CU5" s="29">
        <v>1.2279679999999999E-2</v>
      </c>
      <c r="CV5" s="29">
        <v>10.62475197</v>
      </c>
      <c r="CW5" s="29">
        <v>1.6319034999999999E-2</v>
      </c>
      <c r="CX5" s="29">
        <v>1.3080523E-2</v>
      </c>
      <c r="CY5" s="29">
        <v>10.62970945</v>
      </c>
      <c r="CZ5" s="29">
        <v>1.1815519E-2</v>
      </c>
      <c r="DA5" s="29">
        <v>1.1704589E-2</v>
      </c>
      <c r="DB5" s="29">
        <v>10.61295745</v>
      </c>
      <c r="DC5" s="29">
        <v>2.3864007999999999E-2</v>
      </c>
      <c r="DD5" s="29">
        <v>1.5997633000000001E-2</v>
      </c>
      <c r="DE5" s="29">
        <v>12.62392344</v>
      </c>
      <c r="DF5" s="29">
        <v>2.0995383999999999E-2</v>
      </c>
      <c r="DG5" s="29">
        <v>5.8184869E-2</v>
      </c>
      <c r="DH5" s="29">
        <v>17.652153290000001</v>
      </c>
      <c r="DI5" s="29">
        <v>2.0635054460000002</v>
      </c>
      <c r="DJ5" s="29">
        <v>2.1216612289999999</v>
      </c>
      <c r="DK5" s="29" t="s">
        <v>645</v>
      </c>
      <c r="DL5" s="29" t="s">
        <v>645</v>
      </c>
      <c r="DM5" s="29" t="s">
        <v>645</v>
      </c>
      <c r="DN5" s="29">
        <v>12.06240126</v>
      </c>
      <c r="DO5" s="29">
        <v>2.4934693000000001E-2</v>
      </c>
      <c r="DP5" s="29">
        <v>7.2426324E-2</v>
      </c>
      <c r="DQ5" s="29">
        <v>16.489320639999999</v>
      </c>
      <c r="DR5" s="29">
        <v>1.6860373399999999</v>
      </c>
      <c r="DS5" s="29">
        <v>1.961538204</v>
      </c>
      <c r="DT5" s="29" t="s">
        <v>645</v>
      </c>
      <c r="DU5" s="29" t="s">
        <v>645</v>
      </c>
      <c r="DV5" s="29" t="s">
        <v>645</v>
      </c>
      <c r="DW5" s="29">
        <v>12.294717159999999</v>
      </c>
      <c r="DX5" s="29">
        <v>2.1930781E-2</v>
      </c>
      <c r="DY5" s="29">
        <v>6.3006952000000005E-2</v>
      </c>
      <c r="DZ5" s="29">
        <v>17.112400600000001</v>
      </c>
      <c r="EA5" s="29">
        <v>1.9314130599999999</v>
      </c>
      <c r="EB5" s="29">
        <v>2.068560095</v>
      </c>
      <c r="EC5" s="29" t="s">
        <v>645</v>
      </c>
      <c r="ED5" s="29" t="s">
        <v>645</v>
      </c>
      <c r="EE5" s="29" t="s">
        <v>645</v>
      </c>
      <c r="EF5" s="29">
        <v>11.92570817</v>
      </c>
      <c r="EG5" s="29">
        <v>2.1398205E-2</v>
      </c>
      <c r="EH5" s="29">
        <v>7.6596613999999993E-2</v>
      </c>
      <c r="EI5" s="29">
        <v>16.06182261</v>
      </c>
      <c r="EJ5" s="29">
        <v>1.56474304</v>
      </c>
      <c r="EK5" s="29">
        <v>1.913198994</v>
      </c>
      <c r="EL5" s="29" t="s">
        <v>645</v>
      </c>
      <c r="EM5" s="29" t="s">
        <v>645</v>
      </c>
      <c r="EN5" s="29" t="s">
        <v>645</v>
      </c>
      <c r="EO5" s="29">
        <v>11.844391570000001</v>
      </c>
      <c r="EP5" s="29">
        <v>2.6055351000000001E-2</v>
      </c>
      <c r="EQ5" s="29">
        <v>8.2610683000000004E-2</v>
      </c>
      <c r="ER5" s="29">
        <v>15.55934933</v>
      </c>
      <c r="ES5" s="29">
        <v>1.3302409079999999</v>
      </c>
      <c r="ET5" s="29">
        <v>1.79772723</v>
      </c>
      <c r="EU5" s="29" t="s">
        <v>645</v>
      </c>
      <c r="EV5" s="29" t="s">
        <v>645</v>
      </c>
      <c r="EW5" s="29" t="s">
        <v>645</v>
      </c>
      <c r="EX5" s="29">
        <v>11.84554571</v>
      </c>
      <c r="EY5" s="29">
        <v>3.6328800000000001E-2</v>
      </c>
      <c r="EZ5" s="29">
        <v>9.3970418999999999E-2</v>
      </c>
      <c r="FA5" s="29">
        <v>15.29157837</v>
      </c>
      <c r="FB5" s="29">
        <v>1.1926426139999999</v>
      </c>
      <c r="FC5" s="29">
        <v>1.740431821</v>
      </c>
      <c r="FD5" s="29" t="s">
        <v>645</v>
      </c>
      <c r="FE5" s="29" t="s">
        <v>645</v>
      </c>
      <c r="FF5" s="29" t="s">
        <v>645</v>
      </c>
      <c r="FG5" s="29">
        <v>11.04180105</v>
      </c>
      <c r="FH5" s="29">
        <v>4.7298613000000003E-2</v>
      </c>
      <c r="FI5" s="29">
        <v>0.107851092</v>
      </c>
      <c r="FJ5" s="29">
        <v>14.088582130000001</v>
      </c>
      <c r="FK5" s="29">
        <v>1.0402682999999999</v>
      </c>
      <c r="FL5" s="29">
        <v>1.884053413</v>
      </c>
      <c r="FM5" s="29" t="s">
        <v>645</v>
      </c>
      <c r="FN5" s="29" t="s">
        <v>645</v>
      </c>
      <c r="FO5" s="29" t="s">
        <v>645</v>
      </c>
      <c r="FP5" s="29">
        <v>10.78968555</v>
      </c>
      <c r="FQ5" s="29">
        <v>7.7074261000000005E-2</v>
      </c>
      <c r="FR5" s="29">
        <v>0.120820209</v>
      </c>
      <c r="FS5" s="29">
        <v>13.435201380000001</v>
      </c>
      <c r="FT5" s="29">
        <v>0.89661123799999998</v>
      </c>
      <c r="FU5" s="29">
        <v>2.1774281499999999</v>
      </c>
      <c r="FV5" s="29" t="s">
        <v>645</v>
      </c>
      <c r="FW5" s="29" t="s">
        <v>645</v>
      </c>
      <c r="FX5" s="29" t="s">
        <v>645</v>
      </c>
      <c r="FY5" s="29">
        <v>10.753564040000001</v>
      </c>
      <c r="FZ5" s="29">
        <v>0.10511746299999999</v>
      </c>
      <c r="GA5" s="29">
        <v>0.120431869</v>
      </c>
      <c r="GB5" s="29">
        <v>13.265561379999999</v>
      </c>
      <c r="GC5" s="29">
        <v>0.80759984699999998</v>
      </c>
      <c r="GD5" s="29">
        <v>2.2903135840000002</v>
      </c>
      <c r="GE5" s="29" t="s">
        <v>645</v>
      </c>
      <c r="GF5" s="29" t="s">
        <v>645</v>
      </c>
      <c r="GG5" s="29" t="s">
        <v>645</v>
      </c>
      <c r="GH5" s="29">
        <v>10.73757788</v>
      </c>
      <c r="GI5" s="29">
        <v>0.11521940899999999</v>
      </c>
      <c r="GJ5" s="29">
        <v>0.12121417</v>
      </c>
      <c r="GK5" s="29">
        <v>13.182975799999999</v>
      </c>
      <c r="GL5" s="29">
        <v>0.76148460399999995</v>
      </c>
      <c r="GM5" s="29">
        <v>2.3409835370000001</v>
      </c>
      <c r="GN5" s="29" t="s">
        <v>645</v>
      </c>
      <c r="GO5" s="29" t="s">
        <v>645</v>
      </c>
      <c r="GP5" s="29" t="s">
        <v>645</v>
      </c>
      <c r="GQ5" s="29">
        <v>10.73551919</v>
      </c>
      <c r="GR5" s="29">
        <v>8.9086403999999994E-2</v>
      </c>
      <c r="GS5" s="29">
        <v>0.12024196500000001</v>
      </c>
      <c r="GT5" s="29">
        <v>13.1701648</v>
      </c>
      <c r="GU5" s="29">
        <v>0.70484406799999999</v>
      </c>
      <c r="GV5" s="29">
        <v>2.3323193660000001</v>
      </c>
      <c r="GW5" s="29" t="s">
        <v>645</v>
      </c>
      <c r="GX5" s="29" t="s">
        <v>645</v>
      </c>
      <c r="GY5" s="29" t="s">
        <v>645</v>
      </c>
      <c r="GZ5" s="29">
        <v>10.733137340000001</v>
      </c>
      <c r="HA5" s="29">
        <v>0.13140766500000001</v>
      </c>
      <c r="HB5" s="29">
        <v>0.122151048</v>
      </c>
      <c r="HC5" s="29">
        <v>13.06650069</v>
      </c>
      <c r="HD5" s="29">
        <v>0.66355506200000003</v>
      </c>
      <c r="HE5" s="29">
        <v>2.4200974770000001</v>
      </c>
      <c r="HF5" s="29" t="s">
        <v>645</v>
      </c>
      <c r="HG5" s="29" t="s">
        <v>645</v>
      </c>
      <c r="HH5" s="29" t="s">
        <v>645</v>
      </c>
      <c r="HI5" s="29">
        <v>9.7388459590000007</v>
      </c>
      <c r="HJ5" s="29">
        <v>1.659375587</v>
      </c>
      <c r="HK5" s="29">
        <v>1.1141620560000001</v>
      </c>
    </row>
    <row r="6" spans="1:219">
      <c r="A6">
        <v>201253025</v>
      </c>
      <c r="B6" t="s">
        <v>131</v>
      </c>
      <c r="C6">
        <v>4</v>
      </c>
      <c r="D6" s="22">
        <v>1.1986851000000001</v>
      </c>
      <c r="E6" s="22">
        <v>0.10220483599999999</v>
      </c>
      <c r="F6" s="22">
        <v>0.13682618699999999</v>
      </c>
      <c r="G6" s="22">
        <v>0.86332009300000001</v>
      </c>
      <c r="H6" s="22">
        <v>0.36307803100000002</v>
      </c>
      <c r="I6" s="22">
        <v>0.22003566999999999</v>
      </c>
      <c r="J6" s="22" t="s">
        <v>645</v>
      </c>
      <c r="K6" s="22" t="s">
        <v>645</v>
      </c>
      <c r="L6" s="22" t="s">
        <v>645</v>
      </c>
      <c r="M6" s="22">
        <v>1.2899632000000001</v>
      </c>
      <c r="N6" s="22">
        <v>0.164674822</v>
      </c>
      <c r="O6" s="22">
        <v>0.34337315600000001</v>
      </c>
      <c r="P6" s="22">
        <v>0.7873985</v>
      </c>
      <c r="Q6" s="22">
        <v>0.31404153400000001</v>
      </c>
      <c r="R6" s="22">
        <v>0.294522807</v>
      </c>
      <c r="S6" s="22" t="s">
        <v>645</v>
      </c>
      <c r="T6" s="22" t="s">
        <v>645</v>
      </c>
      <c r="U6" s="22" t="s">
        <v>645</v>
      </c>
      <c r="V6" s="23">
        <v>6250.8678470000004</v>
      </c>
      <c r="W6" s="23">
        <v>150.31916649999999</v>
      </c>
      <c r="X6" s="23">
        <v>169.9417339</v>
      </c>
      <c r="Y6" s="23">
        <v>5206.3590480000003</v>
      </c>
      <c r="Z6" s="23">
        <v>1551.613204</v>
      </c>
      <c r="AA6" s="23">
        <v>805.65451859999996</v>
      </c>
      <c r="AB6" s="23" t="s">
        <v>645</v>
      </c>
      <c r="AC6" s="23" t="s">
        <v>645</v>
      </c>
      <c r="AD6" s="23" t="s">
        <v>645</v>
      </c>
      <c r="AE6" s="22">
        <v>4.2920081459999997</v>
      </c>
      <c r="AF6" s="22">
        <v>0.16322002399999999</v>
      </c>
      <c r="AG6" s="22">
        <v>9.4453702E-2</v>
      </c>
      <c r="AH6" s="22">
        <v>4.5822203869999996</v>
      </c>
      <c r="AI6" s="22">
        <v>0.17783012000000001</v>
      </c>
      <c r="AJ6" s="22">
        <v>0.20555356799999999</v>
      </c>
      <c r="AK6" s="22" t="s">
        <v>645</v>
      </c>
      <c r="AL6" s="22" t="s">
        <v>645</v>
      </c>
      <c r="AM6" s="22" t="s">
        <v>645</v>
      </c>
      <c r="AN6" s="22">
        <v>3.0647963E-2</v>
      </c>
      <c r="AO6" s="22">
        <v>0.16280016999999999</v>
      </c>
      <c r="AP6" s="22">
        <v>0.13970473</v>
      </c>
      <c r="AQ6" s="22">
        <v>0.369552402</v>
      </c>
      <c r="AR6" s="22">
        <v>0.14927900499999999</v>
      </c>
      <c r="AS6" s="22">
        <v>0.217137147</v>
      </c>
      <c r="AT6" s="22">
        <v>2.341814021552747</v>
      </c>
      <c r="AU6" s="22">
        <v>0.68118204229086654</v>
      </c>
      <c r="AV6" s="24">
        <v>1.5190948308139078</v>
      </c>
      <c r="AW6" s="22">
        <v>-0.39029962400000001</v>
      </c>
      <c r="AX6" s="22">
        <v>1.0539581549999999</v>
      </c>
      <c r="AY6" s="22">
        <v>0.53167566300000002</v>
      </c>
      <c r="AZ6" s="22">
        <v>0.40709931910531083</v>
      </c>
      <c r="BA6" s="22">
        <v>0.37114573246636662</v>
      </c>
      <c r="BB6" s="24">
        <v>0.97766555592705162</v>
      </c>
      <c r="BC6" s="22" t="s">
        <v>645</v>
      </c>
      <c r="BD6" s="22" t="s">
        <v>645</v>
      </c>
      <c r="BE6" s="22" t="s">
        <v>645</v>
      </c>
      <c r="BF6" s="22" t="s">
        <v>645</v>
      </c>
      <c r="BG6" s="22" t="s">
        <v>645</v>
      </c>
      <c r="BH6" s="24" t="s">
        <v>645</v>
      </c>
      <c r="BI6" s="22">
        <v>9.4192165869999993</v>
      </c>
      <c r="BJ6" s="22">
        <v>0.20166721000000001</v>
      </c>
      <c r="BK6" s="22">
        <v>0.15124363599999999</v>
      </c>
      <c r="BL6" s="22">
        <v>2.6255275937988864</v>
      </c>
      <c r="BM6" s="22">
        <v>0.97527897855014567</v>
      </c>
      <c r="BN6" s="24">
        <v>1.0937639525780234</v>
      </c>
      <c r="BO6" s="23">
        <v>715.80725159999997</v>
      </c>
      <c r="BP6" s="23">
        <v>118.2814759</v>
      </c>
      <c r="BQ6" s="23">
        <v>183.3674437</v>
      </c>
      <c r="BR6" s="22">
        <v>0.11530120000000001</v>
      </c>
      <c r="BS6" s="22">
        <v>7.9671291000000005E-2</v>
      </c>
      <c r="BT6" s="22">
        <v>0.10303551499999999</v>
      </c>
      <c r="BU6" s="29">
        <v>13.601403380000001</v>
      </c>
      <c r="BV6" s="29">
        <v>6.7317553000000002E-2</v>
      </c>
      <c r="BW6" s="29">
        <v>6.6855374999999995E-2</v>
      </c>
      <c r="BX6" s="29">
        <v>12.99233804</v>
      </c>
      <c r="BY6" s="29">
        <v>4.4864557999999999E-2</v>
      </c>
      <c r="BZ6" s="29">
        <v>4.4002219000000002E-2</v>
      </c>
      <c r="CA6" s="29">
        <v>13.255593129999999</v>
      </c>
      <c r="CB6" s="29">
        <v>5.6703282000000001E-2</v>
      </c>
      <c r="CC6" s="29">
        <v>5.6099261999999997E-2</v>
      </c>
      <c r="CD6" s="29">
        <v>12.82883655</v>
      </c>
      <c r="CE6" s="29">
        <v>3.7830908000000003E-2</v>
      </c>
      <c r="CF6" s="29">
        <v>3.7968369000000002E-2</v>
      </c>
      <c r="CG6" s="29">
        <v>12.73117611</v>
      </c>
      <c r="CH6" s="29">
        <v>3.0562945000000001E-2</v>
      </c>
      <c r="CI6" s="29">
        <v>3.1094745E-2</v>
      </c>
      <c r="CJ6" s="29">
        <v>12.728255770000001</v>
      </c>
      <c r="CK6" s="29">
        <v>2.6467691000000002E-2</v>
      </c>
      <c r="CL6" s="29">
        <v>2.5804133E-2</v>
      </c>
      <c r="CM6" s="29">
        <v>11.904092350000001</v>
      </c>
      <c r="CN6" s="29">
        <v>1.8339049E-2</v>
      </c>
      <c r="CO6" s="29">
        <v>1.8111529000000001E-2</v>
      </c>
      <c r="CP6" s="29">
        <v>11.623062750000001</v>
      </c>
      <c r="CQ6" s="29">
        <v>1.5577775E-2</v>
      </c>
      <c r="CR6" s="29">
        <v>1.6120928E-2</v>
      </c>
      <c r="CS6" s="29">
        <v>11.58110022</v>
      </c>
      <c r="CT6" s="29">
        <v>1.4585084999999999E-2</v>
      </c>
      <c r="CU6" s="29">
        <v>1.4863781E-2</v>
      </c>
      <c r="CV6" s="29">
        <v>11.56275349</v>
      </c>
      <c r="CW6" s="29">
        <v>1.4752233999999999E-2</v>
      </c>
      <c r="CX6" s="29">
        <v>1.4438987E-2</v>
      </c>
      <c r="CY6" s="29">
        <v>11.57058063</v>
      </c>
      <c r="CZ6" s="29">
        <v>1.5253696000000001E-2</v>
      </c>
      <c r="DA6" s="29">
        <v>1.4914856000000001E-2</v>
      </c>
      <c r="DB6" s="29">
        <v>11.553707449999999</v>
      </c>
      <c r="DC6" s="29">
        <v>1.6374295000000001E-2</v>
      </c>
      <c r="DD6" s="29">
        <v>1.6016493E-2</v>
      </c>
      <c r="DE6" s="29">
        <v>13.714631949999999</v>
      </c>
      <c r="DF6" s="29">
        <v>0.13345975500000001</v>
      </c>
      <c r="DG6" s="29">
        <v>0.36931963400000001</v>
      </c>
      <c r="DH6" s="29">
        <v>16.287583550000001</v>
      </c>
      <c r="DI6" s="29">
        <v>1.533586361</v>
      </c>
      <c r="DJ6" s="29">
        <v>4.0816745780000003</v>
      </c>
      <c r="DK6" s="29" t="s">
        <v>645</v>
      </c>
      <c r="DL6" s="29" t="s">
        <v>645</v>
      </c>
      <c r="DM6" s="29" t="s">
        <v>645</v>
      </c>
      <c r="DN6" s="29">
        <v>13.1304804</v>
      </c>
      <c r="DO6" s="29">
        <v>0.13147614699999999</v>
      </c>
      <c r="DP6" s="29">
        <v>0.35500151699999999</v>
      </c>
      <c r="DQ6" s="29">
        <v>15.34087523</v>
      </c>
      <c r="DR6" s="29">
        <v>1.2589954910000001</v>
      </c>
      <c r="DS6" s="29">
        <v>3.6197024469999999</v>
      </c>
      <c r="DT6" s="29" t="s">
        <v>645</v>
      </c>
      <c r="DU6" s="29" t="s">
        <v>645</v>
      </c>
      <c r="DV6" s="29" t="s">
        <v>645</v>
      </c>
      <c r="DW6" s="29">
        <v>13.37770727</v>
      </c>
      <c r="DX6" s="29">
        <v>0.13124923399999999</v>
      </c>
      <c r="DY6" s="29">
        <v>0.36456725800000001</v>
      </c>
      <c r="DZ6" s="29">
        <v>15.80041606</v>
      </c>
      <c r="EA6" s="29">
        <v>1.422098622</v>
      </c>
      <c r="EB6" s="29">
        <v>3.9918683239999999</v>
      </c>
      <c r="EC6" s="29" t="s">
        <v>645</v>
      </c>
      <c r="ED6" s="29" t="s">
        <v>645</v>
      </c>
      <c r="EE6" s="29" t="s">
        <v>645</v>
      </c>
      <c r="EF6" s="29">
        <v>12.983814069999999</v>
      </c>
      <c r="EG6" s="29">
        <v>0.13971697399999999</v>
      </c>
      <c r="EH6" s="29">
        <v>0.34594867499999998</v>
      </c>
      <c r="EI6" s="29">
        <v>15.053642869999999</v>
      </c>
      <c r="EJ6" s="29">
        <v>1.157739954</v>
      </c>
      <c r="EK6" s="29">
        <v>3.3895022290000001</v>
      </c>
      <c r="EL6" s="29" t="s">
        <v>645</v>
      </c>
      <c r="EM6" s="29" t="s">
        <v>645</v>
      </c>
      <c r="EN6" s="29" t="s">
        <v>645</v>
      </c>
      <c r="EO6" s="29">
        <v>12.903884720000001</v>
      </c>
      <c r="EP6" s="29">
        <v>0.14946872</v>
      </c>
      <c r="EQ6" s="29">
        <v>0.333779926</v>
      </c>
      <c r="ER6" s="29">
        <v>14.83595923</v>
      </c>
      <c r="ES6" s="29">
        <v>1.0564677899999999</v>
      </c>
      <c r="ET6" s="29">
        <v>2.6883543379999999</v>
      </c>
      <c r="EU6" s="29" t="s">
        <v>645</v>
      </c>
      <c r="EV6" s="29" t="s">
        <v>645</v>
      </c>
      <c r="EW6" s="29" t="s">
        <v>645</v>
      </c>
      <c r="EX6" s="29">
        <v>12.916700799999999</v>
      </c>
      <c r="EY6" s="29">
        <v>0.16008640499999999</v>
      </c>
      <c r="EZ6" s="29">
        <v>0.323439849</v>
      </c>
      <c r="FA6" s="29">
        <v>14.74523638</v>
      </c>
      <c r="FB6" s="29">
        <v>0.98030665299999997</v>
      </c>
      <c r="FC6" s="29">
        <v>2.2692361820000002</v>
      </c>
      <c r="FD6" s="29" t="s">
        <v>645</v>
      </c>
      <c r="FE6" s="29" t="s">
        <v>645</v>
      </c>
      <c r="FF6" s="29" t="s">
        <v>645</v>
      </c>
      <c r="FG6" s="29">
        <v>12.11907501</v>
      </c>
      <c r="FH6" s="29">
        <v>0.17717348599999999</v>
      </c>
      <c r="FI6" s="29">
        <v>0.312426231</v>
      </c>
      <c r="FJ6" s="29">
        <v>13.76812756</v>
      </c>
      <c r="FK6" s="29">
        <v>0.842703443</v>
      </c>
      <c r="FL6" s="29">
        <v>1.908863717</v>
      </c>
      <c r="FM6" s="29" t="s">
        <v>645</v>
      </c>
      <c r="FN6" s="29" t="s">
        <v>645</v>
      </c>
      <c r="FO6" s="29" t="s">
        <v>645</v>
      </c>
      <c r="FP6" s="29">
        <v>11.87227188</v>
      </c>
      <c r="FQ6" s="29">
        <v>0.19388951500000001</v>
      </c>
      <c r="FR6" s="29">
        <v>0.29891078399999998</v>
      </c>
      <c r="FS6" s="29">
        <v>13.324574760000001</v>
      </c>
      <c r="FT6" s="29">
        <v>0.696871927</v>
      </c>
      <c r="FU6" s="29">
        <v>1.7443641969999999</v>
      </c>
      <c r="FV6" s="29" t="s">
        <v>645</v>
      </c>
      <c r="FW6" s="29" t="s">
        <v>645</v>
      </c>
      <c r="FX6" s="29" t="s">
        <v>645</v>
      </c>
      <c r="FY6" s="29">
        <v>11.836724780000001</v>
      </c>
      <c r="FZ6" s="29">
        <v>0.19559024899999999</v>
      </c>
      <c r="GA6" s="29">
        <v>0.29700069600000001</v>
      </c>
      <c r="GB6" s="29">
        <v>13.2623976</v>
      </c>
      <c r="GC6" s="29">
        <v>0.67660756300000002</v>
      </c>
      <c r="GD6" s="29">
        <v>1.5930594360000001</v>
      </c>
      <c r="GE6" s="29" t="s">
        <v>645</v>
      </c>
      <c r="GF6" s="29" t="s">
        <v>645</v>
      </c>
      <c r="GG6" s="29" t="s">
        <v>645</v>
      </c>
      <c r="GH6" s="29">
        <v>11.82024099</v>
      </c>
      <c r="GI6" s="29">
        <v>0.19501632899999999</v>
      </c>
      <c r="GJ6" s="29">
        <v>0.29644738399999998</v>
      </c>
      <c r="GK6" s="29">
        <v>13.23276433</v>
      </c>
      <c r="GL6" s="29">
        <v>0.66604433200000002</v>
      </c>
      <c r="GM6" s="29">
        <v>1.5202196969999999</v>
      </c>
      <c r="GN6" s="29" t="s">
        <v>645</v>
      </c>
      <c r="GO6" s="29" t="s">
        <v>645</v>
      </c>
      <c r="GP6" s="29" t="s">
        <v>645</v>
      </c>
      <c r="GQ6" s="29">
        <v>11.823326359999999</v>
      </c>
      <c r="GR6" s="29">
        <v>0.19379585499999999</v>
      </c>
      <c r="GS6" s="29">
        <v>0.29763139399999999</v>
      </c>
      <c r="GT6" s="29">
        <v>13.27540147</v>
      </c>
      <c r="GU6" s="29">
        <v>0.69536021100000001</v>
      </c>
      <c r="GV6" s="29">
        <v>1.408540076</v>
      </c>
      <c r="GW6" s="29" t="s">
        <v>645</v>
      </c>
      <c r="GX6" s="29" t="s">
        <v>645</v>
      </c>
      <c r="GY6" s="29" t="s">
        <v>645</v>
      </c>
      <c r="GZ6" s="29">
        <v>11.81560313</v>
      </c>
      <c r="HA6" s="29">
        <v>0.195701605</v>
      </c>
      <c r="HB6" s="29">
        <v>0.295516416</v>
      </c>
      <c r="HC6" s="29">
        <v>13.21815365</v>
      </c>
      <c r="HD6" s="29">
        <v>0.65788412299999999</v>
      </c>
      <c r="HE6" s="29">
        <v>1.3574726850000001</v>
      </c>
      <c r="HF6" s="29" t="s">
        <v>645</v>
      </c>
      <c r="HG6" s="29" t="s">
        <v>645</v>
      </c>
      <c r="HH6" s="29" t="s">
        <v>645</v>
      </c>
      <c r="HI6" s="29">
        <v>5.8307603559999999</v>
      </c>
      <c r="HJ6" s="29">
        <v>1.4258882639999999</v>
      </c>
      <c r="HK6" s="29">
        <v>0.92854489399999995</v>
      </c>
    </row>
    <row r="7" spans="1:219">
      <c r="A7">
        <v>201257461</v>
      </c>
      <c r="B7" t="s">
        <v>492</v>
      </c>
      <c r="C7">
        <v>5</v>
      </c>
      <c r="D7" s="22">
        <v>1.7826517230000001</v>
      </c>
      <c r="E7" s="22">
        <v>0.12464760499999999</v>
      </c>
      <c r="F7" s="22">
        <v>5.0897365E-2</v>
      </c>
      <c r="G7" s="22" t="s">
        <v>645</v>
      </c>
      <c r="H7" s="22" t="s">
        <v>645</v>
      </c>
      <c r="I7" s="22" t="s">
        <v>645</v>
      </c>
      <c r="J7" s="22" t="s">
        <v>645</v>
      </c>
      <c r="K7" s="22" t="s">
        <v>645</v>
      </c>
      <c r="L7" s="22" t="s">
        <v>645</v>
      </c>
      <c r="M7" s="23">
        <v>126.02969779999999</v>
      </c>
      <c r="N7" s="23">
        <v>14.279701770000001</v>
      </c>
      <c r="O7" s="23">
        <v>5.0427143650000001</v>
      </c>
      <c r="P7" s="22" t="s">
        <v>645</v>
      </c>
      <c r="Q7" s="22" t="s">
        <v>645</v>
      </c>
      <c r="R7" s="22" t="s">
        <v>645</v>
      </c>
      <c r="S7" s="22" t="s">
        <v>645</v>
      </c>
      <c r="T7" s="22" t="s">
        <v>645</v>
      </c>
      <c r="U7" s="22" t="s">
        <v>645</v>
      </c>
      <c r="V7" s="23">
        <v>3781.423468</v>
      </c>
      <c r="W7" s="23">
        <v>37.429404310000002</v>
      </c>
      <c r="X7" s="23">
        <v>91.357627410000006</v>
      </c>
      <c r="Y7" s="23" t="s">
        <v>645</v>
      </c>
      <c r="Z7" s="23" t="s">
        <v>645</v>
      </c>
      <c r="AA7" s="23" t="s">
        <v>645</v>
      </c>
      <c r="AB7" s="23" t="s">
        <v>645</v>
      </c>
      <c r="AC7" s="23" t="s">
        <v>645</v>
      </c>
      <c r="AD7" s="23" t="s">
        <v>645</v>
      </c>
      <c r="AE7" s="22">
        <v>0.49223230899999998</v>
      </c>
      <c r="AF7" s="22">
        <v>3.7201275999999998E-2</v>
      </c>
      <c r="AG7" s="22">
        <v>7.6261405000000004E-2</v>
      </c>
      <c r="AH7" s="22" t="s">
        <v>645</v>
      </c>
      <c r="AI7" s="22" t="s">
        <v>645</v>
      </c>
      <c r="AJ7" s="22" t="s">
        <v>645</v>
      </c>
      <c r="AK7" s="22" t="s">
        <v>645</v>
      </c>
      <c r="AL7" s="22" t="s">
        <v>645</v>
      </c>
      <c r="AM7" s="22" t="s">
        <v>645</v>
      </c>
      <c r="AN7" s="22">
        <v>-0.61827077699999999</v>
      </c>
      <c r="AO7" s="22">
        <v>0.13197437100000001</v>
      </c>
      <c r="AP7" s="22">
        <v>9.1532221999999996E-2</v>
      </c>
      <c r="AQ7" s="22">
        <v>3.375358769</v>
      </c>
      <c r="AR7" s="22">
        <v>6.3499782000000005E-2</v>
      </c>
      <c r="AS7" s="22">
        <v>5.0092519000000002E-2</v>
      </c>
      <c r="AT7" s="23">
        <v>2373.3334977299178</v>
      </c>
      <c r="AU7" s="23">
        <v>322.83721173066988</v>
      </c>
      <c r="AV7" s="25">
        <v>290.1578357053163</v>
      </c>
      <c r="AW7" s="22" t="s">
        <v>645</v>
      </c>
      <c r="AX7" s="22" t="s">
        <v>645</v>
      </c>
      <c r="AY7" s="22" t="s">
        <v>645</v>
      </c>
      <c r="AZ7" s="22" t="s">
        <v>645</v>
      </c>
      <c r="BA7" s="22" t="s">
        <v>645</v>
      </c>
      <c r="BB7" s="24" t="s">
        <v>645</v>
      </c>
      <c r="BC7" s="22" t="s">
        <v>645</v>
      </c>
      <c r="BD7" s="22" t="s">
        <v>645</v>
      </c>
      <c r="BE7" s="22" t="s">
        <v>645</v>
      </c>
      <c r="BF7" s="22" t="s">
        <v>645</v>
      </c>
      <c r="BG7" s="22" t="s">
        <v>645</v>
      </c>
      <c r="BH7" s="24" t="s">
        <v>645</v>
      </c>
      <c r="BI7" s="22">
        <v>9.4521141190000009</v>
      </c>
      <c r="BJ7" s="22">
        <v>3.5320796000000002E-2</v>
      </c>
      <c r="BK7" s="22">
        <v>4.2996737E-2</v>
      </c>
      <c r="BL7" s="22">
        <v>2.8321360947752967</v>
      </c>
      <c r="BM7" s="22">
        <v>0.22121754970131635</v>
      </c>
      <c r="BN7" s="24">
        <v>0.29474132275275705</v>
      </c>
      <c r="BO7" s="23">
        <v>2820.5401160000001</v>
      </c>
      <c r="BP7" s="23">
        <v>295.04128630000002</v>
      </c>
      <c r="BQ7" s="23">
        <v>130.430902</v>
      </c>
      <c r="BR7" s="22">
        <v>0.208839675</v>
      </c>
      <c r="BS7" s="22">
        <v>0.114677345</v>
      </c>
      <c r="BT7" s="22">
        <v>6.3476462999999997E-2</v>
      </c>
      <c r="BU7" s="29">
        <v>12.804913790000001</v>
      </c>
      <c r="BV7" s="29">
        <v>1.3522920000000001E-2</v>
      </c>
      <c r="BW7" s="29">
        <v>1.2724651E-2</v>
      </c>
      <c r="BX7" s="29">
        <v>11.782423980000001</v>
      </c>
      <c r="BY7" s="29">
        <v>8.787319E-3</v>
      </c>
      <c r="BZ7" s="29">
        <v>8.6109059999999998E-3</v>
      </c>
      <c r="CA7" s="29">
        <v>12.29623486</v>
      </c>
      <c r="CB7" s="29">
        <v>1.2283687999999999E-2</v>
      </c>
      <c r="CC7" s="29">
        <v>1.1882103E-2</v>
      </c>
      <c r="CD7" s="29">
        <v>11.48330812</v>
      </c>
      <c r="CE7" s="29">
        <v>7.9573330000000005E-3</v>
      </c>
      <c r="CF7" s="29">
        <v>7.466248E-3</v>
      </c>
      <c r="CG7" s="29">
        <v>11.18736196</v>
      </c>
      <c r="CH7" s="29">
        <v>6.6763389999999999E-3</v>
      </c>
      <c r="CI7" s="29">
        <v>6.5591019999999998E-3</v>
      </c>
      <c r="CJ7" s="29">
        <v>11.02842416</v>
      </c>
      <c r="CK7" s="29">
        <v>7.515781E-3</v>
      </c>
      <c r="CL7" s="29">
        <v>7.5895509999999999E-3</v>
      </c>
      <c r="CM7" s="29">
        <v>9.9910220750000001</v>
      </c>
      <c r="CN7" s="29">
        <v>8.5653940000000005E-3</v>
      </c>
      <c r="CO7" s="29">
        <v>8.6556319999999999E-3</v>
      </c>
      <c r="CP7" s="29">
        <v>9.4855409210000001</v>
      </c>
      <c r="CQ7" s="29">
        <v>9.6561660000000007E-3</v>
      </c>
      <c r="CR7" s="29">
        <v>1.0194893E-2</v>
      </c>
      <c r="CS7" s="29">
        <v>9.369828171</v>
      </c>
      <c r="CT7" s="29">
        <v>9.9763520000000008E-3</v>
      </c>
      <c r="CU7" s="29">
        <v>1.0462667E-2</v>
      </c>
      <c r="CV7" s="29">
        <v>9.3210411680000007</v>
      </c>
      <c r="CW7" s="29">
        <v>9.7028949999999996E-3</v>
      </c>
      <c r="CX7" s="29">
        <v>9.9932000000000007E-3</v>
      </c>
      <c r="CY7" s="29">
        <v>9.3548388389999992</v>
      </c>
      <c r="CZ7" s="29">
        <v>1.044603E-2</v>
      </c>
      <c r="DA7" s="29">
        <v>1.0443355E-2</v>
      </c>
      <c r="DB7" s="29">
        <v>9.2766465250000003</v>
      </c>
      <c r="DC7" s="29">
        <v>1.1785972E-2</v>
      </c>
      <c r="DD7" s="29">
        <v>1.083463E-2</v>
      </c>
      <c r="DE7" s="29" t="s">
        <v>645</v>
      </c>
      <c r="DF7" s="29" t="s">
        <v>645</v>
      </c>
      <c r="DG7" s="29" t="s">
        <v>645</v>
      </c>
      <c r="DH7" s="29" t="s">
        <v>645</v>
      </c>
      <c r="DI7" s="29" t="s">
        <v>645</v>
      </c>
      <c r="DJ7" s="29" t="s">
        <v>645</v>
      </c>
      <c r="DK7" s="29" t="s">
        <v>645</v>
      </c>
      <c r="DL7" s="29" t="s">
        <v>645</v>
      </c>
      <c r="DM7" s="29" t="s">
        <v>645</v>
      </c>
      <c r="DN7" s="29" t="s">
        <v>645</v>
      </c>
      <c r="DO7" s="29" t="s">
        <v>645</v>
      </c>
      <c r="DP7" s="29" t="s">
        <v>645</v>
      </c>
      <c r="DQ7" s="29" t="s">
        <v>645</v>
      </c>
      <c r="DR7" s="29" t="s">
        <v>645</v>
      </c>
      <c r="DS7" s="29" t="s">
        <v>645</v>
      </c>
      <c r="DT7" s="29" t="s">
        <v>645</v>
      </c>
      <c r="DU7" s="29" t="s">
        <v>645</v>
      </c>
      <c r="DV7" s="29" t="s">
        <v>645</v>
      </c>
      <c r="DW7" s="29" t="s">
        <v>645</v>
      </c>
      <c r="DX7" s="29" t="s">
        <v>645</v>
      </c>
      <c r="DY7" s="29" t="s">
        <v>645</v>
      </c>
      <c r="DZ7" s="29" t="s">
        <v>645</v>
      </c>
      <c r="EA7" s="29" t="s">
        <v>645</v>
      </c>
      <c r="EB7" s="29" t="s">
        <v>645</v>
      </c>
      <c r="EC7" s="29" t="s">
        <v>645</v>
      </c>
      <c r="ED7" s="29" t="s">
        <v>645</v>
      </c>
      <c r="EE7" s="29" t="s">
        <v>645</v>
      </c>
      <c r="EF7" s="29" t="s">
        <v>645</v>
      </c>
      <c r="EG7" s="29" t="s">
        <v>645</v>
      </c>
      <c r="EH7" s="29" t="s">
        <v>645</v>
      </c>
      <c r="EI7" s="29" t="s">
        <v>645</v>
      </c>
      <c r="EJ7" s="29" t="s">
        <v>645</v>
      </c>
      <c r="EK7" s="29" t="s">
        <v>645</v>
      </c>
      <c r="EL7" s="29" t="s">
        <v>645</v>
      </c>
      <c r="EM7" s="29" t="s">
        <v>645</v>
      </c>
      <c r="EN7" s="29" t="s">
        <v>645</v>
      </c>
      <c r="EO7" s="29" t="s">
        <v>645</v>
      </c>
      <c r="EP7" s="29" t="s">
        <v>645</v>
      </c>
      <c r="EQ7" s="29" t="s">
        <v>645</v>
      </c>
      <c r="ER7" s="29" t="s">
        <v>645</v>
      </c>
      <c r="ES7" s="29" t="s">
        <v>645</v>
      </c>
      <c r="ET7" s="29" t="s">
        <v>645</v>
      </c>
      <c r="EU7" s="29" t="s">
        <v>645</v>
      </c>
      <c r="EV7" s="29" t="s">
        <v>645</v>
      </c>
      <c r="EW7" s="29" t="s">
        <v>645</v>
      </c>
      <c r="EX7" s="29" t="s">
        <v>645</v>
      </c>
      <c r="EY7" s="29" t="s">
        <v>645</v>
      </c>
      <c r="EZ7" s="29" t="s">
        <v>645</v>
      </c>
      <c r="FA7" s="29" t="s">
        <v>645</v>
      </c>
      <c r="FB7" s="29" t="s">
        <v>645</v>
      </c>
      <c r="FC7" s="29" t="s">
        <v>645</v>
      </c>
      <c r="FD7" s="29" t="s">
        <v>645</v>
      </c>
      <c r="FE7" s="29" t="s">
        <v>645</v>
      </c>
      <c r="FF7" s="29" t="s">
        <v>645</v>
      </c>
      <c r="FG7" s="29" t="s">
        <v>645</v>
      </c>
      <c r="FH7" s="29" t="s">
        <v>645</v>
      </c>
      <c r="FI7" s="29" t="s">
        <v>645</v>
      </c>
      <c r="FJ7" s="29" t="s">
        <v>645</v>
      </c>
      <c r="FK7" s="29" t="s">
        <v>645</v>
      </c>
      <c r="FL7" s="29" t="s">
        <v>645</v>
      </c>
      <c r="FM7" s="29" t="s">
        <v>645</v>
      </c>
      <c r="FN7" s="29" t="s">
        <v>645</v>
      </c>
      <c r="FO7" s="29" t="s">
        <v>645</v>
      </c>
      <c r="FP7" s="29" t="s">
        <v>645</v>
      </c>
      <c r="FQ7" s="29" t="s">
        <v>645</v>
      </c>
      <c r="FR7" s="29" t="s">
        <v>645</v>
      </c>
      <c r="FS7" s="29" t="s">
        <v>645</v>
      </c>
      <c r="FT7" s="29" t="s">
        <v>645</v>
      </c>
      <c r="FU7" s="29" t="s">
        <v>645</v>
      </c>
      <c r="FV7" s="29" t="s">
        <v>645</v>
      </c>
      <c r="FW7" s="29" t="s">
        <v>645</v>
      </c>
      <c r="FX7" s="29" t="s">
        <v>645</v>
      </c>
      <c r="FY7" s="29" t="s">
        <v>645</v>
      </c>
      <c r="FZ7" s="29" t="s">
        <v>645</v>
      </c>
      <c r="GA7" s="29" t="s">
        <v>645</v>
      </c>
      <c r="GB7" s="29" t="s">
        <v>645</v>
      </c>
      <c r="GC7" s="29" t="s">
        <v>645</v>
      </c>
      <c r="GD7" s="29" t="s">
        <v>645</v>
      </c>
      <c r="GE7" s="29" t="s">
        <v>645</v>
      </c>
      <c r="GF7" s="29" t="s">
        <v>645</v>
      </c>
      <c r="GG7" s="29" t="s">
        <v>645</v>
      </c>
      <c r="GH7" s="29" t="s">
        <v>645</v>
      </c>
      <c r="GI7" s="29" t="s">
        <v>645</v>
      </c>
      <c r="GJ7" s="29" t="s">
        <v>645</v>
      </c>
      <c r="GK7" s="29" t="s">
        <v>645</v>
      </c>
      <c r="GL7" s="29" t="s">
        <v>645</v>
      </c>
      <c r="GM7" s="29" t="s">
        <v>645</v>
      </c>
      <c r="GN7" s="29" t="s">
        <v>645</v>
      </c>
      <c r="GO7" s="29" t="s">
        <v>645</v>
      </c>
      <c r="GP7" s="29" t="s">
        <v>645</v>
      </c>
      <c r="GQ7" s="29" t="s">
        <v>645</v>
      </c>
      <c r="GR7" s="29" t="s">
        <v>645</v>
      </c>
      <c r="GS7" s="29" t="s">
        <v>645</v>
      </c>
      <c r="GT7" s="29" t="s">
        <v>645</v>
      </c>
      <c r="GU7" s="29" t="s">
        <v>645</v>
      </c>
      <c r="GV7" s="29" t="s">
        <v>645</v>
      </c>
      <c r="GW7" s="29" t="s">
        <v>645</v>
      </c>
      <c r="GX7" s="29" t="s">
        <v>645</v>
      </c>
      <c r="GY7" s="29" t="s">
        <v>645</v>
      </c>
      <c r="GZ7" s="29" t="s">
        <v>645</v>
      </c>
      <c r="HA7" s="29" t="s">
        <v>645</v>
      </c>
      <c r="HB7" s="29" t="s">
        <v>645</v>
      </c>
      <c r="HC7" s="29" t="s">
        <v>645</v>
      </c>
      <c r="HD7" s="29" t="s">
        <v>645</v>
      </c>
      <c r="HE7" s="29" t="s">
        <v>645</v>
      </c>
      <c r="HF7" s="29" t="s">
        <v>645</v>
      </c>
      <c r="HG7" s="29" t="s">
        <v>645</v>
      </c>
      <c r="HH7" s="29" t="s">
        <v>645</v>
      </c>
      <c r="HI7" s="29">
        <v>12.87083327</v>
      </c>
      <c r="HJ7" s="29">
        <v>1.7390569520000001</v>
      </c>
      <c r="HK7" s="29">
        <v>1.0999229740000001</v>
      </c>
    </row>
    <row r="8" spans="1:219">
      <c r="A8">
        <v>201270464</v>
      </c>
      <c r="B8" t="s">
        <v>571</v>
      </c>
      <c r="C8">
        <v>6</v>
      </c>
      <c r="D8" s="22">
        <v>1.7035016279999999</v>
      </c>
      <c r="E8" s="22">
        <v>0.133624824</v>
      </c>
      <c r="F8" s="22">
        <v>0.16053442900000001</v>
      </c>
      <c r="G8" s="22">
        <v>1.5009658619999999</v>
      </c>
      <c r="H8" s="22">
        <v>0.437560899</v>
      </c>
      <c r="I8" s="22">
        <v>0.18971179899999999</v>
      </c>
      <c r="J8" s="22" t="s">
        <v>645</v>
      </c>
      <c r="K8" s="22" t="s">
        <v>645</v>
      </c>
      <c r="L8" s="22" t="s">
        <v>645</v>
      </c>
      <c r="M8" s="22">
        <v>2.2339194130000002</v>
      </c>
      <c r="N8" s="22">
        <v>0.37917363900000001</v>
      </c>
      <c r="O8" s="22">
        <v>0.36894317500000001</v>
      </c>
      <c r="P8" s="22">
        <v>1.664548801</v>
      </c>
      <c r="Q8" s="22">
        <v>0.65449973100000003</v>
      </c>
      <c r="R8" s="22">
        <v>0.41488241799999998</v>
      </c>
      <c r="S8" s="22" t="s">
        <v>645</v>
      </c>
      <c r="T8" s="22" t="s">
        <v>645</v>
      </c>
      <c r="U8" s="22" t="s">
        <v>645</v>
      </c>
      <c r="V8" s="23">
        <v>7307.6880959999999</v>
      </c>
      <c r="W8" s="23">
        <v>230.89547930000001</v>
      </c>
      <c r="X8" s="23">
        <v>363.4221766</v>
      </c>
      <c r="Y8" s="23">
        <v>7148.5845820000004</v>
      </c>
      <c r="Z8" s="23">
        <v>988.63185099999998</v>
      </c>
      <c r="AA8" s="23">
        <v>363.94747239999998</v>
      </c>
      <c r="AB8" s="23" t="s">
        <v>645</v>
      </c>
      <c r="AC8" s="23" t="s">
        <v>645</v>
      </c>
      <c r="AD8" s="23" t="s">
        <v>645</v>
      </c>
      <c r="AE8" s="22">
        <v>3.9747665250000002</v>
      </c>
      <c r="AF8" s="22">
        <v>0.10640063700000001</v>
      </c>
      <c r="AG8" s="22">
        <v>0.121725166</v>
      </c>
      <c r="AH8" s="22">
        <v>4.1723518180000001</v>
      </c>
      <c r="AI8" s="22">
        <v>0.14247584999999999</v>
      </c>
      <c r="AJ8" s="22">
        <v>0.28538184100000002</v>
      </c>
      <c r="AK8" s="22" t="s">
        <v>645</v>
      </c>
      <c r="AL8" s="22" t="s">
        <v>645</v>
      </c>
      <c r="AM8" s="22" t="s">
        <v>645</v>
      </c>
      <c r="AN8" s="22">
        <v>-7.3795062999999994E-2</v>
      </c>
      <c r="AO8" s="22">
        <v>0.20269505099999999</v>
      </c>
      <c r="AP8" s="22">
        <v>0.261706669</v>
      </c>
      <c r="AQ8" s="22">
        <v>1.1169148520000001</v>
      </c>
      <c r="AR8" s="22">
        <v>0.12813711899999999</v>
      </c>
      <c r="AS8" s="22">
        <v>0.113680379</v>
      </c>
      <c r="AT8" s="22">
        <v>13.089252692773561</v>
      </c>
      <c r="AU8" s="22">
        <v>3.3443449255391879</v>
      </c>
      <c r="AV8" s="24">
        <v>3.9164754080603519</v>
      </c>
      <c r="AW8" s="22">
        <v>0.85601333999999996</v>
      </c>
      <c r="AX8" s="22">
        <v>0.74601959699999998</v>
      </c>
      <c r="AY8" s="22">
        <v>0.19387779399999999</v>
      </c>
      <c r="AZ8" s="22">
        <v>7.1781633972766734</v>
      </c>
      <c r="BA8" s="22">
        <v>5.8899324056153048</v>
      </c>
      <c r="BB8" s="24">
        <v>4.0392088983488659</v>
      </c>
      <c r="BC8" s="22" t="s">
        <v>645</v>
      </c>
      <c r="BD8" s="22" t="s">
        <v>645</v>
      </c>
      <c r="BE8" s="22" t="s">
        <v>645</v>
      </c>
      <c r="BF8" s="22" t="s">
        <v>645</v>
      </c>
      <c r="BG8" s="22" t="s">
        <v>645</v>
      </c>
      <c r="BH8" s="24" t="s">
        <v>645</v>
      </c>
      <c r="BI8" s="22">
        <v>9.0980415430000008</v>
      </c>
      <c r="BJ8" s="22">
        <v>6.2673067999999998E-2</v>
      </c>
      <c r="BK8" s="22">
        <v>5.0520534999999998E-2</v>
      </c>
      <c r="BL8" s="22">
        <v>1.2532610515136016</v>
      </c>
      <c r="BM8" s="22">
        <v>0.16841409482852387</v>
      </c>
      <c r="BN8" s="24">
        <v>0.15460740301099538</v>
      </c>
      <c r="BO8" s="23">
        <v>334.64172509999997</v>
      </c>
      <c r="BP8" s="23">
        <v>54.62838</v>
      </c>
      <c r="BQ8" s="23">
        <v>57.14053766</v>
      </c>
      <c r="BR8" s="22">
        <v>8.4946661000000007E-2</v>
      </c>
      <c r="BS8" s="22">
        <v>6.0173964000000003E-2</v>
      </c>
      <c r="BT8" s="22">
        <v>0.103370087</v>
      </c>
      <c r="BU8" s="29">
        <v>9.563023609</v>
      </c>
      <c r="BV8" s="29">
        <v>0.14768315600000001</v>
      </c>
      <c r="BW8" s="29">
        <v>0.13781051899999999</v>
      </c>
      <c r="BX8" s="29">
        <v>9.2110720130000008</v>
      </c>
      <c r="BY8" s="29">
        <v>0.103262672</v>
      </c>
      <c r="BZ8" s="29">
        <v>9.7430032E-2</v>
      </c>
      <c r="CA8" s="29">
        <v>9.3158886279999997</v>
      </c>
      <c r="CB8" s="29">
        <v>0.132096301</v>
      </c>
      <c r="CC8" s="29">
        <v>0.123467513</v>
      </c>
      <c r="CD8" s="29">
        <v>9.1595682259999993</v>
      </c>
      <c r="CE8" s="29">
        <v>7.9645963E-2</v>
      </c>
      <c r="CF8" s="29">
        <v>7.9998781000000005E-2</v>
      </c>
      <c r="CG8" s="29">
        <v>9.1901561740000002</v>
      </c>
      <c r="CH8" s="29">
        <v>5.7545756000000003E-2</v>
      </c>
      <c r="CI8" s="29">
        <v>5.7309041999999998E-2</v>
      </c>
      <c r="CJ8" s="29">
        <v>9.2768988649999997</v>
      </c>
      <c r="CK8" s="29">
        <v>4.4163308999999998E-2</v>
      </c>
      <c r="CL8" s="29">
        <v>4.2158738000000001E-2</v>
      </c>
      <c r="CM8" s="29">
        <v>8.5813339119999998</v>
      </c>
      <c r="CN8" s="29">
        <v>2.4926647E-2</v>
      </c>
      <c r="CO8" s="29">
        <v>2.3506751999999999E-2</v>
      </c>
      <c r="CP8" s="29">
        <v>8.4528797519999994</v>
      </c>
      <c r="CQ8" s="29">
        <v>1.1296382000000001E-2</v>
      </c>
      <c r="CR8" s="29">
        <v>1.1621457E-2</v>
      </c>
      <c r="CS8" s="29">
        <v>8.4252414620000007</v>
      </c>
      <c r="CT8" s="29">
        <v>1.0575196E-2</v>
      </c>
      <c r="CU8" s="29">
        <v>1.04324E-2</v>
      </c>
      <c r="CV8" s="29">
        <v>8.4169852689999995</v>
      </c>
      <c r="CW8" s="29">
        <v>1.1050005E-2</v>
      </c>
      <c r="CX8" s="29">
        <v>1.0857482E-2</v>
      </c>
      <c r="CY8" s="29">
        <v>8.4109018669999998</v>
      </c>
      <c r="CZ8" s="29">
        <v>1.171201E-2</v>
      </c>
      <c r="DA8" s="29">
        <v>1.1240551E-2</v>
      </c>
      <c r="DB8" s="29">
        <v>8.4143568179999999</v>
      </c>
      <c r="DC8" s="29">
        <v>1.1172015E-2</v>
      </c>
      <c r="DD8" s="29">
        <v>1.0808112E-2</v>
      </c>
      <c r="DE8" s="29">
        <v>10.035042689999999</v>
      </c>
      <c r="DF8" s="29">
        <v>0.36014232099999999</v>
      </c>
      <c r="DG8" s="29">
        <v>0.22868966900000001</v>
      </c>
      <c r="DH8" s="29">
        <v>10.679514299999999</v>
      </c>
      <c r="DI8" s="29">
        <v>0.312789759</v>
      </c>
      <c r="DJ8" s="29">
        <v>1.7423475509999999</v>
      </c>
      <c r="DK8" s="29" t="s">
        <v>645</v>
      </c>
      <c r="DL8" s="29" t="s">
        <v>645</v>
      </c>
      <c r="DM8" s="29" t="s">
        <v>645</v>
      </c>
      <c r="DN8" s="29">
        <v>9.6920908669999992</v>
      </c>
      <c r="DO8" s="29">
        <v>0.354088968</v>
      </c>
      <c r="DP8" s="29">
        <v>0.20051635900000001</v>
      </c>
      <c r="DQ8" s="29">
        <v>10.30257026</v>
      </c>
      <c r="DR8" s="29">
        <v>0.27347433700000001</v>
      </c>
      <c r="DS8" s="29">
        <v>1.524179245</v>
      </c>
      <c r="DT8" s="29" t="s">
        <v>645</v>
      </c>
      <c r="DU8" s="29" t="s">
        <v>645</v>
      </c>
      <c r="DV8" s="29" t="s">
        <v>645</v>
      </c>
      <c r="DW8" s="29">
        <v>9.7910964570000001</v>
      </c>
      <c r="DX8" s="29">
        <v>0.36055146900000001</v>
      </c>
      <c r="DY8" s="29">
        <v>0.21690838800000001</v>
      </c>
      <c r="DZ8" s="29">
        <v>10.42338917</v>
      </c>
      <c r="EA8" s="29">
        <v>0.29892557600000003</v>
      </c>
      <c r="EB8" s="29">
        <v>1.6460036090000001</v>
      </c>
      <c r="EC8" s="29" t="s">
        <v>645</v>
      </c>
      <c r="ED8" s="29" t="s">
        <v>645</v>
      </c>
      <c r="EE8" s="29" t="s">
        <v>645</v>
      </c>
      <c r="EF8" s="29">
        <v>9.6478385889999991</v>
      </c>
      <c r="EG8" s="29">
        <v>0.35239833799999998</v>
      </c>
      <c r="EH8" s="29">
        <v>0.18909162800000001</v>
      </c>
      <c r="EI8" s="29">
        <v>10.246989129999999</v>
      </c>
      <c r="EJ8" s="29">
        <v>0.262977191</v>
      </c>
      <c r="EK8" s="29">
        <v>1.4281427689999999</v>
      </c>
      <c r="EL8" s="29" t="s">
        <v>645</v>
      </c>
      <c r="EM8" s="29" t="s">
        <v>645</v>
      </c>
      <c r="EN8" s="29" t="s">
        <v>645</v>
      </c>
      <c r="EO8" s="29">
        <v>9.6857804749999996</v>
      </c>
      <c r="EP8" s="29">
        <v>0.35570339200000001</v>
      </c>
      <c r="EQ8" s="29">
        <v>0.175755574</v>
      </c>
      <c r="ER8" s="29">
        <v>10.264483520000001</v>
      </c>
      <c r="ES8" s="29">
        <v>0.24379130700000001</v>
      </c>
      <c r="ET8" s="29">
        <v>1.3097006849999999</v>
      </c>
      <c r="EU8" s="29" t="s">
        <v>645</v>
      </c>
      <c r="EV8" s="29" t="s">
        <v>645</v>
      </c>
      <c r="EW8" s="29" t="s">
        <v>645</v>
      </c>
      <c r="EX8" s="29">
        <v>9.7758588609999997</v>
      </c>
      <c r="EY8" s="29">
        <v>0.34968977699999998</v>
      </c>
      <c r="EZ8" s="29">
        <v>0.168514891</v>
      </c>
      <c r="FA8" s="29">
        <v>10.347036660000001</v>
      </c>
      <c r="FB8" s="29">
        <v>0.23906023500000001</v>
      </c>
      <c r="FC8" s="29">
        <v>1.2438174200000001</v>
      </c>
      <c r="FD8" s="29" t="s">
        <v>645</v>
      </c>
      <c r="FE8" s="29" t="s">
        <v>645</v>
      </c>
      <c r="FF8" s="29" t="s">
        <v>645</v>
      </c>
      <c r="FG8" s="29">
        <v>9.085763815</v>
      </c>
      <c r="FH8" s="29">
        <v>0.34351706599999998</v>
      </c>
      <c r="FI8" s="29">
        <v>0.16494793699999999</v>
      </c>
      <c r="FJ8" s="29">
        <v>9.6454823879999996</v>
      </c>
      <c r="FK8" s="29">
        <v>0.231401412</v>
      </c>
      <c r="FL8" s="29">
        <v>1.133224421</v>
      </c>
      <c r="FM8" s="29" t="s">
        <v>645</v>
      </c>
      <c r="FN8" s="29" t="s">
        <v>645</v>
      </c>
      <c r="FO8" s="29" t="s">
        <v>645</v>
      </c>
      <c r="FP8" s="29">
        <v>8.96522255</v>
      </c>
      <c r="FQ8" s="29">
        <v>0.33926852800000001</v>
      </c>
      <c r="FR8" s="29">
        <v>0.16243405</v>
      </c>
      <c r="FS8" s="29">
        <v>9.5142252040000006</v>
      </c>
      <c r="FT8" s="29">
        <v>0.22540089799999999</v>
      </c>
      <c r="FU8" s="29">
        <v>0.99039941899999995</v>
      </c>
      <c r="FV8" s="29" t="s">
        <v>645</v>
      </c>
      <c r="FW8" s="29" t="s">
        <v>645</v>
      </c>
      <c r="FX8" s="29" t="s">
        <v>645</v>
      </c>
      <c r="FY8" s="29">
        <v>8.9389721210000008</v>
      </c>
      <c r="FZ8" s="29">
        <v>0.33984900200000001</v>
      </c>
      <c r="GA8" s="29">
        <v>0.16185796</v>
      </c>
      <c r="GB8" s="29">
        <v>9.4871004770000003</v>
      </c>
      <c r="GC8" s="29">
        <v>0.22549520100000001</v>
      </c>
      <c r="GD8" s="29">
        <v>0.98288605399999995</v>
      </c>
      <c r="GE8" s="29" t="s">
        <v>645</v>
      </c>
      <c r="GF8" s="29" t="s">
        <v>645</v>
      </c>
      <c r="GG8" s="29" t="s">
        <v>645</v>
      </c>
      <c r="GH8" s="29">
        <v>8.9311416539999993</v>
      </c>
      <c r="GI8" s="29">
        <v>0.33953049899999999</v>
      </c>
      <c r="GJ8" s="29">
        <v>0.16188055000000001</v>
      </c>
      <c r="GK8" s="29">
        <v>9.4792649670000007</v>
      </c>
      <c r="GL8" s="29">
        <v>0.224897915</v>
      </c>
      <c r="GM8" s="29">
        <v>0.97606091500000003</v>
      </c>
      <c r="GN8" s="29" t="s">
        <v>645</v>
      </c>
      <c r="GO8" s="29" t="s">
        <v>645</v>
      </c>
      <c r="GP8" s="29" t="s">
        <v>645</v>
      </c>
      <c r="GQ8" s="29">
        <v>8.9242350609999992</v>
      </c>
      <c r="GR8" s="29">
        <v>0.33928135199999998</v>
      </c>
      <c r="GS8" s="29">
        <v>0.16254411499999999</v>
      </c>
      <c r="GT8" s="29">
        <v>9.473970907</v>
      </c>
      <c r="GU8" s="29">
        <v>0.22528821600000001</v>
      </c>
      <c r="GV8" s="29">
        <v>0.99023455599999999</v>
      </c>
      <c r="GW8" s="29" t="s">
        <v>645</v>
      </c>
      <c r="GX8" s="29" t="s">
        <v>645</v>
      </c>
      <c r="GY8" s="29" t="s">
        <v>645</v>
      </c>
      <c r="GZ8" s="29">
        <v>8.9282622600000003</v>
      </c>
      <c r="HA8" s="29">
        <v>0.33972309099999998</v>
      </c>
      <c r="HB8" s="29">
        <v>0.16226153700000001</v>
      </c>
      <c r="HC8" s="29">
        <v>9.477511968</v>
      </c>
      <c r="HD8" s="29">
        <v>0.225771632</v>
      </c>
      <c r="HE8" s="29">
        <v>0.97065929100000004</v>
      </c>
      <c r="HF8" s="29" t="s">
        <v>645</v>
      </c>
      <c r="HG8" s="29" t="s">
        <v>645</v>
      </c>
      <c r="HH8" s="29" t="s">
        <v>645</v>
      </c>
      <c r="HI8" s="29">
        <v>-3.7246853139999998</v>
      </c>
      <c r="HJ8" s="29">
        <v>1.779364656</v>
      </c>
      <c r="HK8" s="29">
        <v>1.3047974120000001</v>
      </c>
    </row>
    <row r="9" spans="1:219">
      <c r="A9">
        <v>201295312</v>
      </c>
      <c r="B9" t="s">
        <v>570</v>
      </c>
      <c r="C9">
        <v>7</v>
      </c>
      <c r="D9" s="22">
        <v>1.083342799</v>
      </c>
      <c r="E9" s="22">
        <v>7.8614406999999997E-2</v>
      </c>
      <c r="F9" s="22">
        <v>0.119133422</v>
      </c>
      <c r="G9" s="22" t="s">
        <v>645</v>
      </c>
      <c r="H9" s="22" t="s">
        <v>645</v>
      </c>
      <c r="I9" s="22" t="s">
        <v>645</v>
      </c>
      <c r="J9" s="22" t="s">
        <v>645</v>
      </c>
      <c r="K9" s="22" t="s">
        <v>645</v>
      </c>
      <c r="L9" s="22" t="s">
        <v>645</v>
      </c>
      <c r="M9" s="22">
        <v>1.1222885680000001</v>
      </c>
      <c r="N9" s="22">
        <v>0.13089598899999999</v>
      </c>
      <c r="O9" s="22">
        <v>0.33397879400000002</v>
      </c>
      <c r="P9" s="22" t="s">
        <v>645</v>
      </c>
      <c r="Q9" s="22" t="s">
        <v>645</v>
      </c>
      <c r="R9" s="22" t="s">
        <v>645</v>
      </c>
      <c r="S9" s="22" t="s">
        <v>645</v>
      </c>
      <c r="T9" s="22" t="s">
        <v>645</v>
      </c>
      <c r="U9" s="22" t="s">
        <v>645</v>
      </c>
      <c r="V9" s="23">
        <v>6015.0556100000003</v>
      </c>
      <c r="W9" s="23">
        <v>111.6534146</v>
      </c>
      <c r="X9" s="23">
        <v>161.29205619999999</v>
      </c>
      <c r="Y9" s="23" t="s">
        <v>645</v>
      </c>
      <c r="Z9" s="23" t="s">
        <v>645</v>
      </c>
      <c r="AA9" s="23" t="s">
        <v>645</v>
      </c>
      <c r="AB9" s="23" t="s">
        <v>645</v>
      </c>
      <c r="AC9" s="23" t="s">
        <v>645</v>
      </c>
      <c r="AD9" s="23" t="s">
        <v>645</v>
      </c>
      <c r="AE9" s="22">
        <v>4.3713082190000003</v>
      </c>
      <c r="AF9" s="22">
        <v>0.19859023000000001</v>
      </c>
      <c r="AG9" s="22">
        <v>8.7868989999999994E-2</v>
      </c>
      <c r="AH9" s="22" t="s">
        <v>645</v>
      </c>
      <c r="AI9" s="22" t="s">
        <v>645</v>
      </c>
      <c r="AJ9" s="22" t="s">
        <v>645</v>
      </c>
      <c r="AK9" s="22" t="s">
        <v>645</v>
      </c>
      <c r="AL9" s="22" t="s">
        <v>645</v>
      </c>
      <c r="AM9" s="22" t="s">
        <v>645</v>
      </c>
      <c r="AN9" s="22">
        <v>-3.1663063999999998E-2</v>
      </c>
      <c r="AO9" s="22">
        <v>0.18848814799999999</v>
      </c>
      <c r="AP9" s="22">
        <v>0.148987341</v>
      </c>
      <c r="AQ9" s="22">
        <v>0.18635948399999999</v>
      </c>
      <c r="AR9" s="22">
        <v>0.13667822700000001</v>
      </c>
      <c r="AS9" s="22">
        <v>0.227710419</v>
      </c>
      <c r="AT9" s="22">
        <v>1.5358877763688841</v>
      </c>
      <c r="AU9" s="22">
        <v>0.41469250618493536</v>
      </c>
      <c r="AV9" s="24">
        <v>1.0587091722549182</v>
      </c>
      <c r="AW9" s="22" t="s">
        <v>645</v>
      </c>
      <c r="AX9" s="22" t="s">
        <v>645</v>
      </c>
      <c r="AY9" s="22" t="s">
        <v>645</v>
      </c>
      <c r="AZ9" s="22" t="s">
        <v>645</v>
      </c>
      <c r="BA9" s="22" t="s">
        <v>645</v>
      </c>
      <c r="BB9" s="24" t="s">
        <v>645</v>
      </c>
      <c r="BC9" s="22" t="s">
        <v>645</v>
      </c>
      <c r="BD9" s="22" t="s">
        <v>645</v>
      </c>
      <c r="BE9" s="22" t="s">
        <v>645</v>
      </c>
      <c r="BF9" s="22" t="s">
        <v>645</v>
      </c>
      <c r="BG9" s="22" t="s">
        <v>645</v>
      </c>
      <c r="BH9" s="24" t="s">
        <v>645</v>
      </c>
      <c r="BI9" s="22">
        <v>9.4923256449999993</v>
      </c>
      <c r="BJ9" s="22">
        <v>0.30477599100000002</v>
      </c>
      <c r="BK9" s="22">
        <v>0.231323204</v>
      </c>
      <c r="BL9" s="22">
        <v>3.1068883384919639</v>
      </c>
      <c r="BM9" s="22">
        <v>1.56678573862492</v>
      </c>
      <c r="BN9" s="24">
        <v>2.1854652107594363</v>
      </c>
      <c r="BO9" s="23">
        <v>343.89464550000002</v>
      </c>
      <c r="BP9" s="23">
        <v>42.376787270000001</v>
      </c>
      <c r="BQ9" s="23">
        <v>101.2393187</v>
      </c>
      <c r="BR9" s="22">
        <v>0.119014604</v>
      </c>
      <c r="BS9" s="22">
        <v>7.9462775999999999E-2</v>
      </c>
      <c r="BT9" s="22">
        <v>0.109071029</v>
      </c>
      <c r="BU9" s="29">
        <v>12.78610883</v>
      </c>
      <c r="BV9" s="29">
        <v>2.5383158999999999E-2</v>
      </c>
      <c r="BW9" s="29">
        <v>2.4562533000000001E-2</v>
      </c>
      <c r="BX9" s="29">
        <v>12.141482590000001</v>
      </c>
      <c r="BY9" s="29">
        <v>2.0099837999999998E-2</v>
      </c>
      <c r="BZ9" s="29">
        <v>2.2483507999999999E-2</v>
      </c>
      <c r="CA9" s="29">
        <v>12.424637669999999</v>
      </c>
      <c r="CB9" s="29">
        <v>1.9823183000000001E-2</v>
      </c>
      <c r="CC9" s="29">
        <v>2.0189341E-2</v>
      </c>
      <c r="CD9" s="29">
        <v>11.96716492</v>
      </c>
      <c r="CE9" s="29">
        <v>2.0781672000000001E-2</v>
      </c>
      <c r="CF9" s="29">
        <v>2.4665225999999998E-2</v>
      </c>
      <c r="CG9" s="29">
        <v>11.85701151</v>
      </c>
      <c r="CH9" s="29">
        <v>1.6568376999999999E-2</v>
      </c>
      <c r="CI9" s="29">
        <v>1.8883356E-2</v>
      </c>
      <c r="CJ9" s="29">
        <v>11.84462897</v>
      </c>
      <c r="CK9" s="29">
        <v>1.3974725E-2</v>
      </c>
      <c r="CL9" s="29">
        <v>1.3847592000000001E-2</v>
      </c>
      <c r="CM9" s="29">
        <v>11.00929176</v>
      </c>
      <c r="CN9" s="29">
        <v>1.1788504999999999E-2</v>
      </c>
      <c r="CO9" s="29">
        <v>1.1651151E-2</v>
      </c>
      <c r="CP9" s="29">
        <v>10.71655346</v>
      </c>
      <c r="CQ9" s="29">
        <v>1.164072E-2</v>
      </c>
      <c r="CR9" s="29">
        <v>1.4165549E-2</v>
      </c>
      <c r="CS9" s="29">
        <v>10.67588701</v>
      </c>
      <c r="CT9" s="29">
        <v>1.0638984000000001E-2</v>
      </c>
      <c r="CU9" s="29">
        <v>1.1342006E-2</v>
      </c>
      <c r="CV9" s="29">
        <v>10.65853618</v>
      </c>
      <c r="CW9" s="29">
        <v>1.1212783E-2</v>
      </c>
      <c r="CX9" s="29">
        <v>1.1416848E-2</v>
      </c>
      <c r="CY9" s="29">
        <v>10.670007119999999</v>
      </c>
      <c r="CZ9" s="29">
        <v>1.3791896999999999E-2</v>
      </c>
      <c r="DA9" s="29">
        <v>1.3076712000000001E-2</v>
      </c>
      <c r="DB9" s="29">
        <v>10.65202128</v>
      </c>
      <c r="DC9" s="29">
        <v>1.3288862E-2</v>
      </c>
      <c r="DD9" s="29">
        <v>1.1855599E-2</v>
      </c>
      <c r="DE9" s="29" t="s">
        <v>645</v>
      </c>
      <c r="DF9" s="29" t="s">
        <v>645</v>
      </c>
      <c r="DG9" s="29" t="s">
        <v>645</v>
      </c>
      <c r="DH9" s="29" t="s">
        <v>645</v>
      </c>
      <c r="DI9" s="29" t="s">
        <v>645</v>
      </c>
      <c r="DJ9" s="29" t="s">
        <v>645</v>
      </c>
      <c r="DK9" s="29" t="s">
        <v>645</v>
      </c>
      <c r="DL9" s="29" t="s">
        <v>645</v>
      </c>
      <c r="DM9" s="29" t="s">
        <v>645</v>
      </c>
      <c r="DN9" s="29" t="s">
        <v>645</v>
      </c>
      <c r="DO9" s="29" t="s">
        <v>645</v>
      </c>
      <c r="DP9" s="29" t="s">
        <v>645</v>
      </c>
      <c r="DQ9" s="29" t="s">
        <v>645</v>
      </c>
      <c r="DR9" s="29" t="s">
        <v>645</v>
      </c>
      <c r="DS9" s="29" t="s">
        <v>645</v>
      </c>
      <c r="DT9" s="29" t="s">
        <v>645</v>
      </c>
      <c r="DU9" s="29" t="s">
        <v>645</v>
      </c>
      <c r="DV9" s="29" t="s">
        <v>645</v>
      </c>
      <c r="DW9" s="29" t="s">
        <v>645</v>
      </c>
      <c r="DX9" s="29" t="s">
        <v>645</v>
      </c>
      <c r="DY9" s="29" t="s">
        <v>645</v>
      </c>
      <c r="DZ9" s="29" t="s">
        <v>645</v>
      </c>
      <c r="EA9" s="29" t="s">
        <v>645</v>
      </c>
      <c r="EB9" s="29" t="s">
        <v>645</v>
      </c>
      <c r="EC9" s="29" t="s">
        <v>645</v>
      </c>
      <c r="ED9" s="29" t="s">
        <v>645</v>
      </c>
      <c r="EE9" s="29" t="s">
        <v>645</v>
      </c>
      <c r="EF9" s="29" t="s">
        <v>645</v>
      </c>
      <c r="EG9" s="29" t="s">
        <v>645</v>
      </c>
      <c r="EH9" s="29" t="s">
        <v>645</v>
      </c>
      <c r="EI9" s="29" t="s">
        <v>645</v>
      </c>
      <c r="EJ9" s="29" t="s">
        <v>645</v>
      </c>
      <c r="EK9" s="29" t="s">
        <v>645</v>
      </c>
      <c r="EL9" s="29" t="s">
        <v>645</v>
      </c>
      <c r="EM9" s="29" t="s">
        <v>645</v>
      </c>
      <c r="EN9" s="29" t="s">
        <v>645</v>
      </c>
      <c r="EO9" s="29" t="s">
        <v>645</v>
      </c>
      <c r="EP9" s="29" t="s">
        <v>645</v>
      </c>
      <c r="EQ9" s="29" t="s">
        <v>645</v>
      </c>
      <c r="ER9" s="29" t="s">
        <v>645</v>
      </c>
      <c r="ES9" s="29" t="s">
        <v>645</v>
      </c>
      <c r="ET9" s="29" t="s">
        <v>645</v>
      </c>
      <c r="EU9" s="29" t="s">
        <v>645</v>
      </c>
      <c r="EV9" s="29" t="s">
        <v>645</v>
      </c>
      <c r="EW9" s="29" t="s">
        <v>645</v>
      </c>
      <c r="EX9" s="29" t="s">
        <v>645</v>
      </c>
      <c r="EY9" s="29" t="s">
        <v>645</v>
      </c>
      <c r="EZ9" s="29" t="s">
        <v>645</v>
      </c>
      <c r="FA9" s="29" t="s">
        <v>645</v>
      </c>
      <c r="FB9" s="29" t="s">
        <v>645</v>
      </c>
      <c r="FC9" s="29" t="s">
        <v>645</v>
      </c>
      <c r="FD9" s="29" t="s">
        <v>645</v>
      </c>
      <c r="FE9" s="29" t="s">
        <v>645</v>
      </c>
      <c r="FF9" s="29" t="s">
        <v>645</v>
      </c>
      <c r="FG9" s="29" t="s">
        <v>645</v>
      </c>
      <c r="FH9" s="29" t="s">
        <v>645</v>
      </c>
      <c r="FI9" s="29" t="s">
        <v>645</v>
      </c>
      <c r="FJ9" s="29" t="s">
        <v>645</v>
      </c>
      <c r="FK9" s="29" t="s">
        <v>645</v>
      </c>
      <c r="FL9" s="29" t="s">
        <v>645</v>
      </c>
      <c r="FM9" s="29" t="s">
        <v>645</v>
      </c>
      <c r="FN9" s="29" t="s">
        <v>645</v>
      </c>
      <c r="FO9" s="29" t="s">
        <v>645</v>
      </c>
      <c r="FP9" s="29" t="s">
        <v>645</v>
      </c>
      <c r="FQ9" s="29" t="s">
        <v>645</v>
      </c>
      <c r="FR9" s="29" t="s">
        <v>645</v>
      </c>
      <c r="FS9" s="29" t="s">
        <v>645</v>
      </c>
      <c r="FT9" s="29" t="s">
        <v>645</v>
      </c>
      <c r="FU9" s="29" t="s">
        <v>645</v>
      </c>
      <c r="FV9" s="29" t="s">
        <v>645</v>
      </c>
      <c r="FW9" s="29" t="s">
        <v>645</v>
      </c>
      <c r="FX9" s="29" t="s">
        <v>645</v>
      </c>
      <c r="FY9" s="29" t="s">
        <v>645</v>
      </c>
      <c r="FZ9" s="29" t="s">
        <v>645</v>
      </c>
      <c r="GA9" s="29" t="s">
        <v>645</v>
      </c>
      <c r="GB9" s="29" t="s">
        <v>645</v>
      </c>
      <c r="GC9" s="29" t="s">
        <v>645</v>
      </c>
      <c r="GD9" s="29" t="s">
        <v>645</v>
      </c>
      <c r="GE9" s="29" t="s">
        <v>645</v>
      </c>
      <c r="GF9" s="29" t="s">
        <v>645</v>
      </c>
      <c r="GG9" s="29" t="s">
        <v>645</v>
      </c>
      <c r="GH9" s="29" t="s">
        <v>645</v>
      </c>
      <c r="GI9" s="29" t="s">
        <v>645</v>
      </c>
      <c r="GJ9" s="29" t="s">
        <v>645</v>
      </c>
      <c r="GK9" s="29" t="s">
        <v>645</v>
      </c>
      <c r="GL9" s="29" t="s">
        <v>645</v>
      </c>
      <c r="GM9" s="29" t="s">
        <v>645</v>
      </c>
      <c r="GN9" s="29" t="s">
        <v>645</v>
      </c>
      <c r="GO9" s="29" t="s">
        <v>645</v>
      </c>
      <c r="GP9" s="29" t="s">
        <v>645</v>
      </c>
      <c r="GQ9" s="29" t="s">
        <v>645</v>
      </c>
      <c r="GR9" s="29" t="s">
        <v>645</v>
      </c>
      <c r="GS9" s="29" t="s">
        <v>645</v>
      </c>
      <c r="GT9" s="29" t="s">
        <v>645</v>
      </c>
      <c r="GU9" s="29" t="s">
        <v>645</v>
      </c>
      <c r="GV9" s="29" t="s">
        <v>645</v>
      </c>
      <c r="GW9" s="29" t="s">
        <v>645</v>
      </c>
      <c r="GX9" s="29" t="s">
        <v>645</v>
      </c>
      <c r="GY9" s="29" t="s">
        <v>645</v>
      </c>
      <c r="GZ9" s="29" t="s">
        <v>645</v>
      </c>
      <c r="HA9" s="29" t="s">
        <v>645</v>
      </c>
      <c r="HB9" s="29" t="s">
        <v>645</v>
      </c>
      <c r="HC9" s="29" t="s">
        <v>645</v>
      </c>
      <c r="HD9" s="29" t="s">
        <v>645</v>
      </c>
      <c r="HE9" s="29" t="s">
        <v>645</v>
      </c>
      <c r="HF9" s="29" t="s">
        <v>645</v>
      </c>
      <c r="HG9" s="29" t="s">
        <v>645</v>
      </c>
      <c r="HH9" s="29" t="s">
        <v>645</v>
      </c>
      <c r="HI9" s="29">
        <v>7.86687198</v>
      </c>
      <c r="HJ9" s="29">
        <v>1.390700461</v>
      </c>
      <c r="HK9" s="29">
        <v>0.87625837200000001</v>
      </c>
    </row>
    <row r="10" spans="1:219">
      <c r="A10">
        <v>201324549</v>
      </c>
      <c r="B10" t="s">
        <v>571</v>
      </c>
      <c r="C10">
        <v>8</v>
      </c>
      <c r="D10" s="22">
        <v>1.3187268320000001</v>
      </c>
      <c r="E10" s="22">
        <v>0.120019563</v>
      </c>
      <c r="F10" s="22">
        <v>0.114650791</v>
      </c>
      <c r="G10" s="22">
        <v>0.74977670799999996</v>
      </c>
      <c r="H10" s="22">
        <v>0.17067231299999999</v>
      </c>
      <c r="I10" s="22">
        <v>0.24781472700000001</v>
      </c>
      <c r="J10" s="22">
        <v>0.53380676000000005</v>
      </c>
      <c r="K10" s="22">
        <v>0.25490808399999998</v>
      </c>
      <c r="L10" s="22">
        <v>0.18097022400000001</v>
      </c>
      <c r="M10" s="22">
        <v>1.462661261</v>
      </c>
      <c r="N10" s="22">
        <v>0.18577051</v>
      </c>
      <c r="O10" s="22">
        <v>0.25419841799999998</v>
      </c>
      <c r="P10" s="22">
        <v>0.69048542000000002</v>
      </c>
      <c r="Q10" s="22">
        <v>0.14034021399999999</v>
      </c>
      <c r="R10" s="22">
        <v>0.24168448200000001</v>
      </c>
      <c r="S10" s="22">
        <v>0.50525970399999998</v>
      </c>
      <c r="T10" s="22">
        <v>0.22833573700000001</v>
      </c>
      <c r="U10" s="22">
        <v>0.15687888699999999</v>
      </c>
      <c r="V10" s="23">
        <v>6672.712853</v>
      </c>
      <c r="W10" s="23">
        <v>159.46565129999999</v>
      </c>
      <c r="X10" s="23">
        <v>154.27136369999999</v>
      </c>
      <c r="Y10" s="23">
        <v>4688.0636210000002</v>
      </c>
      <c r="Z10" s="23">
        <v>750.15946810000003</v>
      </c>
      <c r="AA10" s="23">
        <v>1201.4769839999999</v>
      </c>
      <c r="AB10" s="23">
        <v>3785.9472289999999</v>
      </c>
      <c r="AC10" s="23">
        <v>411.8945751</v>
      </c>
      <c r="AD10" s="23">
        <v>750.35709329999997</v>
      </c>
      <c r="AE10" s="22">
        <v>4.2277496030000004</v>
      </c>
      <c r="AF10" s="22">
        <v>0.10584700900000001</v>
      </c>
      <c r="AG10" s="22">
        <v>8.4951998000000001E-2</v>
      </c>
      <c r="AH10" s="22">
        <v>4.6350708389999999</v>
      </c>
      <c r="AI10" s="22">
        <v>0.13548903500000001</v>
      </c>
      <c r="AJ10" s="22">
        <v>8.6536953E-2</v>
      </c>
      <c r="AK10" s="22">
        <v>4.758341121</v>
      </c>
      <c r="AL10" s="22">
        <v>0.107893582</v>
      </c>
      <c r="AM10" s="22">
        <v>0.241259796</v>
      </c>
      <c r="AN10" s="22">
        <v>-6.1524242999999999E-2</v>
      </c>
      <c r="AO10" s="22">
        <v>0.170942547</v>
      </c>
      <c r="AP10" s="22">
        <v>0.138148612</v>
      </c>
      <c r="AQ10" s="22">
        <v>0.58696228299999997</v>
      </c>
      <c r="AR10" s="22">
        <v>0.14292442399999999</v>
      </c>
      <c r="AS10" s="22">
        <v>0.14629692499999999</v>
      </c>
      <c r="AT10" s="22">
        <v>3.863334238520173</v>
      </c>
      <c r="AU10" s="22">
        <v>1.0833786426722889</v>
      </c>
      <c r="AV10" s="24">
        <v>1.5474374382263698</v>
      </c>
      <c r="AW10" s="22">
        <v>-0.68838058599999996</v>
      </c>
      <c r="AX10" s="22">
        <v>0.49851259999999997</v>
      </c>
      <c r="AY10" s="22">
        <v>0.66363787299999999</v>
      </c>
      <c r="AZ10" s="22">
        <v>0.2049365467860888</v>
      </c>
      <c r="BA10" s="22">
        <v>0.1399075859545022</v>
      </c>
      <c r="BB10" s="24">
        <v>0.73968378066362073</v>
      </c>
      <c r="BC10" s="22">
        <v>-1.3313065719999999</v>
      </c>
      <c r="BD10" s="22">
        <v>0.70945590999999997</v>
      </c>
      <c r="BE10" s="22">
        <v>0.55537879499999998</v>
      </c>
      <c r="BF10" s="22">
        <v>4.6633007791208402E-2</v>
      </c>
      <c r="BG10" s="22">
        <v>3.7528897338958346E-2</v>
      </c>
      <c r="BH10" s="24">
        <v>0.1208891363611995</v>
      </c>
      <c r="BI10" s="22">
        <v>9.27072377</v>
      </c>
      <c r="BJ10" s="22">
        <v>0.11317675200000001</v>
      </c>
      <c r="BK10" s="22">
        <v>0.122932351</v>
      </c>
      <c r="BL10" s="22">
        <v>1.8651929703898902</v>
      </c>
      <c r="BM10" s="22">
        <v>0.42789431927027155</v>
      </c>
      <c r="BN10" s="24">
        <v>0.61026821447327284</v>
      </c>
      <c r="BO10" s="23">
        <v>594.96132690000002</v>
      </c>
      <c r="BP10" s="23">
        <v>86.779431669999994</v>
      </c>
      <c r="BQ10" s="23">
        <v>112.20714220000001</v>
      </c>
      <c r="BR10" s="22">
        <v>0.15382639000000001</v>
      </c>
      <c r="BS10" s="22">
        <v>9.9525244999999998E-2</v>
      </c>
      <c r="BT10" s="22">
        <v>9.1500156999999999E-2</v>
      </c>
      <c r="BU10" s="29">
        <v>12.701793009999999</v>
      </c>
      <c r="BV10" s="29">
        <v>1.8105922E-2</v>
      </c>
      <c r="BW10" s="29">
        <v>1.8420064999999999E-2</v>
      </c>
      <c r="BX10" s="29">
        <v>12.19156508</v>
      </c>
      <c r="BY10" s="29">
        <v>1.396759E-2</v>
      </c>
      <c r="BZ10" s="29">
        <v>1.3689793E-2</v>
      </c>
      <c r="CA10" s="29">
        <v>12.39704553</v>
      </c>
      <c r="CB10" s="29">
        <v>1.4963762E-2</v>
      </c>
      <c r="CC10" s="29">
        <v>1.5037900999999999E-2</v>
      </c>
      <c r="CD10" s="29">
        <v>12.06458703</v>
      </c>
      <c r="CE10" s="29">
        <v>1.5411556E-2</v>
      </c>
      <c r="CF10" s="29">
        <v>1.5238542000000001E-2</v>
      </c>
      <c r="CG10" s="29">
        <v>11.996171459999999</v>
      </c>
      <c r="CH10" s="29">
        <v>1.5264784E-2</v>
      </c>
      <c r="CI10" s="29">
        <v>1.4803797E-2</v>
      </c>
      <c r="CJ10" s="29">
        <v>12.012127899999999</v>
      </c>
      <c r="CK10" s="29">
        <v>1.5332001E-2</v>
      </c>
      <c r="CL10" s="29">
        <v>1.5152862E-2</v>
      </c>
      <c r="CM10" s="29">
        <v>11.216896869999999</v>
      </c>
      <c r="CN10" s="29">
        <v>1.3338157E-2</v>
      </c>
      <c r="CO10" s="29">
        <v>1.2776490999999999E-2</v>
      </c>
      <c r="CP10" s="29">
        <v>10.96561009</v>
      </c>
      <c r="CQ10" s="29">
        <v>1.2055909E-2</v>
      </c>
      <c r="CR10" s="29">
        <v>1.2758159E-2</v>
      </c>
      <c r="CS10" s="29">
        <v>10.921729490000001</v>
      </c>
      <c r="CT10" s="29">
        <v>1.1413428999999999E-2</v>
      </c>
      <c r="CU10" s="29">
        <v>1.1915778E-2</v>
      </c>
      <c r="CV10" s="29">
        <v>10.90225083</v>
      </c>
      <c r="CW10" s="29">
        <v>1.1661189000000001E-2</v>
      </c>
      <c r="CX10" s="29">
        <v>1.1810269E-2</v>
      </c>
      <c r="CY10" s="29">
        <v>10.901199310000001</v>
      </c>
      <c r="CZ10" s="29">
        <v>1.2792352E-2</v>
      </c>
      <c r="DA10" s="29">
        <v>1.1877454000000001E-2</v>
      </c>
      <c r="DB10" s="29">
        <v>10.89110022</v>
      </c>
      <c r="DC10" s="29">
        <v>1.4735478999999999E-2</v>
      </c>
      <c r="DD10" s="29">
        <v>1.4355781999999999E-2</v>
      </c>
      <c r="DE10" s="29">
        <v>12.72936451</v>
      </c>
      <c r="DF10" s="29">
        <v>2.8516565000000001E-2</v>
      </c>
      <c r="DG10" s="29">
        <v>0.16252451200000001</v>
      </c>
      <c r="DH10" s="29">
        <v>17.145051540000001</v>
      </c>
      <c r="DI10" s="29">
        <v>2.3218863249999999</v>
      </c>
      <c r="DJ10" s="29">
        <v>1.9125092699999999</v>
      </c>
      <c r="DK10" s="29">
        <v>19.74372499</v>
      </c>
      <c r="DL10" s="29">
        <v>2.0217417370000001</v>
      </c>
      <c r="DM10" s="29">
        <v>2.3053505319999998</v>
      </c>
      <c r="DN10" s="29">
        <v>12.238898389999999</v>
      </c>
      <c r="DO10" s="29">
        <v>3.9539448999999997E-2</v>
      </c>
      <c r="DP10" s="29">
        <v>0.18524411199999999</v>
      </c>
      <c r="DQ10" s="29">
        <v>15.982740359999999</v>
      </c>
      <c r="DR10" s="29">
        <v>1.869342139</v>
      </c>
      <c r="DS10" s="29">
        <v>1.666945608</v>
      </c>
      <c r="DT10" s="29">
        <v>18.331932340000002</v>
      </c>
      <c r="DU10" s="29">
        <v>1.8335554009999999</v>
      </c>
      <c r="DV10" s="29">
        <v>2.1669146380000002</v>
      </c>
      <c r="DW10" s="29">
        <v>12.42934548</v>
      </c>
      <c r="DX10" s="29">
        <v>2.9389816999999999E-2</v>
      </c>
      <c r="DY10" s="29">
        <v>0.17304836000000001</v>
      </c>
      <c r="DZ10" s="29">
        <v>16.594762419999999</v>
      </c>
      <c r="EA10" s="29">
        <v>2.1619333670000001</v>
      </c>
      <c r="EB10" s="29">
        <v>1.859820029</v>
      </c>
      <c r="EC10" s="29">
        <v>19.149826180000002</v>
      </c>
      <c r="ED10" s="29">
        <v>1.9927761719999999</v>
      </c>
      <c r="EE10" s="29">
        <v>2.2596289120000002</v>
      </c>
      <c r="EF10" s="29">
        <v>12.12655663</v>
      </c>
      <c r="EG10" s="29">
        <v>4.9136929000000003E-2</v>
      </c>
      <c r="EH10" s="29">
        <v>0.19302301599999999</v>
      </c>
      <c r="EI10" s="29">
        <v>15.571285</v>
      </c>
      <c r="EJ10" s="29">
        <v>1.6557670499999999</v>
      </c>
      <c r="EK10" s="29">
        <v>1.5523351620000001</v>
      </c>
      <c r="EL10" s="29">
        <v>17.79985258</v>
      </c>
      <c r="EM10" s="29">
        <v>1.7497921890000001</v>
      </c>
      <c r="EN10" s="29">
        <v>2.1350959810000001</v>
      </c>
      <c r="EO10" s="29">
        <v>12.07867894</v>
      </c>
      <c r="EP10" s="29">
        <v>5.9797906999999997E-2</v>
      </c>
      <c r="EQ10" s="29">
        <v>0.19674998499999999</v>
      </c>
      <c r="ER10" s="29">
        <v>15.227338270000001</v>
      </c>
      <c r="ES10" s="29">
        <v>1.4446851860000001</v>
      </c>
      <c r="ET10" s="29">
        <v>1.2276410250000001</v>
      </c>
      <c r="EU10" s="29">
        <v>17.009516820000002</v>
      </c>
      <c r="EV10" s="29">
        <v>1.3441055040000001</v>
      </c>
      <c r="EW10" s="29">
        <v>1.831234477</v>
      </c>
      <c r="EX10" s="29">
        <v>12.11325242</v>
      </c>
      <c r="EY10" s="29">
        <v>6.8572786999999996E-2</v>
      </c>
      <c r="EZ10" s="29">
        <v>0.19945527499999999</v>
      </c>
      <c r="FA10" s="29">
        <v>15.05515866</v>
      </c>
      <c r="FB10" s="29">
        <v>1.303798998</v>
      </c>
      <c r="FC10" s="29">
        <v>1.0244211110000001</v>
      </c>
      <c r="FD10" s="29">
        <v>16.56269657</v>
      </c>
      <c r="FE10" s="29">
        <v>1.100334981</v>
      </c>
      <c r="FF10" s="29">
        <v>1.646782054</v>
      </c>
      <c r="FG10" s="29">
        <v>11.351813979999999</v>
      </c>
      <c r="FH10" s="29">
        <v>8.1080212999999998E-2</v>
      </c>
      <c r="FI10" s="29">
        <v>0.201804655</v>
      </c>
      <c r="FJ10" s="29">
        <v>13.94404935</v>
      </c>
      <c r="FK10" s="29">
        <v>1.054297917</v>
      </c>
      <c r="FL10" s="29">
        <v>0.863372111</v>
      </c>
      <c r="FM10" s="29">
        <v>15.263230099999999</v>
      </c>
      <c r="FN10" s="29">
        <v>0.95155752699999996</v>
      </c>
      <c r="FO10" s="29">
        <v>1.522185941</v>
      </c>
      <c r="FP10" s="29">
        <v>11.14550363</v>
      </c>
      <c r="FQ10" s="29">
        <v>9.2894590999999999E-2</v>
      </c>
      <c r="FR10" s="29">
        <v>0.20671378900000001</v>
      </c>
      <c r="FS10" s="29">
        <v>13.36592321</v>
      </c>
      <c r="FT10" s="29">
        <v>0.80093815700000004</v>
      </c>
      <c r="FU10" s="29">
        <v>0.78775934999999997</v>
      </c>
      <c r="FV10" s="29">
        <v>14.61892113</v>
      </c>
      <c r="FW10" s="29">
        <v>0.926385609</v>
      </c>
      <c r="FX10" s="29">
        <v>1.5867356429999999</v>
      </c>
      <c r="FY10" s="29">
        <v>11.112583450000001</v>
      </c>
      <c r="FZ10" s="29">
        <v>9.5251191999999998E-2</v>
      </c>
      <c r="GA10" s="29">
        <v>0.207277032</v>
      </c>
      <c r="GB10" s="29">
        <v>13.26712388</v>
      </c>
      <c r="GC10" s="29">
        <v>0.74975109500000003</v>
      </c>
      <c r="GD10" s="29">
        <v>0.70374036100000004</v>
      </c>
      <c r="GE10" s="29">
        <v>14.424134860000001</v>
      </c>
      <c r="GF10" s="29">
        <v>0.84639543299999997</v>
      </c>
      <c r="GG10" s="29">
        <v>1.544333878</v>
      </c>
      <c r="GH10" s="29">
        <v>11.09916428</v>
      </c>
      <c r="GI10" s="29">
        <v>9.6227234999999994E-2</v>
      </c>
      <c r="GJ10" s="29">
        <v>0.20736632099999999</v>
      </c>
      <c r="GK10" s="29">
        <v>13.225956310000001</v>
      </c>
      <c r="GL10" s="29">
        <v>0.73255981699999995</v>
      </c>
      <c r="GM10" s="29">
        <v>0.65823878400000002</v>
      </c>
      <c r="GN10" s="29">
        <v>14.319225510000001</v>
      </c>
      <c r="GO10" s="29">
        <v>0.78897886100000003</v>
      </c>
      <c r="GP10" s="29">
        <v>1.493238778</v>
      </c>
      <c r="GQ10" s="29">
        <v>11.094127459999999</v>
      </c>
      <c r="GR10" s="29">
        <v>9.5795168999999999E-2</v>
      </c>
      <c r="GS10" s="29">
        <v>0.20601528599999999</v>
      </c>
      <c r="GT10" s="29">
        <v>13.276941450000001</v>
      </c>
      <c r="GU10" s="29">
        <v>0.76598056299999995</v>
      </c>
      <c r="GV10" s="29">
        <v>0.60628019399999999</v>
      </c>
      <c r="GW10" s="29">
        <v>14.258275960000001</v>
      </c>
      <c r="GX10" s="29">
        <v>0.67804348299999995</v>
      </c>
      <c r="GY10" s="29">
        <v>1.371088402</v>
      </c>
      <c r="GZ10" s="29">
        <v>11.09613455</v>
      </c>
      <c r="HA10" s="29">
        <v>9.6408234999999995E-2</v>
      </c>
      <c r="HB10" s="29">
        <v>0.20656413000000001</v>
      </c>
      <c r="HC10" s="29">
        <v>13.197113079999999</v>
      </c>
      <c r="HD10" s="29">
        <v>0.70893101999999997</v>
      </c>
      <c r="HE10" s="29">
        <v>0.58442183199999997</v>
      </c>
      <c r="HF10" s="29">
        <v>14.15547003</v>
      </c>
      <c r="HG10" s="29">
        <v>0.66376529699999998</v>
      </c>
      <c r="HH10" s="29">
        <v>1.3523728189999999</v>
      </c>
      <c r="HI10" s="29">
        <v>12.20982126</v>
      </c>
      <c r="HJ10" s="29">
        <v>1.7453373270000001</v>
      </c>
      <c r="HK10" s="29">
        <v>1.222888907</v>
      </c>
    </row>
    <row r="11" spans="1:219">
      <c r="A11">
        <v>201338508</v>
      </c>
      <c r="B11" t="s">
        <v>572</v>
      </c>
      <c r="C11">
        <v>9</v>
      </c>
      <c r="D11" s="22">
        <v>0.53982981799999996</v>
      </c>
      <c r="E11" s="22">
        <v>1.3462221999999999E-2</v>
      </c>
      <c r="F11" s="22">
        <v>1.342163E-2</v>
      </c>
      <c r="G11" s="22" t="s">
        <v>645</v>
      </c>
      <c r="H11" s="22" t="s">
        <v>645</v>
      </c>
      <c r="I11" s="22" t="s">
        <v>645</v>
      </c>
      <c r="J11" s="22" t="s">
        <v>645</v>
      </c>
      <c r="K11" s="22" t="s">
        <v>645</v>
      </c>
      <c r="L11" s="22" t="s">
        <v>645</v>
      </c>
      <c r="M11" s="22">
        <v>0.52706312600000005</v>
      </c>
      <c r="N11" s="22">
        <v>1.4348191999999999E-2</v>
      </c>
      <c r="O11" s="22">
        <v>1.3756061E-2</v>
      </c>
      <c r="P11" s="22" t="s">
        <v>645</v>
      </c>
      <c r="Q11" s="22" t="s">
        <v>645</v>
      </c>
      <c r="R11" s="22" t="s">
        <v>645</v>
      </c>
      <c r="S11" s="22" t="s">
        <v>645</v>
      </c>
      <c r="T11" s="22" t="s">
        <v>645</v>
      </c>
      <c r="U11" s="22" t="s">
        <v>645</v>
      </c>
      <c r="V11" s="23">
        <v>4125.0674349999999</v>
      </c>
      <c r="W11" s="23">
        <v>49.117410219999996</v>
      </c>
      <c r="X11" s="23">
        <v>57.576954919999999</v>
      </c>
      <c r="Y11" s="23" t="s">
        <v>645</v>
      </c>
      <c r="Z11" s="23" t="s">
        <v>645</v>
      </c>
      <c r="AA11" s="23" t="s">
        <v>645</v>
      </c>
      <c r="AB11" s="23" t="s">
        <v>645</v>
      </c>
      <c r="AC11" s="23" t="s">
        <v>645</v>
      </c>
      <c r="AD11" s="23" t="s">
        <v>645</v>
      </c>
      <c r="AE11" s="22">
        <v>4.7283919179999998</v>
      </c>
      <c r="AF11" s="22">
        <v>1.8131578999999998E-2</v>
      </c>
      <c r="AG11" s="22">
        <v>1.5249188E-2</v>
      </c>
      <c r="AH11" s="22" t="s">
        <v>645</v>
      </c>
      <c r="AI11" s="22" t="s">
        <v>645</v>
      </c>
      <c r="AJ11" s="22" t="s">
        <v>645</v>
      </c>
      <c r="AK11" s="22" t="s">
        <v>645</v>
      </c>
      <c r="AL11" s="22" t="s">
        <v>645</v>
      </c>
      <c r="AM11" s="22" t="s">
        <v>645</v>
      </c>
      <c r="AN11" s="22">
        <v>-0.50947698299999999</v>
      </c>
      <c r="AO11" s="22">
        <v>5.6799752000000002E-2</v>
      </c>
      <c r="AP11" s="22">
        <v>3.9313595999999999E-2</v>
      </c>
      <c r="AQ11" s="22">
        <v>-1.140967109</v>
      </c>
      <c r="AR11" s="22">
        <v>4.2552331999999998E-2</v>
      </c>
      <c r="AS11" s="22">
        <v>4.1749913E-2</v>
      </c>
      <c r="AT11" s="22">
        <v>7.2282454415915465E-2</v>
      </c>
      <c r="AU11" s="22">
        <v>6.7463595924702052E-3</v>
      </c>
      <c r="AV11" s="24">
        <v>7.2936736744687036E-3</v>
      </c>
      <c r="AW11" s="22" t="s">
        <v>645</v>
      </c>
      <c r="AX11" s="22" t="s">
        <v>645</v>
      </c>
      <c r="AY11" s="22" t="s">
        <v>645</v>
      </c>
      <c r="AZ11" s="22" t="s">
        <v>645</v>
      </c>
      <c r="BA11" s="22" t="s">
        <v>645</v>
      </c>
      <c r="BB11" s="24" t="s">
        <v>645</v>
      </c>
      <c r="BC11" s="22" t="s">
        <v>645</v>
      </c>
      <c r="BD11" s="22" t="s">
        <v>645</v>
      </c>
      <c r="BE11" s="22" t="s">
        <v>645</v>
      </c>
      <c r="BF11" s="22" t="s">
        <v>645</v>
      </c>
      <c r="BG11" s="22" t="s">
        <v>645</v>
      </c>
      <c r="BH11" s="24" t="s">
        <v>645</v>
      </c>
      <c r="BI11" s="22">
        <v>9.5900595099999997</v>
      </c>
      <c r="BJ11" s="22">
        <v>0.393348431</v>
      </c>
      <c r="BK11" s="22">
        <v>0.41332836499999998</v>
      </c>
      <c r="BL11" s="22">
        <v>3.8909845827327478</v>
      </c>
      <c r="BM11" s="22">
        <v>2.3180484860445292</v>
      </c>
      <c r="BN11" s="24">
        <v>6.1873291826173631</v>
      </c>
      <c r="BO11" s="23">
        <v>185.35526960000001</v>
      </c>
      <c r="BP11" s="23">
        <v>6.8634169810000003</v>
      </c>
      <c r="BQ11" s="23">
        <v>6.7874519219999998</v>
      </c>
      <c r="BR11" s="22">
        <v>0.11528160699999999</v>
      </c>
      <c r="BS11" s="22">
        <v>6.8911360000000005E-2</v>
      </c>
      <c r="BT11" s="22">
        <v>8.3675482999999995E-2</v>
      </c>
      <c r="BU11" s="29">
        <v>16.214584259999999</v>
      </c>
      <c r="BV11" s="29">
        <v>2.0579285999999999E-2</v>
      </c>
      <c r="BW11" s="29">
        <v>2.0913194999999999E-2</v>
      </c>
      <c r="BX11" s="29">
        <v>14.8727766</v>
      </c>
      <c r="BY11" s="29">
        <v>1.3031909E-2</v>
      </c>
      <c r="BZ11" s="29">
        <v>1.3955975000000001E-2</v>
      </c>
      <c r="CA11" s="29">
        <v>15.62388898</v>
      </c>
      <c r="CB11" s="29">
        <v>1.8588783000000001E-2</v>
      </c>
      <c r="CC11" s="29">
        <v>1.8884917000000001E-2</v>
      </c>
      <c r="CD11" s="29">
        <v>14.355451329999999</v>
      </c>
      <c r="CE11" s="29">
        <v>1.1559010999999999E-2</v>
      </c>
      <c r="CF11" s="29">
        <v>1.2577896E-2</v>
      </c>
      <c r="CG11" s="29">
        <v>13.869182670000001</v>
      </c>
      <c r="CH11" s="29">
        <v>1.0975568999999999E-2</v>
      </c>
      <c r="CI11" s="29">
        <v>1.1021381E-2</v>
      </c>
      <c r="CJ11" s="29">
        <v>13.602932060000001</v>
      </c>
      <c r="CK11" s="29">
        <v>1.1488876E-2</v>
      </c>
      <c r="CL11" s="29">
        <v>1.0929365E-2</v>
      </c>
      <c r="CM11" s="29">
        <v>12.40768169</v>
      </c>
      <c r="CN11" s="29">
        <v>1.0223438E-2</v>
      </c>
      <c r="CO11" s="29">
        <v>9.7022050000000002E-3</v>
      </c>
      <c r="CP11" s="29">
        <v>11.758919580000001</v>
      </c>
      <c r="CQ11" s="29">
        <v>1.4866634E-2</v>
      </c>
      <c r="CR11" s="29">
        <v>1.4338009000000001E-2</v>
      </c>
      <c r="CS11" s="29">
        <v>11.599705050000001</v>
      </c>
      <c r="CT11" s="29">
        <v>1.1339639E-2</v>
      </c>
      <c r="CU11" s="29">
        <v>1.1528666999999999E-2</v>
      </c>
      <c r="CV11" s="29">
        <v>11.501361129999999</v>
      </c>
      <c r="CW11" s="29">
        <v>1.1461145000000001E-2</v>
      </c>
      <c r="CX11" s="29">
        <v>1.1930455E-2</v>
      </c>
      <c r="CY11" s="29">
        <v>11.494815729999999</v>
      </c>
      <c r="CZ11" s="29">
        <v>1.6414224000000002E-2</v>
      </c>
      <c r="DA11" s="29">
        <v>1.6555561999999999E-2</v>
      </c>
      <c r="DB11" s="29">
        <v>11.38298404</v>
      </c>
      <c r="DC11" s="29">
        <v>2.0519308E-2</v>
      </c>
      <c r="DD11" s="29">
        <v>2.1677687000000001E-2</v>
      </c>
      <c r="DE11" s="29" t="s">
        <v>645</v>
      </c>
      <c r="DF11" s="29" t="s">
        <v>645</v>
      </c>
      <c r="DG11" s="29" t="s">
        <v>645</v>
      </c>
      <c r="DH11" s="29" t="s">
        <v>645</v>
      </c>
      <c r="DI11" s="29" t="s">
        <v>645</v>
      </c>
      <c r="DJ11" s="29" t="s">
        <v>645</v>
      </c>
      <c r="DK11" s="29" t="s">
        <v>645</v>
      </c>
      <c r="DL11" s="29" t="s">
        <v>645</v>
      </c>
      <c r="DM11" s="29" t="s">
        <v>645</v>
      </c>
      <c r="DN11" s="29" t="s">
        <v>645</v>
      </c>
      <c r="DO11" s="29" t="s">
        <v>645</v>
      </c>
      <c r="DP11" s="29" t="s">
        <v>645</v>
      </c>
      <c r="DQ11" s="29" t="s">
        <v>645</v>
      </c>
      <c r="DR11" s="29" t="s">
        <v>645</v>
      </c>
      <c r="DS11" s="29" t="s">
        <v>645</v>
      </c>
      <c r="DT11" s="29" t="s">
        <v>645</v>
      </c>
      <c r="DU11" s="29" t="s">
        <v>645</v>
      </c>
      <c r="DV11" s="29" t="s">
        <v>645</v>
      </c>
      <c r="DW11" s="29" t="s">
        <v>645</v>
      </c>
      <c r="DX11" s="29" t="s">
        <v>645</v>
      </c>
      <c r="DY11" s="29" t="s">
        <v>645</v>
      </c>
      <c r="DZ11" s="29" t="s">
        <v>645</v>
      </c>
      <c r="EA11" s="29" t="s">
        <v>645</v>
      </c>
      <c r="EB11" s="29" t="s">
        <v>645</v>
      </c>
      <c r="EC11" s="29" t="s">
        <v>645</v>
      </c>
      <c r="ED11" s="29" t="s">
        <v>645</v>
      </c>
      <c r="EE11" s="29" t="s">
        <v>645</v>
      </c>
      <c r="EF11" s="29" t="s">
        <v>645</v>
      </c>
      <c r="EG11" s="29" t="s">
        <v>645</v>
      </c>
      <c r="EH11" s="29" t="s">
        <v>645</v>
      </c>
      <c r="EI11" s="29" t="s">
        <v>645</v>
      </c>
      <c r="EJ11" s="29" t="s">
        <v>645</v>
      </c>
      <c r="EK11" s="29" t="s">
        <v>645</v>
      </c>
      <c r="EL11" s="29" t="s">
        <v>645</v>
      </c>
      <c r="EM11" s="29" t="s">
        <v>645</v>
      </c>
      <c r="EN11" s="29" t="s">
        <v>645</v>
      </c>
      <c r="EO11" s="29" t="s">
        <v>645</v>
      </c>
      <c r="EP11" s="29" t="s">
        <v>645</v>
      </c>
      <c r="EQ11" s="29" t="s">
        <v>645</v>
      </c>
      <c r="ER11" s="29" t="s">
        <v>645</v>
      </c>
      <c r="ES11" s="29" t="s">
        <v>645</v>
      </c>
      <c r="ET11" s="29" t="s">
        <v>645</v>
      </c>
      <c r="EU11" s="29" t="s">
        <v>645</v>
      </c>
      <c r="EV11" s="29" t="s">
        <v>645</v>
      </c>
      <c r="EW11" s="29" t="s">
        <v>645</v>
      </c>
      <c r="EX11" s="29" t="s">
        <v>645</v>
      </c>
      <c r="EY11" s="29" t="s">
        <v>645</v>
      </c>
      <c r="EZ11" s="29" t="s">
        <v>645</v>
      </c>
      <c r="FA11" s="29" t="s">
        <v>645</v>
      </c>
      <c r="FB11" s="29" t="s">
        <v>645</v>
      </c>
      <c r="FC11" s="29" t="s">
        <v>645</v>
      </c>
      <c r="FD11" s="29" t="s">
        <v>645</v>
      </c>
      <c r="FE11" s="29" t="s">
        <v>645</v>
      </c>
      <c r="FF11" s="29" t="s">
        <v>645</v>
      </c>
      <c r="FG11" s="29" t="s">
        <v>645</v>
      </c>
      <c r="FH11" s="29" t="s">
        <v>645</v>
      </c>
      <c r="FI11" s="29" t="s">
        <v>645</v>
      </c>
      <c r="FJ11" s="29" t="s">
        <v>645</v>
      </c>
      <c r="FK11" s="29" t="s">
        <v>645</v>
      </c>
      <c r="FL11" s="29" t="s">
        <v>645</v>
      </c>
      <c r="FM11" s="29" t="s">
        <v>645</v>
      </c>
      <c r="FN11" s="29" t="s">
        <v>645</v>
      </c>
      <c r="FO11" s="29" t="s">
        <v>645</v>
      </c>
      <c r="FP11" s="29" t="s">
        <v>645</v>
      </c>
      <c r="FQ11" s="29" t="s">
        <v>645</v>
      </c>
      <c r="FR11" s="29" t="s">
        <v>645</v>
      </c>
      <c r="FS11" s="29" t="s">
        <v>645</v>
      </c>
      <c r="FT11" s="29" t="s">
        <v>645</v>
      </c>
      <c r="FU11" s="29" t="s">
        <v>645</v>
      </c>
      <c r="FV11" s="29" t="s">
        <v>645</v>
      </c>
      <c r="FW11" s="29" t="s">
        <v>645</v>
      </c>
      <c r="FX11" s="29" t="s">
        <v>645</v>
      </c>
      <c r="FY11" s="29" t="s">
        <v>645</v>
      </c>
      <c r="FZ11" s="29" t="s">
        <v>645</v>
      </c>
      <c r="GA11" s="29" t="s">
        <v>645</v>
      </c>
      <c r="GB11" s="29" t="s">
        <v>645</v>
      </c>
      <c r="GC11" s="29" t="s">
        <v>645</v>
      </c>
      <c r="GD11" s="29" t="s">
        <v>645</v>
      </c>
      <c r="GE11" s="29" t="s">
        <v>645</v>
      </c>
      <c r="GF11" s="29" t="s">
        <v>645</v>
      </c>
      <c r="GG11" s="29" t="s">
        <v>645</v>
      </c>
      <c r="GH11" s="29" t="s">
        <v>645</v>
      </c>
      <c r="GI11" s="29" t="s">
        <v>645</v>
      </c>
      <c r="GJ11" s="29" t="s">
        <v>645</v>
      </c>
      <c r="GK11" s="29" t="s">
        <v>645</v>
      </c>
      <c r="GL11" s="29" t="s">
        <v>645</v>
      </c>
      <c r="GM11" s="29" t="s">
        <v>645</v>
      </c>
      <c r="GN11" s="29" t="s">
        <v>645</v>
      </c>
      <c r="GO11" s="29" t="s">
        <v>645</v>
      </c>
      <c r="GP11" s="29" t="s">
        <v>645</v>
      </c>
      <c r="GQ11" s="29" t="s">
        <v>645</v>
      </c>
      <c r="GR11" s="29" t="s">
        <v>645</v>
      </c>
      <c r="GS11" s="29" t="s">
        <v>645</v>
      </c>
      <c r="GT11" s="29" t="s">
        <v>645</v>
      </c>
      <c r="GU11" s="29" t="s">
        <v>645</v>
      </c>
      <c r="GV11" s="29" t="s">
        <v>645</v>
      </c>
      <c r="GW11" s="29" t="s">
        <v>645</v>
      </c>
      <c r="GX11" s="29" t="s">
        <v>645</v>
      </c>
      <c r="GY11" s="29" t="s">
        <v>645</v>
      </c>
      <c r="GZ11" s="29" t="s">
        <v>645</v>
      </c>
      <c r="HA11" s="29" t="s">
        <v>645</v>
      </c>
      <c r="HB11" s="29" t="s">
        <v>645</v>
      </c>
      <c r="HC11" s="29" t="s">
        <v>645</v>
      </c>
      <c r="HD11" s="29" t="s">
        <v>645</v>
      </c>
      <c r="HE11" s="29" t="s">
        <v>645</v>
      </c>
      <c r="HF11" s="29" t="s">
        <v>645</v>
      </c>
      <c r="HG11" s="29" t="s">
        <v>645</v>
      </c>
      <c r="HH11" s="29" t="s">
        <v>645</v>
      </c>
      <c r="HI11" s="29">
        <v>3.1028271639999998</v>
      </c>
      <c r="HJ11" s="29">
        <v>1.5901408109999999</v>
      </c>
      <c r="HK11" s="29">
        <v>0.99707294800000001</v>
      </c>
    </row>
    <row r="12" spans="1:219">
      <c r="A12">
        <v>201367065</v>
      </c>
      <c r="B12" t="s">
        <v>572</v>
      </c>
      <c r="C12">
        <v>10</v>
      </c>
      <c r="D12" s="22">
        <v>0.54020954099999996</v>
      </c>
      <c r="E12" s="22">
        <v>1.7051831999999999E-2</v>
      </c>
      <c r="F12" s="22">
        <v>1.6109753000000001E-2</v>
      </c>
      <c r="G12" s="22" t="s">
        <v>645</v>
      </c>
      <c r="H12" s="22" t="s">
        <v>645</v>
      </c>
      <c r="I12" s="22" t="s">
        <v>645</v>
      </c>
      <c r="J12" s="22" t="s">
        <v>645</v>
      </c>
      <c r="K12" s="22" t="s">
        <v>645</v>
      </c>
      <c r="L12" s="22" t="s">
        <v>645</v>
      </c>
      <c r="M12" s="22">
        <v>0.52389680599999999</v>
      </c>
      <c r="N12" s="22">
        <v>1.6291383E-2</v>
      </c>
      <c r="O12" s="22">
        <v>1.599683E-2</v>
      </c>
      <c r="P12" s="22" t="s">
        <v>645</v>
      </c>
      <c r="Q12" s="22" t="s">
        <v>645</v>
      </c>
      <c r="R12" s="22" t="s">
        <v>645</v>
      </c>
      <c r="S12" s="22" t="s">
        <v>645</v>
      </c>
      <c r="T12" s="22" t="s">
        <v>645</v>
      </c>
      <c r="U12" s="22" t="s">
        <v>645</v>
      </c>
      <c r="V12" s="23">
        <v>3977.2758090000002</v>
      </c>
      <c r="W12" s="23">
        <v>47.742065889999999</v>
      </c>
      <c r="X12" s="23">
        <v>46.003172200000002</v>
      </c>
      <c r="Y12" s="23" t="s">
        <v>645</v>
      </c>
      <c r="Z12" s="23" t="s">
        <v>645</v>
      </c>
      <c r="AA12" s="23" t="s">
        <v>645</v>
      </c>
      <c r="AB12" s="23" t="s">
        <v>645</v>
      </c>
      <c r="AC12" s="23" t="s">
        <v>645</v>
      </c>
      <c r="AD12" s="23" t="s">
        <v>645</v>
      </c>
      <c r="AE12" s="22">
        <v>4.7332252559999999</v>
      </c>
      <c r="AF12" s="22">
        <v>1.842703E-2</v>
      </c>
      <c r="AG12" s="22">
        <v>1.6027217999999999E-2</v>
      </c>
      <c r="AH12" s="22" t="s">
        <v>645</v>
      </c>
      <c r="AI12" s="22" t="s">
        <v>645</v>
      </c>
      <c r="AJ12" s="22" t="s">
        <v>645</v>
      </c>
      <c r="AK12" s="22" t="s">
        <v>645</v>
      </c>
      <c r="AL12" s="22" t="s">
        <v>645</v>
      </c>
      <c r="AM12" s="22" t="s">
        <v>645</v>
      </c>
      <c r="AN12" s="22">
        <v>-0.30848023899999999</v>
      </c>
      <c r="AO12" s="22">
        <v>5.3022541999999999E-2</v>
      </c>
      <c r="AP12" s="22">
        <v>6.8494913000000004E-2</v>
      </c>
      <c r="AQ12" s="22">
        <v>-1.2084776939999999</v>
      </c>
      <c r="AR12" s="22">
        <v>4.7878733999999999E-2</v>
      </c>
      <c r="AS12" s="22">
        <v>4.0207927999999997E-2</v>
      </c>
      <c r="AT12" s="22">
        <v>6.1876010716150592E-2</v>
      </c>
      <c r="AU12" s="22">
        <v>6.4589392007578586E-3</v>
      </c>
      <c r="AV12" s="24">
        <v>6.0021762895249575E-3</v>
      </c>
      <c r="AW12" s="22" t="s">
        <v>645</v>
      </c>
      <c r="AX12" s="22" t="s">
        <v>645</v>
      </c>
      <c r="AY12" s="22" t="s">
        <v>645</v>
      </c>
      <c r="AZ12" s="22" t="s">
        <v>645</v>
      </c>
      <c r="BA12" s="22" t="s">
        <v>645</v>
      </c>
      <c r="BB12" s="24" t="s">
        <v>645</v>
      </c>
      <c r="BC12" s="22" t="s">
        <v>645</v>
      </c>
      <c r="BD12" s="22" t="s">
        <v>645</v>
      </c>
      <c r="BE12" s="22" t="s">
        <v>645</v>
      </c>
      <c r="BF12" s="22" t="s">
        <v>645</v>
      </c>
      <c r="BG12" s="22" t="s">
        <v>645</v>
      </c>
      <c r="BH12" s="24" t="s">
        <v>645</v>
      </c>
      <c r="BI12" s="22">
        <v>9.6062286270000001</v>
      </c>
      <c r="BJ12" s="22">
        <v>0.37199818899999998</v>
      </c>
      <c r="BK12" s="22">
        <v>0.40870838100000001</v>
      </c>
      <c r="BL12" s="22">
        <v>4.0385794121333944</v>
      </c>
      <c r="BM12" s="22">
        <v>2.3237124322419076</v>
      </c>
      <c r="BN12" s="24">
        <v>6.3113409473801498</v>
      </c>
      <c r="BO12" s="23">
        <v>43.777457009999999</v>
      </c>
      <c r="BP12" s="23">
        <v>1.7466539080000001</v>
      </c>
      <c r="BQ12" s="23">
        <v>1.621797062</v>
      </c>
      <c r="BR12" s="22">
        <v>0.154207237</v>
      </c>
      <c r="BS12" s="22">
        <v>8.2035309000000001E-2</v>
      </c>
      <c r="BT12" s="22">
        <v>8.0706512999999994E-2</v>
      </c>
      <c r="BU12" s="29">
        <v>13.532022570000001</v>
      </c>
      <c r="BV12" s="29">
        <v>1.9264455999999999E-2</v>
      </c>
      <c r="BW12" s="29">
        <v>1.9878727999999998E-2</v>
      </c>
      <c r="BX12" s="29">
        <v>12.14527824</v>
      </c>
      <c r="BY12" s="29">
        <v>7.1200220000000002E-3</v>
      </c>
      <c r="BZ12" s="29">
        <v>7.1292029999999998E-3</v>
      </c>
      <c r="CA12" s="29">
        <v>12.93376733</v>
      </c>
      <c r="CB12" s="29">
        <v>1.1743495E-2</v>
      </c>
      <c r="CC12" s="29">
        <v>1.2112161E-2</v>
      </c>
      <c r="CD12" s="29">
        <v>11.6178627</v>
      </c>
      <c r="CE12" s="29">
        <v>1.2526302E-2</v>
      </c>
      <c r="CF12" s="29">
        <v>1.1598386E-2</v>
      </c>
      <c r="CG12" s="29">
        <v>10.99062174</v>
      </c>
      <c r="CH12" s="29">
        <v>8.0646840000000008E-3</v>
      </c>
      <c r="CI12" s="29">
        <v>8.3763770000000008E-3</v>
      </c>
      <c r="CJ12" s="29">
        <v>10.641946219999999</v>
      </c>
      <c r="CK12" s="29">
        <v>1.308696E-2</v>
      </c>
      <c r="CL12" s="29">
        <v>1.2803447000000001E-2</v>
      </c>
      <c r="CM12" s="29">
        <v>9.3950710189999995</v>
      </c>
      <c r="CN12" s="29">
        <v>1.2965966000000001E-2</v>
      </c>
      <c r="CO12" s="29">
        <v>1.2311859E-2</v>
      </c>
      <c r="CP12" s="29">
        <v>8.7433684710000001</v>
      </c>
      <c r="CQ12" s="29">
        <v>1.8768574E-2</v>
      </c>
      <c r="CR12" s="29">
        <v>1.9192179E-2</v>
      </c>
      <c r="CS12" s="29">
        <v>8.5635441310000004</v>
      </c>
      <c r="CT12" s="29">
        <v>1.4983748999999999E-2</v>
      </c>
      <c r="CU12" s="29">
        <v>1.4304825E-2</v>
      </c>
      <c r="CV12" s="29">
        <v>8.4624778769999995</v>
      </c>
      <c r="CW12" s="29">
        <v>1.0396285E-2</v>
      </c>
      <c r="CX12" s="29">
        <v>1.0537954E-2</v>
      </c>
      <c r="CY12" s="29">
        <v>8.4313721400000006</v>
      </c>
      <c r="CZ12" s="29">
        <v>1.1963774999999999E-2</v>
      </c>
      <c r="DA12" s="29">
        <v>1.128558E-2</v>
      </c>
      <c r="DB12" s="29">
        <v>8.3231931190000008</v>
      </c>
      <c r="DC12" s="29">
        <v>1.4748791000000001E-2</v>
      </c>
      <c r="DD12" s="29">
        <v>1.4049587000000001E-2</v>
      </c>
      <c r="DE12" s="29" t="s">
        <v>645</v>
      </c>
      <c r="DF12" s="29" t="s">
        <v>645</v>
      </c>
      <c r="DG12" s="29" t="s">
        <v>645</v>
      </c>
      <c r="DH12" s="29" t="s">
        <v>645</v>
      </c>
      <c r="DI12" s="29" t="s">
        <v>645</v>
      </c>
      <c r="DJ12" s="29" t="s">
        <v>645</v>
      </c>
      <c r="DK12" s="29" t="s">
        <v>645</v>
      </c>
      <c r="DL12" s="29" t="s">
        <v>645</v>
      </c>
      <c r="DM12" s="29" t="s">
        <v>645</v>
      </c>
      <c r="DN12" s="29" t="s">
        <v>645</v>
      </c>
      <c r="DO12" s="29" t="s">
        <v>645</v>
      </c>
      <c r="DP12" s="29" t="s">
        <v>645</v>
      </c>
      <c r="DQ12" s="29" t="s">
        <v>645</v>
      </c>
      <c r="DR12" s="29" t="s">
        <v>645</v>
      </c>
      <c r="DS12" s="29" t="s">
        <v>645</v>
      </c>
      <c r="DT12" s="29" t="s">
        <v>645</v>
      </c>
      <c r="DU12" s="29" t="s">
        <v>645</v>
      </c>
      <c r="DV12" s="29" t="s">
        <v>645</v>
      </c>
      <c r="DW12" s="29" t="s">
        <v>645</v>
      </c>
      <c r="DX12" s="29" t="s">
        <v>645</v>
      </c>
      <c r="DY12" s="29" t="s">
        <v>645</v>
      </c>
      <c r="DZ12" s="29" t="s">
        <v>645</v>
      </c>
      <c r="EA12" s="29" t="s">
        <v>645</v>
      </c>
      <c r="EB12" s="29" t="s">
        <v>645</v>
      </c>
      <c r="EC12" s="29" t="s">
        <v>645</v>
      </c>
      <c r="ED12" s="29" t="s">
        <v>645</v>
      </c>
      <c r="EE12" s="29" t="s">
        <v>645</v>
      </c>
      <c r="EF12" s="29" t="s">
        <v>645</v>
      </c>
      <c r="EG12" s="29" t="s">
        <v>645</v>
      </c>
      <c r="EH12" s="29" t="s">
        <v>645</v>
      </c>
      <c r="EI12" s="29" t="s">
        <v>645</v>
      </c>
      <c r="EJ12" s="29" t="s">
        <v>645</v>
      </c>
      <c r="EK12" s="29" t="s">
        <v>645</v>
      </c>
      <c r="EL12" s="29" t="s">
        <v>645</v>
      </c>
      <c r="EM12" s="29" t="s">
        <v>645</v>
      </c>
      <c r="EN12" s="29" t="s">
        <v>645</v>
      </c>
      <c r="EO12" s="29" t="s">
        <v>645</v>
      </c>
      <c r="EP12" s="29" t="s">
        <v>645</v>
      </c>
      <c r="EQ12" s="29" t="s">
        <v>645</v>
      </c>
      <c r="ER12" s="29" t="s">
        <v>645</v>
      </c>
      <c r="ES12" s="29" t="s">
        <v>645</v>
      </c>
      <c r="ET12" s="29" t="s">
        <v>645</v>
      </c>
      <c r="EU12" s="29" t="s">
        <v>645</v>
      </c>
      <c r="EV12" s="29" t="s">
        <v>645</v>
      </c>
      <c r="EW12" s="29" t="s">
        <v>645</v>
      </c>
      <c r="EX12" s="29" t="s">
        <v>645</v>
      </c>
      <c r="EY12" s="29" t="s">
        <v>645</v>
      </c>
      <c r="EZ12" s="29" t="s">
        <v>645</v>
      </c>
      <c r="FA12" s="29" t="s">
        <v>645</v>
      </c>
      <c r="FB12" s="29" t="s">
        <v>645</v>
      </c>
      <c r="FC12" s="29" t="s">
        <v>645</v>
      </c>
      <c r="FD12" s="29" t="s">
        <v>645</v>
      </c>
      <c r="FE12" s="29" t="s">
        <v>645</v>
      </c>
      <c r="FF12" s="29" t="s">
        <v>645</v>
      </c>
      <c r="FG12" s="29" t="s">
        <v>645</v>
      </c>
      <c r="FH12" s="29" t="s">
        <v>645</v>
      </c>
      <c r="FI12" s="29" t="s">
        <v>645</v>
      </c>
      <c r="FJ12" s="29" t="s">
        <v>645</v>
      </c>
      <c r="FK12" s="29" t="s">
        <v>645</v>
      </c>
      <c r="FL12" s="29" t="s">
        <v>645</v>
      </c>
      <c r="FM12" s="29" t="s">
        <v>645</v>
      </c>
      <c r="FN12" s="29" t="s">
        <v>645</v>
      </c>
      <c r="FO12" s="29" t="s">
        <v>645</v>
      </c>
      <c r="FP12" s="29" t="s">
        <v>645</v>
      </c>
      <c r="FQ12" s="29" t="s">
        <v>645</v>
      </c>
      <c r="FR12" s="29" t="s">
        <v>645</v>
      </c>
      <c r="FS12" s="29" t="s">
        <v>645</v>
      </c>
      <c r="FT12" s="29" t="s">
        <v>645</v>
      </c>
      <c r="FU12" s="29" t="s">
        <v>645</v>
      </c>
      <c r="FV12" s="29" t="s">
        <v>645</v>
      </c>
      <c r="FW12" s="29" t="s">
        <v>645</v>
      </c>
      <c r="FX12" s="29" t="s">
        <v>645</v>
      </c>
      <c r="FY12" s="29" t="s">
        <v>645</v>
      </c>
      <c r="FZ12" s="29" t="s">
        <v>645</v>
      </c>
      <c r="GA12" s="29" t="s">
        <v>645</v>
      </c>
      <c r="GB12" s="29" t="s">
        <v>645</v>
      </c>
      <c r="GC12" s="29" t="s">
        <v>645</v>
      </c>
      <c r="GD12" s="29" t="s">
        <v>645</v>
      </c>
      <c r="GE12" s="29" t="s">
        <v>645</v>
      </c>
      <c r="GF12" s="29" t="s">
        <v>645</v>
      </c>
      <c r="GG12" s="29" t="s">
        <v>645</v>
      </c>
      <c r="GH12" s="29" t="s">
        <v>645</v>
      </c>
      <c r="GI12" s="29" t="s">
        <v>645</v>
      </c>
      <c r="GJ12" s="29" t="s">
        <v>645</v>
      </c>
      <c r="GK12" s="29" t="s">
        <v>645</v>
      </c>
      <c r="GL12" s="29" t="s">
        <v>645</v>
      </c>
      <c r="GM12" s="29" t="s">
        <v>645</v>
      </c>
      <c r="GN12" s="29" t="s">
        <v>645</v>
      </c>
      <c r="GO12" s="29" t="s">
        <v>645</v>
      </c>
      <c r="GP12" s="29" t="s">
        <v>645</v>
      </c>
      <c r="GQ12" s="29" t="s">
        <v>645</v>
      </c>
      <c r="GR12" s="29" t="s">
        <v>645</v>
      </c>
      <c r="GS12" s="29" t="s">
        <v>645</v>
      </c>
      <c r="GT12" s="29" t="s">
        <v>645</v>
      </c>
      <c r="GU12" s="29" t="s">
        <v>645</v>
      </c>
      <c r="GV12" s="29" t="s">
        <v>645</v>
      </c>
      <c r="GW12" s="29" t="s">
        <v>645</v>
      </c>
      <c r="GX12" s="29" t="s">
        <v>645</v>
      </c>
      <c r="GY12" s="29" t="s">
        <v>645</v>
      </c>
      <c r="GZ12" s="29" t="s">
        <v>645</v>
      </c>
      <c r="HA12" s="29" t="s">
        <v>645</v>
      </c>
      <c r="HB12" s="29" t="s">
        <v>645</v>
      </c>
      <c r="HC12" s="29" t="s">
        <v>645</v>
      </c>
      <c r="HD12" s="29" t="s">
        <v>645</v>
      </c>
      <c r="HE12" s="29" t="s">
        <v>645</v>
      </c>
      <c r="HF12" s="29" t="s">
        <v>645</v>
      </c>
      <c r="HG12" s="29" t="s">
        <v>645</v>
      </c>
      <c r="HH12" s="29" t="s">
        <v>645</v>
      </c>
      <c r="HI12" s="29">
        <v>0.105238764</v>
      </c>
      <c r="HJ12" s="29">
        <v>1.4780183490000001</v>
      </c>
      <c r="HK12" s="29">
        <v>0.87227513400000001</v>
      </c>
    </row>
    <row r="13" spans="1:219">
      <c r="A13">
        <v>201384232</v>
      </c>
      <c r="B13" t="s">
        <v>572</v>
      </c>
      <c r="C13">
        <v>11</v>
      </c>
      <c r="D13" s="22">
        <v>0.91521096999999996</v>
      </c>
      <c r="E13" s="22">
        <v>7.1251611000000006E-2</v>
      </c>
      <c r="F13" s="22">
        <v>8.4913897000000002E-2</v>
      </c>
      <c r="G13" s="22" t="s">
        <v>645</v>
      </c>
      <c r="H13" s="22" t="s">
        <v>645</v>
      </c>
      <c r="I13" s="22" t="s">
        <v>645</v>
      </c>
      <c r="J13" s="22" t="s">
        <v>645</v>
      </c>
      <c r="K13" s="22" t="s">
        <v>645</v>
      </c>
      <c r="L13" s="22" t="s">
        <v>645</v>
      </c>
      <c r="M13" s="22">
        <v>0.93362663400000001</v>
      </c>
      <c r="N13" s="22">
        <v>0.100455954</v>
      </c>
      <c r="O13" s="22">
        <v>0.13038543</v>
      </c>
      <c r="P13" s="22" t="s">
        <v>645</v>
      </c>
      <c r="Q13" s="22" t="s">
        <v>645</v>
      </c>
      <c r="R13" s="22" t="s">
        <v>645</v>
      </c>
      <c r="S13" s="22" t="s">
        <v>645</v>
      </c>
      <c r="T13" s="22" t="s">
        <v>645</v>
      </c>
      <c r="U13" s="22" t="s">
        <v>645</v>
      </c>
      <c r="V13" s="23">
        <v>5869.1107860000002</v>
      </c>
      <c r="W13" s="23">
        <v>122.1114395</v>
      </c>
      <c r="X13" s="23">
        <v>133.7110648</v>
      </c>
      <c r="Y13" s="23" t="s">
        <v>645</v>
      </c>
      <c r="Z13" s="23" t="s">
        <v>645</v>
      </c>
      <c r="AA13" s="23" t="s">
        <v>645</v>
      </c>
      <c r="AB13" s="23" t="s">
        <v>645</v>
      </c>
      <c r="AC13" s="23" t="s">
        <v>645</v>
      </c>
      <c r="AD13" s="23" t="s">
        <v>645</v>
      </c>
      <c r="AE13" s="22">
        <v>4.4677573239999999</v>
      </c>
      <c r="AF13" s="22">
        <v>0.117499856</v>
      </c>
      <c r="AG13" s="22">
        <v>7.7098938000000006E-2</v>
      </c>
      <c r="AH13" s="22" t="s">
        <v>645</v>
      </c>
      <c r="AI13" s="22" t="s">
        <v>645</v>
      </c>
      <c r="AJ13" s="22" t="s">
        <v>645</v>
      </c>
      <c r="AK13" s="22" t="s">
        <v>645</v>
      </c>
      <c r="AL13" s="22" t="s">
        <v>645</v>
      </c>
      <c r="AM13" s="22" t="s">
        <v>645</v>
      </c>
      <c r="AN13" s="22">
        <v>-0.31379960499999998</v>
      </c>
      <c r="AO13" s="22">
        <v>0.16109303699999999</v>
      </c>
      <c r="AP13" s="22">
        <v>0.18003717</v>
      </c>
      <c r="AQ13" s="22">
        <v>-2.8258749E-2</v>
      </c>
      <c r="AR13" s="22">
        <v>0.12218759999999999</v>
      </c>
      <c r="AS13" s="22">
        <v>0.13076675300000001</v>
      </c>
      <c r="AT13" s="22">
        <v>0.93700358173587195</v>
      </c>
      <c r="AU13" s="22">
        <v>0.22978501950360086</v>
      </c>
      <c r="AV13" s="24">
        <v>0.32921302179412382</v>
      </c>
      <c r="AW13" s="22" t="s">
        <v>645</v>
      </c>
      <c r="AX13" s="22" t="s">
        <v>645</v>
      </c>
      <c r="AY13" s="22" t="s">
        <v>645</v>
      </c>
      <c r="AZ13" s="22" t="s">
        <v>645</v>
      </c>
      <c r="BA13" s="22" t="s">
        <v>645</v>
      </c>
      <c r="BB13" s="24" t="s">
        <v>645</v>
      </c>
      <c r="BC13" s="22" t="s">
        <v>645</v>
      </c>
      <c r="BD13" s="22" t="s">
        <v>645</v>
      </c>
      <c r="BE13" s="22" t="s">
        <v>645</v>
      </c>
      <c r="BF13" s="22" t="s">
        <v>645</v>
      </c>
      <c r="BG13" s="22" t="s">
        <v>645</v>
      </c>
      <c r="BH13" s="24" t="s">
        <v>645</v>
      </c>
      <c r="BI13" s="22">
        <v>9.6377795800000001</v>
      </c>
      <c r="BJ13" s="22">
        <v>0.38090054099999998</v>
      </c>
      <c r="BK13" s="22">
        <v>0.30196484699999998</v>
      </c>
      <c r="BL13" s="22">
        <v>4.342897506284884</v>
      </c>
      <c r="BM13" s="22">
        <v>2.5362266497354877</v>
      </c>
      <c r="BN13" s="24">
        <v>4.3616144669180494</v>
      </c>
      <c r="BO13" s="23">
        <v>334.2426011</v>
      </c>
      <c r="BP13" s="23">
        <v>37.725677300000001</v>
      </c>
      <c r="BQ13" s="23">
        <v>47.893272170000003</v>
      </c>
      <c r="BR13" s="22">
        <v>0.14870413499999999</v>
      </c>
      <c r="BS13" s="22">
        <v>9.7146784E-2</v>
      </c>
      <c r="BT13" s="22">
        <v>0.10092456800000001</v>
      </c>
      <c r="BU13" s="29">
        <v>13.34668772</v>
      </c>
      <c r="BV13" s="29">
        <v>2.2239630999999999E-2</v>
      </c>
      <c r="BW13" s="29">
        <v>2.2779892999999999E-2</v>
      </c>
      <c r="BX13" s="29">
        <v>12.66729797</v>
      </c>
      <c r="BY13" s="29">
        <v>1.7630994000000001E-2</v>
      </c>
      <c r="BZ13" s="29">
        <v>1.7141773999999999E-2</v>
      </c>
      <c r="CA13" s="29">
        <v>12.971774630000001</v>
      </c>
      <c r="CB13" s="29">
        <v>1.734109E-2</v>
      </c>
      <c r="CC13" s="29">
        <v>1.7640409999999999E-2</v>
      </c>
      <c r="CD13" s="29">
        <v>12.477365539999999</v>
      </c>
      <c r="CE13" s="29">
        <v>1.9203004999999999E-2</v>
      </c>
      <c r="CF13" s="29">
        <v>1.9587265999999999E-2</v>
      </c>
      <c r="CG13" s="29">
        <v>12.341194059999999</v>
      </c>
      <c r="CH13" s="29">
        <v>1.5643638000000001E-2</v>
      </c>
      <c r="CI13" s="29">
        <v>1.5109363000000001E-2</v>
      </c>
      <c r="CJ13" s="29">
        <v>12.306163489999999</v>
      </c>
      <c r="CK13" s="29">
        <v>1.3173958E-2</v>
      </c>
      <c r="CL13" s="29">
        <v>1.2880913000000001E-2</v>
      </c>
      <c r="CM13" s="29">
        <v>11.439651680000001</v>
      </c>
      <c r="CN13" s="29">
        <v>1.114627E-2</v>
      </c>
      <c r="CO13" s="29">
        <v>1.1362555999999999E-2</v>
      </c>
      <c r="CP13" s="29">
        <v>11.10659236</v>
      </c>
      <c r="CQ13" s="29">
        <v>1.0579293E-2</v>
      </c>
      <c r="CR13" s="29">
        <v>1.0840649000000001E-2</v>
      </c>
      <c r="CS13" s="29">
        <v>11.06237529</v>
      </c>
      <c r="CT13" s="29">
        <v>1.0159863999999999E-2</v>
      </c>
      <c r="CU13" s="29">
        <v>1.027108E-2</v>
      </c>
      <c r="CV13" s="29">
        <v>11.04134732</v>
      </c>
      <c r="CW13" s="29">
        <v>1.0323341E-2</v>
      </c>
      <c r="CX13" s="29">
        <v>1.0550912000000001E-2</v>
      </c>
      <c r="CY13" s="29">
        <v>11.05319502</v>
      </c>
      <c r="CZ13" s="29">
        <v>1.2063482E-2</v>
      </c>
      <c r="DA13" s="29">
        <v>1.2590939000000001E-2</v>
      </c>
      <c r="DB13" s="29">
        <v>11.033166019999999</v>
      </c>
      <c r="DC13" s="29">
        <v>1.2038236000000001E-2</v>
      </c>
      <c r="DD13" s="29">
        <v>1.2007426999999999E-2</v>
      </c>
      <c r="DE13" s="29" t="s">
        <v>645</v>
      </c>
      <c r="DF13" s="29" t="s">
        <v>645</v>
      </c>
      <c r="DG13" s="29" t="s">
        <v>645</v>
      </c>
      <c r="DH13" s="29" t="s">
        <v>645</v>
      </c>
      <c r="DI13" s="29" t="s">
        <v>645</v>
      </c>
      <c r="DJ13" s="29" t="s">
        <v>645</v>
      </c>
      <c r="DK13" s="29" t="s">
        <v>645</v>
      </c>
      <c r="DL13" s="29" t="s">
        <v>645</v>
      </c>
      <c r="DM13" s="29" t="s">
        <v>645</v>
      </c>
      <c r="DN13" s="29" t="s">
        <v>645</v>
      </c>
      <c r="DO13" s="29" t="s">
        <v>645</v>
      </c>
      <c r="DP13" s="29" t="s">
        <v>645</v>
      </c>
      <c r="DQ13" s="29" t="s">
        <v>645</v>
      </c>
      <c r="DR13" s="29" t="s">
        <v>645</v>
      </c>
      <c r="DS13" s="29" t="s">
        <v>645</v>
      </c>
      <c r="DT13" s="29" t="s">
        <v>645</v>
      </c>
      <c r="DU13" s="29" t="s">
        <v>645</v>
      </c>
      <c r="DV13" s="29" t="s">
        <v>645</v>
      </c>
      <c r="DW13" s="29" t="s">
        <v>645</v>
      </c>
      <c r="DX13" s="29" t="s">
        <v>645</v>
      </c>
      <c r="DY13" s="29" t="s">
        <v>645</v>
      </c>
      <c r="DZ13" s="29" t="s">
        <v>645</v>
      </c>
      <c r="EA13" s="29" t="s">
        <v>645</v>
      </c>
      <c r="EB13" s="29" t="s">
        <v>645</v>
      </c>
      <c r="EC13" s="29" t="s">
        <v>645</v>
      </c>
      <c r="ED13" s="29" t="s">
        <v>645</v>
      </c>
      <c r="EE13" s="29" t="s">
        <v>645</v>
      </c>
      <c r="EF13" s="29" t="s">
        <v>645</v>
      </c>
      <c r="EG13" s="29" t="s">
        <v>645</v>
      </c>
      <c r="EH13" s="29" t="s">
        <v>645</v>
      </c>
      <c r="EI13" s="29" t="s">
        <v>645</v>
      </c>
      <c r="EJ13" s="29" t="s">
        <v>645</v>
      </c>
      <c r="EK13" s="29" t="s">
        <v>645</v>
      </c>
      <c r="EL13" s="29" t="s">
        <v>645</v>
      </c>
      <c r="EM13" s="29" t="s">
        <v>645</v>
      </c>
      <c r="EN13" s="29" t="s">
        <v>645</v>
      </c>
      <c r="EO13" s="29" t="s">
        <v>645</v>
      </c>
      <c r="EP13" s="29" t="s">
        <v>645</v>
      </c>
      <c r="EQ13" s="29" t="s">
        <v>645</v>
      </c>
      <c r="ER13" s="29" t="s">
        <v>645</v>
      </c>
      <c r="ES13" s="29" t="s">
        <v>645</v>
      </c>
      <c r="ET13" s="29" t="s">
        <v>645</v>
      </c>
      <c r="EU13" s="29" t="s">
        <v>645</v>
      </c>
      <c r="EV13" s="29" t="s">
        <v>645</v>
      </c>
      <c r="EW13" s="29" t="s">
        <v>645</v>
      </c>
      <c r="EX13" s="29" t="s">
        <v>645</v>
      </c>
      <c r="EY13" s="29" t="s">
        <v>645</v>
      </c>
      <c r="EZ13" s="29" t="s">
        <v>645</v>
      </c>
      <c r="FA13" s="29" t="s">
        <v>645</v>
      </c>
      <c r="FB13" s="29" t="s">
        <v>645</v>
      </c>
      <c r="FC13" s="29" t="s">
        <v>645</v>
      </c>
      <c r="FD13" s="29" t="s">
        <v>645</v>
      </c>
      <c r="FE13" s="29" t="s">
        <v>645</v>
      </c>
      <c r="FF13" s="29" t="s">
        <v>645</v>
      </c>
      <c r="FG13" s="29" t="s">
        <v>645</v>
      </c>
      <c r="FH13" s="29" t="s">
        <v>645</v>
      </c>
      <c r="FI13" s="29" t="s">
        <v>645</v>
      </c>
      <c r="FJ13" s="29" t="s">
        <v>645</v>
      </c>
      <c r="FK13" s="29" t="s">
        <v>645</v>
      </c>
      <c r="FL13" s="29" t="s">
        <v>645</v>
      </c>
      <c r="FM13" s="29" t="s">
        <v>645</v>
      </c>
      <c r="FN13" s="29" t="s">
        <v>645</v>
      </c>
      <c r="FO13" s="29" t="s">
        <v>645</v>
      </c>
      <c r="FP13" s="29" t="s">
        <v>645</v>
      </c>
      <c r="FQ13" s="29" t="s">
        <v>645</v>
      </c>
      <c r="FR13" s="29" t="s">
        <v>645</v>
      </c>
      <c r="FS13" s="29" t="s">
        <v>645</v>
      </c>
      <c r="FT13" s="29" t="s">
        <v>645</v>
      </c>
      <c r="FU13" s="29" t="s">
        <v>645</v>
      </c>
      <c r="FV13" s="29" t="s">
        <v>645</v>
      </c>
      <c r="FW13" s="29" t="s">
        <v>645</v>
      </c>
      <c r="FX13" s="29" t="s">
        <v>645</v>
      </c>
      <c r="FY13" s="29" t="s">
        <v>645</v>
      </c>
      <c r="FZ13" s="29" t="s">
        <v>645</v>
      </c>
      <c r="GA13" s="29" t="s">
        <v>645</v>
      </c>
      <c r="GB13" s="29" t="s">
        <v>645</v>
      </c>
      <c r="GC13" s="29" t="s">
        <v>645</v>
      </c>
      <c r="GD13" s="29" t="s">
        <v>645</v>
      </c>
      <c r="GE13" s="29" t="s">
        <v>645</v>
      </c>
      <c r="GF13" s="29" t="s">
        <v>645</v>
      </c>
      <c r="GG13" s="29" t="s">
        <v>645</v>
      </c>
      <c r="GH13" s="29" t="s">
        <v>645</v>
      </c>
      <c r="GI13" s="29" t="s">
        <v>645</v>
      </c>
      <c r="GJ13" s="29" t="s">
        <v>645</v>
      </c>
      <c r="GK13" s="29" t="s">
        <v>645</v>
      </c>
      <c r="GL13" s="29" t="s">
        <v>645</v>
      </c>
      <c r="GM13" s="29" t="s">
        <v>645</v>
      </c>
      <c r="GN13" s="29" t="s">
        <v>645</v>
      </c>
      <c r="GO13" s="29" t="s">
        <v>645</v>
      </c>
      <c r="GP13" s="29" t="s">
        <v>645</v>
      </c>
      <c r="GQ13" s="29" t="s">
        <v>645</v>
      </c>
      <c r="GR13" s="29" t="s">
        <v>645</v>
      </c>
      <c r="GS13" s="29" t="s">
        <v>645</v>
      </c>
      <c r="GT13" s="29" t="s">
        <v>645</v>
      </c>
      <c r="GU13" s="29" t="s">
        <v>645</v>
      </c>
      <c r="GV13" s="29" t="s">
        <v>645</v>
      </c>
      <c r="GW13" s="29" t="s">
        <v>645</v>
      </c>
      <c r="GX13" s="29" t="s">
        <v>645</v>
      </c>
      <c r="GY13" s="29" t="s">
        <v>645</v>
      </c>
      <c r="GZ13" s="29" t="s">
        <v>645</v>
      </c>
      <c r="HA13" s="29" t="s">
        <v>645</v>
      </c>
      <c r="HB13" s="29" t="s">
        <v>645</v>
      </c>
      <c r="HC13" s="29" t="s">
        <v>645</v>
      </c>
      <c r="HD13" s="29" t="s">
        <v>645</v>
      </c>
      <c r="HE13" s="29" t="s">
        <v>645</v>
      </c>
      <c r="HF13" s="29" t="s">
        <v>645</v>
      </c>
      <c r="HG13" s="29" t="s">
        <v>645</v>
      </c>
      <c r="HH13" s="29" t="s">
        <v>645</v>
      </c>
      <c r="HI13" s="29">
        <v>7.5634290430000002</v>
      </c>
      <c r="HJ13" s="29">
        <v>1.3639424979999999</v>
      </c>
      <c r="HK13" s="29">
        <v>0.82043354999999996</v>
      </c>
    </row>
    <row r="14" spans="1:219">
      <c r="A14">
        <v>201393098</v>
      </c>
      <c r="B14" t="s">
        <v>572</v>
      </c>
      <c r="C14">
        <v>12</v>
      </c>
      <c r="D14" s="22">
        <v>1.0078628089999999</v>
      </c>
      <c r="E14" s="22">
        <v>6.7701797999999994E-2</v>
      </c>
      <c r="F14" s="22">
        <v>6.6654530000000003E-2</v>
      </c>
      <c r="G14" s="22" t="s">
        <v>645</v>
      </c>
      <c r="H14" s="22" t="s">
        <v>645</v>
      </c>
      <c r="I14" s="22" t="s">
        <v>645</v>
      </c>
      <c r="J14" s="22" t="s">
        <v>645</v>
      </c>
      <c r="K14" s="22" t="s">
        <v>645</v>
      </c>
      <c r="L14" s="22" t="s">
        <v>645</v>
      </c>
      <c r="M14" s="22">
        <v>1.0051980039999999</v>
      </c>
      <c r="N14" s="22">
        <v>9.8267984000000003E-2</v>
      </c>
      <c r="O14" s="22">
        <v>0.16843216599999999</v>
      </c>
      <c r="P14" s="22" t="s">
        <v>645</v>
      </c>
      <c r="Q14" s="22" t="s">
        <v>645</v>
      </c>
      <c r="R14" s="22" t="s">
        <v>645</v>
      </c>
      <c r="S14" s="22" t="s">
        <v>645</v>
      </c>
      <c r="T14" s="22" t="s">
        <v>645</v>
      </c>
      <c r="U14" s="22" t="s">
        <v>645</v>
      </c>
      <c r="V14" s="23">
        <v>5870.7392849999997</v>
      </c>
      <c r="W14" s="23">
        <v>131.52165669999999</v>
      </c>
      <c r="X14" s="23">
        <v>94.401060990000005</v>
      </c>
      <c r="Y14" s="23" t="s">
        <v>645</v>
      </c>
      <c r="Z14" s="23" t="s">
        <v>645</v>
      </c>
      <c r="AA14" s="23" t="s">
        <v>645</v>
      </c>
      <c r="AB14" s="23" t="s">
        <v>645</v>
      </c>
      <c r="AC14" s="23" t="s">
        <v>645</v>
      </c>
      <c r="AD14" s="23" t="s">
        <v>645</v>
      </c>
      <c r="AE14" s="22">
        <v>4.4390579959999998</v>
      </c>
      <c r="AF14" s="22">
        <v>0.132946019</v>
      </c>
      <c r="AG14" s="22">
        <v>6.9305458E-2</v>
      </c>
      <c r="AH14" s="22" t="s">
        <v>645</v>
      </c>
      <c r="AI14" s="22" t="s">
        <v>645</v>
      </c>
      <c r="AJ14" s="22" t="s">
        <v>645</v>
      </c>
      <c r="AK14" s="22" t="s">
        <v>645</v>
      </c>
      <c r="AL14" s="22" t="s">
        <v>645</v>
      </c>
      <c r="AM14" s="22" t="s">
        <v>645</v>
      </c>
      <c r="AN14" s="22">
        <v>-5.610586E-2</v>
      </c>
      <c r="AO14" s="22">
        <v>0.15702017800000001</v>
      </c>
      <c r="AP14" s="22">
        <v>0.14358183399999999</v>
      </c>
      <c r="AQ14" s="22">
        <v>3.4445046999999999E-2</v>
      </c>
      <c r="AR14" s="22">
        <v>0.117533266</v>
      </c>
      <c r="AS14" s="22">
        <v>0.14615015000000001</v>
      </c>
      <c r="AT14" s="22">
        <v>1.0825427280439737</v>
      </c>
      <c r="AU14" s="22">
        <v>0.25667255596358107</v>
      </c>
      <c r="AV14" s="24">
        <v>0.43309426565155595</v>
      </c>
      <c r="AW14" s="22" t="s">
        <v>645</v>
      </c>
      <c r="AX14" s="22" t="s">
        <v>645</v>
      </c>
      <c r="AY14" s="22" t="s">
        <v>645</v>
      </c>
      <c r="AZ14" s="22" t="s">
        <v>645</v>
      </c>
      <c r="BA14" s="22" t="s">
        <v>645</v>
      </c>
      <c r="BB14" s="24" t="s">
        <v>645</v>
      </c>
      <c r="BC14" s="22" t="s">
        <v>645</v>
      </c>
      <c r="BD14" s="22" t="s">
        <v>645</v>
      </c>
      <c r="BE14" s="22" t="s">
        <v>645</v>
      </c>
      <c r="BF14" s="22" t="s">
        <v>645</v>
      </c>
      <c r="BG14" s="22" t="s">
        <v>645</v>
      </c>
      <c r="BH14" s="24" t="s">
        <v>645</v>
      </c>
      <c r="BI14" s="22">
        <v>9.5852433710000007</v>
      </c>
      <c r="BJ14" s="22">
        <v>0.35455922600000001</v>
      </c>
      <c r="BK14" s="22">
        <v>0.240190032</v>
      </c>
      <c r="BL14" s="22">
        <v>3.8480736092296692</v>
      </c>
      <c r="BM14" s="22">
        <v>2.1471526017446916</v>
      </c>
      <c r="BN14" s="24">
        <v>2.8420386155719046</v>
      </c>
      <c r="BO14" s="23">
        <v>454.50156759999999</v>
      </c>
      <c r="BP14" s="23">
        <v>47.39985849</v>
      </c>
      <c r="BQ14" s="23">
        <v>77.654986980000004</v>
      </c>
      <c r="BR14" s="22">
        <v>0.19818539099999999</v>
      </c>
      <c r="BS14" s="22">
        <v>0.10334592200000001</v>
      </c>
      <c r="BT14" s="22">
        <v>7.1623155999999993E-2</v>
      </c>
      <c r="BU14" s="29">
        <v>13.92896932</v>
      </c>
      <c r="BV14" s="29">
        <v>2.7230094E-2</v>
      </c>
      <c r="BW14" s="29">
        <v>2.5414283999999999E-2</v>
      </c>
      <c r="BX14" s="29">
        <v>13.20319976</v>
      </c>
      <c r="BY14" s="29">
        <v>1.6420273999999999E-2</v>
      </c>
      <c r="BZ14" s="29">
        <v>1.5216014E-2</v>
      </c>
      <c r="CA14" s="29">
        <v>13.532056020000001</v>
      </c>
      <c r="CB14" s="29">
        <v>2.0544864999999999E-2</v>
      </c>
      <c r="CC14" s="29">
        <v>1.9157536999999999E-2</v>
      </c>
      <c r="CD14" s="29">
        <v>13.000413740000001</v>
      </c>
      <c r="CE14" s="29">
        <v>1.6850797000000001E-2</v>
      </c>
      <c r="CF14" s="29">
        <v>1.5258933000000001E-2</v>
      </c>
      <c r="CG14" s="29">
        <v>12.857238560000001</v>
      </c>
      <c r="CH14" s="29">
        <v>1.2873337E-2</v>
      </c>
      <c r="CI14" s="29">
        <v>1.2494384000000001E-2</v>
      </c>
      <c r="CJ14" s="29">
        <v>12.81882118</v>
      </c>
      <c r="CK14" s="29">
        <v>1.1396097000000001E-2</v>
      </c>
      <c r="CL14" s="29">
        <v>1.2323476E-2</v>
      </c>
      <c r="CM14" s="29">
        <v>11.94604174</v>
      </c>
      <c r="CN14" s="29">
        <v>1.0239055E-2</v>
      </c>
      <c r="CO14" s="29">
        <v>1.0702431E-2</v>
      </c>
      <c r="CP14" s="29">
        <v>11.617004659999999</v>
      </c>
      <c r="CQ14" s="29">
        <v>1.1178833000000001E-2</v>
      </c>
      <c r="CR14" s="29">
        <v>1.1117447000000001E-2</v>
      </c>
      <c r="CS14" s="29">
        <v>11.57008944</v>
      </c>
      <c r="CT14" s="29">
        <v>1.0730412E-2</v>
      </c>
      <c r="CU14" s="29">
        <v>1.0484983E-2</v>
      </c>
      <c r="CV14" s="29">
        <v>11.54839559</v>
      </c>
      <c r="CW14" s="29">
        <v>1.0707337000000001E-2</v>
      </c>
      <c r="CX14" s="29">
        <v>1.0920986000000001E-2</v>
      </c>
      <c r="CY14" s="29">
        <v>11.5650844</v>
      </c>
      <c r="CZ14" s="29">
        <v>1.1490293E-2</v>
      </c>
      <c r="DA14" s="29">
        <v>1.2335382000000001E-2</v>
      </c>
      <c r="DB14" s="29">
        <v>11.542890849999999</v>
      </c>
      <c r="DC14" s="29">
        <v>1.1787412000000001E-2</v>
      </c>
      <c r="DD14" s="29">
        <v>1.1823998E-2</v>
      </c>
      <c r="DE14" s="29" t="s">
        <v>645</v>
      </c>
      <c r="DF14" s="29" t="s">
        <v>645</v>
      </c>
      <c r="DG14" s="29" t="s">
        <v>645</v>
      </c>
      <c r="DH14" s="29" t="s">
        <v>645</v>
      </c>
      <c r="DI14" s="29" t="s">
        <v>645</v>
      </c>
      <c r="DJ14" s="29" t="s">
        <v>645</v>
      </c>
      <c r="DK14" s="29" t="s">
        <v>645</v>
      </c>
      <c r="DL14" s="29" t="s">
        <v>645</v>
      </c>
      <c r="DM14" s="29" t="s">
        <v>645</v>
      </c>
      <c r="DN14" s="29" t="s">
        <v>645</v>
      </c>
      <c r="DO14" s="29" t="s">
        <v>645</v>
      </c>
      <c r="DP14" s="29" t="s">
        <v>645</v>
      </c>
      <c r="DQ14" s="29" t="s">
        <v>645</v>
      </c>
      <c r="DR14" s="29" t="s">
        <v>645</v>
      </c>
      <c r="DS14" s="29" t="s">
        <v>645</v>
      </c>
      <c r="DT14" s="29" t="s">
        <v>645</v>
      </c>
      <c r="DU14" s="29" t="s">
        <v>645</v>
      </c>
      <c r="DV14" s="29" t="s">
        <v>645</v>
      </c>
      <c r="DW14" s="29" t="s">
        <v>645</v>
      </c>
      <c r="DX14" s="29" t="s">
        <v>645</v>
      </c>
      <c r="DY14" s="29" t="s">
        <v>645</v>
      </c>
      <c r="DZ14" s="29" t="s">
        <v>645</v>
      </c>
      <c r="EA14" s="29" t="s">
        <v>645</v>
      </c>
      <c r="EB14" s="29" t="s">
        <v>645</v>
      </c>
      <c r="EC14" s="29" t="s">
        <v>645</v>
      </c>
      <c r="ED14" s="29" t="s">
        <v>645</v>
      </c>
      <c r="EE14" s="29" t="s">
        <v>645</v>
      </c>
      <c r="EF14" s="29" t="s">
        <v>645</v>
      </c>
      <c r="EG14" s="29" t="s">
        <v>645</v>
      </c>
      <c r="EH14" s="29" t="s">
        <v>645</v>
      </c>
      <c r="EI14" s="29" t="s">
        <v>645</v>
      </c>
      <c r="EJ14" s="29" t="s">
        <v>645</v>
      </c>
      <c r="EK14" s="29" t="s">
        <v>645</v>
      </c>
      <c r="EL14" s="29" t="s">
        <v>645</v>
      </c>
      <c r="EM14" s="29" t="s">
        <v>645</v>
      </c>
      <c r="EN14" s="29" t="s">
        <v>645</v>
      </c>
      <c r="EO14" s="29" t="s">
        <v>645</v>
      </c>
      <c r="EP14" s="29" t="s">
        <v>645</v>
      </c>
      <c r="EQ14" s="29" t="s">
        <v>645</v>
      </c>
      <c r="ER14" s="29" t="s">
        <v>645</v>
      </c>
      <c r="ES14" s="29" t="s">
        <v>645</v>
      </c>
      <c r="ET14" s="29" t="s">
        <v>645</v>
      </c>
      <c r="EU14" s="29" t="s">
        <v>645</v>
      </c>
      <c r="EV14" s="29" t="s">
        <v>645</v>
      </c>
      <c r="EW14" s="29" t="s">
        <v>645</v>
      </c>
      <c r="EX14" s="29" t="s">
        <v>645</v>
      </c>
      <c r="EY14" s="29" t="s">
        <v>645</v>
      </c>
      <c r="EZ14" s="29" t="s">
        <v>645</v>
      </c>
      <c r="FA14" s="29" t="s">
        <v>645</v>
      </c>
      <c r="FB14" s="29" t="s">
        <v>645</v>
      </c>
      <c r="FC14" s="29" t="s">
        <v>645</v>
      </c>
      <c r="FD14" s="29" t="s">
        <v>645</v>
      </c>
      <c r="FE14" s="29" t="s">
        <v>645</v>
      </c>
      <c r="FF14" s="29" t="s">
        <v>645</v>
      </c>
      <c r="FG14" s="29" t="s">
        <v>645</v>
      </c>
      <c r="FH14" s="29" t="s">
        <v>645</v>
      </c>
      <c r="FI14" s="29" t="s">
        <v>645</v>
      </c>
      <c r="FJ14" s="29" t="s">
        <v>645</v>
      </c>
      <c r="FK14" s="29" t="s">
        <v>645</v>
      </c>
      <c r="FL14" s="29" t="s">
        <v>645</v>
      </c>
      <c r="FM14" s="29" t="s">
        <v>645</v>
      </c>
      <c r="FN14" s="29" t="s">
        <v>645</v>
      </c>
      <c r="FO14" s="29" t="s">
        <v>645</v>
      </c>
      <c r="FP14" s="29" t="s">
        <v>645</v>
      </c>
      <c r="FQ14" s="29" t="s">
        <v>645</v>
      </c>
      <c r="FR14" s="29" t="s">
        <v>645</v>
      </c>
      <c r="FS14" s="29" t="s">
        <v>645</v>
      </c>
      <c r="FT14" s="29" t="s">
        <v>645</v>
      </c>
      <c r="FU14" s="29" t="s">
        <v>645</v>
      </c>
      <c r="FV14" s="29" t="s">
        <v>645</v>
      </c>
      <c r="FW14" s="29" t="s">
        <v>645</v>
      </c>
      <c r="FX14" s="29" t="s">
        <v>645</v>
      </c>
      <c r="FY14" s="29" t="s">
        <v>645</v>
      </c>
      <c r="FZ14" s="29" t="s">
        <v>645</v>
      </c>
      <c r="GA14" s="29" t="s">
        <v>645</v>
      </c>
      <c r="GB14" s="29" t="s">
        <v>645</v>
      </c>
      <c r="GC14" s="29" t="s">
        <v>645</v>
      </c>
      <c r="GD14" s="29" t="s">
        <v>645</v>
      </c>
      <c r="GE14" s="29" t="s">
        <v>645</v>
      </c>
      <c r="GF14" s="29" t="s">
        <v>645</v>
      </c>
      <c r="GG14" s="29" t="s">
        <v>645</v>
      </c>
      <c r="GH14" s="29" t="s">
        <v>645</v>
      </c>
      <c r="GI14" s="29" t="s">
        <v>645</v>
      </c>
      <c r="GJ14" s="29" t="s">
        <v>645</v>
      </c>
      <c r="GK14" s="29" t="s">
        <v>645</v>
      </c>
      <c r="GL14" s="29" t="s">
        <v>645</v>
      </c>
      <c r="GM14" s="29" t="s">
        <v>645</v>
      </c>
      <c r="GN14" s="29" t="s">
        <v>645</v>
      </c>
      <c r="GO14" s="29" t="s">
        <v>645</v>
      </c>
      <c r="GP14" s="29" t="s">
        <v>645</v>
      </c>
      <c r="GQ14" s="29" t="s">
        <v>645</v>
      </c>
      <c r="GR14" s="29" t="s">
        <v>645</v>
      </c>
      <c r="GS14" s="29" t="s">
        <v>645</v>
      </c>
      <c r="GT14" s="29" t="s">
        <v>645</v>
      </c>
      <c r="GU14" s="29" t="s">
        <v>645</v>
      </c>
      <c r="GV14" s="29" t="s">
        <v>645</v>
      </c>
      <c r="GW14" s="29" t="s">
        <v>645</v>
      </c>
      <c r="GX14" s="29" t="s">
        <v>645</v>
      </c>
      <c r="GY14" s="29" t="s">
        <v>645</v>
      </c>
      <c r="GZ14" s="29" t="s">
        <v>645</v>
      </c>
      <c r="HA14" s="29" t="s">
        <v>645</v>
      </c>
      <c r="HB14" s="29" t="s">
        <v>645</v>
      </c>
      <c r="HC14" s="29" t="s">
        <v>645</v>
      </c>
      <c r="HD14" s="29" t="s">
        <v>645</v>
      </c>
      <c r="HE14" s="29" t="s">
        <v>645</v>
      </c>
      <c r="HF14" s="29" t="s">
        <v>645</v>
      </c>
      <c r="HG14" s="29" t="s">
        <v>645</v>
      </c>
      <c r="HH14" s="29" t="s">
        <v>645</v>
      </c>
      <c r="HI14" s="29">
        <v>13.253675319999999</v>
      </c>
      <c r="HJ14" s="29">
        <v>1.442446363</v>
      </c>
      <c r="HK14" s="29">
        <v>0.86542878099999998</v>
      </c>
    </row>
    <row r="15" spans="1:219">
      <c r="A15">
        <v>201403446</v>
      </c>
      <c r="B15" t="s">
        <v>570</v>
      </c>
      <c r="C15">
        <v>13</v>
      </c>
      <c r="D15" s="22">
        <v>2.1188386210000001</v>
      </c>
      <c r="E15" s="22">
        <v>6.8704413000000006E-2</v>
      </c>
      <c r="F15" s="22">
        <v>0.11014331199999999</v>
      </c>
      <c r="G15" s="22" t="s">
        <v>645</v>
      </c>
      <c r="H15" s="22" t="s">
        <v>645</v>
      </c>
      <c r="I15" s="22" t="s">
        <v>645</v>
      </c>
      <c r="J15" s="22" t="s">
        <v>645</v>
      </c>
      <c r="K15" s="22" t="s">
        <v>645</v>
      </c>
      <c r="L15" s="22" t="s">
        <v>645</v>
      </c>
      <c r="M15" s="2">
        <v>89.461354610000001</v>
      </c>
      <c r="N15" s="2">
        <v>2.9747960299999998</v>
      </c>
      <c r="O15" s="22">
        <v>12.624852779999999</v>
      </c>
      <c r="P15" s="22" t="s">
        <v>645</v>
      </c>
      <c r="Q15" s="22" t="s">
        <v>645</v>
      </c>
      <c r="R15" s="22" t="s">
        <v>645</v>
      </c>
      <c r="S15" s="22" t="s">
        <v>645</v>
      </c>
      <c r="T15" s="22" t="s">
        <v>645</v>
      </c>
      <c r="U15" s="22" t="s">
        <v>645</v>
      </c>
      <c r="V15" s="23">
        <v>3982.773138</v>
      </c>
      <c r="W15" s="23">
        <v>142.6935139</v>
      </c>
      <c r="X15" s="23">
        <v>36.486666219999996</v>
      </c>
      <c r="Y15" s="23" t="s">
        <v>645</v>
      </c>
      <c r="Z15" s="23" t="s">
        <v>645</v>
      </c>
      <c r="AA15" s="23" t="s">
        <v>645</v>
      </c>
      <c r="AB15" s="23" t="s">
        <v>645</v>
      </c>
      <c r="AC15" s="23" t="s">
        <v>645</v>
      </c>
      <c r="AD15" s="23" t="s">
        <v>645</v>
      </c>
      <c r="AE15" s="22">
        <v>0.85117732599999996</v>
      </c>
      <c r="AF15" s="22">
        <v>8.3773232000000003E-2</v>
      </c>
      <c r="AG15" s="22">
        <v>4.1022507E-2</v>
      </c>
      <c r="AH15" s="22" t="s">
        <v>645</v>
      </c>
      <c r="AI15" s="22" t="s">
        <v>645</v>
      </c>
      <c r="AJ15" s="22" t="s">
        <v>645</v>
      </c>
      <c r="AK15" s="22" t="s">
        <v>645</v>
      </c>
      <c r="AL15" s="22" t="s">
        <v>645</v>
      </c>
      <c r="AM15" s="22" t="s">
        <v>645</v>
      </c>
      <c r="AN15" s="22">
        <v>-0.49595900399999998</v>
      </c>
      <c r="AO15" s="22">
        <v>5.2872645000000003E-2</v>
      </c>
      <c r="AP15" s="22">
        <v>0.16495743600000001</v>
      </c>
      <c r="AQ15" s="22">
        <v>3.2204093710000001</v>
      </c>
      <c r="AR15" s="22">
        <v>7.2269819999999999E-3</v>
      </c>
      <c r="AS15" s="22">
        <v>4.8838940999999997E-2</v>
      </c>
      <c r="AT15" s="23">
        <v>1661.1519907617651</v>
      </c>
      <c r="AU15" s="23">
        <v>27.414072226518329</v>
      </c>
      <c r="AV15" s="25">
        <v>197.71498541845494</v>
      </c>
      <c r="AW15" s="22" t="s">
        <v>645</v>
      </c>
      <c r="AX15" s="22" t="s">
        <v>645</v>
      </c>
      <c r="AY15" s="22" t="s">
        <v>645</v>
      </c>
      <c r="AZ15" s="22" t="s">
        <v>645</v>
      </c>
      <c r="BA15" s="22" t="s">
        <v>645</v>
      </c>
      <c r="BB15" s="24" t="s">
        <v>645</v>
      </c>
      <c r="BC15" s="22" t="s">
        <v>645</v>
      </c>
      <c r="BD15" s="22" t="s">
        <v>645</v>
      </c>
      <c r="BE15" s="22" t="s">
        <v>645</v>
      </c>
      <c r="BF15" s="22" t="s">
        <v>645</v>
      </c>
      <c r="BG15" s="22" t="s">
        <v>645</v>
      </c>
      <c r="BH15" s="24" t="s">
        <v>645</v>
      </c>
      <c r="BI15" s="22">
        <v>9.0858755949999992</v>
      </c>
      <c r="BJ15" s="22">
        <v>3.7066333E-2</v>
      </c>
      <c r="BK15" s="22">
        <v>4.6405202999999999E-2</v>
      </c>
      <c r="BL15" s="22">
        <v>1.2186404655847738</v>
      </c>
      <c r="BM15" s="22">
        <v>9.9694120626500848E-2</v>
      </c>
      <c r="BN15" s="24">
        <v>0.13742544310324312</v>
      </c>
      <c r="BO15" s="23">
        <v>2384.891161</v>
      </c>
      <c r="BP15" s="23">
        <v>201.10243460000001</v>
      </c>
      <c r="BQ15" s="23">
        <v>113.43003109999999</v>
      </c>
      <c r="BR15" s="22">
        <v>7.7035277999999999E-2</v>
      </c>
      <c r="BS15" s="22">
        <v>5.4219795000000001E-2</v>
      </c>
      <c r="BT15" s="22">
        <v>8.8317851000000003E-2</v>
      </c>
      <c r="BU15" s="29">
        <v>12.48614774</v>
      </c>
      <c r="BV15" s="29">
        <v>1.1150211E-2</v>
      </c>
      <c r="BW15" s="29">
        <v>1.1449182E-2</v>
      </c>
      <c r="BX15" s="29">
        <v>12.01265815</v>
      </c>
      <c r="BY15" s="29">
        <v>1.4226018999999999E-2</v>
      </c>
      <c r="BZ15" s="29">
        <v>1.4242013E-2</v>
      </c>
      <c r="CA15" s="29">
        <v>12.186944929999999</v>
      </c>
      <c r="CB15" s="29">
        <v>8.2123600000000001E-3</v>
      </c>
      <c r="CC15" s="29">
        <v>8.3642249999999994E-3</v>
      </c>
      <c r="CD15" s="29">
        <v>11.95226046</v>
      </c>
      <c r="CE15" s="29">
        <v>3.6149173E-2</v>
      </c>
      <c r="CF15" s="29">
        <v>2.7285998999999998E-2</v>
      </c>
      <c r="CG15" s="29">
        <v>11.82885815</v>
      </c>
      <c r="CH15" s="29">
        <v>1.0666040999999999E-2</v>
      </c>
      <c r="CI15" s="29">
        <v>9.8397380000000007E-3</v>
      </c>
      <c r="CJ15" s="29">
        <v>11.80763981</v>
      </c>
      <c r="CK15" s="29">
        <v>1.0893979E-2</v>
      </c>
      <c r="CL15" s="29">
        <v>1.2425171E-2</v>
      </c>
      <c r="CM15" s="29">
        <v>11.02682008</v>
      </c>
      <c r="CN15" s="29">
        <v>1.0686016E-2</v>
      </c>
      <c r="CO15" s="29">
        <v>1.2410569999999999E-2</v>
      </c>
      <c r="CP15" s="29">
        <v>10.79305345</v>
      </c>
      <c r="CQ15" s="29">
        <v>1.2046678999999999E-2</v>
      </c>
      <c r="CR15" s="29">
        <v>1.0310243E-2</v>
      </c>
      <c r="CS15" s="29">
        <v>10.73183315</v>
      </c>
      <c r="CT15" s="29">
        <v>1.1253665E-2</v>
      </c>
      <c r="CU15" s="29">
        <v>1.0949718000000001E-2</v>
      </c>
      <c r="CV15" s="29">
        <v>10.711795649999999</v>
      </c>
      <c r="CW15" s="29">
        <v>1.1311476000000001E-2</v>
      </c>
      <c r="CX15" s="29">
        <v>1.2338972E-2</v>
      </c>
      <c r="CY15" s="29">
        <v>10.727381080000001</v>
      </c>
      <c r="CZ15" s="29">
        <v>9.9540979999999998E-3</v>
      </c>
      <c r="DA15" s="29">
        <v>1.1031307000000001E-2</v>
      </c>
      <c r="DB15" s="29">
        <v>10.686939260000001</v>
      </c>
      <c r="DC15" s="29">
        <v>1.2400064000000001E-2</v>
      </c>
      <c r="DD15" s="29">
        <v>1.474083E-2</v>
      </c>
      <c r="DE15" s="29" t="s">
        <v>645</v>
      </c>
      <c r="DF15" s="29" t="s">
        <v>645</v>
      </c>
      <c r="DG15" s="29" t="s">
        <v>645</v>
      </c>
      <c r="DH15" s="29" t="s">
        <v>645</v>
      </c>
      <c r="DI15" s="29" t="s">
        <v>645</v>
      </c>
      <c r="DJ15" s="29" t="s">
        <v>645</v>
      </c>
      <c r="DK15" s="29" t="s">
        <v>645</v>
      </c>
      <c r="DL15" s="29" t="s">
        <v>645</v>
      </c>
      <c r="DM15" s="29" t="s">
        <v>645</v>
      </c>
      <c r="DN15" s="29" t="s">
        <v>645</v>
      </c>
      <c r="DO15" s="29" t="s">
        <v>645</v>
      </c>
      <c r="DP15" s="29" t="s">
        <v>645</v>
      </c>
      <c r="DQ15" s="29" t="s">
        <v>645</v>
      </c>
      <c r="DR15" s="29" t="s">
        <v>645</v>
      </c>
      <c r="DS15" s="29" t="s">
        <v>645</v>
      </c>
      <c r="DT15" s="29" t="s">
        <v>645</v>
      </c>
      <c r="DU15" s="29" t="s">
        <v>645</v>
      </c>
      <c r="DV15" s="29" t="s">
        <v>645</v>
      </c>
      <c r="DW15" s="29" t="s">
        <v>645</v>
      </c>
      <c r="DX15" s="29" t="s">
        <v>645</v>
      </c>
      <c r="DY15" s="29" t="s">
        <v>645</v>
      </c>
      <c r="DZ15" s="29" t="s">
        <v>645</v>
      </c>
      <c r="EA15" s="29" t="s">
        <v>645</v>
      </c>
      <c r="EB15" s="29" t="s">
        <v>645</v>
      </c>
      <c r="EC15" s="29" t="s">
        <v>645</v>
      </c>
      <c r="ED15" s="29" t="s">
        <v>645</v>
      </c>
      <c r="EE15" s="29" t="s">
        <v>645</v>
      </c>
      <c r="EF15" s="29" t="s">
        <v>645</v>
      </c>
      <c r="EG15" s="29" t="s">
        <v>645</v>
      </c>
      <c r="EH15" s="29" t="s">
        <v>645</v>
      </c>
      <c r="EI15" s="29" t="s">
        <v>645</v>
      </c>
      <c r="EJ15" s="29" t="s">
        <v>645</v>
      </c>
      <c r="EK15" s="29" t="s">
        <v>645</v>
      </c>
      <c r="EL15" s="29" t="s">
        <v>645</v>
      </c>
      <c r="EM15" s="29" t="s">
        <v>645</v>
      </c>
      <c r="EN15" s="29" t="s">
        <v>645</v>
      </c>
      <c r="EO15" s="29" t="s">
        <v>645</v>
      </c>
      <c r="EP15" s="29" t="s">
        <v>645</v>
      </c>
      <c r="EQ15" s="29" t="s">
        <v>645</v>
      </c>
      <c r="ER15" s="29" t="s">
        <v>645</v>
      </c>
      <c r="ES15" s="29" t="s">
        <v>645</v>
      </c>
      <c r="ET15" s="29" t="s">
        <v>645</v>
      </c>
      <c r="EU15" s="29" t="s">
        <v>645</v>
      </c>
      <c r="EV15" s="29" t="s">
        <v>645</v>
      </c>
      <c r="EW15" s="29" t="s">
        <v>645</v>
      </c>
      <c r="EX15" s="29" t="s">
        <v>645</v>
      </c>
      <c r="EY15" s="29" t="s">
        <v>645</v>
      </c>
      <c r="EZ15" s="29" t="s">
        <v>645</v>
      </c>
      <c r="FA15" s="29" t="s">
        <v>645</v>
      </c>
      <c r="FB15" s="29" t="s">
        <v>645</v>
      </c>
      <c r="FC15" s="29" t="s">
        <v>645</v>
      </c>
      <c r="FD15" s="29" t="s">
        <v>645</v>
      </c>
      <c r="FE15" s="29" t="s">
        <v>645</v>
      </c>
      <c r="FF15" s="29" t="s">
        <v>645</v>
      </c>
      <c r="FG15" s="29" t="s">
        <v>645</v>
      </c>
      <c r="FH15" s="29" t="s">
        <v>645</v>
      </c>
      <c r="FI15" s="29" t="s">
        <v>645</v>
      </c>
      <c r="FJ15" s="29" t="s">
        <v>645</v>
      </c>
      <c r="FK15" s="29" t="s">
        <v>645</v>
      </c>
      <c r="FL15" s="29" t="s">
        <v>645</v>
      </c>
      <c r="FM15" s="29" t="s">
        <v>645</v>
      </c>
      <c r="FN15" s="29" t="s">
        <v>645</v>
      </c>
      <c r="FO15" s="29" t="s">
        <v>645</v>
      </c>
      <c r="FP15" s="29" t="s">
        <v>645</v>
      </c>
      <c r="FQ15" s="29" t="s">
        <v>645</v>
      </c>
      <c r="FR15" s="29" t="s">
        <v>645</v>
      </c>
      <c r="FS15" s="29" t="s">
        <v>645</v>
      </c>
      <c r="FT15" s="29" t="s">
        <v>645</v>
      </c>
      <c r="FU15" s="29" t="s">
        <v>645</v>
      </c>
      <c r="FV15" s="29" t="s">
        <v>645</v>
      </c>
      <c r="FW15" s="29" t="s">
        <v>645</v>
      </c>
      <c r="FX15" s="29" t="s">
        <v>645</v>
      </c>
      <c r="FY15" s="29" t="s">
        <v>645</v>
      </c>
      <c r="FZ15" s="29" t="s">
        <v>645</v>
      </c>
      <c r="GA15" s="29" t="s">
        <v>645</v>
      </c>
      <c r="GB15" s="29" t="s">
        <v>645</v>
      </c>
      <c r="GC15" s="29" t="s">
        <v>645</v>
      </c>
      <c r="GD15" s="29" t="s">
        <v>645</v>
      </c>
      <c r="GE15" s="29" t="s">
        <v>645</v>
      </c>
      <c r="GF15" s="29" t="s">
        <v>645</v>
      </c>
      <c r="GG15" s="29" t="s">
        <v>645</v>
      </c>
      <c r="GH15" s="29" t="s">
        <v>645</v>
      </c>
      <c r="GI15" s="29" t="s">
        <v>645</v>
      </c>
      <c r="GJ15" s="29" t="s">
        <v>645</v>
      </c>
      <c r="GK15" s="29" t="s">
        <v>645</v>
      </c>
      <c r="GL15" s="29" t="s">
        <v>645</v>
      </c>
      <c r="GM15" s="29" t="s">
        <v>645</v>
      </c>
      <c r="GN15" s="29" t="s">
        <v>645</v>
      </c>
      <c r="GO15" s="29" t="s">
        <v>645</v>
      </c>
      <c r="GP15" s="29" t="s">
        <v>645</v>
      </c>
      <c r="GQ15" s="29" t="s">
        <v>645</v>
      </c>
      <c r="GR15" s="29" t="s">
        <v>645</v>
      </c>
      <c r="GS15" s="29" t="s">
        <v>645</v>
      </c>
      <c r="GT15" s="29" t="s">
        <v>645</v>
      </c>
      <c r="GU15" s="29" t="s">
        <v>645</v>
      </c>
      <c r="GV15" s="29" t="s">
        <v>645</v>
      </c>
      <c r="GW15" s="29" t="s">
        <v>645</v>
      </c>
      <c r="GX15" s="29" t="s">
        <v>645</v>
      </c>
      <c r="GY15" s="29" t="s">
        <v>645</v>
      </c>
      <c r="GZ15" s="29" t="s">
        <v>645</v>
      </c>
      <c r="HA15" s="29" t="s">
        <v>645</v>
      </c>
      <c r="HB15" s="29" t="s">
        <v>645</v>
      </c>
      <c r="HC15" s="29" t="s">
        <v>645</v>
      </c>
      <c r="HD15" s="29" t="s">
        <v>645</v>
      </c>
      <c r="HE15" s="29" t="s">
        <v>645</v>
      </c>
      <c r="HF15" s="29" t="s">
        <v>645</v>
      </c>
      <c r="HG15" s="29" t="s">
        <v>645</v>
      </c>
      <c r="HH15" s="29" t="s">
        <v>645</v>
      </c>
      <c r="HI15" s="29">
        <v>9.1118751800000002</v>
      </c>
      <c r="HJ15" s="29">
        <v>2.584254015</v>
      </c>
      <c r="HK15" s="29">
        <v>1.3674540180000001</v>
      </c>
    </row>
    <row r="16" spans="1:219">
      <c r="A16">
        <v>201407812</v>
      </c>
      <c r="B16" t="s">
        <v>571</v>
      </c>
      <c r="C16">
        <v>14</v>
      </c>
      <c r="D16" s="22">
        <v>1.133586067</v>
      </c>
      <c r="E16" s="22">
        <v>0.13445442299999999</v>
      </c>
      <c r="F16" s="22">
        <v>0.83422315899999999</v>
      </c>
      <c r="G16" s="22">
        <v>0.66758870599999998</v>
      </c>
      <c r="H16" s="22">
        <v>0.15536835399999999</v>
      </c>
      <c r="I16" s="22">
        <v>0.22611504700000001</v>
      </c>
      <c r="J16" s="22" t="s">
        <v>645</v>
      </c>
      <c r="K16" s="22" t="s">
        <v>645</v>
      </c>
      <c r="L16" s="22" t="s">
        <v>645</v>
      </c>
      <c r="M16" s="22">
        <v>1.1835960910000001</v>
      </c>
      <c r="N16" s="22">
        <v>0.18641376700000001</v>
      </c>
      <c r="O16" s="22">
        <v>89.261649390000002</v>
      </c>
      <c r="P16" s="22">
        <v>0.62675474799999997</v>
      </c>
      <c r="Q16" s="22">
        <v>0.13805805600000001</v>
      </c>
      <c r="R16" s="22">
        <v>0.19741862099999999</v>
      </c>
      <c r="S16" s="22" t="s">
        <v>645</v>
      </c>
      <c r="T16" s="22" t="s">
        <v>645</v>
      </c>
      <c r="U16" s="22" t="s">
        <v>645</v>
      </c>
      <c r="V16" s="23">
        <v>6038.0418140000002</v>
      </c>
      <c r="W16" s="23">
        <v>2050.1440819999998</v>
      </c>
      <c r="X16" s="23">
        <v>212.5904481</v>
      </c>
      <c r="Y16" s="23">
        <v>4488.6697169999998</v>
      </c>
      <c r="Z16" s="23">
        <v>614.64123089999998</v>
      </c>
      <c r="AA16" s="23">
        <v>1529.563394</v>
      </c>
      <c r="AB16" s="23" t="s">
        <v>645</v>
      </c>
      <c r="AC16" s="23" t="s">
        <v>645</v>
      </c>
      <c r="AD16" s="23" t="s">
        <v>645</v>
      </c>
      <c r="AE16" s="22">
        <v>4.331804515</v>
      </c>
      <c r="AF16" s="22">
        <v>3.5158647589999998</v>
      </c>
      <c r="AG16" s="22">
        <v>0.118093815</v>
      </c>
      <c r="AH16" s="22">
        <v>4.6694440339999996</v>
      </c>
      <c r="AI16" s="22">
        <v>0.111415822</v>
      </c>
      <c r="AJ16" s="22">
        <v>0.101689796</v>
      </c>
      <c r="AK16" s="22" t="s">
        <v>645</v>
      </c>
      <c r="AL16" s="22" t="s">
        <v>645</v>
      </c>
      <c r="AM16" s="22" t="s">
        <v>645</v>
      </c>
      <c r="AN16" s="22">
        <v>-0.362130805</v>
      </c>
      <c r="AO16" s="22">
        <v>0.25977045100000001</v>
      </c>
      <c r="AP16" s="22">
        <v>0.268511536</v>
      </c>
      <c r="AQ16" s="22">
        <v>0.284217681</v>
      </c>
      <c r="AR16" s="22">
        <v>0.189438572</v>
      </c>
      <c r="AS16" s="22">
        <v>2.9456865510000001</v>
      </c>
      <c r="AT16" s="22">
        <v>1.9240558799136822</v>
      </c>
      <c r="AU16" s="22">
        <v>0.68017409261974326</v>
      </c>
      <c r="AV16" s="24">
        <v>1695.945151420095</v>
      </c>
      <c r="AW16" s="22">
        <v>-0.840267863</v>
      </c>
      <c r="AX16" s="22">
        <v>0.47022557500000001</v>
      </c>
      <c r="AY16" s="22">
        <v>0.73693164</v>
      </c>
      <c r="AZ16" s="22">
        <v>0.1444548531109901</v>
      </c>
      <c r="BA16" s="22">
        <v>9.55325874090584E-2</v>
      </c>
      <c r="BB16" s="24">
        <v>0.64379477949432973</v>
      </c>
      <c r="BC16" s="22" t="s">
        <v>645</v>
      </c>
      <c r="BD16" s="22" t="s">
        <v>645</v>
      </c>
      <c r="BE16" s="22" t="s">
        <v>645</v>
      </c>
      <c r="BF16" s="22" t="s">
        <v>645</v>
      </c>
      <c r="BG16" s="22" t="s">
        <v>645</v>
      </c>
      <c r="BH16" s="24" t="s">
        <v>645</v>
      </c>
      <c r="BI16" s="22">
        <v>9.2270509860000001</v>
      </c>
      <c r="BJ16" s="22">
        <v>0.102475201</v>
      </c>
      <c r="BK16" s="22">
        <v>0.32185885800000003</v>
      </c>
      <c r="BL16" s="22">
        <v>1.686751037668345</v>
      </c>
      <c r="BM16" s="22">
        <v>0.35453154145532562</v>
      </c>
      <c r="BN16" s="24">
        <v>1.8524875797666889</v>
      </c>
      <c r="BO16" s="23">
        <v>356.11007059999997</v>
      </c>
      <c r="BP16" s="23">
        <v>60.806231769999997</v>
      </c>
      <c r="BQ16" s="23">
        <v>2398.2937969999998</v>
      </c>
      <c r="BR16" s="22">
        <v>0.123722316</v>
      </c>
      <c r="BS16" s="22">
        <v>8.3442933999999996E-2</v>
      </c>
      <c r="BT16" s="22">
        <v>0.108363757</v>
      </c>
      <c r="BU16" s="29">
        <v>12.578394960000001</v>
      </c>
      <c r="BV16" s="29">
        <v>5.868491E-3</v>
      </c>
      <c r="BW16" s="29">
        <v>6.0752519999999997E-3</v>
      </c>
      <c r="BX16" s="29">
        <v>11.94881945</v>
      </c>
      <c r="BY16" s="29">
        <v>1.3595892E-2</v>
      </c>
      <c r="BZ16" s="29">
        <v>1.3879278E-2</v>
      </c>
      <c r="CA16" s="29">
        <v>12.22271823</v>
      </c>
      <c r="CB16" s="29">
        <v>9.5385420000000005E-3</v>
      </c>
      <c r="CC16" s="29">
        <v>8.8789690000000004E-3</v>
      </c>
      <c r="CD16" s="29">
        <v>11.78467605</v>
      </c>
      <c r="CE16" s="29">
        <v>1.9243712E-2</v>
      </c>
      <c r="CF16" s="29">
        <v>3.8866479000000002E-2</v>
      </c>
      <c r="CG16" s="29">
        <v>11.663299350000001</v>
      </c>
      <c r="CH16" s="29">
        <v>2.0765128000000001E-2</v>
      </c>
      <c r="CI16" s="29">
        <v>1.3092082999999999E-2</v>
      </c>
      <c r="CJ16" s="29">
        <v>11.62347164</v>
      </c>
      <c r="CK16" s="29">
        <v>1.1727247E-2</v>
      </c>
      <c r="CL16" s="29">
        <v>1.1911133000000001E-2</v>
      </c>
      <c r="CM16" s="29">
        <v>10.768333670000001</v>
      </c>
      <c r="CN16" s="29">
        <v>1.1566332E-2</v>
      </c>
      <c r="CO16" s="29">
        <v>1.0746734000000001E-2</v>
      </c>
      <c r="CP16" s="29">
        <v>10.443506530000001</v>
      </c>
      <c r="CQ16" s="29">
        <v>1.5325586E-2</v>
      </c>
      <c r="CR16" s="29">
        <v>1.2817001999999999E-2</v>
      </c>
      <c r="CS16" s="29">
        <v>10.380398080000001</v>
      </c>
      <c r="CT16" s="29">
        <v>1.1761321999999999E-2</v>
      </c>
      <c r="CU16" s="29">
        <v>1.2718528999999999E-2</v>
      </c>
      <c r="CV16" s="29">
        <v>10.35525833</v>
      </c>
      <c r="CW16" s="29">
        <v>1.3023806000000001E-2</v>
      </c>
      <c r="CX16" s="29">
        <v>1.4242306999999999E-2</v>
      </c>
      <c r="CY16" s="29">
        <v>10.373070670000001</v>
      </c>
      <c r="CZ16" s="29">
        <v>1.1966707E-2</v>
      </c>
      <c r="DA16" s="29">
        <v>1.1577532E-2</v>
      </c>
      <c r="DB16" s="29">
        <v>10.3356703</v>
      </c>
      <c r="DC16" s="29">
        <v>2.1127363E-2</v>
      </c>
      <c r="DD16" s="29">
        <v>2.1317307000000001E-2</v>
      </c>
      <c r="DE16" s="29">
        <v>12.594513360000001</v>
      </c>
      <c r="DF16" s="29">
        <v>1.4489230000000001E-2</v>
      </c>
      <c r="DG16" s="29">
        <v>3.9959993999999999E-2</v>
      </c>
      <c r="DH16" s="29">
        <v>17.154030509999998</v>
      </c>
      <c r="DI16" s="29">
        <v>1.3286482740000001</v>
      </c>
      <c r="DJ16" s="29">
        <v>3.1260459969999999</v>
      </c>
      <c r="DK16" s="29" t="s">
        <v>645</v>
      </c>
      <c r="DL16" s="29" t="s">
        <v>645</v>
      </c>
      <c r="DM16" s="29" t="s">
        <v>645</v>
      </c>
      <c r="DN16" s="29">
        <v>11.975994979999999</v>
      </c>
      <c r="DO16" s="29">
        <v>2.9059030999999999E-2</v>
      </c>
      <c r="DP16" s="29">
        <v>5.7470041999999999E-2</v>
      </c>
      <c r="DQ16" s="29">
        <v>16.0769412</v>
      </c>
      <c r="DR16" s="29">
        <v>1.2477451669999999</v>
      </c>
      <c r="DS16" s="29">
        <v>3.0986552139999999</v>
      </c>
      <c r="DT16" s="29" t="s">
        <v>645</v>
      </c>
      <c r="DU16" s="29" t="s">
        <v>645</v>
      </c>
      <c r="DV16" s="29" t="s">
        <v>645</v>
      </c>
      <c r="DW16" s="29">
        <v>12.24247886</v>
      </c>
      <c r="DX16" s="29">
        <v>2.2819986E-2</v>
      </c>
      <c r="DY16" s="29">
        <v>4.6996559E-2</v>
      </c>
      <c r="DZ16" s="29">
        <v>16.659756850000001</v>
      </c>
      <c r="EA16" s="29">
        <v>1.307938863</v>
      </c>
      <c r="EB16" s="29">
        <v>3.0812264649999999</v>
      </c>
      <c r="EC16" s="29" t="s">
        <v>645</v>
      </c>
      <c r="ED16" s="29" t="s">
        <v>645</v>
      </c>
      <c r="EE16" s="29" t="s">
        <v>645</v>
      </c>
      <c r="EF16" s="29">
        <v>11.831242</v>
      </c>
      <c r="EG16" s="29">
        <v>3.4280828999999999E-2</v>
      </c>
      <c r="EH16" s="29">
        <v>4.7700484000000001E-2</v>
      </c>
      <c r="EI16" s="29">
        <v>15.68774224</v>
      </c>
      <c r="EJ16" s="29">
        <v>1.2534102760000001</v>
      </c>
      <c r="EK16" s="29">
        <v>3.146470103</v>
      </c>
      <c r="EL16" s="29" t="s">
        <v>645</v>
      </c>
      <c r="EM16" s="29" t="s">
        <v>645</v>
      </c>
      <c r="EN16" s="29" t="s">
        <v>645</v>
      </c>
      <c r="EO16" s="29">
        <v>11.70071014</v>
      </c>
      <c r="EP16" s="29">
        <v>2.6141043999999999E-2</v>
      </c>
      <c r="EQ16" s="29">
        <v>7.5754874E-2</v>
      </c>
      <c r="ER16" s="29">
        <v>15.18015157</v>
      </c>
      <c r="ES16" s="29">
        <v>1.0985514869999999</v>
      </c>
      <c r="ET16" s="29">
        <v>3.370456999</v>
      </c>
      <c r="EU16" s="29" t="s">
        <v>645</v>
      </c>
      <c r="EV16" s="29" t="s">
        <v>645</v>
      </c>
      <c r="EW16" s="29" t="s">
        <v>645</v>
      </c>
      <c r="EX16" s="29">
        <v>11.678138150000001</v>
      </c>
      <c r="EY16" s="29">
        <v>5.4089059000000002E-2</v>
      </c>
      <c r="EZ16" s="29">
        <v>9.1870386999999998E-2</v>
      </c>
      <c r="FA16" s="29">
        <v>14.87235014</v>
      </c>
      <c r="FB16" s="29">
        <v>0.972159467</v>
      </c>
      <c r="FC16" s="29">
        <v>3.535590494</v>
      </c>
      <c r="FD16" s="29" t="s">
        <v>645</v>
      </c>
      <c r="FE16" s="29" t="s">
        <v>645</v>
      </c>
      <c r="FF16" s="29" t="s">
        <v>645</v>
      </c>
      <c r="FG16" s="29">
        <v>10.844313039999999</v>
      </c>
      <c r="FH16" s="29">
        <v>6.9764375000000003E-2</v>
      </c>
      <c r="FI16" s="29">
        <v>0.105541732</v>
      </c>
      <c r="FJ16" s="29">
        <v>13.620471999999999</v>
      </c>
      <c r="FK16" s="29">
        <v>0.83603906100000003</v>
      </c>
      <c r="FL16" s="29">
        <v>3.7421242019999998</v>
      </c>
      <c r="FM16" s="29" t="s">
        <v>645</v>
      </c>
      <c r="FN16" s="29" t="s">
        <v>645</v>
      </c>
      <c r="FO16" s="29" t="s">
        <v>645</v>
      </c>
      <c r="FP16" s="29">
        <v>10.5548495</v>
      </c>
      <c r="FQ16" s="29">
        <v>0.100078688</v>
      </c>
      <c r="FR16" s="29">
        <v>0.11547642900000001</v>
      </c>
      <c r="FS16" s="29">
        <v>12.963308570000001</v>
      </c>
      <c r="FT16" s="29">
        <v>0.77371635000000005</v>
      </c>
      <c r="FU16" s="29">
        <v>3.8698126519999998</v>
      </c>
      <c r="FV16" s="29" t="s">
        <v>645</v>
      </c>
      <c r="FW16" s="29" t="s">
        <v>645</v>
      </c>
      <c r="FX16" s="29" t="s">
        <v>645</v>
      </c>
      <c r="FY16" s="29">
        <v>10.51583406</v>
      </c>
      <c r="FZ16" s="29">
        <v>0.138991951</v>
      </c>
      <c r="GA16" s="29">
        <v>0.118005795</v>
      </c>
      <c r="GB16" s="29">
        <v>12.78510481</v>
      </c>
      <c r="GC16" s="29">
        <v>0.69449497299999996</v>
      </c>
      <c r="GD16" s="29">
        <v>3.9699722830000002</v>
      </c>
      <c r="GE16" s="29" t="s">
        <v>645</v>
      </c>
      <c r="GF16" s="29" t="s">
        <v>645</v>
      </c>
      <c r="GG16" s="29" t="s">
        <v>645</v>
      </c>
      <c r="GH16" s="29">
        <v>10.498145389999999</v>
      </c>
      <c r="GI16" s="29">
        <v>0.14908706499999999</v>
      </c>
      <c r="GJ16" s="29">
        <v>0.119882144</v>
      </c>
      <c r="GK16" s="29">
        <v>12.68712195</v>
      </c>
      <c r="GL16" s="29">
        <v>0.64008765099999998</v>
      </c>
      <c r="GM16" s="29">
        <v>4.0309819579999999</v>
      </c>
      <c r="GN16" s="29" t="s">
        <v>645</v>
      </c>
      <c r="GO16" s="29" t="s">
        <v>645</v>
      </c>
      <c r="GP16" s="29" t="s">
        <v>645</v>
      </c>
      <c r="GQ16" s="29">
        <v>10.50282039</v>
      </c>
      <c r="GR16" s="29">
        <v>0.123911467</v>
      </c>
      <c r="GS16" s="29">
        <v>0.119999699</v>
      </c>
      <c r="GT16" s="29">
        <v>12.65823206</v>
      </c>
      <c r="GU16" s="29">
        <v>0.56029104500000004</v>
      </c>
      <c r="GV16" s="29">
        <v>4.1018622459999996</v>
      </c>
      <c r="GW16" s="29" t="s">
        <v>645</v>
      </c>
      <c r="GX16" s="29" t="s">
        <v>645</v>
      </c>
      <c r="GY16" s="29" t="s">
        <v>645</v>
      </c>
      <c r="GZ16" s="29">
        <v>10.49363147</v>
      </c>
      <c r="HA16" s="29">
        <v>0.17268563100000001</v>
      </c>
      <c r="HB16" s="29">
        <v>0.118943228</v>
      </c>
      <c r="HC16" s="29">
        <v>12.554808080000001</v>
      </c>
      <c r="HD16" s="29">
        <v>0.54161163300000004</v>
      </c>
      <c r="HE16" s="29">
        <v>4.1407867310000004</v>
      </c>
      <c r="HF16" s="29" t="s">
        <v>645</v>
      </c>
      <c r="HG16" s="29" t="s">
        <v>645</v>
      </c>
      <c r="HH16" s="29" t="s">
        <v>645</v>
      </c>
      <c r="HI16" s="29">
        <v>11.57879215</v>
      </c>
      <c r="HJ16" s="29">
        <v>1.9496075420000001</v>
      </c>
      <c r="HK16" s="29">
        <v>2.1603412309999999</v>
      </c>
    </row>
    <row r="17" spans="1:219">
      <c r="A17">
        <v>201408204</v>
      </c>
      <c r="B17" t="s">
        <v>131</v>
      </c>
      <c r="C17">
        <v>15</v>
      </c>
      <c r="D17" s="22">
        <v>1.096628264</v>
      </c>
      <c r="E17" s="22">
        <v>7.3474472999999998E-2</v>
      </c>
      <c r="F17" s="22">
        <v>7.3904971E-2</v>
      </c>
      <c r="G17" s="22">
        <v>0.83321966999999997</v>
      </c>
      <c r="H17" s="22">
        <v>0.19000566099999999</v>
      </c>
      <c r="I17" s="22">
        <v>0.13279869599999999</v>
      </c>
      <c r="J17" s="22" t="s">
        <v>645</v>
      </c>
      <c r="K17" s="22" t="s">
        <v>645</v>
      </c>
      <c r="L17" s="22" t="s">
        <v>645</v>
      </c>
      <c r="M17" s="22">
        <v>1.1330727229999999</v>
      </c>
      <c r="N17" s="22">
        <v>0.117002389</v>
      </c>
      <c r="O17" s="22">
        <v>0.17407565999999999</v>
      </c>
      <c r="P17" s="22">
        <v>0.76593580900000002</v>
      </c>
      <c r="Q17" s="22">
        <v>0.15414867099999999</v>
      </c>
      <c r="R17" s="22">
        <v>0.158436678</v>
      </c>
      <c r="S17" s="22" t="s">
        <v>645</v>
      </c>
      <c r="T17" s="22" t="s">
        <v>645</v>
      </c>
      <c r="U17" s="22" t="s">
        <v>645</v>
      </c>
      <c r="V17" s="23">
        <v>6106.7176920000002</v>
      </c>
      <c r="W17" s="23">
        <v>105.30881290000001</v>
      </c>
      <c r="X17" s="23">
        <v>133.6645905</v>
      </c>
      <c r="Y17" s="23">
        <v>5136.2481129999996</v>
      </c>
      <c r="Z17" s="23">
        <v>1011.759587</v>
      </c>
      <c r="AA17" s="23">
        <v>648.18095119999998</v>
      </c>
      <c r="AB17" s="23" t="s">
        <v>645</v>
      </c>
      <c r="AC17" s="23" t="s">
        <v>645</v>
      </c>
      <c r="AD17" s="23" t="s">
        <v>645</v>
      </c>
      <c r="AE17" s="22">
        <v>4.3692861340000002</v>
      </c>
      <c r="AF17" s="22">
        <v>0.104332537</v>
      </c>
      <c r="AG17" s="22">
        <v>7.4293217999999994E-2</v>
      </c>
      <c r="AH17" s="22">
        <v>4.5920334499999997</v>
      </c>
      <c r="AI17" s="22">
        <v>9.9457792000000003E-2</v>
      </c>
      <c r="AJ17" s="22">
        <v>8.1985348E-2</v>
      </c>
      <c r="AK17" s="22" t="s">
        <v>645</v>
      </c>
      <c r="AL17" s="22" t="s">
        <v>645</v>
      </c>
      <c r="AM17" s="22" t="s">
        <v>645</v>
      </c>
      <c r="AN17" s="22">
        <v>-5.8009181999999999E-2</v>
      </c>
      <c r="AO17" s="22">
        <v>0.138414811</v>
      </c>
      <c r="AP17" s="22">
        <v>0.138431518</v>
      </c>
      <c r="AQ17" s="22">
        <v>0.21048117399999999</v>
      </c>
      <c r="AR17" s="22">
        <v>0.111272341</v>
      </c>
      <c r="AS17" s="22">
        <v>0.13879001699999999</v>
      </c>
      <c r="AT17" s="22">
        <v>1.6236079680406066</v>
      </c>
      <c r="AU17" s="22">
        <v>0.36697388987777568</v>
      </c>
      <c r="AV17" s="24">
        <v>0.61135942297365453</v>
      </c>
      <c r="AW17" s="22">
        <v>-0.43845863499999999</v>
      </c>
      <c r="AX17" s="22">
        <v>0.56905017599999996</v>
      </c>
      <c r="AY17" s="22">
        <v>0.37234768099999999</v>
      </c>
      <c r="AZ17" s="22">
        <v>0.36436895325865792</v>
      </c>
      <c r="BA17" s="22">
        <v>0.26608306001067761</v>
      </c>
      <c r="BB17" s="24">
        <v>0.49442513462232252</v>
      </c>
      <c r="BC17" s="22" t="s">
        <v>645</v>
      </c>
      <c r="BD17" s="22" t="s">
        <v>645</v>
      </c>
      <c r="BE17" s="22" t="s">
        <v>645</v>
      </c>
      <c r="BF17" s="22" t="s">
        <v>645</v>
      </c>
      <c r="BG17" s="22" t="s">
        <v>645</v>
      </c>
      <c r="BH17" s="24" t="s">
        <v>645</v>
      </c>
      <c r="BI17" s="22">
        <v>9.4828392200000007</v>
      </c>
      <c r="BJ17" s="22">
        <v>0.26362714900000001</v>
      </c>
      <c r="BK17" s="22">
        <v>0.19535970499999999</v>
      </c>
      <c r="BL17" s="22">
        <v>3.0397594691110488</v>
      </c>
      <c r="BM17" s="22">
        <v>1.3831807766487183</v>
      </c>
      <c r="BN17" s="24">
        <v>1.7267331515809317</v>
      </c>
      <c r="BO17" s="23">
        <v>374.90853120000003</v>
      </c>
      <c r="BP17" s="23">
        <v>40.792010820000002</v>
      </c>
      <c r="BQ17" s="23">
        <v>50.523524510000001</v>
      </c>
      <c r="BR17" s="22">
        <v>0.104681179</v>
      </c>
      <c r="BS17" s="22">
        <v>7.0780828000000004E-2</v>
      </c>
      <c r="BT17" s="22">
        <v>0.102272737</v>
      </c>
      <c r="BU17" s="29">
        <v>12.62328454</v>
      </c>
      <c r="BV17" s="29">
        <v>1.3118588E-2</v>
      </c>
      <c r="BW17" s="29">
        <v>1.3173022E-2</v>
      </c>
      <c r="BX17" s="29">
        <v>11.97478628</v>
      </c>
      <c r="BY17" s="29">
        <v>9.5952569999999994E-3</v>
      </c>
      <c r="BZ17" s="29">
        <v>9.6057120000000006E-3</v>
      </c>
      <c r="CA17" s="29">
        <v>12.26131586</v>
      </c>
      <c r="CB17" s="29">
        <v>8.1937380000000008E-3</v>
      </c>
      <c r="CC17" s="29">
        <v>8.4000949999999998E-3</v>
      </c>
      <c r="CD17" s="29">
        <v>11.79527781</v>
      </c>
      <c r="CE17" s="29">
        <v>1.1861778E-2</v>
      </c>
      <c r="CF17" s="29">
        <v>1.2294634E-2</v>
      </c>
      <c r="CG17" s="29">
        <v>11.67948406</v>
      </c>
      <c r="CH17" s="29">
        <v>1.1216418000000001E-2</v>
      </c>
      <c r="CI17" s="29">
        <v>1.1462758999999999E-2</v>
      </c>
      <c r="CJ17" s="29">
        <v>11.662441279999999</v>
      </c>
      <c r="CK17" s="29">
        <v>1.2870084E-2</v>
      </c>
      <c r="CL17" s="29">
        <v>1.2290954E-2</v>
      </c>
      <c r="CM17" s="29">
        <v>10.81341814</v>
      </c>
      <c r="CN17" s="29">
        <v>1.1372221E-2</v>
      </c>
      <c r="CO17" s="29">
        <v>1.0722347E-2</v>
      </c>
      <c r="CP17" s="29">
        <v>10.499779719999999</v>
      </c>
      <c r="CQ17" s="29">
        <v>1.1209434000000001E-2</v>
      </c>
      <c r="CR17" s="29">
        <v>1.1453082E-2</v>
      </c>
      <c r="CS17" s="29">
        <v>10.45601521</v>
      </c>
      <c r="CT17" s="29">
        <v>1.0944372000000001E-2</v>
      </c>
      <c r="CU17" s="29">
        <v>1.0448916000000001E-2</v>
      </c>
      <c r="CV17" s="29">
        <v>10.43684476</v>
      </c>
      <c r="CW17" s="29">
        <v>1.0826802999999999E-2</v>
      </c>
      <c r="CX17" s="29">
        <v>1.0385395E-2</v>
      </c>
      <c r="CY17" s="29">
        <v>10.451386490000001</v>
      </c>
      <c r="CZ17" s="29">
        <v>1.2426928E-2</v>
      </c>
      <c r="DA17" s="29">
        <v>1.1909077000000001E-2</v>
      </c>
      <c r="DB17" s="29">
        <v>10.42685427</v>
      </c>
      <c r="DC17" s="29">
        <v>1.2803920999999999E-2</v>
      </c>
      <c r="DD17" s="29">
        <v>1.2191453E-2</v>
      </c>
      <c r="DE17" s="29">
        <v>12.743785089999999</v>
      </c>
      <c r="DF17" s="29">
        <v>0.107434244</v>
      </c>
      <c r="DG17" s="29">
        <v>0.32110066100000001</v>
      </c>
      <c r="DH17" s="29">
        <v>15.0433009</v>
      </c>
      <c r="DI17" s="29">
        <v>1.211399898</v>
      </c>
      <c r="DJ17" s="29">
        <v>2.4509073039999998</v>
      </c>
      <c r="DK17" s="29" t="s">
        <v>645</v>
      </c>
      <c r="DL17" s="29" t="s">
        <v>645</v>
      </c>
      <c r="DM17" s="29" t="s">
        <v>645</v>
      </c>
      <c r="DN17" s="29">
        <v>12.1450657</v>
      </c>
      <c r="DO17" s="29">
        <v>0.14238863600000001</v>
      </c>
      <c r="DP17" s="29">
        <v>0.30116631799999999</v>
      </c>
      <c r="DQ17" s="29">
        <v>14.075661439999999</v>
      </c>
      <c r="DR17" s="29">
        <v>0.96987657800000004</v>
      </c>
      <c r="DS17" s="29">
        <v>2.0639346779999999</v>
      </c>
      <c r="DT17" s="29" t="s">
        <v>645</v>
      </c>
      <c r="DU17" s="29" t="s">
        <v>645</v>
      </c>
      <c r="DV17" s="29" t="s">
        <v>645</v>
      </c>
      <c r="DW17" s="29">
        <v>12.401831189999999</v>
      </c>
      <c r="DX17" s="29">
        <v>0.125224156</v>
      </c>
      <c r="DY17" s="29">
        <v>0.31315828400000001</v>
      </c>
      <c r="DZ17" s="29">
        <v>14.547916280000001</v>
      </c>
      <c r="EA17" s="29">
        <v>1.1138322119999999</v>
      </c>
      <c r="EB17" s="29">
        <v>2.3563611980000001</v>
      </c>
      <c r="EC17" s="29" t="s">
        <v>645</v>
      </c>
      <c r="ED17" s="29" t="s">
        <v>645</v>
      </c>
      <c r="EE17" s="29" t="s">
        <v>645</v>
      </c>
      <c r="EF17" s="29">
        <v>11.98838464</v>
      </c>
      <c r="EG17" s="29">
        <v>0.15271964800000001</v>
      </c>
      <c r="EH17" s="29">
        <v>0.29074741199999998</v>
      </c>
      <c r="EI17" s="29">
        <v>13.762346580000001</v>
      </c>
      <c r="EJ17" s="29">
        <v>0.86166905000000005</v>
      </c>
      <c r="EK17" s="29">
        <v>1.8612451750000001</v>
      </c>
      <c r="EL17" s="29" t="s">
        <v>645</v>
      </c>
      <c r="EM17" s="29" t="s">
        <v>645</v>
      </c>
      <c r="EN17" s="29" t="s">
        <v>645</v>
      </c>
      <c r="EO17" s="29">
        <v>11.899271929999999</v>
      </c>
      <c r="EP17" s="29">
        <v>0.16445533400000001</v>
      </c>
      <c r="EQ17" s="29">
        <v>0.27442525800000001</v>
      </c>
      <c r="ER17" s="29">
        <v>13.538734010000001</v>
      </c>
      <c r="ES17" s="29">
        <v>0.78210824099999998</v>
      </c>
      <c r="ET17" s="29">
        <v>1.504768873</v>
      </c>
      <c r="EU17" s="29" t="s">
        <v>645</v>
      </c>
      <c r="EV17" s="29" t="s">
        <v>645</v>
      </c>
      <c r="EW17" s="29" t="s">
        <v>645</v>
      </c>
      <c r="EX17" s="29">
        <v>11.903051639999999</v>
      </c>
      <c r="EY17" s="29">
        <v>0.171435684</v>
      </c>
      <c r="EZ17" s="29">
        <v>0.26363691</v>
      </c>
      <c r="FA17" s="29">
        <v>13.441108120000001</v>
      </c>
      <c r="FB17" s="29">
        <v>0.72014963899999995</v>
      </c>
      <c r="FC17" s="29">
        <v>1.315855789</v>
      </c>
      <c r="FD17" s="29" t="s">
        <v>645</v>
      </c>
      <c r="FE17" s="29" t="s">
        <v>645</v>
      </c>
      <c r="FF17" s="29" t="s">
        <v>645</v>
      </c>
      <c r="FG17" s="29">
        <v>11.088820350000001</v>
      </c>
      <c r="FH17" s="29">
        <v>0.17946516500000001</v>
      </c>
      <c r="FI17" s="29">
        <v>0.24953637000000001</v>
      </c>
      <c r="FJ17" s="29">
        <v>12.44757085</v>
      </c>
      <c r="FK17" s="29">
        <v>0.60562823799999999</v>
      </c>
      <c r="FL17" s="29">
        <v>1.0838020450000001</v>
      </c>
      <c r="FM17" s="29" t="s">
        <v>645</v>
      </c>
      <c r="FN17" s="29" t="s">
        <v>645</v>
      </c>
      <c r="FO17" s="29" t="s">
        <v>645</v>
      </c>
      <c r="FP17" s="29">
        <v>10.815957729999999</v>
      </c>
      <c r="FQ17" s="29">
        <v>0.18462515800000001</v>
      </c>
      <c r="FR17" s="29">
        <v>0.234301855</v>
      </c>
      <c r="FS17" s="29">
        <v>11.98002617</v>
      </c>
      <c r="FT17" s="29">
        <v>0.48105292599999999</v>
      </c>
      <c r="FU17" s="29">
        <v>0.89730825700000005</v>
      </c>
      <c r="FV17" s="29" t="s">
        <v>645</v>
      </c>
      <c r="FW17" s="29" t="s">
        <v>645</v>
      </c>
      <c r="FX17" s="29" t="s">
        <v>645</v>
      </c>
      <c r="FY17" s="29">
        <v>10.781092640000001</v>
      </c>
      <c r="FZ17" s="29">
        <v>0.18755047399999999</v>
      </c>
      <c r="GA17" s="29">
        <v>0.230769736</v>
      </c>
      <c r="GB17" s="29">
        <v>11.91349413</v>
      </c>
      <c r="GC17" s="29">
        <v>0.45978491700000002</v>
      </c>
      <c r="GD17" s="29">
        <v>0.835597115</v>
      </c>
      <c r="GE17" s="29" t="s">
        <v>645</v>
      </c>
      <c r="GF17" s="29" t="s">
        <v>645</v>
      </c>
      <c r="GG17" s="29" t="s">
        <v>645</v>
      </c>
      <c r="GH17" s="29">
        <v>10.76657423</v>
      </c>
      <c r="GI17" s="29">
        <v>0.190350979</v>
      </c>
      <c r="GJ17" s="29">
        <v>0.23004815100000001</v>
      </c>
      <c r="GK17" s="29">
        <v>11.883833900000001</v>
      </c>
      <c r="GL17" s="29">
        <v>0.45038097199999999</v>
      </c>
      <c r="GM17" s="29">
        <v>0.81253890699999998</v>
      </c>
      <c r="GN17" s="29" t="s">
        <v>645</v>
      </c>
      <c r="GO17" s="29" t="s">
        <v>645</v>
      </c>
      <c r="GP17" s="29" t="s">
        <v>645</v>
      </c>
      <c r="GQ17" s="29">
        <v>10.774202089999999</v>
      </c>
      <c r="GR17" s="29">
        <v>0.190251683</v>
      </c>
      <c r="GS17" s="29">
        <v>0.232142932</v>
      </c>
      <c r="GT17" s="29">
        <v>11.92875817</v>
      </c>
      <c r="GU17" s="29">
        <v>0.473518932</v>
      </c>
      <c r="GV17" s="29">
        <v>0.79196503600000001</v>
      </c>
      <c r="GW17" s="29" t="s">
        <v>645</v>
      </c>
      <c r="GX17" s="29" t="s">
        <v>645</v>
      </c>
      <c r="GY17" s="29" t="s">
        <v>645</v>
      </c>
      <c r="GZ17" s="29">
        <v>10.75905088</v>
      </c>
      <c r="HA17" s="29">
        <v>0.188866219</v>
      </c>
      <c r="HB17" s="29">
        <v>0.23078136499999999</v>
      </c>
      <c r="HC17" s="29">
        <v>11.8699847</v>
      </c>
      <c r="HD17" s="29">
        <v>0.444924021</v>
      </c>
      <c r="HE17" s="29">
        <v>0.75206771900000002</v>
      </c>
      <c r="HF17" s="29" t="s">
        <v>645</v>
      </c>
      <c r="HG17" s="29" t="s">
        <v>645</v>
      </c>
      <c r="HH17" s="29" t="s">
        <v>645</v>
      </c>
      <c r="HI17" s="29">
        <v>10.97580419</v>
      </c>
      <c r="HJ17" s="29">
        <v>1.5515468509999999</v>
      </c>
      <c r="HK17" s="29">
        <v>1.0656624649999999</v>
      </c>
    </row>
    <row r="18" spans="1:219">
      <c r="A18">
        <v>201445392</v>
      </c>
      <c r="B18" t="s">
        <v>570</v>
      </c>
      <c r="C18">
        <v>16</v>
      </c>
      <c r="D18" s="22">
        <v>0.81267745199999997</v>
      </c>
      <c r="E18" s="22">
        <v>3.2643647999999997E-2</v>
      </c>
      <c r="F18" s="22">
        <v>2.7895301000000001E-2</v>
      </c>
      <c r="G18" s="22" t="s">
        <v>645</v>
      </c>
      <c r="H18" s="22" t="s">
        <v>645</v>
      </c>
      <c r="I18" s="22" t="s">
        <v>645</v>
      </c>
      <c r="J18" s="22" t="s">
        <v>645</v>
      </c>
      <c r="K18" s="22" t="s">
        <v>645</v>
      </c>
      <c r="L18" s="22" t="s">
        <v>645</v>
      </c>
      <c r="M18" s="22">
        <v>0.76155687999999999</v>
      </c>
      <c r="N18" s="22">
        <v>2.3476650000000002E-2</v>
      </c>
      <c r="O18" s="22">
        <v>2.9482747E-2</v>
      </c>
      <c r="P18" s="22" t="s">
        <v>645</v>
      </c>
      <c r="Q18" s="22" t="s">
        <v>645</v>
      </c>
      <c r="R18" s="22" t="s">
        <v>645</v>
      </c>
      <c r="S18" s="22" t="s">
        <v>645</v>
      </c>
      <c r="T18" s="22" t="s">
        <v>645</v>
      </c>
      <c r="U18" s="22" t="s">
        <v>645</v>
      </c>
      <c r="V18" s="23">
        <v>4950.5617249999996</v>
      </c>
      <c r="W18" s="23">
        <v>85.230037319999994</v>
      </c>
      <c r="X18" s="23">
        <v>56.296852870000002</v>
      </c>
      <c r="Y18" s="23" t="s">
        <v>645</v>
      </c>
      <c r="Z18" s="23" t="s">
        <v>645</v>
      </c>
      <c r="AA18" s="23" t="s">
        <v>645</v>
      </c>
      <c r="AB18" s="23" t="s">
        <v>645</v>
      </c>
      <c r="AC18" s="23" t="s">
        <v>645</v>
      </c>
      <c r="AD18" s="23" t="s">
        <v>645</v>
      </c>
      <c r="AE18" s="22">
        <v>4.5928828490000004</v>
      </c>
      <c r="AF18" s="22">
        <v>4.5742945E-2</v>
      </c>
      <c r="AG18" s="22">
        <v>1.5294397E-2</v>
      </c>
      <c r="AH18" s="22" t="s">
        <v>645</v>
      </c>
      <c r="AI18" s="22" t="s">
        <v>645</v>
      </c>
      <c r="AJ18" s="22" t="s">
        <v>645</v>
      </c>
      <c r="AK18" s="22" t="s">
        <v>645</v>
      </c>
      <c r="AL18" s="22" t="s">
        <v>645</v>
      </c>
      <c r="AM18" s="22" t="s">
        <v>645</v>
      </c>
      <c r="AN18" s="22">
        <v>5.9707614999999999E-2</v>
      </c>
      <c r="AO18" s="22">
        <v>0.109228599</v>
      </c>
      <c r="AP18" s="22">
        <v>0.103372874</v>
      </c>
      <c r="AQ18" s="22">
        <v>-0.50528324000000002</v>
      </c>
      <c r="AR18" s="22">
        <v>5.4189561999999997E-2</v>
      </c>
      <c r="AS18" s="22">
        <v>4.4878332E-2</v>
      </c>
      <c r="AT18" s="22">
        <v>0.31240412522327404</v>
      </c>
      <c r="AU18" s="22">
        <v>3.6646711025709044E-2</v>
      </c>
      <c r="AV18" s="24">
        <v>3.4009600937975837E-2</v>
      </c>
      <c r="AW18" s="22" t="s">
        <v>645</v>
      </c>
      <c r="AX18" s="22" t="s">
        <v>645</v>
      </c>
      <c r="AY18" s="22" t="s">
        <v>645</v>
      </c>
      <c r="AZ18" s="22" t="s">
        <v>645</v>
      </c>
      <c r="BA18" s="22" t="s">
        <v>645</v>
      </c>
      <c r="BB18" s="24" t="s">
        <v>645</v>
      </c>
      <c r="BC18" s="22" t="s">
        <v>645</v>
      </c>
      <c r="BD18" s="22" t="s">
        <v>645</v>
      </c>
      <c r="BE18" s="22" t="s">
        <v>645</v>
      </c>
      <c r="BF18" s="22" t="s">
        <v>645</v>
      </c>
      <c r="BG18" s="22" t="s">
        <v>645</v>
      </c>
      <c r="BH18" s="24" t="s">
        <v>645</v>
      </c>
      <c r="BI18" s="22">
        <v>9.5756337610000006</v>
      </c>
      <c r="BJ18" s="22">
        <v>0.369348601</v>
      </c>
      <c r="BK18" s="22">
        <v>0.43991691199999999</v>
      </c>
      <c r="BL18" s="22">
        <v>3.7638625991165959</v>
      </c>
      <c r="BM18" s="22">
        <v>2.1558658737005492</v>
      </c>
      <c r="BN18" s="24">
        <v>6.6006926994986301</v>
      </c>
      <c r="BO18" s="23">
        <v>418.3737787</v>
      </c>
      <c r="BP18" s="23">
        <v>16.345257190000002</v>
      </c>
      <c r="BQ18" s="23">
        <v>17.948248329999998</v>
      </c>
      <c r="BR18" s="22">
        <v>0.20711254600000001</v>
      </c>
      <c r="BS18" s="22">
        <v>0.108814698</v>
      </c>
      <c r="BT18" s="22">
        <v>6.6627209000000007E-2</v>
      </c>
      <c r="BU18" s="29">
        <v>15.71937417</v>
      </c>
      <c r="BV18" s="29">
        <v>1.7349393000000001E-2</v>
      </c>
      <c r="BW18" s="29">
        <v>1.7491205999999999E-2</v>
      </c>
      <c r="BX18" s="29">
        <v>14.634111669999999</v>
      </c>
      <c r="BY18" s="29">
        <v>1.1529222E-2</v>
      </c>
      <c r="BZ18" s="29">
        <v>1.1624861E-2</v>
      </c>
      <c r="CA18" s="29">
        <v>15.18065492</v>
      </c>
      <c r="CB18" s="29">
        <v>1.4488196E-2</v>
      </c>
      <c r="CC18" s="29">
        <v>1.4784741000000001E-2</v>
      </c>
      <c r="CD18" s="29">
        <v>14.2684707</v>
      </c>
      <c r="CE18" s="29">
        <v>1.2061669000000001E-2</v>
      </c>
      <c r="CF18" s="29">
        <v>1.2467391E-2</v>
      </c>
      <c r="CG18" s="29">
        <v>13.990222060000001</v>
      </c>
      <c r="CH18" s="29">
        <v>9.8561829999999993E-3</v>
      </c>
      <c r="CI18" s="29">
        <v>9.3534110000000007E-3</v>
      </c>
      <c r="CJ18" s="29">
        <v>13.856302830000001</v>
      </c>
      <c r="CK18" s="29">
        <v>9.9756440000000005E-3</v>
      </c>
      <c r="CL18" s="29">
        <v>1.0533802E-2</v>
      </c>
      <c r="CM18" s="29">
        <v>12.80755647</v>
      </c>
      <c r="CN18" s="29">
        <v>1.0182269000000001E-2</v>
      </c>
      <c r="CO18" s="29">
        <v>1.0350046999999999E-2</v>
      </c>
      <c r="CP18" s="29">
        <v>12.292592089999999</v>
      </c>
      <c r="CQ18" s="29">
        <v>1.2061196999999999E-2</v>
      </c>
      <c r="CR18" s="29">
        <v>1.2282813E-2</v>
      </c>
      <c r="CS18" s="29">
        <v>12.211870380000001</v>
      </c>
      <c r="CT18" s="29">
        <v>1.2182955000000001E-2</v>
      </c>
      <c r="CU18" s="29">
        <v>1.2443363000000001E-2</v>
      </c>
      <c r="CV18" s="29">
        <v>12.17501584</v>
      </c>
      <c r="CW18" s="29">
        <v>1.1572808E-2</v>
      </c>
      <c r="CX18" s="29">
        <v>1.238065E-2</v>
      </c>
      <c r="CY18" s="29">
        <v>12.23164545</v>
      </c>
      <c r="CZ18" s="29">
        <v>1.3298187E-2</v>
      </c>
      <c r="DA18" s="29">
        <v>1.3106761E-2</v>
      </c>
      <c r="DB18" s="29">
        <v>12.160887539999999</v>
      </c>
      <c r="DC18" s="29">
        <v>1.2740601000000001E-2</v>
      </c>
      <c r="DD18" s="29">
        <v>1.3326321E-2</v>
      </c>
      <c r="DE18" s="29" t="s">
        <v>645</v>
      </c>
      <c r="DF18" s="29" t="s">
        <v>645</v>
      </c>
      <c r="DG18" s="29" t="s">
        <v>645</v>
      </c>
      <c r="DH18" s="29" t="s">
        <v>645</v>
      </c>
      <c r="DI18" s="29" t="s">
        <v>645</v>
      </c>
      <c r="DJ18" s="29" t="s">
        <v>645</v>
      </c>
      <c r="DK18" s="29" t="s">
        <v>645</v>
      </c>
      <c r="DL18" s="29" t="s">
        <v>645</v>
      </c>
      <c r="DM18" s="29" t="s">
        <v>645</v>
      </c>
      <c r="DN18" s="29" t="s">
        <v>645</v>
      </c>
      <c r="DO18" s="29" t="s">
        <v>645</v>
      </c>
      <c r="DP18" s="29" t="s">
        <v>645</v>
      </c>
      <c r="DQ18" s="29" t="s">
        <v>645</v>
      </c>
      <c r="DR18" s="29" t="s">
        <v>645</v>
      </c>
      <c r="DS18" s="29" t="s">
        <v>645</v>
      </c>
      <c r="DT18" s="29" t="s">
        <v>645</v>
      </c>
      <c r="DU18" s="29" t="s">
        <v>645</v>
      </c>
      <c r="DV18" s="29" t="s">
        <v>645</v>
      </c>
      <c r="DW18" s="29" t="s">
        <v>645</v>
      </c>
      <c r="DX18" s="29" t="s">
        <v>645</v>
      </c>
      <c r="DY18" s="29" t="s">
        <v>645</v>
      </c>
      <c r="DZ18" s="29" t="s">
        <v>645</v>
      </c>
      <c r="EA18" s="29" t="s">
        <v>645</v>
      </c>
      <c r="EB18" s="29" t="s">
        <v>645</v>
      </c>
      <c r="EC18" s="29" t="s">
        <v>645</v>
      </c>
      <c r="ED18" s="29" t="s">
        <v>645</v>
      </c>
      <c r="EE18" s="29" t="s">
        <v>645</v>
      </c>
      <c r="EF18" s="29" t="s">
        <v>645</v>
      </c>
      <c r="EG18" s="29" t="s">
        <v>645</v>
      </c>
      <c r="EH18" s="29" t="s">
        <v>645</v>
      </c>
      <c r="EI18" s="29" t="s">
        <v>645</v>
      </c>
      <c r="EJ18" s="29" t="s">
        <v>645</v>
      </c>
      <c r="EK18" s="29" t="s">
        <v>645</v>
      </c>
      <c r="EL18" s="29" t="s">
        <v>645</v>
      </c>
      <c r="EM18" s="29" t="s">
        <v>645</v>
      </c>
      <c r="EN18" s="29" t="s">
        <v>645</v>
      </c>
      <c r="EO18" s="29" t="s">
        <v>645</v>
      </c>
      <c r="EP18" s="29" t="s">
        <v>645</v>
      </c>
      <c r="EQ18" s="29" t="s">
        <v>645</v>
      </c>
      <c r="ER18" s="29" t="s">
        <v>645</v>
      </c>
      <c r="ES18" s="29" t="s">
        <v>645</v>
      </c>
      <c r="ET18" s="29" t="s">
        <v>645</v>
      </c>
      <c r="EU18" s="29" t="s">
        <v>645</v>
      </c>
      <c r="EV18" s="29" t="s">
        <v>645</v>
      </c>
      <c r="EW18" s="29" t="s">
        <v>645</v>
      </c>
      <c r="EX18" s="29" t="s">
        <v>645</v>
      </c>
      <c r="EY18" s="29" t="s">
        <v>645</v>
      </c>
      <c r="EZ18" s="29" t="s">
        <v>645</v>
      </c>
      <c r="FA18" s="29" t="s">
        <v>645</v>
      </c>
      <c r="FB18" s="29" t="s">
        <v>645</v>
      </c>
      <c r="FC18" s="29" t="s">
        <v>645</v>
      </c>
      <c r="FD18" s="29" t="s">
        <v>645</v>
      </c>
      <c r="FE18" s="29" t="s">
        <v>645</v>
      </c>
      <c r="FF18" s="29" t="s">
        <v>645</v>
      </c>
      <c r="FG18" s="29" t="s">
        <v>645</v>
      </c>
      <c r="FH18" s="29" t="s">
        <v>645</v>
      </c>
      <c r="FI18" s="29" t="s">
        <v>645</v>
      </c>
      <c r="FJ18" s="29" t="s">
        <v>645</v>
      </c>
      <c r="FK18" s="29" t="s">
        <v>645</v>
      </c>
      <c r="FL18" s="29" t="s">
        <v>645</v>
      </c>
      <c r="FM18" s="29" t="s">
        <v>645</v>
      </c>
      <c r="FN18" s="29" t="s">
        <v>645</v>
      </c>
      <c r="FO18" s="29" t="s">
        <v>645</v>
      </c>
      <c r="FP18" s="29" t="s">
        <v>645</v>
      </c>
      <c r="FQ18" s="29" t="s">
        <v>645</v>
      </c>
      <c r="FR18" s="29" t="s">
        <v>645</v>
      </c>
      <c r="FS18" s="29" t="s">
        <v>645</v>
      </c>
      <c r="FT18" s="29" t="s">
        <v>645</v>
      </c>
      <c r="FU18" s="29" t="s">
        <v>645</v>
      </c>
      <c r="FV18" s="29" t="s">
        <v>645</v>
      </c>
      <c r="FW18" s="29" t="s">
        <v>645</v>
      </c>
      <c r="FX18" s="29" t="s">
        <v>645</v>
      </c>
      <c r="FY18" s="29" t="s">
        <v>645</v>
      </c>
      <c r="FZ18" s="29" t="s">
        <v>645</v>
      </c>
      <c r="GA18" s="29" t="s">
        <v>645</v>
      </c>
      <c r="GB18" s="29" t="s">
        <v>645</v>
      </c>
      <c r="GC18" s="29" t="s">
        <v>645</v>
      </c>
      <c r="GD18" s="29" t="s">
        <v>645</v>
      </c>
      <c r="GE18" s="29" t="s">
        <v>645</v>
      </c>
      <c r="GF18" s="29" t="s">
        <v>645</v>
      </c>
      <c r="GG18" s="29" t="s">
        <v>645</v>
      </c>
      <c r="GH18" s="29" t="s">
        <v>645</v>
      </c>
      <c r="GI18" s="29" t="s">
        <v>645</v>
      </c>
      <c r="GJ18" s="29" t="s">
        <v>645</v>
      </c>
      <c r="GK18" s="29" t="s">
        <v>645</v>
      </c>
      <c r="GL18" s="29" t="s">
        <v>645</v>
      </c>
      <c r="GM18" s="29" t="s">
        <v>645</v>
      </c>
      <c r="GN18" s="29" t="s">
        <v>645</v>
      </c>
      <c r="GO18" s="29" t="s">
        <v>645</v>
      </c>
      <c r="GP18" s="29" t="s">
        <v>645</v>
      </c>
      <c r="GQ18" s="29" t="s">
        <v>645</v>
      </c>
      <c r="GR18" s="29" t="s">
        <v>645</v>
      </c>
      <c r="GS18" s="29" t="s">
        <v>645</v>
      </c>
      <c r="GT18" s="29" t="s">
        <v>645</v>
      </c>
      <c r="GU18" s="29" t="s">
        <v>645</v>
      </c>
      <c r="GV18" s="29" t="s">
        <v>645</v>
      </c>
      <c r="GW18" s="29" t="s">
        <v>645</v>
      </c>
      <c r="GX18" s="29" t="s">
        <v>645</v>
      </c>
      <c r="GY18" s="29" t="s">
        <v>645</v>
      </c>
      <c r="GZ18" s="29" t="s">
        <v>645</v>
      </c>
      <c r="HA18" s="29" t="s">
        <v>645</v>
      </c>
      <c r="HB18" s="29" t="s">
        <v>645</v>
      </c>
      <c r="HC18" s="29" t="s">
        <v>645</v>
      </c>
      <c r="HD18" s="29" t="s">
        <v>645</v>
      </c>
      <c r="HE18" s="29" t="s">
        <v>645</v>
      </c>
      <c r="HF18" s="29" t="s">
        <v>645</v>
      </c>
      <c r="HG18" s="29" t="s">
        <v>645</v>
      </c>
      <c r="HH18" s="29" t="s">
        <v>645</v>
      </c>
      <c r="HI18" s="29">
        <v>11.957087550000001</v>
      </c>
      <c r="HJ18" s="29">
        <v>1.3699182459999999</v>
      </c>
      <c r="HK18" s="29">
        <v>0.82648081699999998</v>
      </c>
    </row>
    <row r="19" spans="1:219">
      <c r="A19">
        <v>201458798</v>
      </c>
      <c r="B19" t="s">
        <v>571</v>
      </c>
      <c r="C19">
        <v>17</v>
      </c>
      <c r="D19" s="22">
        <v>1.9368692000000001</v>
      </c>
      <c r="E19" s="22">
        <v>1.0478105900000001</v>
      </c>
      <c r="F19" s="22">
        <v>0.15678657300000001</v>
      </c>
      <c r="G19" s="22">
        <v>0.71985212600000004</v>
      </c>
      <c r="H19" s="22">
        <v>0.32842375400000001</v>
      </c>
      <c r="I19" s="22">
        <v>0.39862212299999999</v>
      </c>
      <c r="J19" s="22" t="s">
        <v>645</v>
      </c>
      <c r="K19" s="22" t="s">
        <v>645</v>
      </c>
      <c r="L19" s="22" t="s">
        <v>645</v>
      </c>
      <c r="M19" s="23">
        <v>106.4307467</v>
      </c>
      <c r="N19" s="23">
        <v>105.5814141</v>
      </c>
      <c r="O19" s="23">
        <v>14.506220519999999</v>
      </c>
      <c r="P19" s="22">
        <v>0.67276485200000002</v>
      </c>
      <c r="Q19" s="22">
        <v>0.29903298099999998</v>
      </c>
      <c r="R19" s="22">
        <v>0.45071166499999998</v>
      </c>
      <c r="S19" s="22" t="s">
        <v>645</v>
      </c>
      <c r="T19" s="22" t="s">
        <v>645</v>
      </c>
      <c r="U19" s="22" t="s">
        <v>645</v>
      </c>
      <c r="V19" s="23">
        <v>3807.6828879999998</v>
      </c>
      <c r="W19" s="23">
        <v>141.27312119999999</v>
      </c>
      <c r="X19" s="23">
        <v>1682.0933660000001</v>
      </c>
      <c r="Y19" s="23">
        <v>4686.1460219999999</v>
      </c>
      <c r="Z19" s="23">
        <v>1144.031023</v>
      </c>
      <c r="AA19" s="23">
        <v>1820.254291</v>
      </c>
      <c r="AB19" s="23" t="s">
        <v>645</v>
      </c>
      <c r="AC19" s="23" t="s">
        <v>645</v>
      </c>
      <c r="AD19" s="23" t="s">
        <v>645</v>
      </c>
      <c r="AE19" s="22">
        <v>0.67268721099999995</v>
      </c>
      <c r="AF19" s="22">
        <v>7.8093520999999999E-2</v>
      </c>
      <c r="AG19" s="22">
        <v>3.8656658679999998</v>
      </c>
      <c r="AH19" s="22">
        <v>4.6415860469999997</v>
      </c>
      <c r="AI19" s="22">
        <v>0.254881725</v>
      </c>
      <c r="AJ19" s="22">
        <v>0.246517139</v>
      </c>
      <c r="AK19" s="22" t="s">
        <v>645</v>
      </c>
      <c r="AL19" s="22" t="s">
        <v>645</v>
      </c>
      <c r="AM19" s="22" t="s">
        <v>645</v>
      </c>
      <c r="AN19" s="22">
        <v>-0.22274833499999999</v>
      </c>
      <c r="AO19" s="22">
        <v>0.161514451</v>
      </c>
      <c r="AP19" s="22">
        <v>0.26326586499999999</v>
      </c>
      <c r="AQ19" s="22">
        <v>3.2732028460000002</v>
      </c>
      <c r="AR19" s="22">
        <v>3.5254323150000002</v>
      </c>
      <c r="AS19" s="22">
        <v>4.7246163000000001E-2</v>
      </c>
      <c r="AT19" s="23">
        <v>1875.8704666330136</v>
      </c>
      <c r="AU19" s="23">
        <v>1875.3110047135833</v>
      </c>
      <c r="AV19" s="25">
        <v>215.58686571306498</v>
      </c>
      <c r="AW19" s="22">
        <v>-0.70636831300000003</v>
      </c>
      <c r="AX19" s="22">
        <v>1.005326137</v>
      </c>
      <c r="AY19" s="22">
        <v>1.0093400130000001</v>
      </c>
      <c r="AZ19" s="22">
        <v>0.19662180878770336</v>
      </c>
      <c r="BA19" s="22">
        <v>0.17719929000984538</v>
      </c>
      <c r="BB19" s="24">
        <v>1.8123400892538255</v>
      </c>
      <c r="BC19" s="22" t="s">
        <v>645</v>
      </c>
      <c r="BD19" s="22" t="s">
        <v>645</v>
      </c>
      <c r="BE19" s="22" t="s">
        <v>645</v>
      </c>
      <c r="BF19" s="22" t="s">
        <v>645</v>
      </c>
      <c r="BG19" s="22" t="s">
        <v>645</v>
      </c>
      <c r="BH19" s="24" t="s">
        <v>645</v>
      </c>
      <c r="BI19" s="22">
        <v>9.2683290839999994</v>
      </c>
      <c r="BJ19" s="22">
        <v>4.9239990999999997E-2</v>
      </c>
      <c r="BK19" s="22">
        <v>0.45153395699999999</v>
      </c>
      <c r="BL19" s="22">
        <v>1.8549366579804951</v>
      </c>
      <c r="BM19" s="22">
        <v>0.19882698804054094</v>
      </c>
      <c r="BN19" s="24">
        <v>3.3914831739511566</v>
      </c>
      <c r="BO19" s="23">
        <v>2749.7618120000002</v>
      </c>
      <c r="BP19" s="23">
        <v>2532.9119660000001</v>
      </c>
      <c r="BQ19" s="23">
        <v>191.03632920000001</v>
      </c>
      <c r="BR19" s="22">
        <v>0.20171118099999999</v>
      </c>
      <c r="BS19" s="22">
        <v>0.10149027200000001</v>
      </c>
      <c r="BT19" s="22">
        <v>6.5246834000000004E-2</v>
      </c>
      <c r="BU19" s="29">
        <v>13.026172689999999</v>
      </c>
      <c r="BV19" s="29">
        <v>7.0183445999999997E-2</v>
      </c>
      <c r="BW19" s="29">
        <v>0.10236345299999999</v>
      </c>
      <c r="BX19" s="29">
        <v>12.25250108</v>
      </c>
      <c r="BY19" s="29">
        <v>5.4290328999999998E-2</v>
      </c>
      <c r="BZ19" s="29">
        <v>5.6967490000000003E-2</v>
      </c>
      <c r="CA19" s="29">
        <v>12.61615757</v>
      </c>
      <c r="CB19" s="29">
        <v>4.5750564000000001E-2</v>
      </c>
      <c r="CC19" s="29">
        <v>5.1279603E-2</v>
      </c>
      <c r="CD19" s="29">
        <v>12.09425369</v>
      </c>
      <c r="CE19" s="29">
        <v>0.167587132</v>
      </c>
      <c r="CF19" s="29">
        <v>8.8202270999999999E-2</v>
      </c>
      <c r="CG19" s="29">
        <v>11.73626191</v>
      </c>
      <c r="CH19" s="29">
        <v>2.8026626999999998E-2</v>
      </c>
      <c r="CI19" s="29">
        <v>2.5732551999999999E-2</v>
      </c>
      <c r="CJ19" s="29">
        <v>11.587200040000001</v>
      </c>
      <c r="CK19" s="29">
        <v>2.6657539000000001E-2</v>
      </c>
      <c r="CL19" s="29">
        <v>4.5511212000000002E-2</v>
      </c>
      <c r="CM19" s="29">
        <v>10.633755799999999</v>
      </c>
      <c r="CN19" s="29">
        <v>2.0215824E-2</v>
      </c>
      <c r="CO19" s="29">
        <v>2.5115074000000001E-2</v>
      </c>
      <c r="CP19" s="29">
        <v>10.243384989999999</v>
      </c>
      <c r="CQ19" s="29">
        <v>2.6943257000000002E-2</v>
      </c>
      <c r="CR19" s="29">
        <v>1.4640204E-2</v>
      </c>
      <c r="CS19" s="29">
        <v>10.148158929999999</v>
      </c>
      <c r="CT19" s="29">
        <v>1.0400467E-2</v>
      </c>
      <c r="CU19" s="29">
        <v>1.0716409E-2</v>
      </c>
      <c r="CV19" s="29">
        <v>10.11328346</v>
      </c>
      <c r="CW19" s="29">
        <v>1.0742912E-2</v>
      </c>
      <c r="CX19" s="29">
        <v>1.0684775000000001E-2</v>
      </c>
      <c r="CY19" s="29">
        <v>10.13885864</v>
      </c>
      <c r="CZ19" s="29">
        <v>1.2158047999999999E-2</v>
      </c>
      <c r="DA19" s="29">
        <v>1.3722613E-2</v>
      </c>
      <c r="DB19" s="29">
        <v>10.077476020000001</v>
      </c>
      <c r="DC19" s="29">
        <v>1.3734496000000001E-2</v>
      </c>
      <c r="DD19" s="29">
        <v>1.9641563000000001E-2</v>
      </c>
      <c r="DE19" s="29">
        <v>13.0536276</v>
      </c>
      <c r="DF19" s="29">
        <v>7.9645320000000006E-2</v>
      </c>
      <c r="DG19" s="29">
        <v>0.1505977</v>
      </c>
      <c r="DH19" s="29">
        <v>17.922108779999999</v>
      </c>
      <c r="DI19" s="29">
        <v>2.390227602</v>
      </c>
      <c r="DJ19" s="29">
        <v>4.0842780899999998</v>
      </c>
      <c r="DK19" s="29" t="s">
        <v>645</v>
      </c>
      <c r="DL19" s="29" t="s">
        <v>645</v>
      </c>
      <c r="DM19" s="29" t="s">
        <v>645</v>
      </c>
      <c r="DN19" s="29">
        <v>12.29465167</v>
      </c>
      <c r="DO19" s="29">
        <v>6.2484378E-2</v>
      </c>
      <c r="DP19" s="29">
        <v>9.4084844000000001E-2</v>
      </c>
      <c r="DQ19" s="29">
        <v>16.99372889</v>
      </c>
      <c r="DR19" s="29">
        <v>2.3305011709999999</v>
      </c>
      <c r="DS19" s="29">
        <v>3.6479138760000001</v>
      </c>
      <c r="DT19" s="29" t="s">
        <v>645</v>
      </c>
      <c r="DU19" s="29" t="s">
        <v>645</v>
      </c>
      <c r="DV19" s="29" t="s">
        <v>645</v>
      </c>
      <c r="DW19" s="29">
        <v>12.64371901</v>
      </c>
      <c r="DX19" s="29">
        <v>5.7670045000000003E-2</v>
      </c>
      <c r="DY19" s="29">
        <v>0.107454985</v>
      </c>
      <c r="DZ19" s="29">
        <v>17.46402922</v>
      </c>
      <c r="EA19" s="29">
        <v>2.3518401419999999</v>
      </c>
      <c r="EB19" s="29">
        <v>3.9416259380000001</v>
      </c>
      <c r="EC19" s="29" t="s">
        <v>645</v>
      </c>
      <c r="ED19" s="29" t="s">
        <v>645</v>
      </c>
      <c r="EE19" s="29" t="s">
        <v>645</v>
      </c>
      <c r="EF19" s="29">
        <v>12.143785899999999</v>
      </c>
      <c r="EG19" s="29">
        <v>0.15430545100000001</v>
      </c>
      <c r="EH19" s="29">
        <v>9.3070613999999996E-2</v>
      </c>
      <c r="EI19" s="29">
        <v>16.681575070000001</v>
      </c>
      <c r="EJ19" s="29">
        <v>2.4575929959999998</v>
      </c>
      <c r="EK19" s="29">
        <v>3.4489849050000001</v>
      </c>
      <c r="EL19" s="29" t="s">
        <v>645</v>
      </c>
      <c r="EM19" s="29" t="s">
        <v>645</v>
      </c>
      <c r="EN19" s="29" t="s">
        <v>645</v>
      </c>
      <c r="EO19" s="29">
        <v>11.766248149999999</v>
      </c>
      <c r="EP19" s="29">
        <v>3.5126520000000001E-2</v>
      </c>
      <c r="EQ19" s="29">
        <v>0.14131291300000001</v>
      </c>
      <c r="ER19" s="29">
        <v>16.246486229999999</v>
      </c>
      <c r="ES19" s="29">
        <v>2.4757526599999999</v>
      </c>
      <c r="ET19" s="29">
        <v>3.3631218700000001</v>
      </c>
      <c r="EU19" s="29" t="s">
        <v>645</v>
      </c>
      <c r="EV19" s="29" t="s">
        <v>645</v>
      </c>
      <c r="EW19" s="29" t="s">
        <v>645</v>
      </c>
      <c r="EX19" s="29">
        <v>11.602660520000001</v>
      </c>
      <c r="EY19" s="29">
        <v>3.4752122000000003E-2</v>
      </c>
      <c r="EZ19" s="29">
        <v>0.239405847</v>
      </c>
      <c r="FA19" s="29">
        <v>16.044388990000002</v>
      </c>
      <c r="FB19" s="29">
        <v>2.5147406800000001</v>
      </c>
      <c r="FC19" s="29">
        <v>3.2842298250000002</v>
      </c>
      <c r="FD19" s="29" t="s">
        <v>645</v>
      </c>
      <c r="FE19" s="29" t="s">
        <v>645</v>
      </c>
      <c r="FF19" s="29" t="s">
        <v>645</v>
      </c>
      <c r="FG19" s="29">
        <v>10.64694695</v>
      </c>
      <c r="FH19" s="29">
        <v>2.6271428999999999E-2</v>
      </c>
      <c r="FI19" s="29">
        <v>0.27634771600000002</v>
      </c>
      <c r="FJ19" s="29">
        <v>15.12100929</v>
      </c>
      <c r="FK19" s="29">
        <v>2.7868304369999999</v>
      </c>
      <c r="FL19" s="29">
        <v>2.9978903990000001</v>
      </c>
      <c r="FM19" s="29" t="s">
        <v>645</v>
      </c>
      <c r="FN19" s="29" t="s">
        <v>645</v>
      </c>
      <c r="FO19" s="29" t="s">
        <v>645</v>
      </c>
      <c r="FP19" s="29">
        <v>10.26773796</v>
      </c>
      <c r="FQ19" s="29">
        <v>1.8573967E-2</v>
      </c>
      <c r="FR19" s="29">
        <v>0.278878501</v>
      </c>
      <c r="FS19" s="29">
        <v>14.882768199999999</v>
      </c>
      <c r="FT19" s="29">
        <v>3.2028099239999999</v>
      </c>
      <c r="FU19" s="29">
        <v>2.5675723449999999</v>
      </c>
      <c r="FV19" s="29" t="s">
        <v>645</v>
      </c>
      <c r="FW19" s="29" t="s">
        <v>645</v>
      </c>
      <c r="FX19" s="29" t="s">
        <v>645</v>
      </c>
      <c r="FY19" s="29">
        <v>10.166941270000001</v>
      </c>
      <c r="FZ19" s="29">
        <v>1.9944205E-2</v>
      </c>
      <c r="GA19" s="29">
        <v>0.32303272100000002</v>
      </c>
      <c r="GB19" s="29">
        <v>14.83087488</v>
      </c>
      <c r="GC19" s="29">
        <v>3.2752634920000001</v>
      </c>
      <c r="GD19" s="29">
        <v>2.4801187410000001</v>
      </c>
      <c r="GE19" s="29" t="s">
        <v>645</v>
      </c>
      <c r="GF19" s="29" t="s">
        <v>645</v>
      </c>
      <c r="GG19" s="29" t="s">
        <v>645</v>
      </c>
      <c r="GH19" s="29">
        <v>10.132226960000001</v>
      </c>
      <c r="GI19" s="29">
        <v>2.0574682E-2</v>
      </c>
      <c r="GJ19" s="29">
        <v>0.33209389900000003</v>
      </c>
      <c r="GK19" s="29">
        <v>14.80786455</v>
      </c>
      <c r="GL19" s="29">
        <v>3.3022575160000001</v>
      </c>
      <c r="GM19" s="29">
        <v>2.4328983150000001</v>
      </c>
      <c r="GN19" s="29" t="s">
        <v>645</v>
      </c>
      <c r="GO19" s="29" t="s">
        <v>645</v>
      </c>
      <c r="GP19" s="29" t="s">
        <v>645</v>
      </c>
      <c r="GQ19" s="29">
        <v>10.15570511</v>
      </c>
      <c r="GR19" s="29">
        <v>2.1057941E-2</v>
      </c>
      <c r="GS19" s="29">
        <v>0.33882235199999999</v>
      </c>
      <c r="GT19" s="29">
        <v>14.7891405</v>
      </c>
      <c r="GU19" s="29">
        <v>3.2298334039999999</v>
      </c>
      <c r="GV19" s="29">
        <v>2.4675691660000001</v>
      </c>
      <c r="GW19" s="29" t="s">
        <v>645</v>
      </c>
      <c r="GX19" s="29" t="s">
        <v>645</v>
      </c>
      <c r="GY19" s="29" t="s">
        <v>645</v>
      </c>
      <c r="GZ19" s="29">
        <v>10.09188011</v>
      </c>
      <c r="HA19" s="29">
        <v>2.1796231999999999E-2</v>
      </c>
      <c r="HB19" s="29">
        <v>0.36450535699999997</v>
      </c>
      <c r="HC19" s="29">
        <v>14.78459889</v>
      </c>
      <c r="HD19" s="29">
        <v>3.3212734340000001</v>
      </c>
      <c r="HE19" s="29">
        <v>2.3775650490000002</v>
      </c>
      <c r="HF19" s="29" t="s">
        <v>645</v>
      </c>
      <c r="HG19" s="29" t="s">
        <v>645</v>
      </c>
      <c r="HH19" s="29" t="s">
        <v>645</v>
      </c>
      <c r="HI19" s="29">
        <v>8.0999574089999999</v>
      </c>
      <c r="HJ19" s="29">
        <v>2.0397559749999998</v>
      </c>
      <c r="HK19" s="29">
        <v>1.744832191</v>
      </c>
    </row>
    <row r="20" spans="1:219">
      <c r="A20">
        <v>201465501</v>
      </c>
      <c r="B20" t="s">
        <v>572</v>
      </c>
      <c r="C20">
        <v>18</v>
      </c>
      <c r="D20" s="22">
        <v>0.44618292900000001</v>
      </c>
      <c r="E20" s="22">
        <v>4.4587386E-2</v>
      </c>
      <c r="F20" s="22">
        <v>3.7096851E-2</v>
      </c>
      <c r="G20" s="22" t="s">
        <v>645</v>
      </c>
      <c r="H20" s="22" t="s">
        <v>645</v>
      </c>
      <c r="I20" s="22" t="s">
        <v>645</v>
      </c>
      <c r="J20" s="22" t="s">
        <v>645</v>
      </c>
      <c r="K20" s="22" t="s">
        <v>645</v>
      </c>
      <c r="L20" s="22" t="s">
        <v>645</v>
      </c>
      <c r="M20" s="22">
        <v>0.424163703</v>
      </c>
      <c r="N20" s="22">
        <v>4.0840201E-2</v>
      </c>
      <c r="O20" s="22">
        <v>3.7248995999999999E-2</v>
      </c>
      <c r="P20" s="22" t="s">
        <v>645</v>
      </c>
      <c r="Q20" s="22" t="s">
        <v>645</v>
      </c>
      <c r="R20" s="22" t="s">
        <v>645</v>
      </c>
      <c r="S20" s="22" t="s">
        <v>645</v>
      </c>
      <c r="T20" s="22" t="s">
        <v>645</v>
      </c>
      <c r="U20" s="22" t="s">
        <v>645</v>
      </c>
      <c r="V20" s="23">
        <v>3602.4459980000001</v>
      </c>
      <c r="W20" s="23">
        <v>37.304361700000001</v>
      </c>
      <c r="X20" s="23">
        <v>36.02064025</v>
      </c>
      <c r="Y20" s="23" t="s">
        <v>645</v>
      </c>
      <c r="Z20" s="23" t="s">
        <v>645</v>
      </c>
      <c r="AA20" s="23" t="s">
        <v>645</v>
      </c>
      <c r="AB20" s="23" t="s">
        <v>645</v>
      </c>
      <c r="AC20" s="23" t="s">
        <v>645</v>
      </c>
      <c r="AD20" s="23" t="s">
        <v>645</v>
      </c>
      <c r="AE20" s="22">
        <v>4.8333073630000003</v>
      </c>
      <c r="AF20" s="22">
        <v>3.9485117E-2</v>
      </c>
      <c r="AG20" s="22">
        <v>4.2821300999999999E-2</v>
      </c>
      <c r="AH20" s="22" t="s">
        <v>645</v>
      </c>
      <c r="AI20" s="22" t="s">
        <v>645</v>
      </c>
      <c r="AJ20" s="22" t="s">
        <v>645</v>
      </c>
      <c r="AK20" s="22" t="s">
        <v>645</v>
      </c>
      <c r="AL20" s="22" t="s">
        <v>645</v>
      </c>
      <c r="AM20" s="22" t="s">
        <v>645</v>
      </c>
      <c r="AN20" s="22">
        <v>-0.11686234099999999</v>
      </c>
      <c r="AO20" s="22">
        <v>8.2287188999999997E-2</v>
      </c>
      <c r="AP20" s="22">
        <v>8.3659299000000006E-2</v>
      </c>
      <c r="AQ20" s="22">
        <v>-1.5664931740000001</v>
      </c>
      <c r="AR20" s="22">
        <v>0.106732485</v>
      </c>
      <c r="AS20" s="22">
        <v>9.0898165000000003E-2</v>
      </c>
      <c r="AT20" s="22">
        <v>2.7133562988462315E-2</v>
      </c>
      <c r="AU20" s="22">
        <v>5.9121478607982239E-3</v>
      </c>
      <c r="AV20" s="24">
        <v>6.3171201139440337E-3</v>
      </c>
      <c r="AW20" s="22" t="s">
        <v>645</v>
      </c>
      <c r="AX20" s="22" t="s">
        <v>645</v>
      </c>
      <c r="AY20" s="22" t="s">
        <v>645</v>
      </c>
      <c r="AZ20" s="22" t="s">
        <v>645</v>
      </c>
      <c r="BA20" s="22" t="s">
        <v>645</v>
      </c>
      <c r="BB20" s="24" t="s">
        <v>645</v>
      </c>
      <c r="BC20" s="22" t="s">
        <v>645</v>
      </c>
      <c r="BD20" s="22" t="s">
        <v>645</v>
      </c>
      <c r="BE20" s="22" t="s">
        <v>645</v>
      </c>
      <c r="BF20" s="22" t="s">
        <v>645</v>
      </c>
      <c r="BG20" s="22" t="s">
        <v>645</v>
      </c>
      <c r="BH20" s="24" t="s">
        <v>645</v>
      </c>
      <c r="BI20" s="22">
        <v>9.6345965109999998</v>
      </c>
      <c r="BJ20" s="22">
        <v>0.40187304200000001</v>
      </c>
      <c r="BK20" s="22">
        <v>0.37699253199999999</v>
      </c>
      <c r="BL20" s="22">
        <v>4.3111835254596151</v>
      </c>
      <c r="BM20" s="22">
        <v>2.6022566923770749</v>
      </c>
      <c r="BN20" s="24">
        <v>5.9592563142442447</v>
      </c>
      <c r="BO20" s="23">
        <v>118.92666819999999</v>
      </c>
      <c r="BP20" s="23">
        <v>13.42092021</v>
      </c>
      <c r="BQ20" s="23">
        <v>12.62916974</v>
      </c>
      <c r="BR20" s="22">
        <v>0.27584378599999998</v>
      </c>
      <c r="BS20" s="22">
        <v>3.6977375999999999E-2</v>
      </c>
      <c r="BT20" s="22">
        <v>1.7994982E-2</v>
      </c>
      <c r="BU20" s="29">
        <v>17.27510534</v>
      </c>
      <c r="BV20" s="29">
        <v>3.8747728000000002E-2</v>
      </c>
      <c r="BW20" s="29">
        <v>4.6949365E-2</v>
      </c>
      <c r="BX20" s="29">
        <v>15.77523059</v>
      </c>
      <c r="BY20" s="29">
        <v>2.0372033000000001E-2</v>
      </c>
      <c r="BZ20" s="29">
        <v>2.0565878999999999E-2</v>
      </c>
      <c r="CA20" s="29">
        <v>16.650530710000002</v>
      </c>
      <c r="CB20" s="29">
        <v>3.1215836E-2</v>
      </c>
      <c r="CC20" s="29">
        <v>3.5870425999999997E-2</v>
      </c>
      <c r="CD20" s="29">
        <v>15.217180519999999</v>
      </c>
      <c r="CE20" s="29">
        <v>1.7488983E-2</v>
      </c>
      <c r="CF20" s="29">
        <v>1.8270822999999999E-2</v>
      </c>
      <c r="CG20" s="29">
        <v>14.27050049</v>
      </c>
      <c r="CH20" s="29">
        <v>1.2432220000000001E-2</v>
      </c>
      <c r="CI20" s="29">
        <v>1.2423599E-2</v>
      </c>
      <c r="CJ20" s="29">
        <v>13.72355028</v>
      </c>
      <c r="CK20" s="29">
        <v>1.2149828999999999E-2</v>
      </c>
      <c r="CL20" s="29">
        <v>1.1982998E-2</v>
      </c>
      <c r="CM20" s="29">
        <v>12.35333881</v>
      </c>
      <c r="CN20" s="29">
        <v>1.1288520999999999E-2</v>
      </c>
      <c r="CO20" s="29">
        <v>1.0821442000000001E-2</v>
      </c>
      <c r="CP20" s="29">
        <v>11.73189324</v>
      </c>
      <c r="CQ20" s="29">
        <v>1.5435442000000001E-2</v>
      </c>
      <c r="CR20" s="29">
        <v>1.5810336000000001E-2</v>
      </c>
      <c r="CS20" s="29">
        <v>11.500040050000001</v>
      </c>
      <c r="CT20" s="29">
        <v>1.2887503E-2</v>
      </c>
      <c r="CU20" s="29">
        <v>1.3622542E-2</v>
      </c>
      <c r="CV20" s="29">
        <v>11.37356786</v>
      </c>
      <c r="CW20" s="29">
        <v>1.0250911E-2</v>
      </c>
      <c r="CX20" s="29">
        <v>1.0054914E-2</v>
      </c>
      <c r="CY20" s="29">
        <v>11.23682644</v>
      </c>
      <c r="CZ20" s="29">
        <v>1.9173717999999999E-2</v>
      </c>
      <c r="DA20" s="29">
        <v>1.9423610000000001E-2</v>
      </c>
      <c r="DB20" s="29">
        <v>11.14116314</v>
      </c>
      <c r="DC20" s="29">
        <v>2.3171460000000001E-2</v>
      </c>
      <c r="DD20" s="29">
        <v>2.1074804999999999E-2</v>
      </c>
      <c r="DE20" s="29" t="s">
        <v>645</v>
      </c>
      <c r="DF20" s="29" t="s">
        <v>645</v>
      </c>
      <c r="DG20" s="29" t="s">
        <v>645</v>
      </c>
      <c r="DH20" s="29" t="s">
        <v>645</v>
      </c>
      <c r="DI20" s="29" t="s">
        <v>645</v>
      </c>
      <c r="DJ20" s="29" t="s">
        <v>645</v>
      </c>
      <c r="DK20" s="29" t="s">
        <v>645</v>
      </c>
      <c r="DL20" s="29" t="s">
        <v>645</v>
      </c>
      <c r="DM20" s="29" t="s">
        <v>645</v>
      </c>
      <c r="DN20" s="29" t="s">
        <v>645</v>
      </c>
      <c r="DO20" s="29" t="s">
        <v>645</v>
      </c>
      <c r="DP20" s="29" t="s">
        <v>645</v>
      </c>
      <c r="DQ20" s="29" t="s">
        <v>645</v>
      </c>
      <c r="DR20" s="29" t="s">
        <v>645</v>
      </c>
      <c r="DS20" s="29" t="s">
        <v>645</v>
      </c>
      <c r="DT20" s="29" t="s">
        <v>645</v>
      </c>
      <c r="DU20" s="29" t="s">
        <v>645</v>
      </c>
      <c r="DV20" s="29" t="s">
        <v>645</v>
      </c>
      <c r="DW20" s="29" t="s">
        <v>645</v>
      </c>
      <c r="DX20" s="29" t="s">
        <v>645</v>
      </c>
      <c r="DY20" s="29" t="s">
        <v>645</v>
      </c>
      <c r="DZ20" s="29" t="s">
        <v>645</v>
      </c>
      <c r="EA20" s="29" t="s">
        <v>645</v>
      </c>
      <c r="EB20" s="29" t="s">
        <v>645</v>
      </c>
      <c r="EC20" s="29" t="s">
        <v>645</v>
      </c>
      <c r="ED20" s="29" t="s">
        <v>645</v>
      </c>
      <c r="EE20" s="29" t="s">
        <v>645</v>
      </c>
      <c r="EF20" s="29" t="s">
        <v>645</v>
      </c>
      <c r="EG20" s="29" t="s">
        <v>645</v>
      </c>
      <c r="EH20" s="29" t="s">
        <v>645</v>
      </c>
      <c r="EI20" s="29" t="s">
        <v>645</v>
      </c>
      <c r="EJ20" s="29" t="s">
        <v>645</v>
      </c>
      <c r="EK20" s="29" t="s">
        <v>645</v>
      </c>
      <c r="EL20" s="29" t="s">
        <v>645</v>
      </c>
      <c r="EM20" s="29" t="s">
        <v>645</v>
      </c>
      <c r="EN20" s="29" t="s">
        <v>645</v>
      </c>
      <c r="EO20" s="29" t="s">
        <v>645</v>
      </c>
      <c r="EP20" s="29" t="s">
        <v>645</v>
      </c>
      <c r="EQ20" s="29" t="s">
        <v>645</v>
      </c>
      <c r="ER20" s="29" t="s">
        <v>645</v>
      </c>
      <c r="ES20" s="29" t="s">
        <v>645</v>
      </c>
      <c r="ET20" s="29" t="s">
        <v>645</v>
      </c>
      <c r="EU20" s="29" t="s">
        <v>645</v>
      </c>
      <c r="EV20" s="29" t="s">
        <v>645</v>
      </c>
      <c r="EW20" s="29" t="s">
        <v>645</v>
      </c>
      <c r="EX20" s="29" t="s">
        <v>645</v>
      </c>
      <c r="EY20" s="29" t="s">
        <v>645</v>
      </c>
      <c r="EZ20" s="29" t="s">
        <v>645</v>
      </c>
      <c r="FA20" s="29" t="s">
        <v>645</v>
      </c>
      <c r="FB20" s="29" t="s">
        <v>645</v>
      </c>
      <c r="FC20" s="29" t="s">
        <v>645</v>
      </c>
      <c r="FD20" s="29" t="s">
        <v>645</v>
      </c>
      <c r="FE20" s="29" t="s">
        <v>645</v>
      </c>
      <c r="FF20" s="29" t="s">
        <v>645</v>
      </c>
      <c r="FG20" s="29" t="s">
        <v>645</v>
      </c>
      <c r="FH20" s="29" t="s">
        <v>645</v>
      </c>
      <c r="FI20" s="29" t="s">
        <v>645</v>
      </c>
      <c r="FJ20" s="29" t="s">
        <v>645</v>
      </c>
      <c r="FK20" s="29" t="s">
        <v>645</v>
      </c>
      <c r="FL20" s="29" t="s">
        <v>645</v>
      </c>
      <c r="FM20" s="29" t="s">
        <v>645</v>
      </c>
      <c r="FN20" s="29" t="s">
        <v>645</v>
      </c>
      <c r="FO20" s="29" t="s">
        <v>645</v>
      </c>
      <c r="FP20" s="29" t="s">
        <v>645</v>
      </c>
      <c r="FQ20" s="29" t="s">
        <v>645</v>
      </c>
      <c r="FR20" s="29" t="s">
        <v>645</v>
      </c>
      <c r="FS20" s="29" t="s">
        <v>645</v>
      </c>
      <c r="FT20" s="29" t="s">
        <v>645</v>
      </c>
      <c r="FU20" s="29" t="s">
        <v>645</v>
      </c>
      <c r="FV20" s="29" t="s">
        <v>645</v>
      </c>
      <c r="FW20" s="29" t="s">
        <v>645</v>
      </c>
      <c r="FX20" s="29" t="s">
        <v>645</v>
      </c>
      <c r="FY20" s="29" t="s">
        <v>645</v>
      </c>
      <c r="FZ20" s="29" t="s">
        <v>645</v>
      </c>
      <c r="GA20" s="29" t="s">
        <v>645</v>
      </c>
      <c r="GB20" s="29" t="s">
        <v>645</v>
      </c>
      <c r="GC20" s="29" t="s">
        <v>645</v>
      </c>
      <c r="GD20" s="29" t="s">
        <v>645</v>
      </c>
      <c r="GE20" s="29" t="s">
        <v>645</v>
      </c>
      <c r="GF20" s="29" t="s">
        <v>645</v>
      </c>
      <c r="GG20" s="29" t="s">
        <v>645</v>
      </c>
      <c r="GH20" s="29" t="s">
        <v>645</v>
      </c>
      <c r="GI20" s="29" t="s">
        <v>645</v>
      </c>
      <c r="GJ20" s="29" t="s">
        <v>645</v>
      </c>
      <c r="GK20" s="29" t="s">
        <v>645</v>
      </c>
      <c r="GL20" s="29" t="s">
        <v>645</v>
      </c>
      <c r="GM20" s="29" t="s">
        <v>645</v>
      </c>
      <c r="GN20" s="29" t="s">
        <v>645</v>
      </c>
      <c r="GO20" s="29" t="s">
        <v>645</v>
      </c>
      <c r="GP20" s="29" t="s">
        <v>645</v>
      </c>
      <c r="GQ20" s="29" t="s">
        <v>645</v>
      </c>
      <c r="GR20" s="29" t="s">
        <v>645</v>
      </c>
      <c r="GS20" s="29" t="s">
        <v>645</v>
      </c>
      <c r="GT20" s="29" t="s">
        <v>645</v>
      </c>
      <c r="GU20" s="29" t="s">
        <v>645</v>
      </c>
      <c r="GV20" s="29" t="s">
        <v>645</v>
      </c>
      <c r="GW20" s="29" t="s">
        <v>645</v>
      </c>
      <c r="GX20" s="29" t="s">
        <v>645</v>
      </c>
      <c r="GY20" s="29" t="s">
        <v>645</v>
      </c>
      <c r="GZ20" s="29" t="s">
        <v>645</v>
      </c>
      <c r="HA20" s="29" t="s">
        <v>645</v>
      </c>
      <c r="HB20" s="29" t="s">
        <v>645</v>
      </c>
      <c r="HC20" s="29" t="s">
        <v>645</v>
      </c>
      <c r="HD20" s="29" t="s">
        <v>645</v>
      </c>
      <c r="HE20" s="29" t="s">
        <v>645</v>
      </c>
      <c r="HF20" s="29" t="s">
        <v>645</v>
      </c>
      <c r="HG20" s="29" t="s">
        <v>645</v>
      </c>
      <c r="HH20" s="29" t="s">
        <v>645</v>
      </c>
      <c r="HI20" s="29">
        <v>-3.811420697</v>
      </c>
      <c r="HJ20" s="29">
        <v>1.8432983970000001</v>
      </c>
      <c r="HK20" s="29">
        <v>1.1349263599999999</v>
      </c>
    </row>
    <row r="21" spans="1:219">
      <c r="A21">
        <v>201488365</v>
      </c>
      <c r="B21" t="s">
        <v>131</v>
      </c>
      <c r="C21">
        <v>19</v>
      </c>
      <c r="D21" s="22">
        <v>1.3836600059999999</v>
      </c>
      <c r="E21" s="22">
        <v>0.112977733</v>
      </c>
      <c r="F21" s="22">
        <v>0.111239</v>
      </c>
      <c r="G21" s="22">
        <v>1.0596322979999999</v>
      </c>
      <c r="H21" s="22">
        <v>0.30828048899999999</v>
      </c>
      <c r="I21" s="22">
        <v>0.16584850300000001</v>
      </c>
      <c r="J21" s="22" t="s">
        <v>645</v>
      </c>
      <c r="K21" s="22" t="s">
        <v>645</v>
      </c>
      <c r="L21" s="22" t="s">
        <v>645</v>
      </c>
      <c r="M21" s="22">
        <v>1.579246105</v>
      </c>
      <c r="N21" s="22">
        <v>0.19501052599999999</v>
      </c>
      <c r="O21" s="22">
        <v>0.27778287000000002</v>
      </c>
      <c r="P21" s="22">
        <v>1.0077950010000001</v>
      </c>
      <c r="Q21" s="22">
        <v>0.31854339700000001</v>
      </c>
      <c r="R21" s="22">
        <v>0.27549120300000002</v>
      </c>
      <c r="S21" s="22" t="s">
        <v>645</v>
      </c>
      <c r="T21" s="22" t="s">
        <v>645</v>
      </c>
      <c r="U21" s="22" t="s">
        <v>645</v>
      </c>
      <c r="V21" s="23">
        <v>6647.2495140000001</v>
      </c>
      <c r="W21" s="23">
        <v>217.33735759999999</v>
      </c>
      <c r="X21" s="23">
        <v>207.9523337</v>
      </c>
      <c r="Y21" s="23">
        <v>5933.3337009999996</v>
      </c>
      <c r="Z21" s="23">
        <v>1358.4943519999999</v>
      </c>
      <c r="AA21" s="23">
        <v>466.77980179999997</v>
      </c>
      <c r="AB21" s="23" t="s">
        <v>645</v>
      </c>
      <c r="AC21" s="23" t="s">
        <v>645</v>
      </c>
      <c r="AD21" s="23" t="s">
        <v>645</v>
      </c>
      <c r="AE21" s="22">
        <v>4.1811551769999999</v>
      </c>
      <c r="AF21" s="22">
        <v>0.114064228</v>
      </c>
      <c r="AG21" s="22">
        <v>8.3569602000000007E-2</v>
      </c>
      <c r="AH21" s="22">
        <v>4.457839925</v>
      </c>
      <c r="AI21" s="22">
        <v>0.145917303</v>
      </c>
      <c r="AJ21" s="22">
        <v>0.178101079</v>
      </c>
      <c r="AK21" s="22" t="s">
        <v>645</v>
      </c>
      <c r="AL21" s="22" t="s">
        <v>645</v>
      </c>
      <c r="AM21" s="22" t="s">
        <v>645</v>
      </c>
      <c r="AN21" s="22">
        <v>3.8807154000000003E-2</v>
      </c>
      <c r="AO21" s="22">
        <v>0.157799258</v>
      </c>
      <c r="AP21" s="22">
        <v>0.15683018100000001</v>
      </c>
      <c r="AQ21" s="22">
        <v>0.65269701099999999</v>
      </c>
      <c r="AR21" s="22">
        <v>0.14788511800000001</v>
      </c>
      <c r="AS21" s="22">
        <v>0.14000843299999999</v>
      </c>
      <c r="AT21" s="22">
        <v>4.4946617183410336</v>
      </c>
      <c r="AU21" s="22">
        <v>1.2971518536640665</v>
      </c>
      <c r="AV21" s="24">
        <v>1.7098190679473264</v>
      </c>
      <c r="AW21" s="22">
        <v>5.6651452999999997E-2</v>
      </c>
      <c r="AX21" s="22">
        <v>0.785687939</v>
      </c>
      <c r="AY21" s="22">
        <v>0.33614836300000001</v>
      </c>
      <c r="AZ21" s="22">
        <v>1.1393350368076591</v>
      </c>
      <c r="BA21" s="22">
        <v>0.95271274691696162</v>
      </c>
      <c r="BB21" s="24">
        <v>1.33125005250379</v>
      </c>
      <c r="BC21" s="22" t="s">
        <v>645</v>
      </c>
      <c r="BD21" s="22" t="s">
        <v>645</v>
      </c>
      <c r="BE21" s="22" t="s">
        <v>645</v>
      </c>
      <c r="BF21" s="22" t="s">
        <v>645</v>
      </c>
      <c r="BG21" s="22" t="s">
        <v>645</v>
      </c>
      <c r="BH21" s="24" t="s">
        <v>645</v>
      </c>
      <c r="BI21" s="22">
        <v>9.2645597049999999</v>
      </c>
      <c r="BJ21" s="22">
        <v>0.13016497399999999</v>
      </c>
      <c r="BK21" s="22">
        <v>0.133434055</v>
      </c>
      <c r="BL21" s="22">
        <v>1.8389067417419935</v>
      </c>
      <c r="BM21" s="22">
        <v>0.4762240773507192</v>
      </c>
      <c r="BN21" s="24">
        <v>0.66140269492287684</v>
      </c>
      <c r="BO21" s="23">
        <v>124.00347499999999</v>
      </c>
      <c r="BP21" s="23">
        <v>12.268662300000001</v>
      </c>
      <c r="BQ21" s="23">
        <v>16.244183209999999</v>
      </c>
      <c r="BR21" s="22">
        <v>0.171841828</v>
      </c>
      <c r="BS21" s="22">
        <v>0.10300229499999999</v>
      </c>
      <c r="BT21" s="22">
        <v>8.4791461999999998E-2</v>
      </c>
      <c r="BU21" s="29">
        <v>9.0083015970000009</v>
      </c>
      <c r="BV21" s="29">
        <v>0.134647355</v>
      </c>
      <c r="BW21" s="29">
        <v>0.122067812</v>
      </c>
      <c r="BX21" s="29">
        <v>8.4795249599999991</v>
      </c>
      <c r="BY21" s="29">
        <v>8.8063998000000004E-2</v>
      </c>
      <c r="BZ21" s="29">
        <v>8.0615445999999993E-2</v>
      </c>
      <c r="CA21" s="29">
        <v>8.6939197709999991</v>
      </c>
      <c r="CB21" s="29">
        <v>0.115616291</v>
      </c>
      <c r="CC21" s="29">
        <v>0.104072727</v>
      </c>
      <c r="CD21" s="29">
        <v>8.3482564079999992</v>
      </c>
      <c r="CE21" s="29">
        <v>7.0819997999999995E-2</v>
      </c>
      <c r="CF21" s="29">
        <v>6.5515789000000005E-2</v>
      </c>
      <c r="CG21" s="29">
        <v>8.2819066929999998</v>
      </c>
      <c r="CH21" s="29">
        <v>5.0959471999999999E-2</v>
      </c>
      <c r="CI21" s="29">
        <v>4.7833887999999998E-2</v>
      </c>
      <c r="CJ21" s="29">
        <v>8.3017772389999998</v>
      </c>
      <c r="CK21" s="29">
        <v>3.6872227E-2</v>
      </c>
      <c r="CL21" s="29">
        <v>3.5367113999999998E-2</v>
      </c>
      <c r="CM21" s="29">
        <v>7.5179448789999999</v>
      </c>
      <c r="CN21" s="29">
        <v>2.0344965999999999E-2</v>
      </c>
      <c r="CO21" s="29">
        <v>1.9345452999999999E-2</v>
      </c>
      <c r="CP21" s="29">
        <v>7.2888801409999999</v>
      </c>
      <c r="CQ21" s="29">
        <v>1.1587587E-2</v>
      </c>
      <c r="CR21" s="29">
        <v>1.1279251000000001E-2</v>
      </c>
      <c r="CS21" s="29">
        <v>7.2507969489999997</v>
      </c>
      <c r="CT21" s="29">
        <v>1.0757452000000001E-2</v>
      </c>
      <c r="CU21" s="29">
        <v>1.0574073E-2</v>
      </c>
      <c r="CV21" s="29">
        <v>7.234680977</v>
      </c>
      <c r="CW21" s="29">
        <v>1.1155785E-2</v>
      </c>
      <c r="CX21" s="29">
        <v>1.1145077E-2</v>
      </c>
      <c r="CY21" s="29">
        <v>7.2335368950000003</v>
      </c>
      <c r="CZ21" s="29">
        <v>1.1929647E-2</v>
      </c>
      <c r="DA21" s="29">
        <v>1.2024514E-2</v>
      </c>
      <c r="DB21" s="29">
        <v>7.2315628869999999</v>
      </c>
      <c r="DC21" s="29">
        <v>1.1823082E-2</v>
      </c>
      <c r="DD21" s="29">
        <v>1.1347296999999999E-2</v>
      </c>
      <c r="DE21" s="29">
        <v>9.2256906539999992</v>
      </c>
      <c r="DF21" s="29">
        <v>0.26815460299999999</v>
      </c>
      <c r="DG21" s="29">
        <v>0.37507257199999999</v>
      </c>
      <c r="DH21" s="29">
        <v>10.933569889999999</v>
      </c>
      <c r="DI21" s="29">
        <v>0.88114993399999997</v>
      </c>
      <c r="DJ21" s="29">
        <v>3.0298053679999999</v>
      </c>
      <c r="DK21" s="29" t="s">
        <v>645</v>
      </c>
      <c r="DL21" s="29" t="s">
        <v>645</v>
      </c>
      <c r="DM21" s="29" t="s">
        <v>645</v>
      </c>
      <c r="DN21" s="29">
        <v>8.7253966250000001</v>
      </c>
      <c r="DO21" s="29">
        <v>0.25173072699999999</v>
      </c>
      <c r="DP21" s="29">
        <v>0.339123699</v>
      </c>
      <c r="DQ21" s="29">
        <v>10.231241450000001</v>
      </c>
      <c r="DR21" s="29">
        <v>0.74710487999999997</v>
      </c>
      <c r="DS21" s="29">
        <v>2.5123894610000002</v>
      </c>
      <c r="DT21" s="29" t="s">
        <v>645</v>
      </c>
      <c r="DU21" s="29" t="s">
        <v>645</v>
      </c>
      <c r="DV21" s="29" t="s">
        <v>645</v>
      </c>
      <c r="DW21" s="29">
        <v>8.9222125719999994</v>
      </c>
      <c r="DX21" s="29">
        <v>0.25958205299999998</v>
      </c>
      <c r="DY21" s="29">
        <v>0.36122877799999997</v>
      </c>
      <c r="DZ21" s="29">
        <v>10.54458782</v>
      </c>
      <c r="EA21" s="29">
        <v>0.82261699499999996</v>
      </c>
      <c r="EB21" s="29">
        <v>2.8500520470000001</v>
      </c>
      <c r="EC21" s="29" t="s">
        <v>645</v>
      </c>
      <c r="ED21" s="29" t="s">
        <v>645</v>
      </c>
      <c r="EE21" s="29" t="s">
        <v>645</v>
      </c>
      <c r="EF21" s="29">
        <v>8.6084502930000006</v>
      </c>
      <c r="EG21" s="29">
        <v>0.24664384</v>
      </c>
      <c r="EH21" s="29">
        <v>0.32609339700000001</v>
      </c>
      <c r="EI21" s="29">
        <v>10.04389213</v>
      </c>
      <c r="EJ21" s="29">
        <v>0.70541491000000001</v>
      </c>
      <c r="EK21" s="29">
        <v>2.243975984</v>
      </c>
      <c r="EL21" s="29" t="s">
        <v>645</v>
      </c>
      <c r="EM21" s="29" t="s">
        <v>645</v>
      </c>
      <c r="EN21" s="29" t="s">
        <v>645</v>
      </c>
      <c r="EO21" s="29">
        <v>8.5591507290000006</v>
      </c>
      <c r="EP21" s="29">
        <v>0.24607969900000001</v>
      </c>
      <c r="EQ21" s="29">
        <v>0.310407765</v>
      </c>
      <c r="ER21" s="29">
        <v>9.9195699079999997</v>
      </c>
      <c r="ES21" s="29">
        <v>0.66613816199999998</v>
      </c>
      <c r="ET21" s="29">
        <v>1.982485829</v>
      </c>
      <c r="EU21" s="29" t="s">
        <v>645</v>
      </c>
      <c r="EV21" s="29" t="s">
        <v>645</v>
      </c>
      <c r="EW21" s="29" t="s">
        <v>645</v>
      </c>
      <c r="EX21" s="29">
        <v>8.5893630279999993</v>
      </c>
      <c r="EY21" s="29">
        <v>0.24283332299999999</v>
      </c>
      <c r="EZ21" s="29">
        <v>0.30182398399999999</v>
      </c>
      <c r="FA21" s="29">
        <v>9.8963700259999996</v>
      </c>
      <c r="FB21" s="29">
        <v>0.63330286499999999</v>
      </c>
      <c r="FC21" s="29">
        <v>1.8081575050000001</v>
      </c>
      <c r="FD21" s="29" t="s">
        <v>645</v>
      </c>
      <c r="FE21" s="29" t="s">
        <v>645</v>
      </c>
      <c r="FF21" s="29" t="s">
        <v>645</v>
      </c>
      <c r="FG21" s="29">
        <v>7.8226504600000002</v>
      </c>
      <c r="FH21" s="29">
        <v>0.240770126</v>
      </c>
      <c r="FI21" s="29">
        <v>0.29058698999999999</v>
      </c>
      <c r="FJ21" s="29">
        <v>9.0435576510000004</v>
      </c>
      <c r="FK21" s="29">
        <v>0.58295266000000001</v>
      </c>
      <c r="FL21" s="29">
        <v>1.5341494840000001</v>
      </c>
      <c r="FM21" s="29" t="s">
        <v>645</v>
      </c>
      <c r="FN21" s="29" t="s">
        <v>645</v>
      </c>
      <c r="FO21" s="29" t="s">
        <v>645</v>
      </c>
      <c r="FP21" s="29">
        <v>7.6185438369999998</v>
      </c>
      <c r="FQ21" s="29">
        <v>0.23213869100000001</v>
      </c>
      <c r="FR21" s="29">
        <v>0.27089307800000001</v>
      </c>
      <c r="FS21" s="29">
        <v>8.7333789300000007</v>
      </c>
      <c r="FT21" s="29">
        <v>0.52150961900000004</v>
      </c>
      <c r="FU21" s="29">
        <v>1.260631804</v>
      </c>
      <c r="FV21" s="29" t="s">
        <v>645</v>
      </c>
      <c r="FW21" s="29" t="s">
        <v>645</v>
      </c>
      <c r="FX21" s="29" t="s">
        <v>645</v>
      </c>
      <c r="FY21" s="29">
        <v>7.5848501759999998</v>
      </c>
      <c r="FZ21" s="29">
        <v>0.23415564899999999</v>
      </c>
      <c r="GA21" s="29">
        <v>0.26729723599999999</v>
      </c>
      <c r="GB21" s="29">
        <v>8.6891449549999997</v>
      </c>
      <c r="GC21" s="29">
        <v>0.51552994799999996</v>
      </c>
      <c r="GD21" s="29">
        <v>1.1980103289999999</v>
      </c>
      <c r="GE21" s="29" t="s">
        <v>645</v>
      </c>
      <c r="GF21" s="29" t="s">
        <v>645</v>
      </c>
      <c r="GG21" s="29" t="s">
        <v>645</v>
      </c>
      <c r="GH21" s="29">
        <v>7.5705199560000001</v>
      </c>
      <c r="GI21" s="29">
        <v>0.232382269</v>
      </c>
      <c r="GJ21" s="29">
        <v>0.266182953</v>
      </c>
      <c r="GK21" s="29">
        <v>8.6701285749999997</v>
      </c>
      <c r="GL21" s="29">
        <v>0.51422540500000002</v>
      </c>
      <c r="GM21" s="29">
        <v>1.177404618</v>
      </c>
      <c r="GN21" s="29" t="s">
        <v>645</v>
      </c>
      <c r="GO21" s="29" t="s">
        <v>645</v>
      </c>
      <c r="GP21" s="29" t="s">
        <v>645</v>
      </c>
      <c r="GQ21" s="29">
        <v>7.5645123549999997</v>
      </c>
      <c r="GR21" s="29">
        <v>0.23358393899999999</v>
      </c>
      <c r="GS21" s="29">
        <v>0.26881072499999997</v>
      </c>
      <c r="GT21" s="29">
        <v>8.6844932250000006</v>
      </c>
      <c r="GU21" s="29">
        <v>0.52788481600000003</v>
      </c>
      <c r="GV21" s="29">
        <v>1.2248481710000001</v>
      </c>
      <c r="GW21" s="29" t="s">
        <v>645</v>
      </c>
      <c r="GX21" s="29" t="s">
        <v>645</v>
      </c>
      <c r="GY21" s="29" t="s">
        <v>645</v>
      </c>
      <c r="GZ21" s="29">
        <v>7.5689505190000004</v>
      </c>
      <c r="HA21" s="29">
        <v>0.23289988</v>
      </c>
      <c r="HB21" s="29">
        <v>0.26546525900000001</v>
      </c>
      <c r="HC21" s="29">
        <v>8.6656549100000007</v>
      </c>
      <c r="HD21" s="29">
        <v>0.51208248700000003</v>
      </c>
      <c r="HE21" s="29">
        <v>1.157088954</v>
      </c>
      <c r="HF21" s="29" t="s">
        <v>645</v>
      </c>
      <c r="HG21" s="29" t="s">
        <v>645</v>
      </c>
      <c r="HH21" s="29" t="s">
        <v>645</v>
      </c>
      <c r="HI21" s="29" t="s">
        <v>1123</v>
      </c>
      <c r="HJ21" s="29">
        <v>1.5635259690000001</v>
      </c>
      <c r="HK21" s="29">
        <v>0.94745765900000001</v>
      </c>
    </row>
    <row r="22" spans="1:219">
      <c r="A22">
        <v>201505350</v>
      </c>
      <c r="B22" t="s">
        <v>572</v>
      </c>
      <c r="C22">
        <v>20</v>
      </c>
      <c r="D22" s="22">
        <v>0.92509830900000001</v>
      </c>
      <c r="E22" s="22">
        <v>5.1343496000000002E-2</v>
      </c>
      <c r="F22" s="22">
        <v>3.8884569000000001E-2</v>
      </c>
      <c r="G22" s="22" t="s">
        <v>645</v>
      </c>
      <c r="H22" s="22" t="s">
        <v>645</v>
      </c>
      <c r="I22" s="22" t="s">
        <v>645</v>
      </c>
      <c r="J22" s="22" t="s">
        <v>645</v>
      </c>
      <c r="K22" s="22" t="s">
        <v>645</v>
      </c>
      <c r="L22" s="22" t="s">
        <v>645</v>
      </c>
      <c r="M22" s="22">
        <v>0.90694252600000003</v>
      </c>
      <c r="N22" s="22">
        <v>6.5367112000000005E-2</v>
      </c>
      <c r="O22" s="22">
        <v>0.132153192</v>
      </c>
      <c r="P22" s="22" t="s">
        <v>645</v>
      </c>
      <c r="Q22" s="22" t="s">
        <v>645</v>
      </c>
      <c r="R22" s="22" t="s">
        <v>645</v>
      </c>
      <c r="S22" s="22" t="s">
        <v>645</v>
      </c>
      <c r="T22" s="22" t="s">
        <v>645</v>
      </c>
      <c r="U22" s="22" t="s">
        <v>645</v>
      </c>
      <c r="V22" s="23">
        <v>5601.1698319999996</v>
      </c>
      <c r="W22" s="23">
        <v>107.20592120000001</v>
      </c>
      <c r="X22" s="23">
        <v>71.392694079999998</v>
      </c>
      <c r="Y22" s="23" t="s">
        <v>645</v>
      </c>
      <c r="Z22" s="23" t="s">
        <v>645</v>
      </c>
      <c r="AA22" s="23" t="s">
        <v>645</v>
      </c>
      <c r="AB22" s="23" t="s">
        <v>645</v>
      </c>
      <c r="AC22" s="23" t="s">
        <v>645</v>
      </c>
      <c r="AD22" s="23" t="s">
        <v>645</v>
      </c>
      <c r="AE22" s="22">
        <v>4.4928762290000002</v>
      </c>
      <c r="AF22" s="22">
        <v>0.128593077</v>
      </c>
      <c r="AG22" s="22">
        <v>5.4202783999999997E-2</v>
      </c>
      <c r="AH22" s="22" t="s">
        <v>645</v>
      </c>
      <c r="AI22" s="22" t="s">
        <v>645</v>
      </c>
      <c r="AJ22" s="22" t="s">
        <v>645</v>
      </c>
      <c r="AK22" s="22" t="s">
        <v>645</v>
      </c>
      <c r="AL22" s="22" t="s">
        <v>645</v>
      </c>
      <c r="AM22" s="22" t="s">
        <v>645</v>
      </c>
      <c r="AN22" s="22">
        <v>-7.9723836000000006E-2</v>
      </c>
      <c r="AO22" s="22">
        <v>9.7021020999999999E-2</v>
      </c>
      <c r="AP22" s="22">
        <v>0.10756146</v>
      </c>
      <c r="AQ22" s="22">
        <v>-0.13328174100000001</v>
      </c>
      <c r="AR22" s="22">
        <v>9.1465141E-2</v>
      </c>
      <c r="AS22" s="22">
        <v>0.120452559</v>
      </c>
      <c r="AT22" s="22">
        <v>0.735729650814958</v>
      </c>
      <c r="AU22" s="22">
        <v>0.13972023887153229</v>
      </c>
      <c r="AV22" s="24">
        <v>0.2351621153836001</v>
      </c>
      <c r="AW22" s="22" t="s">
        <v>645</v>
      </c>
      <c r="AX22" s="22" t="s">
        <v>645</v>
      </c>
      <c r="AY22" s="22" t="s">
        <v>645</v>
      </c>
      <c r="AZ22" s="22" t="s">
        <v>645</v>
      </c>
      <c r="BA22" s="22" t="s">
        <v>645</v>
      </c>
      <c r="BB22" s="24" t="s">
        <v>645</v>
      </c>
      <c r="BC22" s="22" t="s">
        <v>645</v>
      </c>
      <c r="BD22" s="22" t="s">
        <v>645</v>
      </c>
      <c r="BE22" s="22" t="s">
        <v>645</v>
      </c>
      <c r="BF22" s="22" t="s">
        <v>645</v>
      </c>
      <c r="BG22" s="22" t="s">
        <v>645</v>
      </c>
      <c r="BH22" s="24" t="s">
        <v>645</v>
      </c>
      <c r="BI22" s="22">
        <v>9.7129933069999996</v>
      </c>
      <c r="BJ22" s="22">
        <v>0.43070659300000003</v>
      </c>
      <c r="BK22" s="22">
        <v>0.29677258400000001</v>
      </c>
      <c r="BL22" s="22">
        <v>5.1640841073639976</v>
      </c>
      <c r="BM22" s="22">
        <v>3.2485640051431686</v>
      </c>
      <c r="BN22" s="24">
        <v>5.0633311807422148</v>
      </c>
      <c r="BO22" s="23">
        <v>329.41971439999998</v>
      </c>
      <c r="BP22" s="23">
        <v>25.902289830000001</v>
      </c>
      <c r="BQ22" s="23">
        <v>48.2227502</v>
      </c>
      <c r="BR22" s="22">
        <v>0.218095663</v>
      </c>
      <c r="BS22" s="22">
        <v>9.6811527999999994E-2</v>
      </c>
      <c r="BT22" s="22">
        <v>5.8128127000000002E-2</v>
      </c>
      <c r="BU22" s="29">
        <v>13.814439309999999</v>
      </c>
      <c r="BV22" s="29">
        <v>1.4479908999999999E-2</v>
      </c>
      <c r="BW22" s="29">
        <v>1.3128495E-2</v>
      </c>
      <c r="BX22" s="29">
        <v>12.98953328</v>
      </c>
      <c r="BY22" s="29">
        <v>6.1250300000000001E-3</v>
      </c>
      <c r="BZ22" s="29">
        <v>6.7433739999999999E-3</v>
      </c>
      <c r="CA22" s="29">
        <v>13.37489433</v>
      </c>
      <c r="CB22" s="29">
        <v>8.5367640000000005E-3</v>
      </c>
      <c r="CC22" s="29">
        <v>8.4347650000000003E-3</v>
      </c>
      <c r="CD22" s="29">
        <v>12.74967801</v>
      </c>
      <c r="CE22" s="29">
        <v>7.8693240000000005E-3</v>
      </c>
      <c r="CF22" s="29">
        <v>7.6862570000000002E-3</v>
      </c>
      <c r="CG22" s="29">
        <v>12.57127395</v>
      </c>
      <c r="CH22" s="29">
        <v>6.7339139999999997E-3</v>
      </c>
      <c r="CI22" s="29">
        <v>7.0660439999999996E-3</v>
      </c>
      <c r="CJ22" s="29">
        <v>12.505333479999999</v>
      </c>
      <c r="CK22" s="29">
        <v>8.0381879999999999E-3</v>
      </c>
      <c r="CL22" s="29">
        <v>9.7883250000000005E-3</v>
      </c>
      <c r="CM22" s="29">
        <v>11.58633936</v>
      </c>
      <c r="CN22" s="29">
        <v>8.4385410000000008E-3</v>
      </c>
      <c r="CO22" s="29">
        <v>8.7103070000000005E-3</v>
      </c>
      <c r="CP22" s="29">
        <v>11.208761640000001</v>
      </c>
      <c r="CQ22" s="29">
        <v>1.1074921999999999E-2</v>
      </c>
      <c r="CR22" s="29">
        <v>1.0300439E-2</v>
      </c>
      <c r="CS22" s="29">
        <v>11.1532096</v>
      </c>
      <c r="CT22" s="29">
        <v>1.0575951E-2</v>
      </c>
      <c r="CU22" s="29">
        <v>1.0034804E-2</v>
      </c>
      <c r="CV22" s="29">
        <v>11.12637288</v>
      </c>
      <c r="CW22" s="29">
        <v>1.0434211000000001E-2</v>
      </c>
      <c r="CX22" s="29">
        <v>1.0143643000000001E-2</v>
      </c>
      <c r="CY22" s="29">
        <v>11.153618850000001</v>
      </c>
      <c r="CZ22" s="29">
        <v>1.1354158E-2</v>
      </c>
      <c r="DA22" s="29">
        <v>1.1208180999999999E-2</v>
      </c>
      <c r="DB22" s="29">
        <v>11.11909781</v>
      </c>
      <c r="DC22" s="29">
        <v>1.1848793999999999E-2</v>
      </c>
      <c r="DD22" s="29">
        <v>1.1465919E-2</v>
      </c>
      <c r="DE22" s="29" t="s">
        <v>645</v>
      </c>
      <c r="DF22" s="29" t="s">
        <v>645</v>
      </c>
      <c r="DG22" s="29" t="s">
        <v>645</v>
      </c>
      <c r="DH22" s="29" t="s">
        <v>645</v>
      </c>
      <c r="DI22" s="29" t="s">
        <v>645</v>
      </c>
      <c r="DJ22" s="29" t="s">
        <v>645</v>
      </c>
      <c r="DK22" s="29" t="s">
        <v>645</v>
      </c>
      <c r="DL22" s="29" t="s">
        <v>645</v>
      </c>
      <c r="DM22" s="29" t="s">
        <v>645</v>
      </c>
      <c r="DN22" s="29" t="s">
        <v>645</v>
      </c>
      <c r="DO22" s="29" t="s">
        <v>645</v>
      </c>
      <c r="DP22" s="29" t="s">
        <v>645</v>
      </c>
      <c r="DQ22" s="29" t="s">
        <v>645</v>
      </c>
      <c r="DR22" s="29" t="s">
        <v>645</v>
      </c>
      <c r="DS22" s="29" t="s">
        <v>645</v>
      </c>
      <c r="DT22" s="29" t="s">
        <v>645</v>
      </c>
      <c r="DU22" s="29" t="s">
        <v>645</v>
      </c>
      <c r="DV22" s="29" t="s">
        <v>645</v>
      </c>
      <c r="DW22" s="29" t="s">
        <v>645</v>
      </c>
      <c r="DX22" s="29" t="s">
        <v>645</v>
      </c>
      <c r="DY22" s="29" t="s">
        <v>645</v>
      </c>
      <c r="DZ22" s="29" t="s">
        <v>645</v>
      </c>
      <c r="EA22" s="29" t="s">
        <v>645</v>
      </c>
      <c r="EB22" s="29" t="s">
        <v>645</v>
      </c>
      <c r="EC22" s="29" t="s">
        <v>645</v>
      </c>
      <c r="ED22" s="29" t="s">
        <v>645</v>
      </c>
      <c r="EE22" s="29" t="s">
        <v>645</v>
      </c>
      <c r="EF22" s="29" t="s">
        <v>645</v>
      </c>
      <c r="EG22" s="29" t="s">
        <v>645</v>
      </c>
      <c r="EH22" s="29" t="s">
        <v>645</v>
      </c>
      <c r="EI22" s="29" t="s">
        <v>645</v>
      </c>
      <c r="EJ22" s="29" t="s">
        <v>645</v>
      </c>
      <c r="EK22" s="29" t="s">
        <v>645</v>
      </c>
      <c r="EL22" s="29" t="s">
        <v>645</v>
      </c>
      <c r="EM22" s="29" t="s">
        <v>645</v>
      </c>
      <c r="EN22" s="29" t="s">
        <v>645</v>
      </c>
      <c r="EO22" s="29" t="s">
        <v>645</v>
      </c>
      <c r="EP22" s="29" t="s">
        <v>645</v>
      </c>
      <c r="EQ22" s="29" t="s">
        <v>645</v>
      </c>
      <c r="ER22" s="29" t="s">
        <v>645</v>
      </c>
      <c r="ES22" s="29" t="s">
        <v>645</v>
      </c>
      <c r="ET22" s="29" t="s">
        <v>645</v>
      </c>
      <c r="EU22" s="29" t="s">
        <v>645</v>
      </c>
      <c r="EV22" s="29" t="s">
        <v>645</v>
      </c>
      <c r="EW22" s="29" t="s">
        <v>645</v>
      </c>
      <c r="EX22" s="29" t="s">
        <v>645</v>
      </c>
      <c r="EY22" s="29" t="s">
        <v>645</v>
      </c>
      <c r="EZ22" s="29" t="s">
        <v>645</v>
      </c>
      <c r="FA22" s="29" t="s">
        <v>645</v>
      </c>
      <c r="FB22" s="29" t="s">
        <v>645</v>
      </c>
      <c r="FC22" s="29" t="s">
        <v>645</v>
      </c>
      <c r="FD22" s="29" t="s">
        <v>645</v>
      </c>
      <c r="FE22" s="29" t="s">
        <v>645</v>
      </c>
      <c r="FF22" s="29" t="s">
        <v>645</v>
      </c>
      <c r="FG22" s="29" t="s">
        <v>645</v>
      </c>
      <c r="FH22" s="29" t="s">
        <v>645</v>
      </c>
      <c r="FI22" s="29" t="s">
        <v>645</v>
      </c>
      <c r="FJ22" s="29" t="s">
        <v>645</v>
      </c>
      <c r="FK22" s="29" t="s">
        <v>645</v>
      </c>
      <c r="FL22" s="29" t="s">
        <v>645</v>
      </c>
      <c r="FM22" s="29" t="s">
        <v>645</v>
      </c>
      <c r="FN22" s="29" t="s">
        <v>645</v>
      </c>
      <c r="FO22" s="29" t="s">
        <v>645</v>
      </c>
      <c r="FP22" s="29" t="s">
        <v>645</v>
      </c>
      <c r="FQ22" s="29" t="s">
        <v>645</v>
      </c>
      <c r="FR22" s="29" t="s">
        <v>645</v>
      </c>
      <c r="FS22" s="29" t="s">
        <v>645</v>
      </c>
      <c r="FT22" s="29" t="s">
        <v>645</v>
      </c>
      <c r="FU22" s="29" t="s">
        <v>645</v>
      </c>
      <c r="FV22" s="29" t="s">
        <v>645</v>
      </c>
      <c r="FW22" s="29" t="s">
        <v>645</v>
      </c>
      <c r="FX22" s="29" t="s">
        <v>645</v>
      </c>
      <c r="FY22" s="29" t="s">
        <v>645</v>
      </c>
      <c r="FZ22" s="29" t="s">
        <v>645</v>
      </c>
      <c r="GA22" s="29" t="s">
        <v>645</v>
      </c>
      <c r="GB22" s="29" t="s">
        <v>645</v>
      </c>
      <c r="GC22" s="29" t="s">
        <v>645</v>
      </c>
      <c r="GD22" s="29" t="s">
        <v>645</v>
      </c>
      <c r="GE22" s="29" t="s">
        <v>645</v>
      </c>
      <c r="GF22" s="29" t="s">
        <v>645</v>
      </c>
      <c r="GG22" s="29" t="s">
        <v>645</v>
      </c>
      <c r="GH22" s="29" t="s">
        <v>645</v>
      </c>
      <c r="GI22" s="29" t="s">
        <v>645</v>
      </c>
      <c r="GJ22" s="29" t="s">
        <v>645</v>
      </c>
      <c r="GK22" s="29" t="s">
        <v>645</v>
      </c>
      <c r="GL22" s="29" t="s">
        <v>645</v>
      </c>
      <c r="GM22" s="29" t="s">
        <v>645</v>
      </c>
      <c r="GN22" s="29" t="s">
        <v>645</v>
      </c>
      <c r="GO22" s="29" t="s">
        <v>645</v>
      </c>
      <c r="GP22" s="29" t="s">
        <v>645</v>
      </c>
      <c r="GQ22" s="29" t="s">
        <v>645</v>
      </c>
      <c r="GR22" s="29" t="s">
        <v>645</v>
      </c>
      <c r="GS22" s="29" t="s">
        <v>645</v>
      </c>
      <c r="GT22" s="29" t="s">
        <v>645</v>
      </c>
      <c r="GU22" s="29" t="s">
        <v>645</v>
      </c>
      <c r="GV22" s="29" t="s">
        <v>645</v>
      </c>
      <c r="GW22" s="29" t="s">
        <v>645</v>
      </c>
      <c r="GX22" s="29" t="s">
        <v>645</v>
      </c>
      <c r="GY22" s="29" t="s">
        <v>645</v>
      </c>
      <c r="GZ22" s="29" t="s">
        <v>645</v>
      </c>
      <c r="HA22" s="29" t="s">
        <v>645</v>
      </c>
      <c r="HB22" s="29" t="s">
        <v>645</v>
      </c>
      <c r="HC22" s="29" t="s">
        <v>645</v>
      </c>
      <c r="HD22" s="29" t="s">
        <v>645</v>
      </c>
      <c r="HE22" s="29" t="s">
        <v>645</v>
      </c>
      <c r="HF22" s="29" t="s">
        <v>645</v>
      </c>
      <c r="HG22" s="29" t="s">
        <v>645</v>
      </c>
      <c r="HH22" s="29" t="s">
        <v>645</v>
      </c>
      <c r="HI22" s="29">
        <v>5.8119656390000003</v>
      </c>
      <c r="HJ22" s="29">
        <v>1.4334404590000001</v>
      </c>
      <c r="HK22" s="29">
        <v>0.95512589699999995</v>
      </c>
    </row>
    <row r="23" spans="1:219">
      <c r="A23">
        <v>201516974</v>
      </c>
      <c r="B23" t="s">
        <v>740</v>
      </c>
      <c r="C23">
        <v>21</v>
      </c>
      <c r="D23" s="22">
        <v>1.876104695</v>
      </c>
      <c r="E23" s="22">
        <v>0.12784870700000001</v>
      </c>
      <c r="F23" s="22">
        <v>0.10783108800000001</v>
      </c>
      <c r="G23" s="22" t="s">
        <v>645</v>
      </c>
      <c r="H23" s="22" t="s">
        <v>645</v>
      </c>
      <c r="I23" s="22" t="s">
        <v>645</v>
      </c>
      <c r="J23" s="22" t="s">
        <v>645</v>
      </c>
      <c r="K23" s="22" t="s">
        <v>645</v>
      </c>
      <c r="L23" s="22" t="s">
        <v>645</v>
      </c>
      <c r="M23" s="2">
        <v>92.639630150000002</v>
      </c>
      <c r="N23" s="2">
        <v>4.7941433440000001</v>
      </c>
      <c r="O23" s="2">
        <v>3.3766368170000001</v>
      </c>
      <c r="P23" s="22" t="s">
        <v>645</v>
      </c>
      <c r="Q23" s="22" t="s">
        <v>645</v>
      </c>
      <c r="R23" s="22" t="s">
        <v>645</v>
      </c>
      <c r="S23" s="22" t="s">
        <v>645</v>
      </c>
      <c r="T23" s="22" t="s">
        <v>645</v>
      </c>
      <c r="U23" s="22" t="s">
        <v>645</v>
      </c>
      <c r="V23" s="23">
        <v>3963.6190620000002</v>
      </c>
      <c r="W23" s="23">
        <v>36.82042714</v>
      </c>
      <c r="X23" s="23">
        <v>48.17514697</v>
      </c>
      <c r="Y23" s="23" t="s">
        <v>645</v>
      </c>
      <c r="Z23" s="23" t="s">
        <v>645</v>
      </c>
      <c r="AA23" s="23" t="s">
        <v>645</v>
      </c>
      <c r="AB23" s="23" t="s">
        <v>645</v>
      </c>
      <c r="AC23" s="23" t="s">
        <v>645</v>
      </c>
      <c r="AD23" s="23" t="s">
        <v>645</v>
      </c>
      <c r="AE23" s="22">
        <v>0.77370586200000002</v>
      </c>
      <c r="AF23" s="22">
        <v>6.1683679999999998E-2</v>
      </c>
      <c r="AG23" s="22">
        <v>7.6053959000000004E-2</v>
      </c>
      <c r="AH23" s="22" t="s">
        <v>645</v>
      </c>
      <c r="AI23" s="22" t="s">
        <v>645</v>
      </c>
      <c r="AJ23" s="22" t="s">
        <v>645</v>
      </c>
      <c r="AK23" s="22" t="s">
        <v>645</v>
      </c>
      <c r="AL23" s="22" t="s">
        <v>645</v>
      </c>
      <c r="AM23" s="22" t="s">
        <v>645</v>
      </c>
      <c r="AN23" s="22">
        <v>-0.60093364299999996</v>
      </c>
      <c r="AO23" s="22">
        <v>0.108765115</v>
      </c>
      <c r="AP23" s="22">
        <v>9.3673562000000002E-2</v>
      </c>
      <c r="AQ23" s="22">
        <v>3.250291722</v>
      </c>
      <c r="AR23" s="22">
        <v>2.1330001000000001E-2</v>
      </c>
      <c r="AS23" s="22">
        <v>2.0263389999999999E-2</v>
      </c>
      <c r="AT23" s="23">
        <v>1779.4743077803105</v>
      </c>
      <c r="AU23" s="23">
        <v>85.285840794849719</v>
      </c>
      <c r="AV23" s="25">
        <v>84.994456676531627</v>
      </c>
      <c r="AW23" s="22" t="s">
        <v>645</v>
      </c>
      <c r="AX23" s="22" t="s">
        <v>645</v>
      </c>
      <c r="AY23" s="22" t="s">
        <v>645</v>
      </c>
      <c r="AZ23" s="22" t="s">
        <v>645</v>
      </c>
      <c r="BA23" s="22" t="s">
        <v>645</v>
      </c>
      <c r="BB23" s="24" t="s">
        <v>645</v>
      </c>
      <c r="BC23" s="22" t="s">
        <v>645</v>
      </c>
      <c r="BD23" s="22" t="s">
        <v>645</v>
      </c>
      <c r="BE23" s="22" t="s">
        <v>645</v>
      </c>
      <c r="BF23" s="22" t="s">
        <v>645</v>
      </c>
      <c r="BG23" s="22" t="s">
        <v>645</v>
      </c>
      <c r="BH23" s="24" t="s">
        <v>645</v>
      </c>
      <c r="BI23" s="22">
        <v>9.1597970970000002</v>
      </c>
      <c r="BJ23" s="22">
        <v>0.12307095699999999</v>
      </c>
      <c r="BK23" s="22">
        <v>0.18576047500000001</v>
      </c>
      <c r="BL23" s="22">
        <v>1.4447646169566835</v>
      </c>
      <c r="BM23" s="22">
        <v>0.35652097118967746</v>
      </c>
      <c r="BN23" s="24">
        <v>0.77117321441960507</v>
      </c>
      <c r="BO23" s="23">
        <v>2613.3749069999999</v>
      </c>
      <c r="BP23" s="23">
        <v>188.27461339999999</v>
      </c>
      <c r="BQ23" s="23">
        <v>201.71161660000001</v>
      </c>
      <c r="BR23" s="22">
        <v>0.16966125300000001</v>
      </c>
      <c r="BS23" s="22">
        <v>0.10178109</v>
      </c>
      <c r="BT23" s="22">
        <v>8.9073247999999994E-2</v>
      </c>
      <c r="BU23" s="29">
        <v>12.35862275</v>
      </c>
      <c r="BV23" s="29">
        <v>2.3241312E-2</v>
      </c>
      <c r="BW23" s="29">
        <v>2.3286866999999999E-2</v>
      </c>
      <c r="BX23" s="29">
        <v>11.46051551</v>
      </c>
      <c r="BY23" s="29">
        <v>1.0412009E-2</v>
      </c>
      <c r="BZ23" s="29">
        <v>1.1230044E-2</v>
      </c>
      <c r="CA23" s="29">
        <v>11.8934794</v>
      </c>
      <c r="CB23" s="29">
        <v>1.6393837000000001E-2</v>
      </c>
      <c r="CC23" s="29">
        <v>1.6265997000000001E-2</v>
      </c>
      <c r="CD23" s="29">
        <v>11.22291208</v>
      </c>
      <c r="CE23" s="29">
        <v>1.6112436000000001E-2</v>
      </c>
      <c r="CF23" s="29">
        <v>1.6300529000000001E-2</v>
      </c>
      <c r="CG23" s="29">
        <v>10.94955957</v>
      </c>
      <c r="CH23" s="29">
        <v>1.0548643E-2</v>
      </c>
      <c r="CI23" s="29">
        <v>9.4312930000000003E-3</v>
      </c>
      <c r="CJ23" s="29">
        <v>10.806236269999999</v>
      </c>
      <c r="CK23" s="29">
        <v>1.4788068999999999E-2</v>
      </c>
      <c r="CL23" s="29">
        <v>1.3594274E-2</v>
      </c>
      <c r="CM23" s="29">
        <v>9.8130835909999998</v>
      </c>
      <c r="CN23" s="29">
        <v>1.1432536E-2</v>
      </c>
      <c r="CO23" s="29">
        <v>1.1098337999999999E-2</v>
      </c>
      <c r="CP23" s="29">
        <v>9.3495811480000004</v>
      </c>
      <c r="CQ23" s="29">
        <v>1.0961209E-2</v>
      </c>
      <c r="CR23" s="29">
        <v>1.012774E-2</v>
      </c>
      <c r="CS23" s="29">
        <v>9.2398574589999996</v>
      </c>
      <c r="CT23" s="29">
        <v>1.1247050999999999E-2</v>
      </c>
      <c r="CU23" s="29">
        <v>1.0467416E-2</v>
      </c>
      <c r="CV23" s="29">
        <v>9.1968994419999994</v>
      </c>
      <c r="CW23" s="29">
        <v>1.1411255E-2</v>
      </c>
      <c r="CX23" s="29">
        <v>1.0656073E-2</v>
      </c>
      <c r="CY23" s="29">
        <v>9.2438443709999998</v>
      </c>
      <c r="CZ23" s="29">
        <v>1.1181529000000001E-2</v>
      </c>
      <c r="DA23" s="29">
        <v>1.2731002E-2</v>
      </c>
      <c r="DB23" s="29">
        <v>9.1623904950000004</v>
      </c>
      <c r="DC23" s="29">
        <v>1.2311417E-2</v>
      </c>
      <c r="DD23" s="29">
        <v>1.1020079E-2</v>
      </c>
      <c r="DE23" s="29" t="s">
        <v>645</v>
      </c>
      <c r="DF23" s="29" t="s">
        <v>645</v>
      </c>
      <c r="DG23" s="29" t="s">
        <v>645</v>
      </c>
      <c r="DH23" s="29" t="s">
        <v>645</v>
      </c>
      <c r="DI23" s="29" t="s">
        <v>645</v>
      </c>
      <c r="DJ23" s="29" t="s">
        <v>645</v>
      </c>
      <c r="DK23" s="29" t="s">
        <v>645</v>
      </c>
      <c r="DL23" s="29" t="s">
        <v>645</v>
      </c>
      <c r="DM23" s="29" t="s">
        <v>645</v>
      </c>
      <c r="DN23" s="29" t="s">
        <v>645</v>
      </c>
      <c r="DO23" s="29" t="s">
        <v>645</v>
      </c>
      <c r="DP23" s="29" t="s">
        <v>645</v>
      </c>
      <c r="DQ23" s="29" t="s">
        <v>645</v>
      </c>
      <c r="DR23" s="29" t="s">
        <v>645</v>
      </c>
      <c r="DS23" s="29" t="s">
        <v>645</v>
      </c>
      <c r="DT23" s="29" t="s">
        <v>645</v>
      </c>
      <c r="DU23" s="29" t="s">
        <v>645</v>
      </c>
      <c r="DV23" s="29" t="s">
        <v>645</v>
      </c>
      <c r="DW23" s="29" t="s">
        <v>645</v>
      </c>
      <c r="DX23" s="29" t="s">
        <v>645</v>
      </c>
      <c r="DY23" s="29" t="s">
        <v>645</v>
      </c>
      <c r="DZ23" s="29" t="s">
        <v>645</v>
      </c>
      <c r="EA23" s="29" t="s">
        <v>645</v>
      </c>
      <c r="EB23" s="29" t="s">
        <v>645</v>
      </c>
      <c r="EC23" s="29" t="s">
        <v>645</v>
      </c>
      <c r="ED23" s="29" t="s">
        <v>645</v>
      </c>
      <c r="EE23" s="29" t="s">
        <v>645</v>
      </c>
      <c r="EF23" s="29" t="s">
        <v>645</v>
      </c>
      <c r="EG23" s="29" t="s">
        <v>645</v>
      </c>
      <c r="EH23" s="29" t="s">
        <v>645</v>
      </c>
      <c r="EI23" s="29" t="s">
        <v>645</v>
      </c>
      <c r="EJ23" s="29" t="s">
        <v>645</v>
      </c>
      <c r="EK23" s="29" t="s">
        <v>645</v>
      </c>
      <c r="EL23" s="29" t="s">
        <v>645</v>
      </c>
      <c r="EM23" s="29" t="s">
        <v>645</v>
      </c>
      <c r="EN23" s="29" t="s">
        <v>645</v>
      </c>
      <c r="EO23" s="29" t="s">
        <v>645</v>
      </c>
      <c r="EP23" s="29" t="s">
        <v>645</v>
      </c>
      <c r="EQ23" s="29" t="s">
        <v>645</v>
      </c>
      <c r="ER23" s="29" t="s">
        <v>645</v>
      </c>
      <c r="ES23" s="29" t="s">
        <v>645</v>
      </c>
      <c r="ET23" s="29" t="s">
        <v>645</v>
      </c>
      <c r="EU23" s="29" t="s">
        <v>645</v>
      </c>
      <c r="EV23" s="29" t="s">
        <v>645</v>
      </c>
      <c r="EW23" s="29" t="s">
        <v>645</v>
      </c>
      <c r="EX23" s="29" t="s">
        <v>645</v>
      </c>
      <c r="EY23" s="29" t="s">
        <v>645</v>
      </c>
      <c r="EZ23" s="29" t="s">
        <v>645</v>
      </c>
      <c r="FA23" s="29" t="s">
        <v>645</v>
      </c>
      <c r="FB23" s="29" t="s">
        <v>645</v>
      </c>
      <c r="FC23" s="29" t="s">
        <v>645</v>
      </c>
      <c r="FD23" s="29" t="s">
        <v>645</v>
      </c>
      <c r="FE23" s="29" t="s">
        <v>645</v>
      </c>
      <c r="FF23" s="29" t="s">
        <v>645</v>
      </c>
      <c r="FG23" s="29" t="s">
        <v>645</v>
      </c>
      <c r="FH23" s="29" t="s">
        <v>645</v>
      </c>
      <c r="FI23" s="29" t="s">
        <v>645</v>
      </c>
      <c r="FJ23" s="29" t="s">
        <v>645</v>
      </c>
      <c r="FK23" s="29" t="s">
        <v>645</v>
      </c>
      <c r="FL23" s="29" t="s">
        <v>645</v>
      </c>
      <c r="FM23" s="29" t="s">
        <v>645</v>
      </c>
      <c r="FN23" s="29" t="s">
        <v>645</v>
      </c>
      <c r="FO23" s="29" t="s">
        <v>645</v>
      </c>
      <c r="FP23" s="29" t="s">
        <v>645</v>
      </c>
      <c r="FQ23" s="29" t="s">
        <v>645</v>
      </c>
      <c r="FR23" s="29" t="s">
        <v>645</v>
      </c>
      <c r="FS23" s="29" t="s">
        <v>645</v>
      </c>
      <c r="FT23" s="29" t="s">
        <v>645</v>
      </c>
      <c r="FU23" s="29" t="s">
        <v>645</v>
      </c>
      <c r="FV23" s="29" t="s">
        <v>645</v>
      </c>
      <c r="FW23" s="29" t="s">
        <v>645</v>
      </c>
      <c r="FX23" s="29" t="s">
        <v>645</v>
      </c>
      <c r="FY23" s="29" t="s">
        <v>645</v>
      </c>
      <c r="FZ23" s="29" t="s">
        <v>645</v>
      </c>
      <c r="GA23" s="29" t="s">
        <v>645</v>
      </c>
      <c r="GB23" s="29" t="s">
        <v>645</v>
      </c>
      <c r="GC23" s="29" t="s">
        <v>645</v>
      </c>
      <c r="GD23" s="29" t="s">
        <v>645</v>
      </c>
      <c r="GE23" s="29" t="s">
        <v>645</v>
      </c>
      <c r="GF23" s="29" t="s">
        <v>645</v>
      </c>
      <c r="GG23" s="29" t="s">
        <v>645</v>
      </c>
      <c r="GH23" s="29" t="s">
        <v>645</v>
      </c>
      <c r="GI23" s="29" t="s">
        <v>645</v>
      </c>
      <c r="GJ23" s="29" t="s">
        <v>645</v>
      </c>
      <c r="GK23" s="29" t="s">
        <v>645</v>
      </c>
      <c r="GL23" s="29" t="s">
        <v>645</v>
      </c>
      <c r="GM23" s="29" t="s">
        <v>645</v>
      </c>
      <c r="GN23" s="29" t="s">
        <v>645</v>
      </c>
      <c r="GO23" s="29" t="s">
        <v>645</v>
      </c>
      <c r="GP23" s="29" t="s">
        <v>645</v>
      </c>
      <c r="GQ23" s="29" t="s">
        <v>645</v>
      </c>
      <c r="GR23" s="29" t="s">
        <v>645</v>
      </c>
      <c r="GS23" s="29" t="s">
        <v>645</v>
      </c>
      <c r="GT23" s="29" t="s">
        <v>645</v>
      </c>
      <c r="GU23" s="29" t="s">
        <v>645</v>
      </c>
      <c r="GV23" s="29" t="s">
        <v>645</v>
      </c>
      <c r="GW23" s="29" t="s">
        <v>645</v>
      </c>
      <c r="GX23" s="29" t="s">
        <v>645</v>
      </c>
      <c r="GY23" s="29" t="s">
        <v>645</v>
      </c>
      <c r="GZ23" s="29" t="s">
        <v>645</v>
      </c>
      <c r="HA23" s="29" t="s">
        <v>645</v>
      </c>
      <c r="HB23" s="29" t="s">
        <v>645</v>
      </c>
      <c r="HC23" s="29" t="s">
        <v>645</v>
      </c>
      <c r="HD23" s="29" t="s">
        <v>645</v>
      </c>
      <c r="HE23" s="29" t="s">
        <v>645</v>
      </c>
      <c r="HF23" s="29" t="s">
        <v>645</v>
      </c>
      <c r="HG23" s="29" t="s">
        <v>645</v>
      </c>
      <c r="HH23" s="29" t="s">
        <v>645</v>
      </c>
      <c r="HI23" s="29">
        <v>10.415600550000001</v>
      </c>
      <c r="HJ23" s="29">
        <v>1.5889469540000001</v>
      </c>
      <c r="HK23" s="29">
        <v>1.1071716599999999</v>
      </c>
    </row>
    <row r="24" spans="1:219">
      <c r="A24">
        <v>201546283</v>
      </c>
      <c r="B24" t="s">
        <v>570</v>
      </c>
      <c r="C24">
        <v>22</v>
      </c>
      <c r="D24" s="22">
        <v>0.93384489400000004</v>
      </c>
      <c r="E24" s="22">
        <v>5.400659E-2</v>
      </c>
      <c r="F24" s="22">
        <v>5.0175092999999997E-2</v>
      </c>
      <c r="G24" s="22">
        <v>0.51381622199999999</v>
      </c>
      <c r="H24" s="22">
        <v>0.15874834700000001</v>
      </c>
      <c r="I24" s="22">
        <v>0.164081018</v>
      </c>
      <c r="J24" s="22" t="s">
        <v>645</v>
      </c>
      <c r="K24" s="22" t="s">
        <v>645</v>
      </c>
      <c r="L24" s="22" t="s">
        <v>645</v>
      </c>
      <c r="M24" s="22">
        <v>0.90532899300000003</v>
      </c>
      <c r="N24" s="22">
        <v>6.0892753000000001E-2</v>
      </c>
      <c r="O24" s="22">
        <v>9.7717364000000001E-2</v>
      </c>
      <c r="P24" s="22">
        <v>0.49073234900000001</v>
      </c>
      <c r="Q24" s="22">
        <v>0.14568073500000001</v>
      </c>
      <c r="R24" s="22">
        <v>0.152422214</v>
      </c>
      <c r="S24" s="22" t="s">
        <v>645</v>
      </c>
      <c r="T24" s="22" t="s">
        <v>645</v>
      </c>
      <c r="U24" s="22" t="s">
        <v>645</v>
      </c>
      <c r="V24" s="23">
        <v>5535.0935740000004</v>
      </c>
      <c r="W24" s="23">
        <v>113.9365564</v>
      </c>
      <c r="X24" s="23">
        <v>111.48259969999999</v>
      </c>
      <c r="Y24" s="23">
        <v>3690.3300629999999</v>
      </c>
      <c r="Z24" s="23">
        <v>263.53566219999999</v>
      </c>
      <c r="AA24" s="23">
        <v>586.68433779999998</v>
      </c>
      <c r="AB24" s="23" t="s">
        <v>645</v>
      </c>
      <c r="AC24" s="23" t="s">
        <v>645</v>
      </c>
      <c r="AD24" s="23" t="s">
        <v>645</v>
      </c>
      <c r="AE24" s="22">
        <v>4.5003811980000004</v>
      </c>
      <c r="AF24" s="22">
        <v>9.2425623999999998E-2</v>
      </c>
      <c r="AG24" s="22">
        <v>4.7951036000000002E-2</v>
      </c>
      <c r="AH24" s="22">
        <v>4.7667055380000001</v>
      </c>
      <c r="AI24" s="22">
        <v>0.115460575</v>
      </c>
      <c r="AJ24" s="22">
        <v>0.142370626</v>
      </c>
      <c r="AK24" s="22" t="s">
        <v>645</v>
      </c>
      <c r="AL24" s="22" t="s">
        <v>645</v>
      </c>
      <c r="AM24" s="22" t="s">
        <v>645</v>
      </c>
      <c r="AN24" s="22">
        <v>2.8087885E-2</v>
      </c>
      <c r="AO24" s="22">
        <v>0.153720889</v>
      </c>
      <c r="AP24" s="22">
        <v>0.132938529</v>
      </c>
      <c r="AQ24" s="22">
        <v>-0.155647956</v>
      </c>
      <c r="AR24" s="22">
        <v>9.2612920000000001E-2</v>
      </c>
      <c r="AS24" s="22">
        <v>0.106682692</v>
      </c>
      <c r="AT24" s="22">
        <v>0.69879862859351749</v>
      </c>
      <c r="AU24" s="22">
        <v>0.13420090341229918</v>
      </c>
      <c r="AV24" s="24">
        <v>0.19457830688861055</v>
      </c>
      <c r="AW24" s="22">
        <v>-1.3978833479999999</v>
      </c>
      <c r="AX24" s="22">
        <v>0.43370323999999999</v>
      </c>
      <c r="AY24" s="22">
        <v>0.49204139000000002</v>
      </c>
      <c r="AZ24" s="22">
        <v>4.0005218981194149E-2</v>
      </c>
      <c r="BA24" s="22">
        <v>2.5268072101287061E-2</v>
      </c>
      <c r="BB24" s="24">
        <v>8.4205204367786265E-2</v>
      </c>
      <c r="BC24" s="22" t="s">
        <v>645</v>
      </c>
      <c r="BD24" s="22" t="s">
        <v>645</v>
      </c>
      <c r="BE24" s="22" t="s">
        <v>645</v>
      </c>
      <c r="BF24" s="22" t="s">
        <v>645</v>
      </c>
      <c r="BG24" s="22" t="s">
        <v>645</v>
      </c>
      <c r="BH24" s="24" t="s">
        <v>645</v>
      </c>
      <c r="BI24" s="22">
        <v>9.6227152880000002</v>
      </c>
      <c r="BJ24" s="22">
        <v>0.37714312</v>
      </c>
      <c r="BK24" s="22">
        <v>0.35929154200000002</v>
      </c>
      <c r="BL24" s="22">
        <v>4.19483891261424</v>
      </c>
      <c r="BM24" s="22">
        <v>2.4345977686316327</v>
      </c>
      <c r="BN24" s="24">
        <v>5.3993182853702892</v>
      </c>
      <c r="BO24" s="23">
        <v>285.58437199999997</v>
      </c>
      <c r="BP24" s="23">
        <v>29.443676490000001</v>
      </c>
      <c r="BQ24" s="23">
        <v>44.713384470000001</v>
      </c>
      <c r="BR24" s="22">
        <v>0.18552158399999999</v>
      </c>
      <c r="BS24" s="22">
        <v>0.111003716</v>
      </c>
      <c r="BT24" s="22">
        <v>7.8576275000000001E-2</v>
      </c>
      <c r="BU24" s="29">
        <v>13.50275444</v>
      </c>
      <c r="BV24" s="29">
        <v>2.5133707000000002E-2</v>
      </c>
      <c r="BW24" s="29">
        <v>2.6268362999999999E-2</v>
      </c>
      <c r="BX24" s="29">
        <v>12.64394244</v>
      </c>
      <c r="BY24" s="29">
        <v>1.2713042000000001E-2</v>
      </c>
      <c r="BZ24" s="29">
        <v>1.2762361E-2</v>
      </c>
      <c r="CA24" s="29">
        <v>13.0499741</v>
      </c>
      <c r="CB24" s="29">
        <v>1.6574037E-2</v>
      </c>
      <c r="CC24" s="29">
        <v>1.7858111999999999E-2</v>
      </c>
      <c r="CD24" s="29">
        <v>12.388193859999999</v>
      </c>
      <c r="CE24" s="29">
        <v>1.4605672E-2</v>
      </c>
      <c r="CF24" s="29">
        <v>1.3562484E-2</v>
      </c>
      <c r="CG24" s="29">
        <v>12.19032477</v>
      </c>
      <c r="CH24" s="29">
        <v>1.3366278000000001E-2</v>
      </c>
      <c r="CI24" s="29">
        <v>1.1668286999999999E-2</v>
      </c>
      <c r="CJ24" s="29">
        <v>12.10718513</v>
      </c>
      <c r="CK24" s="29">
        <v>1.2979002E-2</v>
      </c>
      <c r="CL24" s="29">
        <v>1.2453077E-2</v>
      </c>
      <c r="CM24" s="29">
        <v>11.156151230000001</v>
      </c>
      <c r="CN24" s="29">
        <v>1.200353E-2</v>
      </c>
      <c r="CO24" s="29">
        <v>1.1899003999999999E-2</v>
      </c>
      <c r="CP24" s="29">
        <v>10.749079289999999</v>
      </c>
      <c r="CQ24" s="29">
        <v>1.2666327999999999E-2</v>
      </c>
      <c r="CR24" s="29">
        <v>1.1874536E-2</v>
      </c>
      <c r="CS24" s="29">
        <v>10.67874441</v>
      </c>
      <c r="CT24" s="29">
        <v>1.1343268E-2</v>
      </c>
      <c r="CU24" s="29">
        <v>1.1388908999999999E-2</v>
      </c>
      <c r="CV24" s="29">
        <v>10.64438146</v>
      </c>
      <c r="CW24" s="29">
        <v>1.1139822000000001E-2</v>
      </c>
      <c r="CX24" s="29">
        <v>1.1383051999999999E-2</v>
      </c>
      <c r="CY24" s="29">
        <v>10.666967959999999</v>
      </c>
      <c r="CZ24" s="29">
        <v>1.3372159E-2</v>
      </c>
      <c r="DA24" s="29">
        <v>1.4002110999999999E-2</v>
      </c>
      <c r="DB24" s="29">
        <v>10.617200779999999</v>
      </c>
      <c r="DC24" s="29">
        <v>1.5643968000000001E-2</v>
      </c>
      <c r="DD24" s="29">
        <v>1.6195889000000002E-2</v>
      </c>
      <c r="DE24" s="29">
        <v>13.519355880000001</v>
      </c>
      <c r="DF24" s="29">
        <v>2.5524822999999999E-2</v>
      </c>
      <c r="DG24" s="29">
        <v>4.3298099999999999E-2</v>
      </c>
      <c r="DH24" s="29">
        <v>18.520462429999998</v>
      </c>
      <c r="DI24" s="29">
        <v>1.617959425</v>
      </c>
      <c r="DJ24" s="29">
        <v>1.3408619289999999</v>
      </c>
      <c r="DK24" s="29" t="s">
        <v>645</v>
      </c>
      <c r="DL24" s="29" t="s">
        <v>645</v>
      </c>
      <c r="DM24" s="29" t="s">
        <v>645</v>
      </c>
      <c r="DN24" s="29">
        <v>12.664863820000001</v>
      </c>
      <c r="DO24" s="29">
        <v>2.0693870999999999E-2</v>
      </c>
      <c r="DP24" s="29">
        <v>6.3754756999999995E-2</v>
      </c>
      <c r="DQ24" s="29">
        <v>17.09920941</v>
      </c>
      <c r="DR24" s="29">
        <v>1.548343735</v>
      </c>
      <c r="DS24" s="29">
        <v>1.2529959289999999</v>
      </c>
      <c r="DT24" s="29" t="s">
        <v>645</v>
      </c>
      <c r="DU24" s="29" t="s">
        <v>645</v>
      </c>
      <c r="DV24" s="29" t="s">
        <v>645</v>
      </c>
      <c r="DW24" s="29">
        <v>13.0662336</v>
      </c>
      <c r="DX24" s="29">
        <v>1.968435E-2</v>
      </c>
      <c r="DY24" s="29">
        <v>4.2425740000000003E-2</v>
      </c>
      <c r="DZ24" s="29">
        <v>17.92591607</v>
      </c>
      <c r="EA24" s="29">
        <v>1.6264834379999999</v>
      </c>
      <c r="EB24" s="29">
        <v>1.304649704</v>
      </c>
      <c r="EC24" s="29" t="s">
        <v>645</v>
      </c>
      <c r="ED24" s="29" t="s">
        <v>645</v>
      </c>
      <c r="EE24" s="29" t="s">
        <v>645</v>
      </c>
      <c r="EF24" s="29">
        <v>12.41640164</v>
      </c>
      <c r="EG24" s="29">
        <v>2.8059827999999998E-2</v>
      </c>
      <c r="EH24" s="29">
        <v>8.0378536E-2</v>
      </c>
      <c r="EI24" s="29">
        <v>16.575788880000001</v>
      </c>
      <c r="EJ24" s="29">
        <v>1.5373738189999999</v>
      </c>
      <c r="EK24" s="29">
        <v>1.2292158529999999</v>
      </c>
      <c r="EL24" s="29" t="s">
        <v>645</v>
      </c>
      <c r="EM24" s="29" t="s">
        <v>645</v>
      </c>
      <c r="EN24" s="29" t="s">
        <v>645</v>
      </c>
      <c r="EO24" s="29">
        <v>12.240108920000001</v>
      </c>
      <c r="EP24" s="29">
        <v>3.8801720999999997E-2</v>
      </c>
      <c r="EQ24" s="29">
        <v>9.1104118999999997E-2</v>
      </c>
      <c r="ER24" s="29">
        <v>15.66117691</v>
      </c>
      <c r="ES24" s="29">
        <v>1.135900871</v>
      </c>
      <c r="ET24" s="29">
        <v>1.0549689680000001</v>
      </c>
      <c r="EU24" s="29" t="s">
        <v>645</v>
      </c>
      <c r="EV24" s="29" t="s">
        <v>645</v>
      </c>
      <c r="EW24" s="29" t="s">
        <v>645</v>
      </c>
      <c r="EX24" s="29">
        <v>12.1777564</v>
      </c>
      <c r="EY24" s="29">
        <v>4.8784987000000002E-2</v>
      </c>
      <c r="EZ24" s="29">
        <v>0.100668144</v>
      </c>
      <c r="FA24" s="29">
        <v>15.15079179</v>
      </c>
      <c r="FB24" s="29">
        <v>0.89444606299999996</v>
      </c>
      <c r="FC24" s="29">
        <v>0.92950628599999996</v>
      </c>
      <c r="FD24" s="29" t="s">
        <v>645</v>
      </c>
      <c r="FE24" s="29" t="s">
        <v>645</v>
      </c>
      <c r="FF24" s="29" t="s">
        <v>645</v>
      </c>
      <c r="FG24" s="29">
        <v>11.25786401</v>
      </c>
      <c r="FH24" s="29">
        <v>6.3599407999999996E-2</v>
      </c>
      <c r="FI24" s="29">
        <v>0.116607901</v>
      </c>
      <c r="FJ24" s="29">
        <v>13.811010570000001</v>
      </c>
      <c r="FK24" s="29">
        <v>0.77643334399999997</v>
      </c>
      <c r="FL24" s="29">
        <v>0.84972411599999997</v>
      </c>
      <c r="FM24" s="29" t="s">
        <v>645</v>
      </c>
      <c r="FN24" s="29" t="s">
        <v>645</v>
      </c>
      <c r="FO24" s="29" t="s">
        <v>645</v>
      </c>
      <c r="FP24" s="29">
        <v>10.876876599999999</v>
      </c>
      <c r="FQ24" s="29">
        <v>7.5698867000000003E-2</v>
      </c>
      <c r="FR24" s="29">
        <v>0.14074788499999999</v>
      </c>
      <c r="FS24" s="29">
        <v>13.17774841</v>
      </c>
      <c r="FT24" s="29">
        <v>0.81186809400000004</v>
      </c>
      <c r="FU24" s="29">
        <v>0.896947991</v>
      </c>
      <c r="FV24" s="29" t="s">
        <v>645</v>
      </c>
      <c r="FW24" s="29" t="s">
        <v>645</v>
      </c>
      <c r="FX24" s="29" t="s">
        <v>645</v>
      </c>
      <c r="FY24" s="29">
        <v>10.82207376</v>
      </c>
      <c r="FZ24" s="29">
        <v>7.8916969000000003E-2</v>
      </c>
      <c r="GA24" s="29">
        <v>0.14286238500000001</v>
      </c>
      <c r="GB24" s="29">
        <v>12.96133217</v>
      </c>
      <c r="GC24" s="29">
        <v>0.72822208799999999</v>
      </c>
      <c r="GD24" s="29">
        <v>0.87432894000000005</v>
      </c>
      <c r="GE24" s="29" t="s">
        <v>645</v>
      </c>
      <c r="GF24" s="29" t="s">
        <v>645</v>
      </c>
      <c r="GG24" s="29" t="s">
        <v>645</v>
      </c>
      <c r="GH24" s="29">
        <v>10.796059229999999</v>
      </c>
      <c r="GI24" s="29">
        <v>8.1243792999999995E-2</v>
      </c>
      <c r="GJ24" s="29">
        <v>0.14471388099999999</v>
      </c>
      <c r="GK24" s="29">
        <v>12.858169780000001</v>
      </c>
      <c r="GL24" s="29">
        <v>0.68025580299999999</v>
      </c>
      <c r="GM24" s="29">
        <v>0.83654943900000001</v>
      </c>
      <c r="GN24" s="29" t="s">
        <v>645</v>
      </c>
      <c r="GO24" s="29" t="s">
        <v>645</v>
      </c>
      <c r="GP24" s="29" t="s">
        <v>645</v>
      </c>
      <c r="GQ24" s="29">
        <v>10.83020868</v>
      </c>
      <c r="GR24" s="29">
        <v>8.1802442000000003E-2</v>
      </c>
      <c r="GS24" s="29">
        <v>0.139576068</v>
      </c>
      <c r="GT24" s="29">
        <v>12.76593982</v>
      </c>
      <c r="GU24" s="29">
        <v>0.53835960999999999</v>
      </c>
      <c r="GV24" s="29">
        <v>0.75431101499999997</v>
      </c>
      <c r="GW24" s="29" t="s">
        <v>645</v>
      </c>
      <c r="GX24" s="29" t="s">
        <v>645</v>
      </c>
      <c r="GY24" s="29" t="s">
        <v>645</v>
      </c>
      <c r="GZ24" s="29">
        <v>10.7869034</v>
      </c>
      <c r="HA24" s="29">
        <v>8.0754491999999997E-2</v>
      </c>
      <c r="HB24" s="29">
        <v>0.14662236200000001</v>
      </c>
      <c r="HC24" s="29">
        <v>12.662638210000001</v>
      </c>
      <c r="HD24" s="29">
        <v>0.53864792900000003</v>
      </c>
      <c r="HE24" s="29">
        <v>0.74390608400000002</v>
      </c>
      <c r="HF24" s="29" t="s">
        <v>645</v>
      </c>
      <c r="HG24" s="29" t="s">
        <v>645</v>
      </c>
      <c r="HH24" s="29" t="s">
        <v>645</v>
      </c>
      <c r="HI24" s="29">
        <v>10.81300762</v>
      </c>
      <c r="HJ24" s="29">
        <v>1.550965828</v>
      </c>
      <c r="HK24" s="29">
        <v>1.0049114830000001</v>
      </c>
    </row>
    <row r="25" spans="1:219">
      <c r="A25">
        <v>201549860</v>
      </c>
      <c r="B25" t="s">
        <v>570</v>
      </c>
      <c r="C25">
        <v>23</v>
      </c>
      <c r="D25" s="22">
        <v>0.734594101</v>
      </c>
      <c r="E25" s="22">
        <v>2.6019112E-2</v>
      </c>
      <c r="F25" s="22">
        <v>2.6253640000000002E-2</v>
      </c>
      <c r="G25" s="22" t="s">
        <v>645</v>
      </c>
      <c r="H25" s="22" t="s">
        <v>645</v>
      </c>
      <c r="I25" s="22" t="s">
        <v>645</v>
      </c>
      <c r="J25" s="22" t="s">
        <v>645</v>
      </c>
      <c r="K25" s="22" t="s">
        <v>645</v>
      </c>
      <c r="L25" s="22" t="s">
        <v>645</v>
      </c>
      <c r="M25" s="22">
        <v>0.698376942</v>
      </c>
      <c r="N25" s="22">
        <v>2.0363263E-2</v>
      </c>
      <c r="O25" s="22">
        <v>2.1205166000000001E-2</v>
      </c>
      <c r="P25" s="22" t="s">
        <v>645</v>
      </c>
      <c r="Q25" s="22" t="s">
        <v>645</v>
      </c>
      <c r="R25" s="22" t="s">
        <v>645</v>
      </c>
      <c r="S25" s="22" t="s">
        <v>645</v>
      </c>
      <c r="T25" s="22" t="s">
        <v>645</v>
      </c>
      <c r="U25" s="22" t="s">
        <v>645</v>
      </c>
      <c r="V25" s="23">
        <v>4563.0084829999996</v>
      </c>
      <c r="W25" s="23">
        <v>78.480703059999996</v>
      </c>
      <c r="X25" s="23">
        <v>53.030790359999997</v>
      </c>
      <c r="Y25" s="23" t="s">
        <v>645</v>
      </c>
      <c r="Z25" s="23" t="s">
        <v>645</v>
      </c>
      <c r="AA25" s="23" t="s">
        <v>645</v>
      </c>
      <c r="AB25" s="23" t="s">
        <v>645</v>
      </c>
      <c r="AC25" s="23" t="s">
        <v>645</v>
      </c>
      <c r="AD25" s="23" t="s">
        <v>645</v>
      </c>
      <c r="AE25" s="22">
        <v>4.6199944970000004</v>
      </c>
      <c r="AF25" s="22">
        <v>2.6125308999999999E-2</v>
      </c>
      <c r="AG25" s="22">
        <v>1.6068307E-2</v>
      </c>
      <c r="AH25" s="22" t="s">
        <v>645</v>
      </c>
      <c r="AI25" s="22" t="s">
        <v>645</v>
      </c>
      <c r="AJ25" s="22" t="s">
        <v>645</v>
      </c>
      <c r="AK25" s="22" t="s">
        <v>645</v>
      </c>
      <c r="AL25" s="22" t="s">
        <v>645</v>
      </c>
      <c r="AM25" s="22" t="s">
        <v>645</v>
      </c>
      <c r="AN25" s="22">
        <v>6.7054075000000005E-2</v>
      </c>
      <c r="AO25" s="22">
        <v>0.11168550300000001</v>
      </c>
      <c r="AP25" s="22">
        <v>0.12605854399999999</v>
      </c>
      <c r="AQ25" s="22">
        <v>-0.72170069599999997</v>
      </c>
      <c r="AR25" s="22">
        <v>5.1109152999999997E-2</v>
      </c>
      <c r="AS25" s="22">
        <v>3.8541837000000002E-2</v>
      </c>
      <c r="AT25" s="22">
        <v>0.18980135301182746</v>
      </c>
      <c r="AU25" s="22">
        <v>2.1072190459679063E-2</v>
      </c>
      <c r="AV25" s="24">
        <v>1.7614115105724193E-2</v>
      </c>
      <c r="AW25" s="22" t="s">
        <v>645</v>
      </c>
      <c r="AX25" s="22" t="s">
        <v>645</v>
      </c>
      <c r="AY25" s="22" t="s">
        <v>645</v>
      </c>
      <c r="AZ25" s="22" t="s">
        <v>645</v>
      </c>
      <c r="BA25" s="22" t="s">
        <v>645</v>
      </c>
      <c r="BB25" s="24" t="s">
        <v>645</v>
      </c>
      <c r="BC25" s="22" t="s">
        <v>645</v>
      </c>
      <c r="BD25" s="22" t="s">
        <v>645</v>
      </c>
      <c r="BE25" s="22" t="s">
        <v>645</v>
      </c>
      <c r="BF25" s="22" t="s">
        <v>645</v>
      </c>
      <c r="BG25" s="22" t="s">
        <v>645</v>
      </c>
      <c r="BH25" s="24" t="s">
        <v>645</v>
      </c>
      <c r="BI25" s="22">
        <v>9.6749242439999996</v>
      </c>
      <c r="BJ25" s="22">
        <v>0.37355248899999999</v>
      </c>
      <c r="BK25" s="22">
        <v>0.35019855300000002</v>
      </c>
      <c r="BL25" s="22">
        <v>4.7306873219167986</v>
      </c>
      <c r="BM25" s="22">
        <v>2.7291128425905611</v>
      </c>
      <c r="BN25" s="24">
        <v>5.8648453989669349</v>
      </c>
      <c r="BO25" s="23">
        <v>254.53523319999999</v>
      </c>
      <c r="BP25" s="23">
        <v>8.9723574799999994</v>
      </c>
      <c r="BQ25" s="23">
        <v>9.0691143820000004</v>
      </c>
      <c r="BR25" s="22">
        <v>0.19349676499999999</v>
      </c>
      <c r="BS25" s="22">
        <v>0.115235277</v>
      </c>
      <c r="BT25" s="22">
        <v>7.6430819999999997E-2</v>
      </c>
      <c r="BU25" s="29">
        <v>15.574780990000001</v>
      </c>
      <c r="BV25" s="29">
        <v>1.9155173000000001E-2</v>
      </c>
      <c r="BW25" s="29">
        <v>1.9580982E-2</v>
      </c>
      <c r="BX25" s="29">
        <v>14.327399890000001</v>
      </c>
      <c r="BY25" s="29">
        <v>1.4823274000000001E-2</v>
      </c>
      <c r="BZ25" s="29">
        <v>1.5479058E-2</v>
      </c>
      <c r="CA25" s="29">
        <v>14.994573600000001</v>
      </c>
      <c r="CB25" s="29">
        <v>1.7396475000000002E-2</v>
      </c>
      <c r="CC25" s="29">
        <v>1.7835777000000001E-2</v>
      </c>
      <c r="CD25" s="29">
        <v>13.867585460000001</v>
      </c>
      <c r="CE25" s="29">
        <v>1.6719645000000002E-2</v>
      </c>
      <c r="CF25" s="29">
        <v>1.8797491E-2</v>
      </c>
      <c r="CG25" s="29">
        <v>13.492521419999999</v>
      </c>
      <c r="CH25" s="29">
        <v>1.2890719E-2</v>
      </c>
      <c r="CI25" s="29">
        <v>1.2273676000000001E-2</v>
      </c>
      <c r="CJ25" s="29">
        <v>13.30516965</v>
      </c>
      <c r="CK25" s="29">
        <v>1.4821417E-2</v>
      </c>
      <c r="CL25" s="29">
        <v>1.1459344999999999E-2</v>
      </c>
      <c r="CM25" s="29">
        <v>12.15654642</v>
      </c>
      <c r="CN25" s="29">
        <v>1.2413336000000001E-2</v>
      </c>
      <c r="CO25" s="29">
        <v>1.0891011000000001E-2</v>
      </c>
      <c r="CP25" s="29">
        <v>11.53743701</v>
      </c>
      <c r="CQ25" s="29">
        <v>1.1126400999999999E-2</v>
      </c>
      <c r="CR25" s="29">
        <v>1.1843518000000001E-2</v>
      </c>
      <c r="CS25" s="29">
        <v>11.43283359</v>
      </c>
      <c r="CT25" s="29">
        <v>1.0968049000000001E-2</v>
      </c>
      <c r="CU25" s="29">
        <v>1.1093072000000001E-2</v>
      </c>
      <c r="CV25" s="29">
        <v>11.39173954</v>
      </c>
      <c r="CW25" s="29">
        <v>1.0697602E-2</v>
      </c>
      <c r="CX25" s="29">
        <v>1.0382059000000001E-2</v>
      </c>
      <c r="CY25" s="29">
        <v>11.460666890000001</v>
      </c>
      <c r="CZ25" s="29">
        <v>1.2639709000000001E-2</v>
      </c>
      <c r="DA25" s="29">
        <v>1.2631338000000001E-2</v>
      </c>
      <c r="DB25" s="29">
        <v>11.37038888</v>
      </c>
      <c r="DC25" s="29">
        <v>1.2202249E-2</v>
      </c>
      <c r="DD25" s="29">
        <v>1.2059525999999999E-2</v>
      </c>
      <c r="DE25" s="29" t="s">
        <v>645</v>
      </c>
      <c r="DF25" s="29" t="s">
        <v>645</v>
      </c>
      <c r="DG25" s="29" t="s">
        <v>645</v>
      </c>
      <c r="DH25" s="29" t="s">
        <v>645</v>
      </c>
      <c r="DI25" s="29" t="s">
        <v>645</v>
      </c>
      <c r="DJ25" s="29" t="s">
        <v>645</v>
      </c>
      <c r="DK25" s="29" t="s">
        <v>645</v>
      </c>
      <c r="DL25" s="29" t="s">
        <v>645</v>
      </c>
      <c r="DM25" s="29" t="s">
        <v>645</v>
      </c>
      <c r="DN25" s="29" t="s">
        <v>645</v>
      </c>
      <c r="DO25" s="29" t="s">
        <v>645</v>
      </c>
      <c r="DP25" s="29" t="s">
        <v>645</v>
      </c>
      <c r="DQ25" s="29" t="s">
        <v>645</v>
      </c>
      <c r="DR25" s="29" t="s">
        <v>645</v>
      </c>
      <c r="DS25" s="29" t="s">
        <v>645</v>
      </c>
      <c r="DT25" s="29" t="s">
        <v>645</v>
      </c>
      <c r="DU25" s="29" t="s">
        <v>645</v>
      </c>
      <c r="DV25" s="29" t="s">
        <v>645</v>
      </c>
      <c r="DW25" s="29" t="s">
        <v>645</v>
      </c>
      <c r="DX25" s="29" t="s">
        <v>645</v>
      </c>
      <c r="DY25" s="29" t="s">
        <v>645</v>
      </c>
      <c r="DZ25" s="29" t="s">
        <v>645</v>
      </c>
      <c r="EA25" s="29" t="s">
        <v>645</v>
      </c>
      <c r="EB25" s="29" t="s">
        <v>645</v>
      </c>
      <c r="EC25" s="29" t="s">
        <v>645</v>
      </c>
      <c r="ED25" s="29" t="s">
        <v>645</v>
      </c>
      <c r="EE25" s="29" t="s">
        <v>645</v>
      </c>
      <c r="EF25" s="29" t="s">
        <v>645</v>
      </c>
      <c r="EG25" s="29" t="s">
        <v>645</v>
      </c>
      <c r="EH25" s="29" t="s">
        <v>645</v>
      </c>
      <c r="EI25" s="29" t="s">
        <v>645</v>
      </c>
      <c r="EJ25" s="29" t="s">
        <v>645</v>
      </c>
      <c r="EK25" s="29" t="s">
        <v>645</v>
      </c>
      <c r="EL25" s="29" t="s">
        <v>645</v>
      </c>
      <c r="EM25" s="29" t="s">
        <v>645</v>
      </c>
      <c r="EN25" s="29" t="s">
        <v>645</v>
      </c>
      <c r="EO25" s="29" t="s">
        <v>645</v>
      </c>
      <c r="EP25" s="29" t="s">
        <v>645</v>
      </c>
      <c r="EQ25" s="29" t="s">
        <v>645</v>
      </c>
      <c r="ER25" s="29" t="s">
        <v>645</v>
      </c>
      <c r="ES25" s="29" t="s">
        <v>645</v>
      </c>
      <c r="ET25" s="29" t="s">
        <v>645</v>
      </c>
      <c r="EU25" s="29" t="s">
        <v>645</v>
      </c>
      <c r="EV25" s="29" t="s">
        <v>645</v>
      </c>
      <c r="EW25" s="29" t="s">
        <v>645</v>
      </c>
      <c r="EX25" s="29" t="s">
        <v>645</v>
      </c>
      <c r="EY25" s="29" t="s">
        <v>645</v>
      </c>
      <c r="EZ25" s="29" t="s">
        <v>645</v>
      </c>
      <c r="FA25" s="29" t="s">
        <v>645</v>
      </c>
      <c r="FB25" s="29" t="s">
        <v>645</v>
      </c>
      <c r="FC25" s="29" t="s">
        <v>645</v>
      </c>
      <c r="FD25" s="29" t="s">
        <v>645</v>
      </c>
      <c r="FE25" s="29" t="s">
        <v>645</v>
      </c>
      <c r="FF25" s="29" t="s">
        <v>645</v>
      </c>
      <c r="FG25" s="29" t="s">
        <v>645</v>
      </c>
      <c r="FH25" s="29" t="s">
        <v>645</v>
      </c>
      <c r="FI25" s="29" t="s">
        <v>645</v>
      </c>
      <c r="FJ25" s="29" t="s">
        <v>645</v>
      </c>
      <c r="FK25" s="29" t="s">
        <v>645</v>
      </c>
      <c r="FL25" s="29" t="s">
        <v>645</v>
      </c>
      <c r="FM25" s="29" t="s">
        <v>645</v>
      </c>
      <c r="FN25" s="29" t="s">
        <v>645</v>
      </c>
      <c r="FO25" s="29" t="s">
        <v>645</v>
      </c>
      <c r="FP25" s="29" t="s">
        <v>645</v>
      </c>
      <c r="FQ25" s="29" t="s">
        <v>645</v>
      </c>
      <c r="FR25" s="29" t="s">
        <v>645</v>
      </c>
      <c r="FS25" s="29" t="s">
        <v>645</v>
      </c>
      <c r="FT25" s="29" t="s">
        <v>645</v>
      </c>
      <c r="FU25" s="29" t="s">
        <v>645</v>
      </c>
      <c r="FV25" s="29" t="s">
        <v>645</v>
      </c>
      <c r="FW25" s="29" t="s">
        <v>645</v>
      </c>
      <c r="FX25" s="29" t="s">
        <v>645</v>
      </c>
      <c r="FY25" s="29" t="s">
        <v>645</v>
      </c>
      <c r="FZ25" s="29" t="s">
        <v>645</v>
      </c>
      <c r="GA25" s="29" t="s">
        <v>645</v>
      </c>
      <c r="GB25" s="29" t="s">
        <v>645</v>
      </c>
      <c r="GC25" s="29" t="s">
        <v>645</v>
      </c>
      <c r="GD25" s="29" t="s">
        <v>645</v>
      </c>
      <c r="GE25" s="29" t="s">
        <v>645</v>
      </c>
      <c r="GF25" s="29" t="s">
        <v>645</v>
      </c>
      <c r="GG25" s="29" t="s">
        <v>645</v>
      </c>
      <c r="GH25" s="29" t="s">
        <v>645</v>
      </c>
      <c r="GI25" s="29" t="s">
        <v>645</v>
      </c>
      <c r="GJ25" s="29" t="s">
        <v>645</v>
      </c>
      <c r="GK25" s="29" t="s">
        <v>645</v>
      </c>
      <c r="GL25" s="29" t="s">
        <v>645</v>
      </c>
      <c r="GM25" s="29" t="s">
        <v>645</v>
      </c>
      <c r="GN25" s="29" t="s">
        <v>645</v>
      </c>
      <c r="GO25" s="29" t="s">
        <v>645</v>
      </c>
      <c r="GP25" s="29" t="s">
        <v>645</v>
      </c>
      <c r="GQ25" s="29" t="s">
        <v>645</v>
      </c>
      <c r="GR25" s="29" t="s">
        <v>645</v>
      </c>
      <c r="GS25" s="29" t="s">
        <v>645</v>
      </c>
      <c r="GT25" s="29" t="s">
        <v>645</v>
      </c>
      <c r="GU25" s="29" t="s">
        <v>645</v>
      </c>
      <c r="GV25" s="29" t="s">
        <v>645</v>
      </c>
      <c r="GW25" s="29" t="s">
        <v>645</v>
      </c>
      <c r="GX25" s="29" t="s">
        <v>645</v>
      </c>
      <c r="GY25" s="29" t="s">
        <v>645</v>
      </c>
      <c r="GZ25" s="29" t="s">
        <v>645</v>
      </c>
      <c r="HA25" s="29" t="s">
        <v>645</v>
      </c>
      <c r="HB25" s="29" t="s">
        <v>645</v>
      </c>
      <c r="HC25" s="29" t="s">
        <v>645</v>
      </c>
      <c r="HD25" s="29" t="s">
        <v>645</v>
      </c>
      <c r="HE25" s="29" t="s">
        <v>645</v>
      </c>
      <c r="HF25" s="29" t="s">
        <v>645</v>
      </c>
      <c r="HG25" s="29" t="s">
        <v>645</v>
      </c>
      <c r="HH25" s="29" t="s">
        <v>645</v>
      </c>
      <c r="HI25" s="29">
        <v>11.91283621</v>
      </c>
      <c r="HJ25" s="29">
        <v>1.529957969</v>
      </c>
      <c r="HK25" s="29">
        <v>0.844848716</v>
      </c>
    </row>
    <row r="26" spans="1:219">
      <c r="A26">
        <v>201555883</v>
      </c>
      <c r="B26" t="s">
        <v>492</v>
      </c>
      <c r="C26">
        <v>24</v>
      </c>
      <c r="D26" s="22">
        <v>0.68010305699999996</v>
      </c>
      <c r="E26" s="22">
        <v>4.0940960999999998E-2</v>
      </c>
      <c r="F26" s="22">
        <v>3.4962906000000002E-2</v>
      </c>
      <c r="G26" s="22" t="s">
        <v>645</v>
      </c>
      <c r="H26" s="22" t="s">
        <v>645</v>
      </c>
      <c r="I26" s="22" t="s">
        <v>645</v>
      </c>
      <c r="J26" s="22" t="s">
        <v>645</v>
      </c>
      <c r="K26" s="22" t="s">
        <v>645</v>
      </c>
      <c r="L26" s="22" t="s">
        <v>645</v>
      </c>
      <c r="M26" s="22">
        <v>0.650655961</v>
      </c>
      <c r="N26" s="22">
        <v>3.6895320000000002E-2</v>
      </c>
      <c r="O26" s="22">
        <v>2.8237635000000001E-2</v>
      </c>
      <c r="P26" s="22" t="s">
        <v>645</v>
      </c>
      <c r="Q26" s="22" t="s">
        <v>645</v>
      </c>
      <c r="R26" s="22" t="s">
        <v>645</v>
      </c>
      <c r="S26" s="22" t="s">
        <v>645</v>
      </c>
      <c r="T26" s="22" t="s">
        <v>645</v>
      </c>
      <c r="U26" s="22" t="s">
        <v>645</v>
      </c>
      <c r="V26" s="23">
        <v>4390.5926900000004</v>
      </c>
      <c r="W26" s="23">
        <v>72.387614749999997</v>
      </c>
      <c r="X26" s="23">
        <v>72.553741880000004</v>
      </c>
      <c r="Y26" s="23" t="s">
        <v>645</v>
      </c>
      <c r="Z26" s="23" t="s">
        <v>645</v>
      </c>
      <c r="AA26" s="23" t="s">
        <v>645</v>
      </c>
      <c r="AB26" s="23" t="s">
        <v>645</v>
      </c>
      <c r="AC26" s="23" t="s">
        <v>645</v>
      </c>
      <c r="AD26" s="23" t="s">
        <v>645</v>
      </c>
      <c r="AE26" s="22">
        <v>4.6473076730000002</v>
      </c>
      <c r="AF26" s="22">
        <v>2.5100144000000001E-2</v>
      </c>
      <c r="AG26" s="22">
        <v>2.4256758E-2</v>
      </c>
      <c r="AH26" s="22" t="s">
        <v>645</v>
      </c>
      <c r="AI26" s="22" t="s">
        <v>645</v>
      </c>
      <c r="AJ26" s="22" t="s">
        <v>645</v>
      </c>
      <c r="AK26" s="22" t="s">
        <v>645</v>
      </c>
      <c r="AL26" s="22" t="s">
        <v>645</v>
      </c>
      <c r="AM26" s="22" t="s">
        <v>645</v>
      </c>
      <c r="AN26" s="22">
        <v>-5.8360156000000003E-2</v>
      </c>
      <c r="AO26" s="22">
        <v>0.161728816</v>
      </c>
      <c r="AP26" s="22">
        <v>0.167061291</v>
      </c>
      <c r="AQ26" s="22">
        <v>-0.85369995799999998</v>
      </c>
      <c r="AR26" s="22">
        <v>6.4711663000000003E-2</v>
      </c>
      <c r="AS26" s="22">
        <v>6.0965196999999999E-2</v>
      </c>
      <c r="AT26" s="22">
        <v>0.14005545926878621</v>
      </c>
      <c r="AU26" s="22">
        <v>1.9388497200420948E-2</v>
      </c>
      <c r="AV26" s="24">
        <v>2.1107502118900084E-2</v>
      </c>
      <c r="AW26" s="22" t="s">
        <v>645</v>
      </c>
      <c r="AX26" s="22" t="s">
        <v>645</v>
      </c>
      <c r="AY26" s="22" t="s">
        <v>645</v>
      </c>
      <c r="AZ26" s="22" t="s">
        <v>645</v>
      </c>
      <c r="BA26" s="22" t="s">
        <v>645</v>
      </c>
      <c r="BB26" s="24" t="s">
        <v>645</v>
      </c>
      <c r="BC26" s="22" t="s">
        <v>645</v>
      </c>
      <c r="BD26" s="22" t="s">
        <v>645</v>
      </c>
      <c r="BE26" s="22" t="s">
        <v>645</v>
      </c>
      <c r="BF26" s="22" t="s">
        <v>645</v>
      </c>
      <c r="BG26" s="22" t="s">
        <v>645</v>
      </c>
      <c r="BH26" s="24" t="s">
        <v>645</v>
      </c>
      <c r="BI26" s="22">
        <v>9.6211926979999998</v>
      </c>
      <c r="BJ26" s="22">
        <v>0.39072950400000001</v>
      </c>
      <c r="BK26" s="22">
        <v>0.38624519499999999</v>
      </c>
      <c r="BL26" s="22">
        <v>4.1801580059617054</v>
      </c>
      <c r="BM26" s="22">
        <v>2.4801021363694162</v>
      </c>
      <c r="BN26" s="24">
        <v>5.9925807824989823</v>
      </c>
      <c r="BO26" s="23">
        <v>361.3854177</v>
      </c>
      <c r="BP26" s="23">
        <v>23.227471139999999</v>
      </c>
      <c r="BQ26" s="23">
        <v>19.364815199999999</v>
      </c>
      <c r="BR26" s="22">
        <v>0.157469581</v>
      </c>
      <c r="BS26" s="22">
        <v>0.10510721200000001</v>
      </c>
      <c r="BT26" s="22">
        <v>9.8801169999999994E-2</v>
      </c>
      <c r="BU26" s="29">
        <v>16.782503779999999</v>
      </c>
      <c r="BV26" s="29">
        <v>6.6515118999999998E-2</v>
      </c>
      <c r="BW26" s="29">
        <v>6.6865368999999994E-2</v>
      </c>
      <c r="BX26" s="29">
        <v>15.501947789999999</v>
      </c>
      <c r="BY26" s="29">
        <v>4.7995326999999997E-2</v>
      </c>
      <c r="BZ26" s="29">
        <v>4.8254684999999999E-2</v>
      </c>
      <c r="CA26" s="29">
        <v>16.201690930000002</v>
      </c>
      <c r="CB26" s="29">
        <v>6.0769228000000002E-2</v>
      </c>
      <c r="CC26" s="29">
        <v>6.0495844E-2</v>
      </c>
      <c r="CD26" s="29">
        <v>15.024131519999999</v>
      </c>
      <c r="CE26" s="29">
        <v>4.5140953999999997E-2</v>
      </c>
      <c r="CF26" s="29">
        <v>4.3929896000000003E-2</v>
      </c>
      <c r="CG26" s="29">
        <v>14.58870838</v>
      </c>
      <c r="CH26" s="29">
        <v>2.8276841E-2</v>
      </c>
      <c r="CI26" s="29">
        <v>2.7456946999999999E-2</v>
      </c>
      <c r="CJ26" s="29">
        <v>14.362928549999999</v>
      </c>
      <c r="CK26" s="29">
        <v>2.1048361000000002E-2</v>
      </c>
      <c r="CL26" s="29">
        <v>1.9589181000000001E-2</v>
      </c>
      <c r="CM26" s="29">
        <v>13.18228141</v>
      </c>
      <c r="CN26" s="29">
        <v>1.4172997E-2</v>
      </c>
      <c r="CO26" s="29">
        <v>1.3716839E-2</v>
      </c>
      <c r="CP26" s="29">
        <v>12.53145237</v>
      </c>
      <c r="CQ26" s="29">
        <v>1.3942405999999999E-2</v>
      </c>
      <c r="CR26" s="29">
        <v>1.3755658E-2</v>
      </c>
      <c r="CS26" s="29">
        <v>12.41214321</v>
      </c>
      <c r="CT26" s="29">
        <v>1.2947666E-2</v>
      </c>
      <c r="CU26" s="29">
        <v>1.2594266999999999E-2</v>
      </c>
      <c r="CV26" s="29">
        <v>12.36435337</v>
      </c>
      <c r="CW26" s="29">
        <v>1.2368242E-2</v>
      </c>
      <c r="CX26" s="29">
        <v>1.2615414E-2</v>
      </c>
      <c r="CY26" s="29">
        <v>12.42186805</v>
      </c>
      <c r="CZ26" s="29">
        <v>1.8945165E-2</v>
      </c>
      <c r="DA26" s="29">
        <v>1.7258028000000002E-2</v>
      </c>
      <c r="DB26" s="29">
        <v>12.32779341</v>
      </c>
      <c r="DC26" s="29">
        <v>2.0031005000000001E-2</v>
      </c>
      <c r="DD26" s="29">
        <v>1.8013003999999999E-2</v>
      </c>
      <c r="DE26" s="29" t="s">
        <v>645</v>
      </c>
      <c r="DF26" s="29" t="s">
        <v>645</v>
      </c>
      <c r="DG26" s="29" t="s">
        <v>645</v>
      </c>
      <c r="DH26" s="29" t="s">
        <v>645</v>
      </c>
      <c r="DI26" s="29" t="s">
        <v>645</v>
      </c>
      <c r="DJ26" s="29" t="s">
        <v>645</v>
      </c>
      <c r="DK26" s="29" t="s">
        <v>645</v>
      </c>
      <c r="DL26" s="29" t="s">
        <v>645</v>
      </c>
      <c r="DM26" s="29" t="s">
        <v>645</v>
      </c>
      <c r="DN26" s="29" t="s">
        <v>645</v>
      </c>
      <c r="DO26" s="29" t="s">
        <v>645</v>
      </c>
      <c r="DP26" s="29" t="s">
        <v>645</v>
      </c>
      <c r="DQ26" s="29" t="s">
        <v>645</v>
      </c>
      <c r="DR26" s="29" t="s">
        <v>645</v>
      </c>
      <c r="DS26" s="29" t="s">
        <v>645</v>
      </c>
      <c r="DT26" s="29" t="s">
        <v>645</v>
      </c>
      <c r="DU26" s="29" t="s">
        <v>645</v>
      </c>
      <c r="DV26" s="29" t="s">
        <v>645</v>
      </c>
      <c r="DW26" s="29" t="s">
        <v>645</v>
      </c>
      <c r="DX26" s="29" t="s">
        <v>645</v>
      </c>
      <c r="DY26" s="29" t="s">
        <v>645</v>
      </c>
      <c r="DZ26" s="29" t="s">
        <v>645</v>
      </c>
      <c r="EA26" s="29" t="s">
        <v>645</v>
      </c>
      <c r="EB26" s="29" t="s">
        <v>645</v>
      </c>
      <c r="EC26" s="29" t="s">
        <v>645</v>
      </c>
      <c r="ED26" s="29" t="s">
        <v>645</v>
      </c>
      <c r="EE26" s="29" t="s">
        <v>645</v>
      </c>
      <c r="EF26" s="29" t="s">
        <v>645</v>
      </c>
      <c r="EG26" s="29" t="s">
        <v>645</v>
      </c>
      <c r="EH26" s="29" t="s">
        <v>645</v>
      </c>
      <c r="EI26" s="29" t="s">
        <v>645</v>
      </c>
      <c r="EJ26" s="29" t="s">
        <v>645</v>
      </c>
      <c r="EK26" s="29" t="s">
        <v>645</v>
      </c>
      <c r="EL26" s="29" t="s">
        <v>645</v>
      </c>
      <c r="EM26" s="29" t="s">
        <v>645</v>
      </c>
      <c r="EN26" s="29" t="s">
        <v>645</v>
      </c>
      <c r="EO26" s="29" t="s">
        <v>645</v>
      </c>
      <c r="EP26" s="29" t="s">
        <v>645</v>
      </c>
      <c r="EQ26" s="29" t="s">
        <v>645</v>
      </c>
      <c r="ER26" s="29" t="s">
        <v>645</v>
      </c>
      <c r="ES26" s="29" t="s">
        <v>645</v>
      </c>
      <c r="ET26" s="29" t="s">
        <v>645</v>
      </c>
      <c r="EU26" s="29" t="s">
        <v>645</v>
      </c>
      <c r="EV26" s="29" t="s">
        <v>645</v>
      </c>
      <c r="EW26" s="29" t="s">
        <v>645</v>
      </c>
      <c r="EX26" s="29" t="s">
        <v>645</v>
      </c>
      <c r="EY26" s="29" t="s">
        <v>645</v>
      </c>
      <c r="EZ26" s="29" t="s">
        <v>645</v>
      </c>
      <c r="FA26" s="29" t="s">
        <v>645</v>
      </c>
      <c r="FB26" s="29" t="s">
        <v>645</v>
      </c>
      <c r="FC26" s="29" t="s">
        <v>645</v>
      </c>
      <c r="FD26" s="29" t="s">
        <v>645</v>
      </c>
      <c r="FE26" s="29" t="s">
        <v>645</v>
      </c>
      <c r="FF26" s="29" t="s">
        <v>645</v>
      </c>
      <c r="FG26" s="29" t="s">
        <v>645</v>
      </c>
      <c r="FH26" s="29" t="s">
        <v>645</v>
      </c>
      <c r="FI26" s="29" t="s">
        <v>645</v>
      </c>
      <c r="FJ26" s="29" t="s">
        <v>645</v>
      </c>
      <c r="FK26" s="29" t="s">
        <v>645</v>
      </c>
      <c r="FL26" s="29" t="s">
        <v>645</v>
      </c>
      <c r="FM26" s="29" t="s">
        <v>645</v>
      </c>
      <c r="FN26" s="29" t="s">
        <v>645</v>
      </c>
      <c r="FO26" s="29" t="s">
        <v>645</v>
      </c>
      <c r="FP26" s="29" t="s">
        <v>645</v>
      </c>
      <c r="FQ26" s="29" t="s">
        <v>645</v>
      </c>
      <c r="FR26" s="29" t="s">
        <v>645</v>
      </c>
      <c r="FS26" s="29" t="s">
        <v>645</v>
      </c>
      <c r="FT26" s="29" t="s">
        <v>645</v>
      </c>
      <c r="FU26" s="29" t="s">
        <v>645</v>
      </c>
      <c r="FV26" s="29" t="s">
        <v>645</v>
      </c>
      <c r="FW26" s="29" t="s">
        <v>645</v>
      </c>
      <c r="FX26" s="29" t="s">
        <v>645</v>
      </c>
      <c r="FY26" s="29" t="s">
        <v>645</v>
      </c>
      <c r="FZ26" s="29" t="s">
        <v>645</v>
      </c>
      <c r="GA26" s="29" t="s">
        <v>645</v>
      </c>
      <c r="GB26" s="29" t="s">
        <v>645</v>
      </c>
      <c r="GC26" s="29" t="s">
        <v>645</v>
      </c>
      <c r="GD26" s="29" t="s">
        <v>645</v>
      </c>
      <c r="GE26" s="29" t="s">
        <v>645</v>
      </c>
      <c r="GF26" s="29" t="s">
        <v>645</v>
      </c>
      <c r="GG26" s="29" t="s">
        <v>645</v>
      </c>
      <c r="GH26" s="29" t="s">
        <v>645</v>
      </c>
      <c r="GI26" s="29" t="s">
        <v>645</v>
      </c>
      <c r="GJ26" s="29" t="s">
        <v>645</v>
      </c>
      <c r="GK26" s="29" t="s">
        <v>645</v>
      </c>
      <c r="GL26" s="29" t="s">
        <v>645</v>
      </c>
      <c r="GM26" s="29" t="s">
        <v>645</v>
      </c>
      <c r="GN26" s="29" t="s">
        <v>645</v>
      </c>
      <c r="GO26" s="29" t="s">
        <v>645</v>
      </c>
      <c r="GP26" s="29" t="s">
        <v>645</v>
      </c>
      <c r="GQ26" s="29" t="s">
        <v>645</v>
      </c>
      <c r="GR26" s="29" t="s">
        <v>645</v>
      </c>
      <c r="GS26" s="29" t="s">
        <v>645</v>
      </c>
      <c r="GT26" s="29" t="s">
        <v>645</v>
      </c>
      <c r="GU26" s="29" t="s">
        <v>645</v>
      </c>
      <c r="GV26" s="29" t="s">
        <v>645</v>
      </c>
      <c r="GW26" s="29" t="s">
        <v>645</v>
      </c>
      <c r="GX26" s="29" t="s">
        <v>645</v>
      </c>
      <c r="GY26" s="29" t="s">
        <v>645</v>
      </c>
      <c r="GZ26" s="29" t="s">
        <v>645</v>
      </c>
      <c r="HA26" s="29" t="s">
        <v>645</v>
      </c>
      <c r="HB26" s="29" t="s">
        <v>645</v>
      </c>
      <c r="HC26" s="29" t="s">
        <v>645</v>
      </c>
      <c r="HD26" s="29" t="s">
        <v>645</v>
      </c>
      <c r="HE26" s="29" t="s">
        <v>645</v>
      </c>
      <c r="HF26" s="29" t="s">
        <v>645</v>
      </c>
      <c r="HG26" s="29" t="s">
        <v>645</v>
      </c>
      <c r="HH26" s="29" t="s">
        <v>645</v>
      </c>
      <c r="HI26" s="29">
        <v>5.7982445650000001</v>
      </c>
      <c r="HJ26" s="29">
        <v>1.4288710330000001</v>
      </c>
      <c r="HK26" s="29">
        <v>0.85002418400000002</v>
      </c>
    </row>
    <row r="27" spans="1:219">
      <c r="A27">
        <v>201567796</v>
      </c>
      <c r="B27" t="s">
        <v>571</v>
      </c>
      <c r="C27">
        <v>25</v>
      </c>
      <c r="D27" s="22">
        <v>1.1849125119999999</v>
      </c>
      <c r="E27" s="22">
        <v>9.8126743000000002E-2</v>
      </c>
      <c r="F27" s="22">
        <v>0.11107539600000001</v>
      </c>
      <c r="G27" s="22">
        <v>0.68946264999999995</v>
      </c>
      <c r="H27" s="22">
        <v>0.22475413899999999</v>
      </c>
      <c r="I27" s="22">
        <v>0.22770318000000001</v>
      </c>
      <c r="J27" s="22" t="s">
        <v>645</v>
      </c>
      <c r="K27" s="22" t="s">
        <v>645</v>
      </c>
      <c r="L27" s="22" t="s">
        <v>645</v>
      </c>
      <c r="M27" s="22">
        <v>1.2683581289999999</v>
      </c>
      <c r="N27" s="22">
        <v>0.15806848900000001</v>
      </c>
      <c r="O27" s="22">
        <v>0.226012727</v>
      </c>
      <c r="P27" s="22">
        <v>0.64446089900000003</v>
      </c>
      <c r="Q27" s="22">
        <v>0.204949827</v>
      </c>
      <c r="R27" s="22">
        <v>0.19821875799999999</v>
      </c>
      <c r="S27" s="22" t="s">
        <v>645</v>
      </c>
      <c r="T27" s="22" t="s">
        <v>645</v>
      </c>
      <c r="U27" s="22" t="s">
        <v>645</v>
      </c>
      <c r="V27" s="23">
        <v>6375.7539980000001</v>
      </c>
      <c r="W27" s="23">
        <v>166.65283429999999</v>
      </c>
      <c r="X27" s="23">
        <v>141.979297</v>
      </c>
      <c r="Y27" s="23">
        <v>4418.8688419999999</v>
      </c>
      <c r="Z27" s="23">
        <v>782.55215710000004</v>
      </c>
      <c r="AA27" s="23">
        <v>1185.6432580000001</v>
      </c>
      <c r="AB27" s="23" t="s">
        <v>645</v>
      </c>
      <c r="AC27" s="23" t="s">
        <v>645</v>
      </c>
      <c r="AD27" s="23" t="s">
        <v>645</v>
      </c>
      <c r="AE27" s="22">
        <v>4.3057745799999996</v>
      </c>
      <c r="AF27" s="22">
        <v>0.117290098</v>
      </c>
      <c r="AG27" s="22">
        <v>8.5069035000000001E-2</v>
      </c>
      <c r="AH27" s="22">
        <v>4.6582352240000002</v>
      </c>
      <c r="AI27" s="22">
        <v>0.110000195</v>
      </c>
      <c r="AJ27" s="22">
        <v>0.162556058</v>
      </c>
      <c r="AK27" s="22" t="s">
        <v>645</v>
      </c>
      <c r="AL27" s="22" t="s">
        <v>645</v>
      </c>
      <c r="AM27" s="22" t="s">
        <v>645</v>
      </c>
      <c r="AN27" s="22">
        <v>-7.0144104999999998E-2</v>
      </c>
      <c r="AO27" s="22">
        <v>0.18902313400000001</v>
      </c>
      <c r="AP27" s="22">
        <v>0.14198782300000001</v>
      </c>
      <c r="AQ27" s="22">
        <v>0.38711225300000002</v>
      </c>
      <c r="AR27" s="22">
        <v>0.145511421</v>
      </c>
      <c r="AS27" s="22">
        <v>0.14486405799999999</v>
      </c>
      <c r="AT27" s="22">
        <v>2.4384410058518839</v>
      </c>
      <c r="AU27" s="22">
        <v>0.69422273280636038</v>
      </c>
      <c r="AV27" s="24">
        <v>0.96545521738103313</v>
      </c>
      <c r="AW27" s="22">
        <v>-0.84722988499999996</v>
      </c>
      <c r="AX27" s="22">
        <v>0.66845079299999999</v>
      </c>
      <c r="AY27" s="22">
        <v>0.64021625400000004</v>
      </c>
      <c r="AZ27" s="22">
        <v>0.14215761053732365</v>
      </c>
      <c r="BA27" s="22">
        <v>0.11165624226239385</v>
      </c>
      <c r="BB27" s="24">
        <v>0.4786919370693854</v>
      </c>
      <c r="BC27" s="22" t="s">
        <v>645</v>
      </c>
      <c r="BD27" s="22" t="s">
        <v>645</v>
      </c>
      <c r="BE27" s="22" t="s">
        <v>645</v>
      </c>
      <c r="BF27" s="22" t="s">
        <v>645</v>
      </c>
      <c r="BG27" s="22" t="s">
        <v>645</v>
      </c>
      <c r="BH27" s="24" t="s">
        <v>645</v>
      </c>
      <c r="BI27" s="22">
        <v>9.3832366310000008</v>
      </c>
      <c r="BJ27" s="22">
        <v>0.195268944</v>
      </c>
      <c r="BK27" s="22">
        <v>0.15622707199999999</v>
      </c>
      <c r="BL27" s="22">
        <v>2.416777288324274</v>
      </c>
      <c r="BM27" s="22">
        <v>0.87519153891247148</v>
      </c>
      <c r="BN27" s="24">
        <v>1.0463121112789673</v>
      </c>
      <c r="BO27" s="23">
        <v>521.20100609999997</v>
      </c>
      <c r="BP27" s="23">
        <v>75.941519569999997</v>
      </c>
      <c r="BQ27" s="23">
        <v>102.63174050000001</v>
      </c>
      <c r="BR27" s="22">
        <v>0.19667933700000001</v>
      </c>
      <c r="BS27" s="22">
        <v>9.9060123E-2</v>
      </c>
      <c r="BT27" s="22">
        <v>7.2940264000000005E-2</v>
      </c>
      <c r="BU27" s="29">
        <v>13.06296311</v>
      </c>
      <c r="BV27" s="29">
        <v>2.8077906999999999E-2</v>
      </c>
      <c r="BW27" s="29">
        <v>2.6431751999999999E-2</v>
      </c>
      <c r="BX27" s="29">
        <v>12.47297981</v>
      </c>
      <c r="BY27" s="29">
        <v>1.5041864E-2</v>
      </c>
      <c r="BZ27" s="29">
        <v>1.4854327000000001E-2</v>
      </c>
      <c r="CA27" s="29">
        <v>12.72583376</v>
      </c>
      <c r="CB27" s="29">
        <v>2.0813393999999999E-2</v>
      </c>
      <c r="CC27" s="29">
        <v>1.9598930000000001E-2</v>
      </c>
      <c r="CD27" s="29">
        <v>12.31495748</v>
      </c>
      <c r="CE27" s="29">
        <v>1.4894709000000001E-2</v>
      </c>
      <c r="CF27" s="29">
        <v>1.6014732E-2</v>
      </c>
      <c r="CG27" s="29">
        <v>12.21187198</v>
      </c>
      <c r="CH27" s="29">
        <v>1.3702172E-2</v>
      </c>
      <c r="CI27" s="29">
        <v>1.4020826E-2</v>
      </c>
      <c r="CJ27" s="29">
        <v>12.202300620000001</v>
      </c>
      <c r="CK27" s="29">
        <v>1.3494447999999999E-2</v>
      </c>
      <c r="CL27" s="29">
        <v>1.3849876000000001E-2</v>
      </c>
      <c r="CM27" s="29">
        <v>11.37509345</v>
      </c>
      <c r="CN27" s="29">
        <v>1.2310796000000001E-2</v>
      </c>
      <c r="CO27" s="29">
        <v>1.1859344000000001E-2</v>
      </c>
      <c r="CP27" s="29">
        <v>11.092208899999999</v>
      </c>
      <c r="CQ27" s="29">
        <v>1.1855444999999999E-2</v>
      </c>
      <c r="CR27" s="29">
        <v>1.1346462999999999E-2</v>
      </c>
      <c r="CS27" s="29">
        <v>11.04575423</v>
      </c>
      <c r="CT27" s="29">
        <v>1.0863919999999999E-2</v>
      </c>
      <c r="CU27" s="29">
        <v>1.064555E-2</v>
      </c>
      <c r="CV27" s="29">
        <v>11.024461130000001</v>
      </c>
      <c r="CW27" s="29">
        <v>1.0966564E-2</v>
      </c>
      <c r="CX27" s="29">
        <v>1.0862274E-2</v>
      </c>
      <c r="CY27" s="29">
        <v>11.02558896</v>
      </c>
      <c r="CZ27" s="29">
        <v>1.1258567000000001E-2</v>
      </c>
      <c r="DA27" s="29">
        <v>1.2279272000000001E-2</v>
      </c>
      <c r="DB27" s="29">
        <v>11.015561379999999</v>
      </c>
      <c r="DC27" s="29">
        <v>1.3358863E-2</v>
      </c>
      <c r="DD27" s="29">
        <v>1.3141622E-2</v>
      </c>
      <c r="DE27" s="29">
        <v>13.08751211</v>
      </c>
      <c r="DF27" s="29">
        <v>3.5943574999999998E-2</v>
      </c>
      <c r="DG27" s="29">
        <v>0.16811999899999999</v>
      </c>
      <c r="DH27" s="29">
        <v>17.624675580000002</v>
      </c>
      <c r="DI27" s="29">
        <v>2.531471931</v>
      </c>
      <c r="DJ27" s="29">
        <v>2.3625420529999999</v>
      </c>
      <c r="DK27" s="29" t="s">
        <v>645</v>
      </c>
      <c r="DL27" s="29" t="s">
        <v>645</v>
      </c>
      <c r="DM27" s="29" t="s">
        <v>645</v>
      </c>
      <c r="DN27" s="29">
        <v>12.508439559999999</v>
      </c>
      <c r="DO27" s="29">
        <v>3.3545439000000003E-2</v>
      </c>
      <c r="DP27" s="29">
        <v>0.19411721100000001</v>
      </c>
      <c r="DQ27" s="29">
        <v>16.350831110000001</v>
      </c>
      <c r="DR27" s="29">
        <v>2.0715384650000002</v>
      </c>
      <c r="DS27" s="29">
        <v>2.1631150300000002</v>
      </c>
      <c r="DT27" s="29" t="s">
        <v>645</v>
      </c>
      <c r="DU27" s="29" t="s">
        <v>645</v>
      </c>
      <c r="DV27" s="29" t="s">
        <v>645</v>
      </c>
      <c r="DW27" s="29">
        <v>12.75236142</v>
      </c>
      <c r="DX27" s="29">
        <v>3.1210794E-2</v>
      </c>
      <c r="DY27" s="29">
        <v>0.18235372899999999</v>
      </c>
      <c r="DZ27" s="29">
        <v>17.04532038</v>
      </c>
      <c r="EA27" s="29">
        <v>2.3901887629999998</v>
      </c>
      <c r="EB27" s="29">
        <v>2.327407649</v>
      </c>
      <c r="EC27" s="29" t="s">
        <v>645</v>
      </c>
      <c r="ED27" s="29" t="s">
        <v>645</v>
      </c>
      <c r="EE27" s="29" t="s">
        <v>645</v>
      </c>
      <c r="EF27" s="29">
        <v>12.361941180000001</v>
      </c>
      <c r="EG27" s="29">
        <v>4.1623725E-2</v>
      </c>
      <c r="EH27" s="29">
        <v>0.196441542</v>
      </c>
      <c r="EI27" s="29">
        <v>15.8761008</v>
      </c>
      <c r="EJ27" s="29">
        <v>1.8367462379999999</v>
      </c>
      <c r="EK27" s="29">
        <v>2.0882703290000002</v>
      </c>
      <c r="EL27" s="29" t="s">
        <v>645</v>
      </c>
      <c r="EM27" s="29" t="s">
        <v>645</v>
      </c>
      <c r="EN27" s="29" t="s">
        <v>645</v>
      </c>
      <c r="EO27" s="29">
        <v>12.275485829999999</v>
      </c>
      <c r="EP27" s="29">
        <v>5.2131734999999998E-2</v>
      </c>
      <c r="EQ27" s="29">
        <v>0.195711632</v>
      </c>
      <c r="ER27" s="29">
        <v>15.432505920000001</v>
      </c>
      <c r="ES27" s="29">
        <v>1.5701609670000001</v>
      </c>
      <c r="ET27" s="29">
        <v>1.6441102809999999</v>
      </c>
      <c r="EU27" s="29" t="s">
        <v>645</v>
      </c>
      <c r="EV27" s="29" t="s">
        <v>645</v>
      </c>
      <c r="EW27" s="29" t="s">
        <v>645</v>
      </c>
      <c r="EX27" s="29">
        <v>12.28162068</v>
      </c>
      <c r="EY27" s="29">
        <v>6.2252729999999999E-2</v>
      </c>
      <c r="EZ27" s="29">
        <v>0.197178942</v>
      </c>
      <c r="FA27" s="29">
        <v>15.2057083</v>
      </c>
      <c r="FB27" s="29">
        <v>1.402275954</v>
      </c>
      <c r="FC27" s="29">
        <v>1.36520014</v>
      </c>
      <c r="FD27" s="29" t="s">
        <v>645</v>
      </c>
      <c r="FE27" s="29" t="s">
        <v>645</v>
      </c>
      <c r="FF27" s="29" t="s">
        <v>645</v>
      </c>
      <c r="FG27" s="29">
        <v>11.48076023</v>
      </c>
      <c r="FH27" s="29">
        <v>7.5648499999999994E-2</v>
      </c>
      <c r="FI27" s="29">
        <v>0.19752742700000001</v>
      </c>
      <c r="FJ27" s="29">
        <v>14.029271140000001</v>
      </c>
      <c r="FK27" s="29">
        <v>1.140539253</v>
      </c>
      <c r="FL27" s="29">
        <v>1.19915466</v>
      </c>
      <c r="FM27" s="29" t="s">
        <v>645</v>
      </c>
      <c r="FN27" s="29" t="s">
        <v>645</v>
      </c>
      <c r="FO27" s="29" t="s">
        <v>645</v>
      </c>
      <c r="FP27" s="29">
        <v>11.23228947</v>
      </c>
      <c r="FQ27" s="29">
        <v>9.2682273999999995E-2</v>
      </c>
      <c r="FR27" s="29">
        <v>0.19670921499999999</v>
      </c>
      <c r="FS27" s="29">
        <v>13.390830169999999</v>
      </c>
      <c r="FT27" s="29">
        <v>0.87692082599999999</v>
      </c>
      <c r="FU27" s="29">
        <v>1.217843638</v>
      </c>
      <c r="FV27" s="29" t="s">
        <v>645</v>
      </c>
      <c r="FW27" s="29" t="s">
        <v>645</v>
      </c>
      <c r="FX27" s="29" t="s">
        <v>645</v>
      </c>
      <c r="FY27" s="29">
        <v>11.193738939999999</v>
      </c>
      <c r="FZ27" s="29">
        <v>9.3040648000000004E-2</v>
      </c>
      <c r="GA27" s="29">
        <v>0.19755784800000001</v>
      </c>
      <c r="GB27" s="29">
        <v>13.268478890000001</v>
      </c>
      <c r="GC27" s="29">
        <v>0.81051311800000003</v>
      </c>
      <c r="GD27" s="29">
        <v>1.1191812729999999</v>
      </c>
      <c r="GE27" s="29" t="s">
        <v>645</v>
      </c>
      <c r="GF27" s="29" t="s">
        <v>645</v>
      </c>
      <c r="GG27" s="29" t="s">
        <v>645</v>
      </c>
      <c r="GH27" s="29">
        <v>11.17616675</v>
      </c>
      <c r="GI27" s="29">
        <v>9.3323954000000001E-2</v>
      </c>
      <c r="GJ27" s="29">
        <v>0.19709594799999999</v>
      </c>
      <c r="GK27" s="29">
        <v>13.213745230000001</v>
      </c>
      <c r="GL27" s="29">
        <v>0.78356197699999997</v>
      </c>
      <c r="GM27" s="29">
        <v>1.0612295730000001</v>
      </c>
      <c r="GN27" s="29" t="s">
        <v>645</v>
      </c>
      <c r="GO27" s="29" t="s">
        <v>645</v>
      </c>
      <c r="GP27" s="29" t="s">
        <v>645</v>
      </c>
      <c r="GQ27" s="29">
        <v>11.175057860000001</v>
      </c>
      <c r="GR27" s="29">
        <v>9.2159194E-2</v>
      </c>
      <c r="GS27" s="29">
        <v>0.19432432099999999</v>
      </c>
      <c r="GT27" s="29">
        <v>13.25516912</v>
      </c>
      <c r="GU27" s="29">
        <v>0.79955973999999996</v>
      </c>
      <c r="GV27" s="29">
        <v>0.92020578600000003</v>
      </c>
      <c r="GW27" s="29" t="s">
        <v>645</v>
      </c>
      <c r="GX27" s="29" t="s">
        <v>645</v>
      </c>
      <c r="GY27" s="29" t="s">
        <v>645</v>
      </c>
      <c r="GZ27" s="29">
        <v>11.173533859999999</v>
      </c>
      <c r="HA27" s="29">
        <v>9.4159720000000002E-2</v>
      </c>
      <c r="HB27" s="29">
        <v>0.19802910400000001</v>
      </c>
      <c r="HC27" s="29">
        <v>13.162855</v>
      </c>
      <c r="HD27" s="29">
        <v>0.73561573999999996</v>
      </c>
      <c r="HE27" s="29">
        <v>0.90766513599999998</v>
      </c>
      <c r="HF27" s="29" t="s">
        <v>645</v>
      </c>
      <c r="HG27" s="29" t="s">
        <v>645</v>
      </c>
      <c r="HH27" s="29" t="s">
        <v>645</v>
      </c>
      <c r="HI27" s="29">
        <v>12.587414020000001</v>
      </c>
      <c r="HJ27" s="29">
        <v>1.537970979</v>
      </c>
      <c r="HK27" s="29">
        <v>0.97208754900000005</v>
      </c>
    </row>
    <row r="28" spans="1:219">
      <c r="A28">
        <v>201569483</v>
      </c>
      <c r="B28" t="s">
        <v>492</v>
      </c>
      <c r="C28">
        <v>26</v>
      </c>
      <c r="D28" s="22">
        <v>1.8944927810000001</v>
      </c>
      <c r="E28" s="22">
        <v>1.0472385360000001</v>
      </c>
      <c r="F28" s="22">
        <v>0.103116155</v>
      </c>
      <c r="G28" s="22" t="s">
        <v>645</v>
      </c>
      <c r="H28" s="22" t="s">
        <v>645</v>
      </c>
      <c r="I28" s="22" t="s">
        <v>645</v>
      </c>
      <c r="J28" s="22" t="s">
        <v>645</v>
      </c>
      <c r="K28" s="22" t="s">
        <v>645</v>
      </c>
      <c r="L28" s="22" t="s">
        <v>645</v>
      </c>
      <c r="M28" s="23">
        <v>104.00094300000001</v>
      </c>
      <c r="N28" s="23">
        <v>103.1921792</v>
      </c>
      <c r="O28" s="23">
        <v>14.969891130000001</v>
      </c>
      <c r="P28" s="22" t="s">
        <v>645</v>
      </c>
      <c r="Q28" s="22" t="s">
        <v>645</v>
      </c>
      <c r="R28" s="22" t="s">
        <v>645</v>
      </c>
      <c r="S28" s="22" t="s">
        <v>645</v>
      </c>
      <c r="T28" s="22" t="s">
        <v>645</v>
      </c>
      <c r="U28" s="22" t="s">
        <v>645</v>
      </c>
      <c r="V28" s="23">
        <v>3861.9205029999998</v>
      </c>
      <c r="W28" s="23">
        <v>145.87859270000001</v>
      </c>
      <c r="X28" s="23">
        <v>1407.4378529999999</v>
      </c>
      <c r="Y28" s="23" t="s">
        <v>645</v>
      </c>
      <c r="Z28" s="23" t="s">
        <v>645</v>
      </c>
      <c r="AA28" s="23" t="s">
        <v>645</v>
      </c>
      <c r="AB28" s="23" t="s">
        <v>645</v>
      </c>
      <c r="AC28" s="23" t="s">
        <v>645</v>
      </c>
      <c r="AD28" s="23" t="s">
        <v>645</v>
      </c>
      <c r="AE28" s="22">
        <v>0.66712236000000003</v>
      </c>
      <c r="AF28" s="22">
        <v>7.8672777999999999E-2</v>
      </c>
      <c r="AG28" s="22">
        <v>3.8902646559999998</v>
      </c>
      <c r="AH28" s="22" t="s">
        <v>645</v>
      </c>
      <c r="AI28" s="22" t="s">
        <v>645</v>
      </c>
      <c r="AJ28" s="22" t="s">
        <v>645</v>
      </c>
      <c r="AK28" s="22" t="s">
        <v>645</v>
      </c>
      <c r="AL28" s="22" t="s">
        <v>645</v>
      </c>
      <c r="AM28" s="22" t="s">
        <v>645</v>
      </c>
      <c r="AN28" s="22">
        <v>-0.37181776700000002</v>
      </c>
      <c r="AO28" s="22">
        <v>0.17403058299999999</v>
      </c>
      <c r="AP28" s="22">
        <v>0.27850365300000002</v>
      </c>
      <c r="AQ28" s="22">
        <v>3.2734900069999999</v>
      </c>
      <c r="AR28" s="22">
        <v>3.6173643449999999</v>
      </c>
      <c r="AS28" s="22">
        <v>4.5163857000000002E-2</v>
      </c>
      <c r="AT28" s="23">
        <v>1877.1112260502919</v>
      </c>
      <c r="AU28" s="23">
        <v>1876.6581974066687</v>
      </c>
      <c r="AV28" s="25">
        <v>205.71896386451817</v>
      </c>
      <c r="AW28" s="22" t="s">
        <v>645</v>
      </c>
      <c r="AX28" s="22" t="s">
        <v>645</v>
      </c>
      <c r="AY28" s="22" t="s">
        <v>645</v>
      </c>
      <c r="AZ28" s="22" t="s">
        <v>645</v>
      </c>
      <c r="BA28" s="22" t="s">
        <v>645</v>
      </c>
      <c r="BB28" s="24" t="s">
        <v>645</v>
      </c>
      <c r="BC28" s="22" t="s">
        <v>645</v>
      </c>
      <c r="BD28" s="22" t="s">
        <v>645</v>
      </c>
      <c r="BE28" s="22" t="s">
        <v>645</v>
      </c>
      <c r="BF28" s="22" t="s">
        <v>645</v>
      </c>
      <c r="BG28" s="22" t="s">
        <v>645</v>
      </c>
      <c r="BH28" s="24" t="s">
        <v>645</v>
      </c>
      <c r="BI28" s="22">
        <v>9.3156646900000002</v>
      </c>
      <c r="BJ28" s="22">
        <v>8.7122108000000004E-2</v>
      </c>
      <c r="BK28" s="22">
        <v>0.31729007100000001</v>
      </c>
      <c r="BL28" s="22">
        <v>2.0685436513112587</v>
      </c>
      <c r="BM28" s="22">
        <v>0.37598946230889485</v>
      </c>
      <c r="BN28" s="24">
        <v>2.2263732059471582</v>
      </c>
      <c r="BO28" s="23">
        <v>2797.3261050000001</v>
      </c>
      <c r="BP28" s="23">
        <v>2639.7833919999998</v>
      </c>
      <c r="BQ28" s="23">
        <v>147.25120530000001</v>
      </c>
      <c r="BR28" s="22">
        <v>0.23497931499999999</v>
      </c>
      <c r="BS28" s="22">
        <v>6.9864700000000002E-2</v>
      </c>
      <c r="BT28" s="22">
        <v>4.4372113999999997E-2</v>
      </c>
      <c r="BU28" s="29">
        <v>12.85445591</v>
      </c>
      <c r="BV28" s="29">
        <v>4.0630755999999997E-2</v>
      </c>
      <c r="BW28" s="29">
        <v>6.3864429E-2</v>
      </c>
      <c r="BX28" s="29">
        <v>12.004169940000001</v>
      </c>
      <c r="BY28" s="29">
        <v>3.4404306000000003E-2</v>
      </c>
      <c r="BZ28" s="29">
        <v>3.5123495999999997E-2</v>
      </c>
      <c r="CA28" s="29">
        <v>12.41204117</v>
      </c>
      <c r="CB28" s="29">
        <v>2.9534400999999998E-2</v>
      </c>
      <c r="CC28" s="29">
        <v>3.1768835000000002E-2</v>
      </c>
      <c r="CD28" s="29">
        <v>11.79189485</v>
      </c>
      <c r="CE28" s="29">
        <v>0.105395686</v>
      </c>
      <c r="CF28" s="29">
        <v>6.1884203999999998E-2</v>
      </c>
      <c r="CG28" s="29">
        <v>11.49890912</v>
      </c>
      <c r="CH28" s="29">
        <v>3.4722204999999999E-2</v>
      </c>
      <c r="CI28" s="29">
        <v>2.0296629E-2</v>
      </c>
      <c r="CJ28" s="29">
        <v>11.361676839999999</v>
      </c>
      <c r="CK28" s="29">
        <v>1.6819750000000001E-2</v>
      </c>
      <c r="CL28" s="29">
        <v>1.6189720000000001E-2</v>
      </c>
      <c r="CM28" s="29">
        <v>10.391852500000001</v>
      </c>
      <c r="CN28" s="29">
        <v>1.3905901999999999E-2</v>
      </c>
      <c r="CO28" s="29">
        <v>1.4154719E-2</v>
      </c>
      <c r="CP28" s="29">
        <v>9.9771727699999992</v>
      </c>
      <c r="CQ28" s="29">
        <v>3.3449458000000001E-2</v>
      </c>
      <c r="CR28" s="29">
        <v>1.3910845E-2</v>
      </c>
      <c r="CS28" s="29">
        <v>9.8774563840000003</v>
      </c>
      <c r="CT28" s="29">
        <v>1.1007782000000001E-2</v>
      </c>
      <c r="CU28" s="29">
        <v>1.1356128E-2</v>
      </c>
      <c r="CV28" s="29">
        <v>9.8391377549999994</v>
      </c>
      <c r="CW28" s="29">
        <v>1.1460511E-2</v>
      </c>
      <c r="CX28" s="29">
        <v>1.1876954E-2</v>
      </c>
      <c r="CY28" s="29">
        <v>9.8688397820000002</v>
      </c>
      <c r="CZ28" s="29">
        <v>1.3320989E-2</v>
      </c>
      <c r="DA28" s="29">
        <v>1.6388322E-2</v>
      </c>
      <c r="DB28" s="29">
        <v>9.8077007219999999</v>
      </c>
      <c r="DC28" s="29">
        <v>1.4973578E-2</v>
      </c>
      <c r="DD28" s="29">
        <v>2.5658302000000001E-2</v>
      </c>
      <c r="DE28" s="29" t="s">
        <v>645</v>
      </c>
      <c r="DF28" s="29" t="s">
        <v>645</v>
      </c>
      <c r="DG28" s="29" t="s">
        <v>645</v>
      </c>
      <c r="DH28" s="29" t="s">
        <v>645</v>
      </c>
      <c r="DI28" s="29" t="s">
        <v>645</v>
      </c>
      <c r="DJ28" s="29" t="s">
        <v>645</v>
      </c>
      <c r="DK28" s="29" t="s">
        <v>645</v>
      </c>
      <c r="DL28" s="29" t="s">
        <v>645</v>
      </c>
      <c r="DM28" s="29" t="s">
        <v>645</v>
      </c>
      <c r="DN28" s="29" t="s">
        <v>645</v>
      </c>
      <c r="DO28" s="29" t="s">
        <v>645</v>
      </c>
      <c r="DP28" s="29" t="s">
        <v>645</v>
      </c>
      <c r="DQ28" s="29" t="s">
        <v>645</v>
      </c>
      <c r="DR28" s="29" t="s">
        <v>645</v>
      </c>
      <c r="DS28" s="29" t="s">
        <v>645</v>
      </c>
      <c r="DT28" s="29" t="s">
        <v>645</v>
      </c>
      <c r="DU28" s="29" t="s">
        <v>645</v>
      </c>
      <c r="DV28" s="29" t="s">
        <v>645</v>
      </c>
      <c r="DW28" s="29" t="s">
        <v>645</v>
      </c>
      <c r="DX28" s="29" t="s">
        <v>645</v>
      </c>
      <c r="DY28" s="29" t="s">
        <v>645</v>
      </c>
      <c r="DZ28" s="29" t="s">
        <v>645</v>
      </c>
      <c r="EA28" s="29" t="s">
        <v>645</v>
      </c>
      <c r="EB28" s="29" t="s">
        <v>645</v>
      </c>
      <c r="EC28" s="29" t="s">
        <v>645</v>
      </c>
      <c r="ED28" s="29" t="s">
        <v>645</v>
      </c>
      <c r="EE28" s="29" t="s">
        <v>645</v>
      </c>
      <c r="EF28" s="29" t="s">
        <v>645</v>
      </c>
      <c r="EG28" s="29" t="s">
        <v>645</v>
      </c>
      <c r="EH28" s="29" t="s">
        <v>645</v>
      </c>
      <c r="EI28" s="29" t="s">
        <v>645</v>
      </c>
      <c r="EJ28" s="29" t="s">
        <v>645</v>
      </c>
      <c r="EK28" s="29" t="s">
        <v>645</v>
      </c>
      <c r="EL28" s="29" t="s">
        <v>645</v>
      </c>
      <c r="EM28" s="29" t="s">
        <v>645</v>
      </c>
      <c r="EN28" s="29" t="s">
        <v>645</v>
      </c>
      <c r="EO28" s="29" t="s">
        <v>645</v>
      </c>
      <c r="EP28" s="29" t="s">
        <v>645</v>
      </c>
      <c r="EQ28" s="29" t="s">
        <v>645</v>
      </c>
      <c r="ER28" s="29" t="s">
        <v>645</v>
      </c>
      <c r="ES28" s="29" t="s">
        <v>645</v>
      </c>
      <c r="ET28" s="29" t="s">
        <v>645</v>
      </c>
      <c r="EU28" s="29" t="s">
        <v>645</v>
      </c>
      <c r="EV28" s="29" t="s">
        <v>645</v>
      </c>
      <c r="EW28" s="29" t="s">
        <v>645</v>
      </c>
      <c r="EX28" s="29" t="s">
        <v>645</v>
      </c>
      <c r="EY28" s="29" t="s">
        <v>645</v>
      </c>
      <c r="EZ28" s="29" t="s">
        <v>645</v>
      </c>
      <c r="FA28" s="29" t="s">
        <v>645</v>
      </c>
      <c r="FB28" s="29" t="s">
        <v>645</v>
      </c>
      <c r="FC28" s="29" t="s">
        <v>645</v>
      </c>
      <c r="FD28" s="29" t="s">
        <v>645</v>
      </c>
      <c r="FE28" s="29" t="s">
        <v>645</v>
      </c>
      <c r="FF28" s="29" t="s">
        <v>645</v>
      </c>
      <c r="FG28" s="29" t="s">
        <v>645</v>
      </c>
      <c r="FH28" s="29" t="s">
        <v>645</v>
      </c>
      <c r="FI28" s="29" t="s">
        <v>645</v>
      </c>
      <c r="FJ28" s="29" t="s">
        <v>645</v>
      </c>
      <c r="FK28" s="29" t="s">
        <v>645</v>
      </c>
      <c r="FL28" s="29" t="s">
        <v>645</v>
      </c>
      <c r="FM28" s="29" t="s">
        <v>645</v>
      </c>
      <c r="FN28" s="29" t="s">
        <v>645</v>
      </c>
      <c r="FO28" s="29" t="s">
        <v>645</v>
      </c>
      <c r="FP28" s="29" t="s">
        <v>645</v>
      </c>
      <c r="FQ28" s="29" t="s">
        <v>645</v>
      </c>
      <c r="FR28" s="29" t="s">
        <v>645</v>
      </c>
      <c r="FS28" s="29" t="s">
        <v>645</v>
      </c>
      <c r="FT28" s="29" t="s">
        <v>645</v>
      </c>
      <c r="FU28" s="29" t="s">
        <v>645</v>
      </c>
      <c r="FV28" s="29" t="s">
        <v>645</v>
      </c>
      <c r="FW28" s="29" t="s">
        <v>645</v>
      </c>
      <c r="FX28" s="29" t="s">
        <v>645</v>
      </c>
      <c r="FY28" s="29" t="s">
        <v>645</v>
      </c>
      <c r="FZ28" s="29" t="s">
        <v>645</v>
      </c>
      <c r="GA28" s="29" t="s">
        <v>645</v>
      </c>
      <c r="GB28" s="29" t="s">
        <v>645</v>
      </c>
      <c r="GC28" s="29" t="s">
        <v>645</v>
      </c>
      <c r="GD28" s="29" t="s">
        <v>645</v>
      </c>
      <c r="GE28" s="29" t="s">
        <v>645</v>
      </c>
      <c r="GF28" s="29" t="s">
        <v>645</v>
      </c>
      <c r="GG28" s="29" t="s">
        <v>645</v>
      </c>
      <c r="GH28" s="29" t="s">
        <v>645</v>
      </c>
      <c r="GI28" s="29" t="s">
        <v>645</v>
      </c>
      <c r="GJ28" s="29" t="s">
        <v>645</v>
      </c>
      <c r="GK28" s="29" t="s">
        <v>645</v>
      </c>
      <c r="GL28" s="29" t="s">
        <v>645</v>
      </c>
      <c r="GM28" s="29" t="s">
        <v>645</v>
      </c>
      <c r="GN28" s="29" t="s">
        <v>645</v>
      </c>
      <c r="GO28" s="29" t="s">
        <v>645</v>
      </c>
      <c r="GP28" s="29" t="s">
        <v>645</v>
      </c>
      <c r="GQ28" s="29" t="s">
        <v>645</v>
      </c>
      <c r="GR28" s="29" t="s">
        <v>645</v>
      </c>
      <c r="GS28" s="29" t="s">
        <v>645</v>
      </c>
      <c r="GT28" s="29" t="s">
        <v>645</v>
      </c>
      <c r="GU28" s="29" t="s">
        <v>645</v>
      </c>
      <c r="GV28" s="29" t="s">
        <v>645</v>
      </c>
      <c r="GW28" s="29" t="s">
        <v>645</v>
      </c>
      <c r="GX28" s="29" t="s">
        <v>645</v>
      </c>
      <c r="GY28" s="29" t="s">
        <v>645</v>
      </c>
      <c r="GZ28" s="29" t="s">
        <v>645</v>
      </c>
      <c r="HA28" s="29" t="s">
        <v>645</v>
      </c>
      <c r="HB28" s="29" t="s">
        <v>645</v>
      </c>
      <c r="HC28" s="29" t="s">
        <v>645</v>
      </c>
      <c r="HD28" s="29" t="s">
        <v>645</v>
      </c>
      <c r="HE28" s="29" t="s">
        <v>645</v>
      </c>
      <c r="HF28" s="29" t="s">
        <v>645</v>
      </c>
      <c r="HG28" s="29" t="s">
        <v>645</v>
      </c>
      <c r="HH28" s="29" t="s">
        <v>645</v>
      </c>
      <c r="HI28" s="29">
        <v>10.77894822</v>
      </c>
      <c r="HJ28" s="29">
        <v>1.7733354459999999</v>
      </c>
      <c r="HK28" s="29">
        <v>1.7850131460000001</v>
      </c>
    </row>
    <row r="29" spans="1:219">
      <c r="A29">
        <v>201576812</v>
      </c>
      <c r="B29" t="s">
        <v>131</v>
      </c>
      <c r="C29">
        <v>27</v>
      </c>
      <c r="D29" s="22">
        <v>1.963535413</v>
      </c>
      <c r="E29" s="22">
        <v>7.9707682000000002E-2</v>
      </c>
      <c r="F29" s="22">
        <v>7.0900761000000007E-2</v>
      </c>
      <c r="G29" s="22">
        <v>1.397866681</v>
      </c>
      <c r="H29" s="22">
        <v>0.81020850899999997</v>
      </c>
      <c r="I29" s="22">
        <v>0.293229189</v>
      </c>
      <c r="J29" s="22" t="s">
        <v>645</v>
      </c>
      <c r="K29" s="22" t="s">
        <v>645</v>
      </c>
      <c r="L29" s="22" t="s">
        <v>645</v>
      </c>
      <c r="M29" s="2">
        <v>91.562424849999999</v>
      </c>
      <c r="N29" s="2">
        <v>3.120091854</v>
      </c>
      <c r="O29" s="2">
        <v>2.1610532889999998</v>
      </c>
      <c r="P29" s="22">
        <v>1.467025212</v>
      </c>
      <c r="Q29" s="22">
        <v>0.90333627400000005</v>
      </c>
      <c r="R29" s="22">
        <v>0.82993788300000004</v>
      </c>
      <c r="S29" s="22" t="s">
        <v>645</v>
      </c>
      <c r="T29" s="22" t="s">
        <v>645</v>
      </c>
      <c r="U29" s="22" t="s">
        <v>645</v>
      </c>
      <c r="V29" s="23">
        <v>3959.1413029999999</v>
      </c>
      <c r="W29" s="23">
        <v>23.05576962</v>
      </c>
      <c r="X29" s="23">
        <v>58.630970400000002</v>
      </c>
      <c r="Y29" s="23">
        <v>7306.166123</v>
      </c>
      <c r="Z29" s="23">
        <v>3338.6589669999998</v>
      </c>
      <c r="AA29" s="23">
        <v>1076.045693</v>
      </c>
      <c r="AB29" s="23" t="s">
        <v>645</v>
      </c>
      <c r="AC29" s="23" t="s">
        <v>645</v>
      </c>
      <c r="AD29" s="23" t="s">
        <v>645</v>
      </c>
      <c r="AE29" s="22">
        <v>0.81090908399999995</v>
      </c>
      <c r="AF29" s="22">
        <v>3.4581634E-2</v>
      </c>
      <c r="AG29" s="22">
        <v>4.5523415999999997E-2</v>
      </c>
      <c r="AH29" s="22">
        <v>4.2557803639999996</v>
      </c>
      <c r="AI29" s="22">
        <v>0.33212033800000001</v>
      </c>
      <c r="AJ29" s="22">
        <v>0.45116788600000002</v>
      </c>
      <c r="AK29" s="22" t="s">
        <v>645</v>
      </c>
      <c r="AL29" s="22" t="s">
        <v>645</v>
      </c>
      <c r="AM29" s="22" t="s">
        <v>645</v>
      </c>
      <c r="AN29" s="22">
        <v>-0.54369039299999999</v>
      </c>
      <c r="AO29" s="22">
        <v>6.3041840000000002E-2</v>
      </c>
      <c r="AP29" s="22">
        <v>4.0365705000000002E-2</v>
      </c>
      <c r="AQ29" s="22">
        <v>3.2363346800000001</v>
      </c>
      <c r="AR29" s="22">
        <v>9.8136309999999997E-3</v>
      </c>
      <c r="AS29" s="22">
        <v>5.1137830000000002E-3</v>
      </c>
      <c r="AT29" s="23">
        <v>1723.1960085659953</v>
      </c>
      <c r="AU29" s="23">
        <v>38.5019315113841</v>
      </c>
      <c r="AV29" s="25">
        <v>20.410425762333716</v>
      </c>
      <c r="AW29" s="22">
        <v>0.91785921800000003</v>
      </c>
      <c r="AX29" s="22">
        <v>1.9086647720000001</v>
      </c>
      <c r="AY29" s="22">
        <v>0.41050515300000001</v>
      </c>
      <c r="AZ29" s="22">
        <v>8.2767381937801421</v>
      </c>
      <c r="BA29" s="22">
        <v>8.17459852480855</v>
      </c>
      <c r="BB29" s="24">
        <v>13.022514743411561</v>
      </c>
      <c r="BC29" s="22" t="s">
        <v>645</v>
      </c>
      <c r="BD29" s="22" t="s">
        <v>645</v>
      </c>
      <c r="BE29" s="22" t="s">
        <v>645</v>
      </c>
      <c r="BF29" s="22" t="s">
        <v>645</v>
      </c>
      <c r="BG29" s="22" t="s">
        <v>645</v>
      </c>
      <c r="BH29" s="24" t="s">
        <v>645</v>
      </c>
      <c r="BI29" s="22">
        <v>9.1411010039999994</v>
      </c>
      <c r="BJ29" s="22">
        <v>8.4131490000000003E-2</v>
      </c>
      <c r="BK29" s="22">
        <v>9.6807603000000006E-2</v>
      </c>
      <c r="BL29" s="22">
        <v>1.3838881928468834</v>
      </c>
      <c r="BM29" s="22">
        <v>0.24371844414512134</v>
      </c>
      <c r="BN29" s="24">
        <v>0.34556418183766985</v>
      </c>
      <c r="BO29" s="23">
        <v>1273.4492459999999</v>
      </c>
      <c r="BP29" s="23">
        <v>138.01114530000001</v>
      </c>
      <c r="BQ29" s="23">
        <v>173.97426250000001</v>
      </c>
      <c r="BR29" s="22">
        <v>0.126562648</v>
      </c>
      <c r="BS29" s="22">
        <v>8.1041479E-2</v>
      </c>
      <c r="BT29" s="22">
        <v>9.9410165999999994E-2</v>
      </c>
      <c r="BU29" s="29">
        <v>10.88216809</v>
      </c>
      <c r="BV29" s="29">
        <v>1.8367851000000001E-2</v>
      </c>
      <c r="BW29" s="29">
        <v>1.9304218000000001E-2</v>
      </c>
      <c r="BX29" s="29">
        <v>10.213716850000001</v>
      </c>
      <c r="BY29" s="29">
        <v>1.4945264E-2</v>
      </c>
      <c r="BZ29" s="29">
        <v>1.4382099000000001E-2</v>
      </c>
      <c r="CA29" s="29">
        <v>10.509403730000001</v>
      </c>
      <c r="CB29" s="29">
        <v>1.3563945000000001E-2</v>
      </c>
      <c r="CC29" s="29">
        <v>1.4340166E-2</v>
      </c>
      <c r="CD29" s="29">
        <v>10.06828949</v>
      </c>
      <c r="CE29" s="29">
        <v>2.9109889E-2</v>
      </c>
      <c r="CF29" s="29">
        <v>2.9520784000000001E-2</v>
      </c>
      <c r="CG29" s="29">
        <v>9.858732668</v>
      </c>
      <c r="CH29" s="29">
        <v>1.3981527000000001E-2</v>
      </c>
      <c r="CI29" s="29">
        <v>1.5663552000000001E-2</v>
      </c>
      <c r="CJ29" s="29">
        <v>9.769127524</v>
      </c>
      <c r="CK29" s="29">
        <v>2.1042234E-2</v>
      </c>
      <c r="CL29" s="29">
        <v>2.1397256999999999E-2</v>
      </c>
      <c r="CM29" s="29">
        <v>8.8756675650000005</v>
      </c>
      <c r="CN29" s="29">
        <v>1.4140676E-2</v>
      </c>
      <c r="CO29" s="29">
        <v>1.4345853E-2</v>
      </c>
      <c r="CP29" s="29">
        <v>8.5169670289999999</v>
      </c>
      <c r="CQ29" s="29">
        <v>1.1128806999999999E-2</v>
      </c>
      <c r="CR29" s="29">
        <v>1.0401797000000001E-2</v>
      </c>
      <c r="CS29" s="29">
        <v>8.4260764130000005</v>
      </c>
      <c r="CT29" s="29">
        <v>1.0434772E-2</v>
      </c>
      <c r="CU29" s="29">
        <v>1.0710604E-2</v>
      </c>
      <c r="CV29" s="29">
        <v>8.3938104169999992</v>
      </c>
      <c r="CW29" s="29">
        <v>1.0708759999999999E-2</v>
      </c>
      <c r="CX29" s="29">
        <v>1.1146961E-2</v>
      </c>
      <c r="CY29" s="29">
        <v>8.4275734700000005</v>
      </c>
      <c r="CZ29" s="29">
        <v>1.1765718999999999E-2</v>
      </c>
      <c r="DA29" s="29">
        <v>1.0743511000000001E-2</v>
      </c>
      <c r="DB29" s="29">
        <v>8.3628814929999997</v>
      </c>
      <c r="DC29" s="29">
        <v>1.1667749999999999E-2</v>
      </c>
      <c r="DD29" s="29">
        <v>1.1722636E-2</v>
      </c>
      <c r="DE29" s="29">
        <v>11.000338429999999</v>
      </c>
      <c r="DF29" s="29">
        <v>0.10801135100000001</v>
      </c>
      <c r="DG29" s="29">
        <v>0.135316872</v>
      </c>
      <c r="DH29" s="29">
        <v>13.36439485</v>
      </c>
      <c r="DI29" s="29">
        <v>0.80123595800000003</v>
      </c>
      <c r="DJ29" s="29">
        <v>4.1670542270000004</v>
      </c>
      <c r="DK29" s="29" t="s">
        <v>645</v>
      </c>
      <c r="DL29" s="29" t="s">
        <v>645</v>
      </c>
      <c r="DM29" s="29" t="s">
        <v>645</v>
      </c>
      <c r="DN29" s="29">
        <v>10.29339609</v>
      </c>
      <c r="DO29" s="29">
        <v>7.4086548000000002E-2</v>
      </c>
      <c r="DP29" s="29">
        <v>9.2933245999999997E-2</v>
      </c>
      <c r="DQ29" s="29">
        <v>13.07771438</v>
      </c>
      <c r="DR29" s="29">
        <v>0.744279417</v>
      </c>
      <c r="DS29" s="29">
        <v>3.5978884340000001</v>
      </c>
      <c r="DT29" s="29" t="s">
        <v>645</v>
      </c>
      <c r="DU29" s="29" t="s">
        <v>645</v>
      </c>
      <c r="DV29" s="29" t="s">
        <v>645</v>
      </c>
      <c r="DW29" s="29">
        <v>10.61060659</v>
      </c>
      <c r="DX29" s="29">
        <v>9.4108409000000004E-2</v>
      </c>
      <c r="DY29" s="29">
        <v>0.116447727</v>
      </c>
      <c r="DZ29" s="29">
        <v>13.14240906</v>
      </c>
      <c r="EA29" s="29">
        <v>0.78587492699999995</v>
      </c>
      <c r="EB29" s="29">
        <v>3.9433811489999999</v>
      </c>
      <c r="EC29" s="29" t="s">
        <v>645</v>
      </c>
      <c r="ED29" s="29" t="s">
        <v>645</v>
      </c>
      <c r="EE29" s="29" t="s">
        <v>645</v>
      </c>
      <c r="EF29" s="29">
        <v>10.138956070000001</v>
      </c>
      <c r="EG29" s="29">
        <v>6.2308346000000001E-2</v>
      </c>
      <c r="EH29" s="29">
        <v>8.3698903000000005E-2</v>
      </c>
      <c r="EI29" s="29">
        <v>13.047163599999999</v>
      </c>
      <c r="EJ29" s="29">
        <v>0.71421847299999996</v>
      </c>
      <c r="EK29" s="29">
        <v>3.3691898560000002</v>
      </c>
      <c r="EL29" s="29" t="s">
        <v>645</v>
      </c>
      <c r="EM29" s="29" t="s">
        <v>645</v>
      </c>
      <c r="EN29" s="29" t="s">
        <v>645</v>
      </c>
      <c r="EO29" s="29">
        <v>9.9184873939999996</v>
      </c>
      <c r="EP29" s="29">
        <v>6.4097594999999993E-2</v>
      </c>
      <c r="EQ29" s="29">
        <v>6.7700141000000005E-2</v>
      </c>
      <c r="ER29" s="29">
        <v>13.06870202</v>
      </c>
      <c r="ES29" s="29">
        <v>0.70081454099999996</v>
      </c>
      <c r="ET29" s="29">
        <v>3.1461592629999999</v>
      </c>
      <c r="EU29" s="29" t="s">
        <v>645</v>
      </c>
      <c r="EV29" s="29" t="s">
        <v>645</v>
      </c>
      <c r="EW29" s="29" t="s">
        <v>645</v>
      </c>
      <c r="EX29" s="29">
        <v>9.8206682910000005</v>
      </c>
      <c r="EY29" s="29">
        <v>6.3020828000000001E-2</v>
      </c>
      <c r="EZ29" s="29">
        <v>7.1318214000000005E-2</v>
      </c>
      <c r="FA29" s="29">
        <v>13.17294027</v>
      </c>
      <c r="FB29" s="29">
        <v>0.79057523500000004</v>
      </c>
      <c r="FC29" s="29">
        <v>2.9515270220000001</v>
      </c>
      <c r="FD29" s="29" t="s">
        <v>645</v>
      </c>
      <c r="FE29" s="29" t="s">
        <v>645</v>
      </c>
      <c r="FF29" s="29" t="s">
        <v>645</v>
      </c>
      <c r="FG29" s="29">
        <v>8.9162838000000004</v>
      </c>
      <c r="FH29" s="29">
        <v>4.5096786999999999E-2</v>
      </c>
      <c r="FI29" s="29">
        <v>7.6414758999999999E-2</v>
      </c>
      <c r="FJ29" s="29">
        <v>12.53056116</v>
      </c>
      <c r="FK29" s="29">
        <v>1.1475336359999999</v>
      </c>
      <c r="FL29" s="29">
        <v>2.6364922929999999</v>
      </c>
      <c r="FM29" s="29" t="s">
        <v>645</v>
      </c>
      <c r="FN29" s="29" t="s">
        <v>645</v>
      </c>
      <c r="FO29" s="29" t="s">
        <v>645</v>
      </c>
      <c r="FP29" s="29">
        <v>8.5468405399999998</v>
      </c>
      <c r="FQ29" s="29">
        <v>2.3844934000000002E-2</v>
      </c>
      <c r="FR29" s="29">
        <v>0.104488451</v>
      </c>
      <c r="FS29" s="29">
        <v>12.46915053</v>
      </c>
      <c r="FT29" s="29">
        <v>1.678411476</v>
      </c>
      <c r="FU29" s="29">
        <v>2.2383953879999998</v>
      </c>
      <c r="FV29" s="29" t="s">
        <v>645</v>
      </c>
      <c r="FW29" s="29" t="s">
        <v>645</v>
      </c>
      <c r="FX29" s="29" t="s">
        <v>645</v>
      </c>
      <c r="FY29" s="29">
        <v>8.4529507610000003</v>
      </c>
      <c r="FZ29" s="29">
        <v>2.1162646E-2</v>
      </c>
      <c r="GA29" s="29">
        <v>0.15186808199999999</v>
      </c>
      <c r="GB29" s="29">
        <v>12.446436220000001</v>
      </c>
      <c r="GC29" s="29">
        <v>1.8519568870000001</v>
      </c>
      <c r="GD29" s="29">
        <v>2.1995185400000001</v>
      </c>
      <c r="GE29" s="29" t="s">
        <v>645</v>
      </c>
      <c r="GF29" s="29" t="s">
        <v>645</v>
      </c>
      <c r="GG29" s="29" t="s">
        <v>645</v>
      </c>
      <c r="GH29" s="29">
        <v>8.4198573470000007</v>
      </c>
      <c r="GI29" s="29">
        <v>1.926334E-2</v>
      </c>
      <c r="GJ29" s="29">
        <v>0.16098110199999999</v>
      </c>
      <c r="GK29" s="29">
        <v>12.443977009999999</v>
      </c>
      <c r="GL29" s="29">
        <v>1.95466053</v>
      </c>
      <c r="GM29" s="29">
        <v>2.1679070089999999</v>
      </c>
      <c r="GN29" s="29" t="s">
        <v>645</v>
      </c>
      <c r="GO29" s="29" t="s">
        <v>645</v>
      </c>
      <c r="GP29" s="29" t="s">
        <v>645</v>
      </c>
      <c r="GQ29" s="29">
        <v>8.4567668749999996</v>
      </c>
      <c r="GR29" s="29">
        <v>2.2998899999999999E-2</v>
      </c>
      <c r="GS29" s="29">
        <v>0.13166546900000001</v>
      </c>
      <c r="GT29" s="29">
        <v>12.43620866</v>
      </c>
      <c r="GU29" s="29">
        <v>2.0007978359999998</v>
      </c>
      <c r="GV29" s="29">
        <v>2.2078505989999999</v>
      </c>
      <c r="GW29" s="29" t="s">
        <v>645</v>
      </c>
      <c r="GX29" s="29" t="s">
        <v>645</v>
      </c>
      <c r="GY29" s="29" t="s">
        <v>645</v>
      </c>
      <c r="GZ29" s="29">
        <v>8.3884571280000007</v>
      </c>
      <c r="HA29" s="29">
        <v>2.1016516999999998E-2</v>
      </c>
      <c r="HB29" s="29">
        <v>0.18530893800000001</v>
      </c>
      <c r="HC29" s="29">
        <v>12.44158528</v>
      </c>
      <c r="HD29" s="29">
        <v>2.1125535219999998</v>
      </c>
      <c r="HE29" s="29">
        <v>2.1564902049999999</v>
      </c>
      <c r="HF29" s="29" t="s">
        <v>645</v>
      </c>
      <c r="HG29" s="29" t="s">
        <v>645</v>
      </c>
      <c r="HH29" s="29" t="s">
        <v>645</v>
      </c>
      <c r="HI29" s="29">
        <v>9.0813454900000004</v>
      </c>
      <c r="HJ29" s="29">
        <v>1.9710004990000001</v>
      </c>
      <c r="HK29" s="29">
        <v>1.4000598820000001</v>
      </c>
    </row>
    <row r="30" spans="1:219">
      <c r="A30">
        <v>201577035</v>
      </c>
      <c r="B30" t="s">
        <v>572</v>
      </c>
      <c r="C30">
        <v>28</v>
      </c>
      <c r="D30" s="22">
        <v>0.97802602199999999</v>
      </c>
      <c r="E30" s="22">
        <v>6.3673978000000006E-2</v>
      </c>
      <c r="F30" s="22">
        <v>9.3551428000000006E-2</v>
      </c>
      <c r="G30" s="22" t="s">
        <v>645</v>
      </c>
      <c r="H30" s="22" t="s">
        <v>645</v>
      </c>
      <c r="I30" s="22" t="s">
        <v>645</v>
      </c>
      <c r="J30" s="22" t="s">
        <v>645</v>
      </c>
      <c r="K30" s="22" t="s">
        <v>645</v>
      </c>
      <c r="L30" s="22" t="s">
        <v>645</v>
      </c>
      <c r="M30" s="22">
        <v>0.97631054500000003</v>
      </c>
      <c r="N30" s="22">
        <v>9.8946015999999998E-2</v>
      </c>
      <c r="O30" s="22">
        <v>0.30468418600000002</v>
      </c>
      <c r="P30" s="22" t="s">
        <v>645</v>
      </c>
      <c r="Q30" s="22" t="s">
        <v>645</v>
      </c>
      <c r="R30" s="22" t="s">
        <v>645</v>
      </c>
      <c r="S30" s="22" t="s">
        <v>645</v>
      </c>
      <c r="T30" s="22" t="s">
        <v>645</v>
      </c>
      <c r="U30" s="22" t="s">
        <v>645</v>
      </c>
      <c r="V30" s="23">
        <v>5737.8854529999999</v>
      </c>
      <c r="W30" s="23">
        <v>189.73836019999999</v>
      </c>
      <c r="X30" s="23">
        <v>98.605473889999999</v>
      </c>
      <c r="Y30" s="23" t="s">
        <v>645</v>
      </c>
      <c r="Z30" s="23" t="s">
        <v>645</v>
      </c>
      <c r="AA30" s="23" t="s">
        <v>645</v>
      </c>
      <c r="AB30" s="23" t="s">
        <v>645</v>
      </c>
      <c r="AC30" s="23" t="s">
        <v>645</v>
      </c>
      <c r="AD30" s="23" t="s">
        <v>645</v>
      </c>
      <c r="AE30" s="22">
        <v>4.4497682620000001</v>
      </c>
      <c r="AF30" s="22">
        <v>0.204148463</v>
      </c>
      <c r="AG30" s="22">
        <v>7.5453356999999999E-2</v>
      </c>
      <c r="AH30" s="22" t="s">
        <v>645</v>
      </c>
      <c r="AI30" s="22" t="s">
        <v>645</v>
      </c>
      <c r="AJ30" s="22" t="s">
        <v>645</v>
      </c>
      <c r="AK30" s="22" t="s">
        <v>645</v>
      </c>
      <c r="AL30" s="22" t="s">
        <v>645</v>
      </c>
      <c r="AM30" s="22" t="s">
        <v>645</v>
      </c>
      <c r="AN30" s="22">
        <v>-8.1433858999999997E-2</v>
      </c>
      <c r="AO30" s="22">
        <v>0.196425352</v>
      </c>
      <c r="AP30" s="22">
        <v>0.15600145200000001</v>
      </c>
      <c r="AQ30" s="22">
        <v>-2.7934291999999999E-2</v>
      </c>
      <c r="AR30" s="22">
        <v>0.116255658</v>
      </c>
      <c r="AS30" s="22">
        <v>0.28963003500000001</v>
      </c>
      <c r="AT30" s="22">
        <v>0.93770386915886417</v>
      </c>
      <c r="AU30" s="22">
        <v>0.22022345526478948</v>
      </c>
      <c r="AV30" s="24">
        <v>0.88911606938151655</v>
      </c>
      <c r="AW30" s="22" t="s">
        <v>645</v>
      </c>
      <c r="AX30" s="22" t="s">
        <v>645</v>
      </c>
      <c r="AY30" s="22" t="s">
        <v>645</v>
      </c>
      <c r="AZ30" s="22" t="s">
        <v>645</v>
      </c>
      <c r="BA30" s="22" t="s">
        <v>645</v>
      </c>
      <c r="BB30" s="24" t="s">
        <v>645</v>
      </c>
      <c r="BC30" s="22" t="s">
        <v>645</v>
      </c>
      <c r="BD30" s="22" t="s">
        <v>645</v>
      </c>
      <c r="BE30" s="22" t="s">
        <v>645</v>
      </c>
      <c r="BF30" s="22" t="s">
        <v>645</v>
      </c>
      <c r="BG30" s="22" t="s">
        <v>645</v>
      </c>
      <c r="BH30" s="24" t="s">
        <v>645</v>
      </c>
      <c r="BI30" s="22">
        <v>9.5538335560000007</v>
      </c>
      <c r="BJ30" s="22">
        <v>0.396304249</v>
      </c>
      <c r="BK30" s="22">
        <v>0.33506459100000002</v>
      </c>
      <c r="BL30" s="22">
        <v>3.5795922241110878</v>
      </c>
      <c r="BM30" s="22">
        <v>2.142352186394163</v>
      </c>
      <c r="BN30" s="24">
        <v>4.1632096588063172</v>
      </c>
      <c r="BO30" s="23">
        <v>288.219246</v>
      </c>
      <c r="BP30" s="23">
        <v>30.428619040000001</v>
      </c>
      <c r="BQ30" s="23">
        <v>110.4231924</v>
      </c>
      <c r="BR30" s="22">
        <v>0.22323989599999999</v>
      </c>
      <c r="BS30" s="22">
        <v>0.10480940699999999</v>
      </c>
      <c r="BT30" s="22">
        <v>5.5086932999999998E-2</v>
      </c>
      <c r="BU30" s="29">
        <v>13.16352725</v>
      </c>
      <c r="BV30" s="29">
        <v>5.3094628999999997E-2</v>
      </c>
      <c r="BW30" s="29">
        <v>3.5270461000000003E-2</v>
      </c>
      <c r="BX30" s="29">
        <v>12.39661742</v>
      </c>
      <c r="BY30" s="29">
        <v>1.6820523E-2</v>
      </c>
      <c r="BZ30" s="29">
        <v>1.6078313E-2</v>
      </c>
      <c r="CA30" s="29">
        <v>12.74868833</v>
      </c>
      <c r="CB30" s="29">
        <v>3.5368842999999997E-2</v>
      </c>
      <c r="CC30" s="29">
        <v>2.5296903999999999E-2</v>
      </c>
      <c r="CD30" s="29">
        <v>12.181375210000001</v>
      </c>
      <c r="CE30" s="29">
        <v>1.6142137000000001E-2</v>
      </c>
      <c r="CF30" s="29">
        <v>2.1665265E-2</v>
      </c>
      <c r="CG30" s="29">
        <v>12.020420550000001</v>
      </c>
      <c r="CH30" s="29">
        <v>1.2565761E-2</v>
      </c>
      <c r="CI30" s="29">
        <v>1.2878079000000001E-2</v>
      </c>
      <c r="CJ30" s="29">
        <v>11.966358700000001</v>
      </c>
      <c r="CK30" s="29">
        <v>1.4043451E-2</v>
      </c>
      <c r="CL30" s="29">
        <v>1.3541221000000001E-2</v>
      </c>
      <c r="CM30" s="29">
        <v>11.07401724</v>
      </c>
      <c r="CN30" s="29">
        <v>1.0078214E-2</v>
      </c>
      <c r="CO30" s="29">
        <v>1.0997648E-2</v>
      </c>
      <c r="CP30" s="29">
        <v>10.726575390000001</v>
      </c>
      <c r="CQ30" s="29">
        <v>1.1962207000000001E-2</v>
      </c>
      <c r="CR30" s="29">
        <v>1.4663442E-2</v>
      </c>
      <c r="CS30" s="29">
        <v>10.67336613</v>
      </c>
      <c r="CT30" s="29">
        <v>1.0810162E-2</v>
      </c>
      <c r="CU30" s="29">
        <v>1.0093052999999999E-2</v>
      </c>
      <c r="CV30" s="29">
        <v>10.64816147</v>
      </c>
      <c r="CW30" s="29">
        <v>1.1286094999999999E-2</v>
      </c>
      <c r="CX30" s="29">
        <v>1.0956329000000001E-2</v>
      </c>
      <c r="CY30" s="29">
        <v>10.668994120000001</v>
      </c>
      <c r="CZ30" s="29">
        <v>1.3610381E-2</v>
      </c>
      <c r="DA30" s="29">
        <v>1.2889648E-2</v>
      </c>
      <c r="DB30" s="29">
        <v>10.641542810000001</v>
      </c>
      <c r="DC30" s="29">
        <v>1.6497108999999999E-2</v>
      </c>
      <c r="DD30" s="29">
        <v>1.2237626E-2</v>
      </c>
      <c r="DE30" s="29" t="s">
        <v>645</v>
      </c>
      <c r="DF30" s="29" t="s">
        <v>645</v>
      </c>
      <c r="DG30" s="29" t="s">
        <v>645</v>
      </c>
      <c r="DH30" s="29" t="s">
        <v>645</v>
      </c>
      <c r="DI30" s="29" t="s">
        <v>645</v>
      </c>
      <c r="DJ30" s="29" t="s">
        <v>645</v>
      </c>
      <c r="DK30" s="29" t="s">
        <v>645</v>
      </c>
      <c r="DL30" s="29" t="s">
        <v>645</v>
      </c>
      <c r="DM30" s="29" t="s">
        <v>645</v>
      </c>
      <c r="DN30" s="29" t="s">
        <v>645</v>
      </c>
      <c r="DO30" s="29" t="s">
        <v>645</v>
      </c>
      <c r="DP30" s="29" t="s">
        <v>645</v>
      </c>
      <c r="DQ30" s="29" t="s">
        <v>645</v>
      </c>
      <c r="DR30" s="29" t="s">
        <v>645</v>
      </c>
      <c r="DS30" s="29" t="s">
        <v>645</v>
      </c>
      <c r="DT30" s="29" t="s">
        <v>645</v>
      </c>
      <c r="DU30" s="29" t="s">
        <v>645</v>
      </c>
      <c r="DV30" s="29" t="s">
        <v>645</v>
      </c>
      <c r="DW30" s="29" t="s">
        <v>645</v>
      </c>
      <c r="DX30" s="29" t="s">
        <v>645</v>
      </c>
      <c r="DY30" s="29" t="s">
        <v>645</v>
      </c>
      <c r="DZ30" s="29" t="s">
        <v>645</v>
      </c>
      <c r="EA30" s="29" t="s">
        <v>645</v>
      </c>
      <c r="EB30" s="29" t="s">
        <v>645</v>
      </c>
      <c r="EC30" s="29" t="s">
        <v>645</v>
      </c>
      <c r="ED30" s="29" t="s">
        <v>645</v>
      </c>
      <c r="EE30" s="29" t="s">
        <v>645</v>
      </c>
      <c r="EF30" s="29" t="s">
        <v>645</v>
      </c>
      <c r="EG30" s="29" t="s">
        <v>645</v>
      </c>
      <c r="EH30" s="29" t="s">
        <v>645</v>
      </c>
      <c r="EI30" s="29" t="s">
        <v>645</v>
      </c>
      <c r="EJ30" s="29" t="s">
        <v>645</v>
      </c>
      <c r="EK30" s="29" t="s">
        <v>645</v>
      </c>
      <c r="EL30" s="29" t="s">
        <v>645</v>
      </c>
      <c r="EM30" s="29" t="s">
        <v>645</v>
      </c>
      <c r="EN30" s="29" t="s">
        <v>645</v>
      </c>
      <c r="EO30" s="29" t="s">
        <v>645</v>
      </c>
      <c r="EP30" s="29" t="s">
        <v>645</v>
      </c>
      <c r="EQ30" s="29" t="s">
        <v>645</v>
      </c>
      <c r="ER30" s="29" t="s">
        <v>645</v>
      </c>
      <c r="ES30" s="29" t="s">
        <v>645</v>
      </c>
      <c r="ET30" s="29" t="s">
        <v>645</v>
      </c>
      <c r="EU30" s="29" t="s">
        <v>645</v>
      </c>
      <c r="EV30" s="29" t="s">
        <v>645</v>
      </c>
      <c r="EW30" s="29" t="s">
        <v>645</v>
      </c>
      <c r="EX30" s="29" t="s">
        <v>645</v>
      </c>
      <c r="EY30" s="29" t="s">
        <v>645</v>
      </c>
      <c r="EZ30" s="29" t="s">
        <v>645</v>
      </c>
      <c r="FA30" s="29" t="s">
        <v>645</v>
      </c>
      <c r="FB30" s="29" t="s">
        <v>645</v>
      </c>
      <c r="FC30" s="29" t="s">
        <v>645</v>
      </c>
      <c r="FD30" s="29" t="s">
        <v>645</v>
      </c>
      <c r="FE30" s="29" t="s">
        <v>645</v>
      </c>
      <c r="FF30" s="29" t="s">
        <v>645</v>
      </c>
      <c r="FG30" s="29" t="s">
        <v>645</v>
      </c>
      <c r="FH30" s="29" t="s">
        <v>645</v>
      </c>
      <c r="FI30" s="29" t="s">
        <v>645</v>
      </c>
      <c r="FJ30" s="29" t="s">
        <v>645</v>
      </c>
      <c r="FK30" s="29" t="s">
        <v>645</v>
      </c>
      <c r="FL30" s="29" t="s">
        <v>645</v>
      </c>
      <c r="FM30" s="29" t="s">
        <v>645</v>
      </c>
      <c r="FN30" s="29" t="s">
        <v>645</v>
      </c>
      <c r="FO30" s="29" t="s">
        <v>645</v>
      </c>
      <c r="FP30" s="29" t="s">
        <v>645</v>
      </c>
      <c r="FQ30" s="29" t="s">
        <v>645</v>
      </c>
      <c r="FR30" s="29" t="s">
        <v>645</v>
      </c>
      <c r="FS30" s="29" t="s">
        <v>645</v>
      </c>
      <c r="FT30" s="29" t="s">
        <v>645</v>
      </c>
      <c r="FU30" s="29" t="s">
        <v>645</v>
      </c>
      <c r="FV30" s="29" t="s">
        <v>645</v>
      </c>
      <c r="FW30" s="29" t="s">
        <v>645</v>
      </c>
      <c r="FX30" s="29" t="s">
        <v>645</v>
      </c>
      <c r="FY30" s="29" t="s">
        <v>645</v>
      </c>
      <c r="FZ30" s="29" t="s">
        <v>645</v>
      </c>
      <c r="GA30" s="29" t="s">
        <v>645</v>
      </c>
      <c r="GB30" s="29" t="s">
        <v>645</v>
      </c>
      <c r="GC30" s="29" t="s">
        <v>645</v>
      </c>
      <c r="GD30" s="29" t="s">
        <v>645</v>
      </c>
      <c r="GE30" s="29" t="s">
        <v>645</v>
      </c>
      <c r="GF30" s="29" t="s">
        <v>645</v>
      </c>
      <c r="GG30" s="29" t="s">
        <v>645</v>
      </c>
      <c r="GH30" s="29" t="s">
        <v>645</v>
      </c>
      <c r="GI30" s="29" t="s">
        <v>645</v>
      </c>
      <c r="GJ30" s="29" t="s">
        <v>645</v>
      </c>
      <c r="GK30" s="29" t="s">
        <v>645</v>
      </c>
      <c r="GL30" s="29" t="s">
        <v>645</v>
      </c>
      <c r="GM30" s="29" t="s">
        <v>645</v>
      </c>
      <c r="GN30" s="29" t="s">
        <v>645</v>
      </c>
      <c r="GO30" s="29" t="s">
        <v>645</v>
      </c>
      <c r="GP30" s="29" t="s">
        <v>645</v>
      </c>
      <c r="GQ30" s="29" t="s">
        <v>645</v>
      </c>
      <c r="GR30" s="29" t="s">
        <v>645</v>
      </c>
      <c r="GS30" s="29" t="s">
        <v>645</v>
      </c>
      <c r="GT30" s="29" t="s">
        <v>645</v>
      </c>
      <c r="GU30" s="29" t="s">
        <v>645</v>
      </c>
      <c r="GV30" s="29" t="s">
        <v>645</v>
      </c>
      <c r="GW30" s="29" t="s">
        <v>645</v>
      </c>
      <c r="GX30" s="29" t="s">
        <v>645</v>
      </c>
      <c r="GY30" s="29" t="s">
        <v>645</v>
      </c>
      <c r="GZ30" s="29" t="s">
        <v>645</v>
      </c>
      <c r="HA30" s="29" t="s">
        <v>645</v>
      </c>
      <c r="HB30" s="29" t="s">
        <v>645</v>
      </c>
      <c r="HC30" s="29" t="s">
        <v>645</v>
      </c>
      <c r="HD30" s="29" t="s">
        <v>645</v>
      </c>
      <c r="HE30" s="29" t="s">
        <v>645</v>
      </c>
      <c r="HF30" s="29" t="s">
        <v>645</v>
      </c>
      <c r="HG30" s="29" t="s">
        <v>645</v>
      </c>
      <c r="HH30" s="29" t="s">
        <v>645</v>
      </c>
      <c r="HI30" s="29">
        <v>8.1446575249999995</v>
      </c>
      <c r="HJ30" s="29">
        <v>1.5129715989999999</v>
      </c>
      <c r="HK30" s="29">
        <v>1.007368574</v>
      </c>
    </row>
    <row r="31" spans="1:219">
      <c r="A31">
        <v>201594823</v>
      </c>
      <c r="B31" t="s">
        <v>131</v>
      </c>
      <c r="C31">
        <v>29</v>
      </c>
      <c r="D31" s="22">
        <v>1.0603724489999999</v>
      </c>
      <c r="E31" s="22">
        <v>8.1551783000000003E-2</v>
      </c>
      <c r="F31" s="22">
        <v>8.2308065999999999E-2</v>
      </c>
      <c r="G31" s="22">
        <v>0.56055973599999998</v>
      </c>
      <c r="H31" s="22">
        <v>0.143114297</v>
      </c>
      <c r="I31" s="22">
        <v>0.215910085</v>
      </c>
      <c r="J31" s="22" t="s">
        <v>645</v>
      </c>
      <c r="K31" s="22" t="s">
        <v>645</v>
      </c>
      <c r="L31" s="22" t="s">
        <v>645</v>
      </c>
      <c r="M31" s="22">
        <v>1.071865611</v>
      </c>
      <c r="N31" s="22">
        <v>0.112001057</v>
      </c>
      <c r="O31" s="22">
        <v>0.14135521200000001</v>
      </c>
      <c r="P31" s="22">
        <v>0.534822193</v>
      </c>
      <c r="Q31" s="22">
        <v>0.13865150400000001</v>
      </c>
      <c r="R31" s="22">
        <v>0.18306837000000001</v>
      </c>
      <c r="S31" s="22" t="s">
        <v>645</v>
      </c>
      <c r="T31" s="22" t="s">
        <v>645</v>
      </c>
      <c r="U31" s="22" t="s">
        <v>645</v>
      </c>
      <c r="V31" s="23">
        <v>6025.3740799999996</v>
      </c>
      <c r="W31" s="23">
        <v>147.70481119999999</v>
      </c>
      <c r="X31" s="23">
        <v>134.49246110000001</v>
      </c>
      <c r="Y31" s="23">
        <v>3871.6114429999998</v>
      </c>
      <c r="Z31" s="23">
        <v>321.71814560000001</v>
      </c>
      <c r="AA31" s="23">
        <v>968.38454920000004</v>
      </c>
      <c r="AB31" s="23" t="s">
        <v>645</v>
      </c>
      <c r="AC31" s="23" t="s">
        <v>645</v>
      </c>
      <c r="AD31" s="23" t="s">
        <v>645</v>
      </c>
      <c r="AE31" s="22">
        <v>4.4063244419999998</v>
      </c>
      <c r="AF31" s="22">
        <v>9.5626768000000001E-2</v>
      </c>
      <c r="AG31" s="22">
        <v>6.9794460000000003E-2</v>
      </c>
      <c r="AH31" s="22">
        <v>4.7308399689999998</v>
      </c>
      <c r="AI31" s="22">
        <v>0.114922353</v>
      </c>
      <c r="AJ31" s="22">
        <v>0.13212547099999999</v>
      </c>
      <c r="AK31" s="22" t="s">
        <v>645</v>
      </c>
      <c r="AL31" s="22" t="s">
        <v>645</v>
      </c>
      <c r="AM31" s="22" t="s">
        <v>645</v>
      </c>
      <c r="AN31" s="22">
        <v>-4.9422664999999998E-2</v>
      </c>
      <c r="AO31" s="22">
        <v>0.18441434600000001</v>
      </c>
      <c r="AP31" s="22">
        <v>0.14543766699999999</v>
      </c>
      <c r="AQ31" s="22">
        <v>0.13578522600000001</v>
      </c>
      <c r="AR31" s="22">
        <v>0.12575887599999999</v>
      </c>
      <c r="AS31" s="22">
        <v>0.131770738</v>
      </c>
      <c r="AT31" s="22">
        <v>1.3670526024811906</v>
      </c>
      <c r="AU31" s="22">
        <v>0.34369752194126035</v>
      </c>
      <c r="AV31" s="24">
        <v>0.484584881823928</v>
      </c>
      <c r="AW31" s="22">
        <v>-1.2421079399999999</v>
      </c>
      <c r="AX31" s="22">
        <v>0.40744658700000003</v>
      </c>
      <c r="AY31" s="22">
        <v>0.64978966999999999</v>
      </c>
      <c r="AZ31" s="22">
        <v>5.7265368535757727E-2</v>
      </c>
      <c r="BA31" s="22">
        <v>3.4855181922019599E-2</v>
      </c>
      <c r="BB31" s="24">
        <v>0.19840578447419308</v>
      </c>
      <c r="BC31" s="22" t="s">
        <v>645</v>
      </c>
      <c r="BD31" s="22" t="s">
        <v>645</v>
      </c>
      <c r="BE31" s="22" t="s">
        <v>645</v>
      </c>
      <c r="BF31" s="22" t="s">
        <v>645</v>
      </c>
      <c r="BG31" s="22" t="s">
        <v>645</v>
      </c>
      <c r="BH31" s="24" t="s">
        <v>645</v>
      </c>
      <c r="BI31" s="22">
        <v>9.4691589599999997</v>
      </c>
      <c r="BJ31" s="22">
        <v>0.26910717099999998</v>
      </c>
      <c r="BK31" s="22">
        <v>0.243768758</v>
      </c>
      <c r="BL31" s="22">
        <v>2.945499545099918</v>
      </c>
      <c r="BM31" s="22">
        <v>1.3604173451079158</v>
      </c>
      <c r="BN31" s="24">
        <v>2.2178047192049939</v>
      </c>
      <c r="BO31" s="23">
        <v>347.42189719999999</v>
      </c>
      <c r="BP31" s="23">
        <v>44.246769100000002</v>
      </c>
      <c r="BQ31" s="23">
        <v>61.888401639999998</v>
      </c>
      <c r="BR31" s="22">
        <v>0.200124302</v>
      </c>
      <c r="BS31" s="22">
        <v>0.111620596</v>
      </c>
      <c r="BT31" s="22">
        <v>7.0961836E-2</v>
      </c>
      <c r="BU31" s="29">
        <v>12.96358204</v>
      </c>
      <c r="BV31" s="29">
        <v>3.6533182999999997E-2</v>
      </c>
      <c r="BW31" s="29">
        <v>3.5101528999999999E-2</v>
      </c>
      <c r="BX31" s="29">
        <v>12.278670460000001</v>
      </c>
      <c r="BY31" s="29">
        <v>2.2652391000000001E-2</v>
      </c>
      <c r="BZ31" s="29">
        <v>2.1503385999999999E-2</v>
      </c>
      <c r="CA31" s="29">
        <v>12.585827119999999</v>
      </c>
      <c r="CB31" s="29">
        <v>2.8483731000000002E-2</v>
      </c>
      <c r="CC31" s="29">
        <v>2.7456353999999999E-2</v>
      </c>
      <c r="CD31" s="29">
        <v>12.08667333</v>
      </c>
      <c r="CE31" s="29">
        <v>2.1888047000000001E-2</v>
      </c>
      <c r="CF31" s="29">
        <v>2.0245236999999999E-2</v>
      </c>
      <c r="CG31" s="29">
        <v>11.9466462</v>
      </c>
      <c r="CH31" s="29">
        <v>1.8081410999999999E-2</v>
      </c>
      <c r="CI31" s="29">
        <v>1.7337181E-2</v>
      </c>
      <c r="CJ31" s="29">
        <v>11.908464710000001</v>
      </c>
      <c r="CK31" s="29">
        <v>1.6226443E-2</v>
      </c>
      <c r="CL31" s="29">
        <v>1.6020962E-2</v>
      </c>
      <c r="CM31" s="29">
        <v>11.034572150000001</v>
      </c>
      <c r="CN31" s="29">
        <v>1.3187318E-2</v>
      </c>
      <c r="CO31" s="29">
        <v>1.3090765000000001E-2</v>
      </c>
      <c r="CP31" s="29">
        <v>10.7026205</v>
      </c>
      <c r="CQ31" s="29">
        <v>1.1094552000000001E-2</v>
      </c>
      <c r="CR31" s="29">
        <v>1.0803372E-2</v>
      </c>
      <c r="CS31" s="29">
        <v>10.64769482</v>
      </c>
      <c r="CT31" s="29">
        <v>1.0019637E-2</v>
      </c>
      <c r="CU31" s="29">
        <v>1.0555220000000001E-2</v>
      </c>
      <c r="CV31" s="29">
        <v>10.62183402</v>
      </c>
      <c r="CW31" s="29">
        <v>1.0199405999999999E-2</v>
      </c>
      <c r="CX31" s="29">
        <v>1.0905041000000001E-2</v>
      </c>
      <c r="CY31" s="29">
        <v>10.6290333</v>
      </c>
      <c r="CZ31" s="29">
        <v>1.2164708E-2</v>
      </c>
      <c r="DA31" s="29">
        <v>1.2819003000000001E-2</v>
      </c>
      <c r="DB31" s="29">
        <v>10.60515966</v>
      </c>
      <c r="DC31" s="29">
        <v>1.5592995E-2</v>
      </c>
      <c r="DD31" s="29">
        <v>1.4416172E-2</v>
      </c>
      <c r="DE31" s="29">
        <v>12.98008261</v>
      </c>
      <c r="DF31" s="29">
        <v>4.0160954999999998E-2</v>
      </c>
      <c r="DG31" s="29">
        <v>6.6042603000000005E-2</v>
      </c>
      <c r="DH31" s="29">
        <v>18.28168127</v>
      </c>
      <c r="DI31" s="29">
        <v>2.2951140940000001</v>
      </c>
      <c r="DJ31" s="29">
        <v>1.3232108920000001</v>
      </c>
      <c r="DK31" s="29" t="s">
        <v>645</v>
      </c>
      <c r="DL31" s="29" t="s">
        <v>645</v>
      </c>
      <c r="DM31" s="29" t="s">
        <v>645</v>
      </c>
      <c r="DN31" s="29">
        <v>12.30293681</v>
      </c>
      <c r="DO31" s="29">
        <v>3.2456640000000002E-2</v>
      </c>
      <c r="DP31" s="29">
        <v>8.7301592999999997E-2</v>
      </c>
      <c r="DQ31" s="29">
        <v>16.877828690000001</v>
      </c>
      <c r="DR31" s="29">
        <v>2.0137057089999999</v>
      </c>
      <c r="DS31" s="29">
        <v>1.2500428180000001</v>
      </c>
      <c r="DT31" s="29" t="s">
        <v>645</v>
      </c>
      <c r="DU31" s="29" t="s">
        <v>645</v>
      </c>
      <c r="DV31" s="29" t="s">
        <v>645</v>
      </c>
      <c r="DW31" s="29">
        <v>12.60358433</v>
      </c>
      <c r="DX31" s="29">
        <v>3.3090696000000003E-2</v>
      </c>
      <c r="DY31" s="29">
        <v>7.0498426000000003E-2</v>
      </c>
      <c r="DZ31" s="29">
        <v>17.685768450000001</v>
      </c>
      <c r="EA31" s="29">
        <v>2.2415470929999999</v>
      </c>
      <c r="EB31" s="29">
        <v>1.2952743360000001</v>
      </c>
      <c r="EC31" s="29" t="s">
        <v>645</v>
      </c>
      <c r="ED31" s="29" t="s">
        <v>645</v>
      </c>
      <c r="EE31" s="29" t="s">
        <v>645</v>
      </c>
      <c r="EF31" s="29">
        <v>12.11759107</v>
      </c>
      <c r="EG31" s="29">
        <v>3.3865054999999998E-2</v>
      </c>
      <c r="EH31" s="29">
        <v>0.100257915</v>
      </c>
      <c r="EI31" s="29">
        <v>16.345322960000001</v>
      </c>
      <c r="EJ31" s="29">
        <v>1.868795016</v>
      </c>
      <c r="EK31" s="29">
        <v>1.2361806689999999</v>
      </c>
      <c r="EL31" s="29" t="s">
        <v>645</v>
      </c>
      <c r="EM31" s="29" t="s">
        <v>645</v>
      </c>
      <c r="EN31" s="29" t="s">
        <v>645</v>
      </c>
      <c r="EO31" s="29">
        <v>11.992979480000001</v>
      </c>
      <c r="EP31" s="29">
        <v>3.8800303000000001E-2</v>
      </c>
      <c r="EQ31" s="29">
        <v>0.106413535</v>
      </c>
      <c r="ER31" s="29">
        <v>15.592963360000001</v>
      </c>
      <c r="ES31" s="29">
        <v>1.4356609410000001</v>
      </c>
      <c r="ET31" s="29">
        <v>1.004716889</v>
      </c>
      <c r="EU31" s="29" t="s">
        <v>645</v>
      </c>
      <c r="EV31" s="29" t="s">
        <v>645</v>
      </c>
      <c r="EW31" s="29" t="s">
        <v>645</v>
      </c>
      <c r="EX31" s="29">
        <v>11.97046132</v>
      </c>
      <c r="EY31" s="29">
        <v>4.4443212000000003E-2</v>
      </c>
      <c r="EZ31" s="29">
        <v>0.111991247</v>
      </c>
      <c r="FA31" s="29">
        <v>15.17288016</v>
      </c>
      <c r="FB31" s="29">
        <v>1.1694129879999999</v>
      </c>
      <c r="FC31" s="29">
        <v>0.85203185299999995</v>
      </c>
      <c r="FD31" s="29" t="s">
        <v>645</v>
      </c>
      <c r="FE31" s="29" t="s">
        <v>645</v>
      </c>
      <c r="FF31" s="29" t="s">
        <v>645</v>
      </c>
      <c r="FG31" s="29">
        <v>11.121592160000001</v>
      </c>
      <c r="FH31" s="29">
        <v>5.3018043000000001E-2</v>
      </c>
      <c r="FI31" s="29">
        <v>0.12707701499999999</v>
      </c>
      <c r="FJ31" s="29">
        <v>13.88825415</v>
      </c>
      <c r="FK31" s="29">
        <v>0.97093547800000002</v>
      </c>
      <c r="FL31" s="29">
        <v>0.76474883800000004</v>
      </c>
      <c r="FM31" s="29" t="s">
        <v>645</v>
      </c>
      <c r="FN31" s="29" t="s">
        <v>645</v>
      </c>
      <c r="FO31" s="29" t="s">
        <v>645</v>
      </c>
      <c r="FP31" s="29">
        <v>10.81744537</v>
      </c>
      <c r="FQ31" s="29">
        <v>6.2720962000000005E-2</v>
      </c>
      <c r="FR31" s="29">
        <v>0.14364295399999999</v>
      </c>
      <c r="FS31" s="29">
        <v>13.22993046</v>
      </c>
      <c r="FT31" s="29">
        <v>0.86150050600000005</v>
      </c>
      <c r="FU31" s="29">
        <v>0.82102695299999995</v>
      </c>
      <c r="FV31" s="29" t="s">
        <v>645</v>
      </c>
      <c r="FW31" s="29" t="s">
        <v>645</v>
      </c>
      <c r="FX31" s="29" t="s">
        <v>645</v>
      </c>
      <c r="FY31" s="29">
        <v>10.775175170000001</v>
      </c>
      <c r="FZ31" s="29">
        <v>6.5394200999999999E-2</v>
      </c>
      <c r="GA31" s="29">
        <v>0.14299688799999999</v>
      </c>
      <c r="GB31" s="29">
        <v>13.04262434</v>
      </c>
      <c r="GC31" s="29">
        <v>0.76803168700000002</v>
      </c>
      <c r="GD31" s="29">
        <v>0.780165514</v>
      </c>
      <c r="GE31" s="29" t="s">
        <v>645</v>
      </c>
      <c r="GF31" s="29" t="s">
        <v>645</v>
      </c>
      <c r="GG31" s="29" t="s">
        <v>645</v>
      </c>
      <c r="GH31" s="29">
        <v>10.756793529999999</v>
      </c>
      <c r="GI31" s="29">
        <v>6.7352203999999999E-2</v>
      </c>
      <c r="GJ31" s="29">
        <v>0.14185679100000001</v>
      </c>
      <c r="GK31" s="29">
        <v>12.94998434</v>
      </c>
      <c r="GL31" s="29">
        <v>0.71538930099999998</v>
      </c>
      <c r="GM31" s="29">
        <v>0.74814795199999995</v>
      </c>
      <c r="GN31" s="29" t="s">
        <v>645</v>
      </c>
      <c r="GO31" s="29" t="s">
        <v>645</v>
      </c>
      <c r="GP31" s="29" t="s">
        <v>645</v>
      </c>
      <c r="GQ31" s="29">
        <v>10.767447649999999</v>
      </c>
      <c r="GR31" s="29">
        <v>6.4898636999999995E-2</v>
      </c>
      <c r="GS31" s="29">
        <v>0.13744880600000001</v>
      </c>
      <c r="GT31" s="29">
        <v>12.909696820000001</v>
      </c>
      <c r="GU31" s="29">
        <v>0.62459067999999995</v>
      </c>
      <c r="GV31" s="29">
        <v>0.64763785600000001</v>
      </c>
      <c r="GW31" s="29" t="s">
        <v>645</v>
      </c>
      <c r="GX31" s="29" t="s">
        <v>645</v>
      </c>
      <c r="GY31" s="29" t="s">
        <v>645</v>
      </c>
      <c r="GZ31" s="29">
        <v>10.75106106</v>
      </c>
      <c r="HA31" s="29">
        <v>6.6524168999999994E-2</v>
      </c>
      <c r="HB31" s="29">
        <v>0.14430721699999999</v>
      </c>
      <c r="HC31" s="29">
        <v>12.809755259999999</v>
      </c>
      <c r="HD31" s="29">
        <v>0.59487688299999997</v>
      </c>
      <c r="HE31" s="29">
        <v>0.64574485599999998</v>
      </c>
      <c r="HF31" s="29" t="s">
        <v>645</v>
      </c>
      <c r="HG31" s="29" t="s">
        <v>645</v>
      </c>
      <c r="HH31" s="29" t="s">
        <v>645</v>
      </c>
      <c r="HI31" s="29">
        <v>5.3094418709999998</v>
      </c>
      <c r="HJ31" s="29">
        <v>1.549652757</v>
      </c>
      <c r="HK31" s="29">
        <v>1.0948034900000001</v>
      </c>
    </row>
    <row r="32" spans="1:219">
      <c r="A32">
        <v>201596316</v>
      </c>
      <c r="B32" t="s">
        <v>572</v>
      </c>
      <c r="C32">
        <v>30</v>
      </c>
      <c r="D32" s="22">
        <v>0.86459000900000005</v>
      </c>
      <c r="E32" s="22">
        <v>5.0994012999999998E-2</v>
      </c>
      <c r="F32" s="22">
        <v>4.5944960999999999E-2</v>
      </c>
      <c r="G32" s="22" t="s">
        <v>645</v>
      </c>
      <c r="H32" s="22" t="s">
        <v>645</v>
      </c>
      <c r="I32" s="22" t="s">
        <v>645</v>
      </c>
      <c r="J32" s="22" t="s">
        <v>645</v>
      </c>
      <c r="K32" s="22" t="s">
        <v>645</v>
      </c>
      <c r="L32" s="22" t="s">
        <v>645</v>
      </c>
      <c r="M32" s="22">
        <v>0.82476958600000005</v>
      </c>
      <c r="N32" s="22">
        <v>5.1710955000000003E-2</v>
      </c>
      <c r="O32" s="22">
        <v>6.7645551999999998E-2</v>
      </c>
      <c r="P32" s="22" t="s">
        <v>645</v>
      </c>
      <c r="Q32" s="22" t="s">
        <v>645</v>
      </c>
      <c r="R32" s="22" t="s">
        <v>645</v>
      </c>
      <c r="S32" s="22" t="s">
        <v>645</v>
      </c>
      <c r="T32" s="22" t="s">
        <v>645</v>
      </c>
      <c r="U32" s="22" t="s">
        <v>645</v>
      </c>
      <c r="V32" s="23">
        <v>5319.3601669999998</v>
      </c>
      <c r="W32" s="23">
        <v>102.7646749</v>
      </c>
      <c r="X32" s="23">
        <v>90.727800920000007</v>
      </c>
      <c r="Y32" s="23" t="s">
        <v>645</v>
      </c>
      <c r="Z32" s="23" t="s">
        <v>645</v>
      </c>
      <c r="AA32" s="23" t="s">
        <v>645</v>
      </c>
      <c r="AB32" s="23" t="s">
        <v>645</v>
      </c>
      <c r="AC32" s="23" t="s">
        <v>645</v>
      </c>
      <c r="AD32" s="23" t="s">
        <v>645</v>
      </c>
      <c r="AE32" s="22">
        <v>4.5499799000000003</v>
      </c>
      <c r="AF32" s="22">
        <v>7.6923314000000007E-2</v>
      </c>
      <c r="AG32" s="22">
        <v>3.7690361999999998E-2</v>
      </c>
      <c r="AH32" s="22" t="s">
        <v>645</v>
      </c>
      <c r="AI32" s="22" t="s">
        <v>645</v>
      </c>
      <c r="AJ32" s="22" t="s">
        <v>645</v>
      </c>
      <c r="AK32" s="22" t="s">
        <v>645</v>
      </c>
      <c r="AL32" s="22" t="s">
        <v>645</v>
      </c>
      <c r="AM32" s="22" t="s">
        <v>645</v>
      </c>
      <c r="AN32" s="22">
        <v>-3.8945693000000003E-2</v>
      </c>
      <c r="AO32" s="22">
        <v>0.17149468300000001</v>
      </c>
      <c r="AP32" s="22">
        <v>0.16139629799999999</v>
      </c>
      <c r="AQ32" s="22">
        <v>-0.31065935</v>
      </c>
      <c r="AR32" s="22">
        <v>7.5710932999999994E-2</v>
      </c>
      <c r="AS32" s="22">
        <v>8.4059813999999997E-2</v>
      </c>
      <c r="AT32" s="22">
        <v>0.48903579669600861</v>
      </c>
      <c r="AU32" s="22">
        <v>7.8236475782336778E-2</v>
      </c>
      <c r="AV32" s="24">
        <v>0.10443651792222219</v>
      </c>
      <c r="AW32" s="22" t="s">
        <v>645</v>
      </c>
      <c r="AX32" s="22" t="s">
        <v>645</v>
      </c>
      <c r="AY32" s="22" t="s">
        <v>645</v>
      </c>
      <c r="AZ32" s="22" t="s">
        <v>645</v>
      </c>
      <c r="BA32" s="22" t="s">
        <v>645</v>
      </c>
      <c r="BB32" s="24" t="s">
        <v>645</v>
      </c>
      <c r="BC32" s="22" t="s">
        <v>645</v>
      </c>
      <c r="BD32" s="22" t="s">
        <v>645</v>
      </c>
      <c r="BE32" s="22" t="s">
        <v>645</v>
      </c>
      <c r="BF32" s="22" t="s">
        <v>645</v>
      </c>
      <c r="BG32" s="22" t="s">
        <v>645</v>
      </c>
      <c r="BH32" s="24" t="s">
        <v>645</v>
      </c>
      <c r="BI32" s="22">
        <v>9.6537163820000007</v>
      </c>
      <c r="BJ32" s="22">
        <v>0.43440447599999998</v>
      </c>
      <c r="BK32" s="22">
        <v>0.38365238400000001</v>
      </c>
      <c r="BL32" s="22">
        <v>4.505223927396087</v>
      </c>
      <c r="BM32" s="22">
        <v>2.8482643791980897</v>
      </c>
      <c r="BN32" s="24">
        <v>6.3933272024132108</v>
      </c>
      <c r="BO32" s="23">
        <v>320.29321620000002</v>
      </c>
      <c r="BP32" s="23">
        <v>21.498848930000001</v>
      </c>
      <c r="BQ32" s="23">
        <v>27.542177710000001</v>
      </c>
      <c r="BR32" s="22">
        <v>0.175439605</v>
      </c>
      <c r="BS32" s="22">
        <v>0.103008628</v>
      </c>
      <c r="BT32" s="22">
        <v>8.3622162E-2</v>
      </c>
      <c r="BU32" s="29">
        <v>14.303953050000001</v>
      </c>
      <c r="BV32" s="29">
        <v>5.5566971999999999E-2</v>
      </c>
      <c r="BW32" s="29">
        <v>5.4199583000000003E-2</v>
      </c>
      <c r="BX32" s="29">
        <v>13.38631425</v>
      </c>
      <c r="BY32" s="29">
        <v>3.7099064000000001E-2</v>
      </c>
      <c r="BZ32" s="29">
        <v>3.6154024E-2</v>
      </c>
      <c r="CA32" s="29">
        <v>13.825658280000001</v>
      </c>
      <c r="CB32" s="29">
        <v>4.6315505E-2</v>
      </c>
      <c r="CC32" s="29">
        <v>4.4916523E-2</v>
      </c>
      <c r="CD32" s="29">
        <v>13.10635913</v>
      </c>
      <c r="CE32" s="29">
        <v>3.1785182000000002E-2</v>
      </c>
      <c r="CF32" s="29">
        <v>3.136883E-2</v>
      </c>
      <c r="CG32" s="29">
        <v>12.89950659</v>
      </c>
      <c r="CH32" s="29">
        <v>2.4468881000000001E-2</v>
      </c>
      <c r="CI32" s="29">
        <v>2.4400266E-2</v>
      </c>
      <c r="CJ32" s="29">
        <v>12.81400745</v>
      </c>
      <c r="CK32" s="29">
        <v>2.0505566999999999E-2</v>
      </c>
      <c r="CL32" s="29">
        <v>1.9617906000000001E-2</v>
      </c>
      <c r="CM32" s="29">
        <v>11.85088096</v>
      </c>
      <c r="CN32" s="29">
        <v>1.3796947E-2</v>
      </c>
      <c r="CO32" s="29">
        <v>1.4171783E-2</v>
      </c>
      <c r="CP32" s="29">
        <v>11.424215029999999</v>
      </c>
      <c r="CQ32" s="29">
        <v>1.1445449E-2</v>
      </c>
      <c r="CR32" s="29">
        <v>1.0933688E-2</v>
      </c>
      <c r="CS32" s="29">
        <v>11.36192282</v>
      </c>
      <c r="CT32" s="29">
        <v>1.0819990999999999E-2</v>
      </c>
      <c r="CU32" s="29">
        <v>1.0846315E-2</v>
      </c>
      <c r="CV32" s="29">
        <v>11.331330400000001</v>
      </c>
      <c r="CW32" s="29">
        <v>1.0481241000000001E-2</v>
      </c>
      <c r="CX32" s="29">
        <v>1.1337786000000001E-2</v>
      </c>
      <c r="CY32" s="29">
        <v>11.37179781</v>
      </c>
      <c r="CZ32" s="29">
        <v>1.2698882999999999E-2</v>
      </c>
      <c r="DA32" s="29">
        <v>1.2266098E-2</v>
      </c>
      <c r="DB32" s="29">
        <v>11.32055639</v>
      </c>
      <c r="DC32" s="29">
        <v>1.1861E-2</v>
      </c>
      <c r="DD32" s="29">
        <v>1.1964710999999999E-2</v>
      </c>
      <c r="DE32" s="29" t="s">
        <v>645</v>
      </c>
      <c r="DF32" s="29" t="s">
        <v>645</v>
      </c>
      <c r="DG32" s="29" t="s">
        <v>645</v>
      </c>
      <c r="DH32" s="29" t="s">
        <v>645</v>
      </c>
      <c r="DI32" s="29" t="s">
        <v>645</v>
      </c>
      <c r="DJ32" s="29" t="s">
        <v>645</v>
      </c>
      <c r="DK32" s="29" t="s">
        <v>645</v>
      </c>
      <c r="DL32" s="29" t="s">
        <v>645</v>
      </c>
      <c r="DM32" s="29" t="s">
        <v>645</v>
      </c>
      <c r="DN32" s="29" t="s">
        <v>645</v>
      </c>
      <c r="DO32" s="29" t="s">
        <v>645</v>
      </c>
      <c r="DP32" s="29" t="s">
        <v>645</v>
      </c>
      <c r="DQ32" s="29" t="s">
        <v>645</v>
      </c>
      <c r="DR32" s="29" t="s">
        <v>645</v>
      </c>
      <c r="DS32" s="29" t="s">
        <v>645</v>
      </c>
      <c r="DT32" s="29" t="s">
        <v>645</v>
      </c>
      <c r="DU32" s="29" t="s">
        <v>645</v>
      </c>
      <c r="DV32" s="29" t="s">
        <v>645</v>
      </c>
      <c r="DW32" s="29" t="s">
        <v>645</v>
      </c>
      <c r="DX32" s="29" t="s">
        <v>645</v>
      </c>
      <c r="DY32" s="29" t="s">
        <v>645</v>
      </c>
      <c r="DZ32" s="29" t="s">
        <v>645</v>
      </c>
      <c r="EA32" s="29" t="s">
        <v>645</v>
      </c>
      <c r="EB32" s="29" t="s">
        <v>645</v>
      </c>
      <c r="EC32" s="29" t="s">
        <v>645</v>
      </c>
      <c r="ED32" s="29" t="s">
        <v>645</v>
      </c>
      <c r="EE32" s="29" t="s">
        <v>645</v>
      </c>
      <c r="EF32" s="29" t="s">
        <v>645</v>
      </c>
      <c r="EG32" s="29" t="s">
        <v>645</v>
      </c>
      <c r="EH32" s="29" t="s">
        <v>645</v>
      </c>
      <c r="EI32" s="29" t="s">
        <v>645</v>
      </c>
      <c r="EJ32" s="29" t="s">
        <v>645</v>
      </c>
      <c r="EK32" s="29" t="s">
        <v>645</v>
      </c>
      <c r="EL32" s="29" t="s">
        <v>645</v>
      </c>
      <c r="EM32" s="29" t="s">
        <v>645</v>
      </c>
      <c r="EN32" s="29" t="s">
        <v>645</v>
      </c>
      <c r="EO32" s="29" t="s">
        <v>645</v>
      </c>
      <c r="EP32" s="29" t="s">
        <v>645</v>
      </c>
      <c r="EQ32" s="29" t="s">
        <v>645</v>
      </c>
      <c r="ER32" s="29" t="s">
        <v>645</v>
      </c>
      <c r="ES32" s="29" t="s">
        <v>645</v>
      </c>
      <c r="ET32" s="29" t="s">
        <v>645</v>
      </c>
      <c r="EU32" s="29" t="s">
        <v>645</v>
      </c>
      <c r="EV32" s="29" t="s">
        <v>645</v>
      </c>
      <c r="EW32" s="29" t="s">
        <v>645</v>
      </c>
      <c r="EX32" s="29" t="s">
        <v>645</v>
      </c>
      <c r="EY32" s="29" t="s">
        <v>645</v>
      </c>
      <c r="EZ32" s="29" t="s">
        <v>645</v>
      </c>
      <c r="FA32" s="29" t="s">
        <v>645</v>
      </c>
      <c r="FB32" s="29" t="s">
        <v>645</v>
      </c>
      <c r="FC32" s="29" t="s">
        <v>645</v>
      </c>
      <c r="FD32" s="29" t="s">
        <v>645</v>
      </c>
      <c r="FE32" s="29" t="s">
        <v>645</v>
      </c>
      <c r="FF32" s="29" t="s">
        <v>645</v>
      </c>
      <c r="FG32" s="29" t="s">
        <v>645</v>
      </c>
      <c r="FH32" s="29" t="s">
        <v>645</v>
      </c>
      <c r="FI32" s="29" t="s">
        <v>645</v>
      </c>
      <c r="FJ32" s="29" t="s">
        <v>645</v>
      </c>
      <c r="FK32" s="29" t="s">
        <v>645</v>
      </c>
      <c r="FL32" s="29" t="s">
        <v>645</v>
      </c>
      <c r="FM32" s="29" t="s">
        <v>645</v>
      </c>
      <c r="FN32" s="29" t="s">
        <v>645</v>
      </c>
      <c r="FO32" s="29" t="s">
        <v>645</v>
      </c>
      <c r="FP32" s="29" t="s">
        <v>645</v>
      </c>
      <c r="FQ32" s="29" t="s">
        <v>645</v>
      </c>
      <c r="FR32" s="29" t="s">
        <v>645</v>
      </c>
      <c r="FS32" s="29" t="s">
        <v>645</v>
      </c>
      <c r="FT32" s="29" t="s">
        <v>645</v>
      </c>
      <c r="FU32" s="29" t="s">
        <v>645</v>
      </c>
      <c r="FV32" s="29" t="s">
        <v>645</v>
      </c>
      <c r="FW32" s="29" t="s">
        <v>645</v>
      </c>
      <c r="FX32" s="29" t="s">
        <v>645</v>
      </c>
      <c r="FY32" s="29" t="s">
        <v>645</v>
      </c>
      <c r="FZ32" s="29" t="s">
        <v>645</v>
      </c>
      <c r="GA32" s="29" t="s">
        <v>645</v>
      </c>
      <c r="GB32" s="29" t="s">
        <v>645</v>
      </c>
      <c r="GC32" s="29" t="s">
        <v>645</v>
      </c>
      <c r="GD32" s="29" t="s">
        <v>645</v>
      </c>
      <c r="GE32" s="29" t="s">
        <v>645</v>
      </c>
      <c r="GF32" s="29" t="s">
        <v>645</v>
      </c>
      <c r="GG32" s="29" t="s">
        <v>645</v>
      </c>
      <c r="GH32" s="29" t="s">
        <v>645</v>
      </c>
      <c r="GI32" s="29" t="s">
        <v>645</v>
      </c>
      <c r="GJ32" s="29" t="s">
        <v>645</v>
      </c>
      <c r="GK32" s="29" t="s">
        <v>645</v>
      </c>
      <c r="GL32" s="29" t="s">
        <v>645</v>
      </c>
      <c r="GM32" s="29" t="s">
        <v>645</v>
      </c>
      <c r="GN32" s="29" t="s">
        <v>645</v>
      </c>
      <c r="GO32" s="29" t="s">
        <v>645</v>
      </c>
      <c r="GP32" s="29" t="s">
        <v>645</v>
      </c>
      <c r="GQ32" s="29" t="s">
        <v>645</v>
      </c>
      <c r="GR32" s="29" t="s">
        <v>645</v>
      </c>
      <c r="GS32" s="29" t="s">
        <v>645</v>
      </c>
      <c r="GT32" s="29" t="s">
        <v>645</v>
      </c>
      <c r="GU32" s="29" t="s">
        <v>645</v>
      </c>
      <c r="GV32" s="29" t="s">
        <v>645</v>
      </c>
      <c r="GW32" s="29" t="s">
        <v>645</v>
      </c>
      <c r="GX32" s="29" t="s">
        <v>645</v>
      </c>
      <c r="GY32" s="29" t="s">
        <v>645</v>
      </c>
      <c r="GZ32" s="29" t="s">
        <v>645</v>
      </c>
      <c r="HA32" s="29" t="s">
        <v>645</v>
      </c>
      <c r="HB32" s="29" t="s">
        <v>645</v>
      </c>
      <c r="HC32" s="29" t="s">
        <v>645</v>
      </c>
      <c r="HD32" s="29" t="s">
        <v>645</v>
      </c>
      <c r="HE32" s="29" t="s">
        <v>645</v>
      </c>
      <c r="HF32" s="29" t="s">
        <v>645</v>
      </c>
      <c r="HG32" s="29" t="s">
        <v>645</v>
      </c>
      <c r="HH32" s="29" t="s">
        <v>645</v>
      </c>
      <c r="HI32" s="29">
        <v>6.6984189189999999</v>
      </c>
      <c r="HJ32" s="29">
        <v>1.4361061340000001</v>
      </c>
      <c r="HK32" s="29">
        <v>0.79530986699999995</v>
      </c>
    </row>
    <row r="33" spans="1:219">
      <c r="A33">
        <v>201613023</v>
      </c>
      <c r="B33" t="s">
        <v>572</v>
      </c>
      <c r="C33">
        <v>31</v>
      </c>
      <c r="D33" s="22">
        <v>1.050759043</v>
      </c>
      <c r="E33" s="22">
        <v>7.0113363999999997E-2</v>
      </c>
      <c r="F33" s="22">
        <v>6.9428380999999997E-2</v>
      </c>
      <c r="G33" s="22" t="s">
        <v>645</v>
      </c>
      <c r="H33" s="22" t="s">
        <v>645</v>
      </c>
      <c r="I33" s="22" t="s">
        <v>645</v>
      </c>
      <c r="J33" s="22" t="s">
        <v>645</v>
      </c>
      <c r="K33" s="22" t="s">
        <v>645</v>
      </c>
      <c r="L33" s="22" t="s">
        <v>645</v>
      </c>
      <c r="M33" s="22">
        <v>1.0652381</v>
      </c>
      <c r="N33" s="22">
        <v>0.107498411</v>
      </c>
      <c r="O33" s="22">
        <v>0.248138409</v>
      </c>
      <c r="P33" s="22" t="s">
        <v>645</v>
      </c>
      <c r="Q33" s="22" t="s">
        <v>645</v>
      </c>
      <c r="R33" s="22" t="s">
        <v>645</v>
      </c>
      <c r="S33" s="22" t="s">
        <v>645</v>
      </c>
      <c r="T33" s="22" t="s">
        <v>645</v>
      </c>
      <c r="U33" s="22" t="s">
        <v>645</v>
      </c>
      <c r="V33" s="23">
        <v>5916.2188779999997</v>
      </c>
      <c r="W33" s="23">
        <v>136.751566</v>
      </c>
      <c r="X33" s="23">
        <v>89.232961160000002</v>
      </c>
      <c r="Y33" s="23" t="s">
        <v>645</v>
      </c>
      <c r="Z33" s="23" t="s">
        <v>645</v>
      </c>
      <c r="AA33" s="23" t="s">
        <v>645</v>
      </c>
      <c r="AB33" s="23" t="s">
        <v>645</v>
      </c>
      <c r="AC33" s="23" t="s">
        <v>645</v>
      </c>
      <c r="AD33" s="23" t="s">
        <v>645</v>
      </c>
      <c r="AE33" s="22">
        <v>4.4017734490000002</v>
      </c>
      <c r="AF33" s="22">
        <v>0.16099528099999999</v>
      </c>
      <c r="AG33" s="22">
        <v>7.9638132E-2</v>
      </c>
      <c r="AH33" s="22" t="s">
        <v>645</v>
      </c>
      <c r="AI33" s="22" t="s">
        <v>645</v>
      </c>
      <c r="AJ33" s="22" t="s">
        <v>645</v>
      </c>
      <c r="AK33" s="22" t="s">
        <v>645</v>
      </c>
      <c r="AL33" s="22" t="s">
        <v>645</v>
      </c>
      <c r="AM33" s="22" t="s">
        <v>645</v>
      </c>
      <c r="AN33" s="22">
        <v>1.4765245E-2</v>
      </c>
      <c r="AO33" s="22">
        <v>0.169057705</v>
      </c>
      <c r="AP33" s="22">
        <v>0.14631650700000001</v>
      </c>
      <c r="AQ33" s="22">
        <v>0.102220536</v>
      </c>
      <c r="AR33" s="22">
        <v>0.121374091</v>
      </c>
      <c r="AS33" s="22">
        <v>0.181366324</v>
      </c>
      <c r="AT33" s="22">
        <v>1.2653787473562677</v>
      </c>
      <c r="AU33" s="22">
        <v>0.30852305465094754</v>
      </c>
      <c r="AV33" s="24">
        <v>0.65588443349051007</v>
      </c>
      <c r="AW33" s="22" t="s">
        <v>645</v>
      </c>
      <c r="AX33" s="22" t="s">
        <v>645</v>
      </c>
      <c r="AY33" s="22" t="s">
        <v>645</v>
      </c>
      <c r="AZ33" s="22" t="s">
        <v>645</v>
      </c>
      <c r="BA33" s="22" t="s">
        <v>645</v>
      </c>
      <c r="BB33" s="24" t="s">
        <v>645</v>
      </c>
      <c r="BC33" s="22" t="s">
        <v>645</v>
      </c>
      <c r="BD33" s="22" t="s">
        <v>645</v>
      </c>
      <c r="BE33" s="22" t="s">
        <v>645</v>
      </c>
      <c r="BF33" s="22" t="s">
        <v>645</v>
      </c>
      <c r="BG33" s="22" t="s">
        <v>645</v>
      </c>
      <c r="BH33" s="24" t="s">
        <v>645</v>
      </c>
      <c r="BI33" s="22">
        <v>9.5779946149999997</v>
      </c>
      <c r="BJ33" s="22">
        <v>0.36061401599999998</v>
      </c>
      <c r="BK33" s="22">
        <v>0.203332121</v>
      </c>
      <c r="BL33" s="22">
        <v>3.7843789227735782</v>
      </c>
      <c r="BM33" s="22">
        <v>2.1347715119570383</v>
      </c>
      <c r="BN33" s="24">
        <v>2.2596528123036301</v>
      </c>
      <c r="BO33" s="23">
        <v>313.5972031</v>
      </c>
      <c r="BP33" s="23">
        <v>33.237359609999999</v>
      </c>
      <c r="BQ33" s="23">
        <v>72.952606990000007</v>
      </c>
      <c r="BR33" s="22">
        <v>0.216734229</v>
      </c>
      <c r="BS33" s="22">
        <v>9.6252691000000001E-2</v>
      </c>
      <c r="BT33" s="22">
        <v>5.8998117000000003E-2</v>
      </c>
      <c r="BU33" s="29">
        <v>12.95765147</v>
      </c>
      <c r="BV33" s="29">
        <v>3.2975759E-2</v>
      </c>
      <c r="BW33" s="29">
        <v>3.0937823999999999E-2</v>
      </c>
      <c r="BX33" s="29">
        <v>12.237029229999999</v>
      </c>
      <c r="BY33" s="29">
        <v>1.5615733E-2</v>
      </c>
      <c r="BZ33" s="29">
        <v>1.5666308E-2</v>
      </c>
      <c r="CA33" s="29">
        <v>12.56314454</v>
      </c>
      <c r="CB33" s="29">
        <v>2.4041781000000002E-2</v>
      </c>
      <c r="CC33" s="29">
        <v>2.2798652999999999E-2</v>
      </c>
      <c r="CD33" s="29">
        <v>12.037268060000001</v>
      </c>
      <c r="CE33" s="29">
        <v>1.4828815E-2</v>
      </c>
      <c r="CF33" s="29">
        <v>1.4863885E-2</v>
      </c>
      <c r="CG33" s="29">
        <v>11.89729887</v>
      </c>
      <c r="CH33" s="29">
        <v>1.2663397E-2</v>
      </c>
      <c r="CI33" s="29">
        <v>1.2758877E-2</v>
      </c>
      <c r="CJ33" s="29">
        <v>11.861774540000001</v>
      </c>
      <c r="CK33" s="29">
        <v>1.1315142E-2</v>
      </c>
      <c r="CL33" s="29">
        <v>1.2320118E-2</v>
      </c>
      <c r="CM33" s="29">
        <v>10.994653039999999</v>
      </c>
      <c r="CN33" s="29">
        <v>1.0133829E-2</v>
      </c>
      <c r="CO33" s="29">
        <v>1.1010815E-2</v>
      </c>
      <c r="CP33" s="29">
        <v>10.675127529999999</v>
      </c>
      <c r="CQ33" s="29">
        <v>1.157855E-2</v>
      </c>
      <c r="CR33" s="29">
        <v>1.2270882E-2</v>
      </c>
      <c r="CS33" s="29">
        <v>10.62779349</v>
      </c>
      <c r="CT33" s="29">
        <v>1.1022860000000001E-2</v>
      </c>
      <c r="CU33" s="29">
        <v>1.1437572999999999E-2</v>
      </c>
      <c r="CV33" s="29">
        <v>10.60629359</v>
      </c>
      <c r="CW33" s="29">
        <v>1.1296208E-2</v>
      </c>
      <c r="CX33" s="29">
        <v>1.1334838E-2</v>
      </c>
      <c r="CY33" s="29">
        <v>10.6216159</v>
      </c>
      <c r="CZ33" s="29">
        <v>1.1946543E-2</v>
      </c>
      <c r="DA33" s="29">
        <v>1.2185088E-2</v>
      </c>
      <c r="DB33" s="29">
        <v>10.601718310000001</v>
      </c>
      <c r="DC33" s="29">
        <v>1.2930703999999999E-2</v>
      </c>
      <c r="DD33" s="29">
        <v>1.2155571E-2</v>
      </c>
      <c r="DE33" s="29" t="s">
        <v>645</v>
      </c>
      <c r="DF33" s="29" t="s">
        <v>645</v>
      </c>
      <c r="DG33" s="29" t="s">
        <v>645</v>
      </c>
      <c r="DH33" s="29" t="s">
        <v>645</v>
      </c>
      <c r="DI33" s="29" t="s">
        <v>645</v>
      </c>
      <c r="DJ33" s="29" t="s">
        <v>645</v>
      </c>
      <c r="DK33" s="29" t="s">
        <v>645</v>
      </c>
      <c r="DL33" s="29" t="s">
        <v>645</v>
      </c>
      <c r="DM33" s="29" t="s">
        <v>645</v>
      </c>
      <c r="DN33" s="29" t="s">
        <v>645</v>
      </c>
      <c r="DO33" s="29" t="s">
        <v>645</v>
      </c>
      <c r="DP33" s="29" t="s">
        <v>645</v>
      </c>
      <c r="DQ33" s="29" t="s">
        <v>645</v>
      </c>
      <c r="DR33" s="29" t="s">
        <v>645</v>
      </c>
      <c r="DS33" s="29" t="s">
        <v>645</v>
      </c>
      <c r="DT33" s="29" t="s">
        <v>645</v>
      </c>
      <c r="DU33" s="29" t="s">
        <v>645</v>
      </c>
      <c r="DV33" s="29" t="s">
        <v>645</v>
      </c>
      <c r="DW33" s="29" t="s">
        <v>645</v>
      </c>
      <c r="DX33" s="29" t="s">
        <v>645</v>
      </c>
      <c r="DY33" s="29" t="s">
        <v>645</v>
      </c>
      <c r="DZ33" s="29" t="s">
        <v>645</v>
      </c>
      <c r="EA33" s="29" t="s">
        <v>645</v>
      </c>
      <c r="EB33" s="29" t="s">
        <v>645</v>
      </c>
      <c r="EC33" s="29" t="s">
        <v>645</v>
      </c>
      <c r="ED33" s="29" t="s">
        <v>645</v>
      </c>
      <c r="EE33" s="29" t="s">
        <v>645</v>
      </c>
      <c r="EF33" s="29" t="s">
        <v>645</v>
      </c>
      <c r="EG33" s="29" t="s">
        <v>645</v>
      </c>
      <c r="EH33" s="29" t="s">
        <v>645</v>
      </c>
      <c r="EI33" s="29" t="s">
        <v>645</v>
      </c>
      <c r="EJ33" s="29" t="s">
        <v>645</v>
      </c>
      <c r="EK33" s="29" t="s">
        <v>645</v>
      </c>
      <c r="EL33" s="29" t="s">
        <v>645</v>
      </c>
      <c r="EM33" s="29" t="s">
        <v>645</v>
      </c>
      <c r="EN33" s="29" t="s">
        <v>645</v>
      </c>
      <c r="EO33" s="29" t="s">
        <v>645</v>
      </c>
      <c r="EP33" s="29" t="s">
        <v>645</v>
      </c>
      <c r="EQ33" s="29" t="s">
        <v>645</v>
      </c>
      <c r="ER33" s="29" t="s">
        <v>645</v>
      </c>
      <c r="ES33" s="29" t="s">
        <v>645</v>
      </c>
      <c r="ET33" s="29" t="s">
        <v>645</v>
      </c>
      <c r="EU33" s="29" t="s">
        <v>645</v>
      </c>
      <c r="EV33" s="29" t="s">
        <v>645</v>
      </c>
      <c r="EW33" s="29" t="s">
        <v>645</v>
      </c>
      <c r="EX33" s="29" t="s">
        <v>645</v>
      </c>
      <c r="EY33" s="29" t="s">
        <v>645</v>
      </c>
      <c r="EZ33" s="29" t="s">
        <v>645</v>
      </c>
      <c r="FA33" s="29" t="s">
        <v>645</v>
      </c>
      <c r="FB33" s="29" t="s">
        <v>645</v>
      </c>
      <c r="FC33" s="29" t="s">
        <v>645</v>
      </c>
      <c r="FD33" s="29" t="s">
        <v>645</v>
      </c>
      <c r="FE33" s="29" t="s">
        <v>645</v>
      </c>
      <c r="FF33" s="29" t="s">
        <v>645</v>
      </c>
      <c r="FG33" s="29" t="s">
        <v>645</v>
      </c>
      <c r="FH33" s="29" t="s">
        <v>645</v>
      </c>
      <c r="FI33" s="29" t="s">
        <v>645</v>
      </c>
      <c r="FJ33" s="29" t="s">
        <v>645</v>
      </c>
      <c r="FK33" s="29" t="s">
        <v>645</v>
      </c>
      <c r="FL33" s="29" t="s">
        <v>645</v>
      </c>
      <c r="FM33" s="29" t="s">
        <v>645</v>
      </c>
      <c r="FN33" s="29" t="s">
        <v>645</v>
      </c>
      <c r="FO33" s="29" t="s">
        <v>645</v>
      </c>
      <c r="FP33" s="29" t="s">
        <v>645</v>
      </c>
      <c r="FQ33" s="29" t="s">
        <v>645</v>
      </c>
      <c r="FR33" s="29" t="s">
        <v>645</v>
      </c>
      <c r="FS33" s="29" t="s">
        <v>645</v>
      </c>
      <c r="FT33" s="29" t="s">
        <v>645</v>
      </c>
      <c r="FU33" s="29" t="s">
        <v>645</v>
      </c>
      <c r="FV33" s="29" t="s">
        <v>645</v>
      </c>
      <c r="FW33" s="29" t="s">
        <v>645</v>
      </c>
      <c r="FX33" s="29" t="s">
        <v>645</v>
      </c>
      <c r="FY33" s="29" t="s">
        <v>645</v>
      </c>
      <c r="FZ33" s="29" t="s">
        <v>645</v>
      </c>
      <c r="GA33" s="29" t="s">
        <v>645</v>
      </c>
      <c r="GB33" s="29" t="s">
        <v>645</v>
      </c>
      <c r="GC33" s="29" t="s">
        <v>645</v>
      </c>
      <c r="GD33" s="29" t="s">
        <v>645</v>
      </c>
      <c r="GE33" s="29" t="s">
        <v>645</v>
      </c>
      <c r="GF33" s="29" t="s">
        <v>645</v>
      </c>
      <c r="GG33" s="29" t="s">
        <v>645</v>
      </c>
      <c r="GH33" s="29" t="s">
        <v>645</v>
      </c>
      <c r="GI33" s="29" t="s">
        <v>645</v>
      </c>
      <c r="GJ33" s="29" t="s">
        <v>645</v>
      </c>
      <c r="GK33" s="29" t="s">
        <v>645</v>
      </c>
      <c r="GL33" s="29" t="s">
        <v>645</v>
      </c>
      <c r="GM33" s="29" t="s">
        <v>645</v>
      </c>
      <c r="GN33" s="29" t="s">
        <v>645</v>
      </c>
      <c r="GO33" s="29" t="s">
        <v>645</v>
      </c>
      <c r="GP33" s="29" t="s">
        <v>645</v>
      </c>
      <c r="GQ33" s="29" t="s">
        <v>645</v>
      </c>
      <c r="GR33" s="29" t="s">
        <v>645</v>
      </c>
      <c r="GS33" s="29" t="s">
        <v>645</v>
      </c>
      <c r="GT33" s="29" t="s">
        <v>645</v>
      </c>
      <c r="GU33" s="29" t="s">
        <v>645</v>
      </c>
      <c r="GV33" s="29" t="s">
        <v>645</v>
      </c>
      <c r="GW33" s="29" t="s">
        <v>645</v>
      </c>
      <c r="GX33" s="29" t="s">
        <v>645</v>
      </c>
      <c r="GY33" s="29" t="s">
        <v>645</v>
      </c>
      <c r="GZ33" s="29" t="s">
        <v>645</v>
      </c>
      <c r="HA33" s="29" t="s">
        <v>645</v>
      </c>
      <c r="HB33" s="29" t="s">
        <v>645</v>
      </c>
      <c r="HC33" s="29" t="s">
        <v>645</v>
      </c>
      <c r="HD33" s="29" t="s">
        <v>645</v>
      </c>
      <c r="HE33" s="29" t="s">
        <v>645</v>
      </c>
      <c r="HF33" s="29" t="s">
        <v>645</v>
      </c>
      <c r="HG33" s="29" t="s">
        <v>645</v>
      </c>
      <c r="HH33" s="29" t="s">
        <v>645</v>
      </c>
      <c r="HI33" s="29">
        <v>10.880311020000001</v>
      </c>
      <c r="HJ33" s="29">
        <v>1.4384562759999999</v>
      </c>
      <c r="HK33" s="29">
        <v>0.93847682600000004</v>
      </c>
    </row>
    <row r="34" spans="1:219">
      <c r="A34">
        <v>201617985</v>
      </c>
      <c r="B34" t="s">
        <v>570</v>
      </c>
      <c r="C34">
        <v>32</v>
      </c>
      <c r="D34" s="22">
        <v>0.53397562300000001</v>
      </c>
      <c r="E34" s="22">
        <v>2.9236235999999999E-2</v>
      </c>
      <c r="F34" s="22">
        <v>2.6140276E-2</v>
      </c>
      <c r="G34" s="22" t="s">
        <v>645</v>
      </c>
      <c r="H34" s="22" t="s">
        <v>645</v>
      </c>
      <c r="I34" s="22" t="s">
        <v>645</v>
      </c>
      <c r="J34" s="22" t="s">
        <v>645</v>
      </c>
      <c r="K34" s="22" t="s">
        <v>645</v>
      </c>
      <c r="L34" s="22" t="s">
        <v>645</v>
      </c>
      <c r="M34" s="22">
        <v>0.51276016700000004</v>
      </c>
      <c r="N34" s="22">
        <v>2.9093870000000001E-2</v>
      </c>
      <c r="O34" s="22">
        <v>2.5463771999999999E-2</v>
      </c>
      <c r="P34" s="22" t="s">
        <v>645</v>
      </c>
      <c r="Q34" s="22" t="s">
        <v>645</v>
      </c>
      <c r="R34" s="22" t="s">
        <v>645</v>
      </c>
      <c r="S34" s="22" t="s">
        <v>645</v>
      </c>
      <c r="T34" s="22" t="s">
        <v>645</v>
      </c>
      <c r="U34" s="22" t="s">
        <v>645</v>
      </c>
      <c r="V34" s="23">
        <v>3795.920091</v>
      </c>
      <c r="W34" s="23">
        <v>47.01833233</v>
      </c>
      <c r="X34" s="23">
        <v>39.433989939999996</v>
      </c>
      <c r="Y34" s="23" t="s">
        <v>645</v>
      </c>
      <c r="Z34" s="23" t="s">
        <v>645</v>
      </c>
      <c r="AA34" s="23" t="s">
        <v>645</v>
      </c>
      <c r="AB34" s="23" t="s">
        <v>645</v>
      </c>
      <c r="AC34" s="23" t="s">
        <v>645</v>
      </c>
      <c r="AD34" s="23" t="s">
        <v>645</v>
      </c>
      <c r="AE34" s="22">
        <v>4.7469946509999996</v>
      </c>
      <c r="AF34" s="22">
        <v>2.2856408000000002E-2</v>
      </c>
      <c r="AG34" s="22">
        <v>2.6439075999999999E-2</v>
      </c>
      <c r="AH34" s="22" t="s">
        <v>645</v>
      </c>
      <c r="AI34" s="22" t="s">
        <v>645</v>
      </c>
      <c r="AJ34" s="22" t="s">
        <v>645</v>
      </c>
      <c r="AK34" s="22" t="s">
        <v>645</v>
      </c>
      <c r="AL34" s="22" t="s">
        <v>645</v>
      </c>
      <c r="AM34" s="22" t="s">
        <v>645</v>
      </c>
      <c r="AN34" s="22">
        <v>-6.7724922000000007E-2</v>
      </c>
      <c r="AO34" s="22">
        <v>0.106302971</v>
      </c>
      <c r="AP34" s="22">
        <v>9.2424426000000004E-2</v>
      </c>
      <c r="AQ34" s="22">
        <v>-1.3117924839999999</v>
      </c>
      <c r="AR34" s="22">
        <v>6.6520734999999998E-2</v>
      </c>
      <c r="AS34" s="22">
        <v>5.7778793000000002E-2</v>
      </c>
      <c r="AT34" s="22">
        <v>4.877614982140098E-2</v>
      </c>
      <c r="AU34" s="22">
        <v>6.9269863735890724E-3</v>
      </c>
      <c r="AV34" s="24">
        <v>6.9406685885379515E-3</v>
      </c>
      <c r="AW34" s="22" t="s">
        <v>645</v>
      </c>
      <c r="AX34" s="22" t="s">
        <v>645</v>
      </c>
      <c r="AY34" s="22" t="s">
        <v>645</v>
      </c>
      <c r="AZ34" s="22" t="s">
        <v>645</v>
      </c>
      <c r="BA34" s="22" t="s">
        <v>645</v>
      </c>
      <c r="BB34" s="24" t="s">
        <v>645</v>
      </c>
      <c r="BC34" s="22" t="s">
        <v>645</v>
      </c>
      <c r="BD34" s="22" t="s">
        <v>645</v>
      </c>
      <c r="BE34" s="22" t="s">
        <v>645</v>
      </c>
      <c r="BF34" s="22" t="s">
        <v>645</v>
      </c>
      <c r="BG34" s="22" t="s">
        <v>645</v>
      </c>
      <c r="BH34" s="24" t="s">
        <v>645</v>
      </c>
      <c r="BI34" s="22">
        <v>9.6231563490000003</v>
      </c>
      <c r="BJ34" s="22">
        <v>0.37879225599999999</v>
      </c>
      <c r="BK34" s="22">
        <v>0.37872744600000002</v>
      </c>
      <c r="BL34" s="22">
        <v>4.1991012731648958</v>
      </c>
      <c r="BM34" s="22">
        <v>2.4437497801142607</v>
      </c>
      <c r="BN34" s="24">
        <v>5.844368919647839</v>
      </c>
      <c r="BO34" s="23">
        <v>117.7418447</v>
      </c>
      <c r="BP34" s="23">
        <v>8.2120038740000005</v>
      </c>
      <c r="BQ34" s="23">
        <v>7.4885708989999999</v>
      </c>
      <c r="BR34" s="22">
        <v>0.227287027</v>
      </c>
      <c r="BS34" s="22">
        <v>7.4345813999999996E-2</v>
      </c>
      <c r="BT34" s="22">
        <v>5.0766565E-2</v>
      </c>
      <c r="BU34" s="29">
        <v>16.306489639999999</v>
      </c>
      <c r="BV34" s="29">
        <v>2.3858855000000002E-2</v>
      </c>
      <c r="BW34" s="29">
        <v>2.3584695999999999E-2</v>
      </c>
      <c r="BX34" s="29">
        <v>14.8649358</v>
      </c>
      <c r="BY34" s="29">
        <v>2.4163358999999999E-2</v>
      </c>
      <c r="BZ34" s="29">
        <v>2.3562179999999999E-2</v>
      </c>
      <c r="CA34" s="29">
        <v>15.6981357</v>
      </c>
      <c r="CB34" s="29">
        <v>2.2128276999999998E-2</v>
      </c>
      <c r="CC34" s="29">
        <v>2.1861197999999998E-2</v>
      </c>
      <c r="CD34" s="29">
        <v>14.32567669</v>
      </c>
      <c r="CE34" s="29">
        <v>2.9858284999999998E-2</v>
      </c>
      <c r="CF34" s="29">
        <v>3.0573313000000001E-2</v>
      </c>
      <c r="CG34" s="29">
        <v>13.514313189999999</v>
      </c>
      <c r="CH34" s="29">
        <v>1.3050124999999999E-2</v>
      </c>
      <c r="CI34" s="29">
        <v>1.2127447E-2</v>
      </c>
      <c r="CJ34" s="29">
        <v>13.055503979999999</v>
      </c>
      <c r="CK34" s="29">
        <v>1.2987899000000001E-2</v>
      </c>
      <c r="CL34" s="29">
        <v>1.2192298000000001E-2</v>
      </c>
      <c r="CM34" s="29">
        <v>11.740717030000001</v>
      </c>
      <c r="CN34" s="29">
        <v>1.2583454000000001E-2</v>
      </c>
      <c r="CO34" s="29">
        <v>1.1284605E-2</v>
      </c>
      <c r="CP34" s="29">
        <v>11.08797596</v>
      </c>
      <c r="CQ34" s="29">
        <v>1.6676078E-2</v>
      </c>
      <c r="CR34" s="29">
        <v>1.6910385E-2</v>
      </c>
      <c r="CS34" s="29">
        <v>10.88025968</v>
      </c>
      <c r="CT34" s="29">
        <v>1.3447883000000001E-2</v>
      </c>
      <c r="CU34" s="29">
        <v>1.3588747999999999E-2</v>
      </c>
      <c r="CV34" s="29">
        <v>10.77401036</v>
      </c>
      <c r="CW34" s="29">
        <v>1.1318755E-2</v>
      </c>
      <c r="CX34" s="29">
        <v>1.1007563E-2</v>
      </c>
      <c r="CY34" s="29">
        <v>10.706064270000001</v>
      </c>
      <c r="CZ34" s="29">
        <v>1.9761559000000001E-2</v>
      </c>
      <c r="DA34" s="29">
        <v>1.8887047000000001E-2</v>
      </c>
      <c r="DB34" s="29">
        <v>10.605026970000001</v>
      </c>
      <c r="DC34" s="29">
        <v>2.0955122999999999E-2</v>
      </c>
      <c r="DD34" s="29">
        <v>1.9102356000000001E-2</v>
      </c>
      <c r="DE34" s="29" t="s">
        <v>645</v>
      </c>
      <c r="DF34" s="29" t="s">
        <v>645</v>
      </c>
      <c r="DG34" s="29" t="s">
        <v>645</v>
      </c>
      <c r="DH34" s="29" t="s">
        <v>645</v>
      </c>
      <c r="DI34" s="29" t="s">
        <v>645</v>
      </c>
      <c r="DJ34" s="29" t="s">
        <v>645</v>
      </c>
      <c r="DK34" s="29" t="s">
        <v>645</v>
      </c>
      <c r="DL34" s="29" t="s">
        <v>645</v>
      </c>
      <c r="DM34" s="29" t="s">
        <v>645</v>
      </c>
      <c r="DN34" s="29" t="s">
        <v>645</v>
      </c>
      <c r="DO34" s="29" t="s">
        <v>645</v>
      </c>
      <c r="DP34" s="29" t="s">
        <v>645</v>
      </c>
      <c r="DQ34" s="29" t="s">
        <v>645</v>
      </c>
      <c r="DR34" s="29" t="s">
        <v>645</v>
      </c>
      <c r="DS34" s="29" t="s">
        <v>645</v>
      </c>
      <c r="DT34" s="29" t="s">
        <v>645</v>
      </c>
      <c r="DU34" s="29" t="s">
        <v>645</v>
      </c>
      <c r="DV34" s="29" t="s">
        <v>645</v>
      </c>
      <c r="DW34" s="29" t="s">
        <v>645</v>
      </c>
      <c r="DX34" s="29" t="s">
        <v>645</v>
      </c>
      <c r="DY34" s="29" t="s">
        <v>645</v>
      </c>
      <c r="DZ34" s="29" t="s">
        <v>645</v>
      </c>
      <c r="EA34" s="29" t="s">
        <v>645</v>
      </c>
      <c r="EB34" s="29" t="s">
        <v>645</v>
      </c>
      <c r="EC34" s="29" t="s">
        <v>645</v>
      </c>
      <c r="ED34" s="29" t="s">
        <v>645</v>
      </c>
      <c r="EE34" s="29" t="s">
        <v>645</v>
      </c>
      <c r="EF34" s="29" t="s">
        <v>645</v>
      </c>
      <c r="EG34" s="29" t="s">
        <v>645</v>
      </c>
      <c r="EH34" s="29" t="s">
        <v>645</v>
      </c>
      <c r="EI34" s="29" t="s">
        <v>645</v>
      </c>
      <c r="EJ34" s="29" t="s">
        <v>645</v>
      </c>
      <c r="EK34" s="29" t="s">
        <v>645</v>
      </c>
      <c r="EL34" s="29" t="s">
        <v>645</v>
      </c>
      <c r="EM34" s="29" t="s">
        <v>645</v>
      </c>
      <c r="EN34" s="29" t="s">
        <v>645</v>
      </c>
      <c r="EO34" s="29" t="s">
        <v>645</v>
      </c>
      <c r="EP34" s="29" t="s">
        <v>645</v>
      </c>
      <c r="EQ34" s="29" t="s">
        <v>645</v>
      </c>
      <c r="ER34" s="29" t="s">
        <v>645</v>
      </c>
      <c r="ES34" s="29" t="s">
        <v>645</v>
      </c>
      <c r="ET34" s="29" t="s">
        <v>645</v>
      </c>
      <c r="EU34" s="29" t="s">
        <v>645</v>
      </c>
      <c r="EV34" s="29" t="s">
        <v>645</v>
      </c>
      <c r="EW34" s="29" t="s">
        <v>645</v>
      </c>
      <c r="EX34" s="29" t="s">
        <v>645</v>
      </c>
      <c r="EY34" s="29" t="s">
        <v>645</v>
      </c>
      <c r="EZ34" s="29" t="s">
        <v>645</v>
      </c>
      <c r="FA34" s="29" t="s">
        <v>645</v>
      </c>
      <c r="FB34" s="29" t="s">
        <v>645</v>
      </c>
      <c r="FC34" s="29" t="s">
        <v>645</v>
      </c>
      <c r="FD34" s="29" t="s">
        <v>645</v>
      </c>
      <c r="FE34" s="29" t="s">
        <v>645</v>
      </c>
      <c r="FF34" s="29" t="s">
        <v>645</v>
      </c>
      <c r="FG34" s="29" t="s">
        <v>645</v>
      </c>
      <c r="FH34" s="29" t="s">
        <v>645</v>
      </c>
      <c r="FI34" s="29" t="s">
        <v>645</v>
      </c>
      <c r="FJ34" s="29" t="s">
        <v>645</v>
      </c>
      <c r="FK34" s="29" t="s">
        <v>645</v>
      </c>
      <c r="FL34" s="29" t="s">
        <v>645</v>
      </c>
      <c r="FM34" s="29" t="s">
        <v>645</v>
      </c>
      <c r="FN34" s="29" t="s">
        <v>645</v>
      </c>
      <c r="FO34" s="29" t="s">
        <v>645</v>
      </c>
      <c r="FP34" s="29" t="s">
        <v>645</v>
      </c>
      <c r="FQ34" s="29" t="s">
        <v>645</v>
      </c>
      <c r="FR34" s="29" t="s">
        <v>645</v>
      </c>
      <c r="FS34" s="29" t="s">
        <v>645</v>
      </c>
      <c r="FT34" s="29" t="s">
        <v>645</v>
      </c>
      <c r="FU34" s="29" t="s">
        <v>645</v>
      </c>
      <c r="FV34" s="29" t="s">
        <v>645</v>
      </c>
      <c r="FW34" s="29" t="s">
        <v>645</v>
      </c>
      <c r="FX34" s="29" t="s">
        <v>645</v>
      </c>
      <c r="FY34" s="29" t="s">
        <v>645</v>
      </c>
      <c r="FZ34" s="29" t="s">
        <v>645</v>
      </c>
      <c r="GA34" s="29" t="s">
        <v>645</v>
      </c>
      <c r="GB34" s="29" t="s">
        <v>645</v>
      </c>
      <c r="GC34" s="29" t="s">
        <v>645</v>
      </c>
      <c r="GD34" s="29" t="s">
        <v>645</v>
      </c>
      <c r="GE34" s="29" t="s">
        <v>645</v>
      </c>
      <c r="GF34" s="29" t="s">
        <v>645</v>
      </c>
      <c r="GG34" s="29" t="s">
        <v>645</v>
      </c>
      <c r="GH34" s="29" t="s">
        <v>645</v>
      </c>
      <c r="GI34" s="29" t="s">
        <v>645</v>
      </c>
      <c r="GJ34" s="29" t="s">
        <v>645</v>
      </c>
      <c r="GK34" s="29" t="s">
        <v>645</v>
      </c>
      <c r="GL34" s="29" t="s">
        <v>645</v>
      </c>
      <c r="GM34" s="29" t="s">
        <v>645</v>
      </c>
      <c r="GN34" s="29" t="s">
        <v>645</v>
      </c>
      <c r="GO34" s="29" t="s">
        <v>645</v>
      </c>
      <c r="GP34" s="29" t="s">
        <v>645</v>
      </c>
      <c r="GQ34" s="29" t="s">
        <v>645</v>
      </c>
      <c r="GR34" s="29" t="s">
        <v>645</v>
      </c>
      <c r="GS34" s="29" t="s">
        <v>645</v>
      </c>
      <c r="GT34" s="29" t="s">
        <v>645</v>
      </c>
      <c r="GU34" s="29" t="s">
        <v>645</v>
      </c>
      <c r="GV34" s="29" t="s">
        <v>645</v>
      </c>
      <c r="GW34" s="29" t="s">
        <v>645</v>
      </c>
      <c r="GX34" s="29" t="s">
        <v>645</v>
      </c>
      <c r="GY34" s="29" t="s">
        <v>645</v>
      </c>
      <c r="GZ34" s="29" t="s">
        <v>645</v>
      </c>
      <c r="HA34" s="29" t="s">
        <v>645</v>
      </c>
      <c r="HB34" s="29" t="s">
        <v>645</v>
      </c>
      <c r="HC34" s="29" t="s">
        <v>645</v>
      </c>
      <c r="HD34" s="29" t="s">
        <v>645</v>
      </c>
      <c r="HE34" s="29" t="s">
        <v>645</v>
      </c>
      <c r="HF34" s="29" t="s">
        <v>645</v>
      </c>
      <c r="HG34" s="29" t="s">
        <v>645</v>
      </c>
      <c r="HH34" s="29" t="s">
        <v>645</v>
      </c>
      <c r="HI34" s="29">
        <v>6.0842842660000001</v>
      </c>
      <c r="HJ34" s="29">
        <v>1.6833359139999999</v>
      </c>
      <c r="HK34" s="29">
        <v>0.96976878399999999</v>
      </c>
    </row>
    <row r="35" spans="1:219">
      <c r="A35">
        <v>201626686</v>
      </c>
      <c r="B35" t="s">
        <v>571</v>
      </c>
      <c r="C35">
        <v>33</v>
      </c>
      <c r="D35" s="22">
        <v>1.329138978</v>
      </c>
      <c r="E35" s="22">
        <v>0.116180585</v>
      </c>
      <c r="F35" s="22">
        <v>0.161205924</v>
      </c>
      <c r="G35" s="22">
        <v>0.97516135999999998</v>
      </c>
      <c r="H35" s="22">
        <v>0.43198048500000003</v>
      </c>
      <c r="I35" s="22">
        <v>0.237299654</v>
      </c>
      <c r="J35" s="22" t="s">
        <v>645</v>
      </c>
      <c r="K35" s="22" t="s">
        <v>645</v>
      </c>
      <c r="L35" s="22" t="s">
        <v>645</v>
      </c>
      <c r="M35" s="22">
        <v>1.5136969119999999</v>
      </c>
      <c r="N35" s="22">
        <v>0.221611063</v>
      </c>
      <c r="O35" s="22">
        <v>0.525220668</v>
      </c>
      <c r="P35" s="22">
        <v>0.90047598100000004</v>
      </c>
      <c r="Q35" s="22">
        <v>0.3858605</v>
      </c>
      <c r="R35" s="22">
        <v>0.37007393900000002</v>
      </c>
      <c r="S35" s="22" t="s">
        <v>645</v>
      </c>
      <c r="T35" s="22" t="s">
        <v>645</v>
      </c>
      <c r="U35" s="22" t="s">
        <v>645</v>
      </c>
      <c r="V35" s="23">
        <v>6497.6114049999996</v>
      </c>
      <c r="W35" s="23">
        <v>164.93555190000001</v>
      </c>
      <c r="X35" s="23">
        <v>148.50591439999999</v>
      </c>
      <c r="Y35" s="23">
        <v>5674.8092189999998</v>
      </c>
      <c r="Z35" s="23">
        <v>1925.9686610000001</v>
      </c>
      <c r="AA35" s="23">
        <v>664.97755380000001</v>
      </c>
      <c r="AB35" s="23" t="s">
        <v>645</v>
      </c>
      <c r="AC35" s="23" t="s">
        <v>645</v>
      </c>
      <c r="AD35" s="23" t="s">
        <v>645</v>
      </c>
      <c r="AE35" s="22">
        <v>4.1979317079999996</v>
      </c>
      <c r="AF35" s="22">
        <v>0.210357127</v>
      </c>
      <c r="AG35" s="22">
        <v>0.10734587399999999</v>
      </c>
      <c r="AH35" s="22">
        <v>4.5201022599999998</v>
      </c>
      <c r="AI35" s="22">
        <v>0.209869431</v>
      </c>
      <c r="AJ35" s="22">
        <v>0.23140235000000001</v>
      </c>
      <c r="AK35" s="22" t="s">
        <v>645</v>
      </c>
      <c r="AL35" s="22" t="s">
        <v>645</v>
      </c>
      <c r="AM35" s="22" t="s">
        <v>645</v>
      </c>
      <c r="AN35" s="22">
        <v>3.156403E-2</v>
      </c>
      <c r="AO35" s="22">
        <v>0.143170929</v>
      </c>
      <c r="AP35" s="22">
        <v>0.115914272</v>
      </c>
      <c r="AQ35" s="22">
        <v>0.58125843099999996</v>
      </c>
      <c r="AR35" s="22">
        <v>0.15942352700000001</v>
      </c>
      <c r="AS35" s="22">
        <v>0.23242274800000001</v>
      </c>
      <c r="AT35" s="22">
        <v>3.812926476621318</v>
      </c>
      <c r="AU35" s="22">
        <v>1.1715220337103878</v>
      </c>
      <c r="AV35" s="24">
        <v>2.6985755340624675</v>
      </c>
      <c r="AW35" s="22">
        <v>-0.124108446</v>
      </c>
      <c r="AX35" s="22">
        <v>1.205715965</v>
      </c>
      <c r="AY35" s="22">
        <v>0.49799125100000002</v>
      </c>
      <c r="AZ35" s="22">
        <v>0.75143523259543377</v>
      </c>
      <c r="BA35" s="22">
        <v>0.70464280370860743</v>
      </c>
      <c r="BB35" s="24">
        <v>1.6138461041409422</v>
      </c>
      <c r="BC35" s="22" t="s">
        <v>645</v>
      </c>
      <c r="BD35" s="22" t="s">
        <v>645</v>
      </c>
      <c r="BE35" s="22" t="s">
        <v>645</v>
      </c>
      <c r="BF35" s="22" t="s">
        <v>645</v>
      </c>
      <c r="BG35" s="22" t="s">
        <v>645</v>
      </c>
      <c r="BH35" s="24" t="s">
        <v>645</v>
      </c>
      <c r="BI35" s="22">
        <v>9.3321659829999994</v>
      </c>
      <c r="BJ35" s="22">
        <v>0.12486180400000001</v>
      </c>
      <c r="BK35" s="22">
        <v>0.114811175</v>
      </c>
      <c r="BL35" s="22">
        <v>2.1486515103055943</v>
      </c>
      <c r="BM35" s="22">
        <v>0.53687738694648457</v>
      </c>
      <c r="BN35" s="24">
        <v>0.65018259896192787</v>
      </c>
      <c r="BO35" s="23">
        <v>463.9115367</v>
      </c>
      <c r="BP35" s="23">
        <v>80.991895439999993</v>
      </c>
      <c r="BQ35" s="23">
        <v>134.35242199999999</v>
      </c>
      <c r="BR35" s="22">
        <v>0.18820548400000001</v>
      </c>
      <c r="BS35" s="22">
        <v>0.10386445699999999</v>
      </c>
      <c r="BT35" s="22">
        <v>7.8405142999999997E-2</v>
      </c>
      <c r="BU35" s="29">
        <v>12.095989980000001</v>
      </c>
      <c r="BV35" s="29">
        <v>1.8696562999999999E-2</v>
      </c>
      <c r="BW35" s="29">
        <v>1.9498181E-2</v>
      </c>
      <c r="BX35" s="29">
        <v>11.53475751</v>
      </c>
      <c r="BY35" s="29">
        <v>1.5119120999999999E-2</v>
      </c>
      <c r="BZ35" s="29">
        <v>1.4494593E-2</v>
      </c>
      <c r="CA35" s="29">
        <v>11.76945068</v>
      </c>
      <c r="CB35" s="29">
        <v>1.5332141000000001E-2</v>
      </c>
      <c r="CC35" s="29">
        <v>1.6442788E-2</v>
      </c>
      <c r="CD35" s="29">
        <v>11.390389389999999</v>
      </c>
      <c r="CE35" s="29">
        <v>1.5524391E-2</v>
      </c>
      <c r="CF35" s="29">
        <v>1.5396864E-2</v>
      </c>
      <c r="CG35" s="29">
        <v>11.307271930000001</v>
      </c>
      <c r="CH35" s="29">
        <v>1.3263163999999999E-2</v>
      </c>
      <c r="CI35" s="29">
        <v>1.3985809E-2</v>
      </c>
      <c r="CJ35" s="29">
        <v>11.31449621</v>
      </c>
      <c r="CK35" s="29">
        <v>1.2090409999999999E-2</v>
      </c>
      <c r="CL35" s="29">
        <v>1.3676676E-2</v>
      </c>
      <c r="CM35" s="29">
        <v>10.513036919999999</v>
      </c>
      <c r="CN35" s="29">
        <v>1.0563629E-2</v>
      </c>
      <c r="CO35" s="29">
        <v>1.1796210999999999E-2</v>
      </c>
      <c r="CP35" s="29">
        <v>10.26480477</v>
      </c>
      <c r="CQ35" s="29">
        <v>1.0923222999999999E-2</v>
      </c>
      <c r="CR35" s="29">
        <v>1.0899572999999999E-2</v>
      </c>
      <c r="CS35" s="29">
        <v>10.22388144</v>
      </c>
      <c r="CT35" s="29">
        <v>1.0118377E-2</v>
      </c>
      <c r="CU35" s="29">
        <v>1.0116907E-2</v>
      </c>
      <c r="CV35" s="29">
        <v>10.205743719999999</v>
      </c>
      <c r="CW35" s="29">
        <v>1.0337631999999999E-2</v>
      </c>
      <c r="CX35" s="29">
        <v>1.0092248E-2</v>
      </c>
      <c r="CY35" s="29">
        <v>10.205000650000001</v>
      </c>
      <c r="CZ35" s="29">
        <v>1.1308845999999999E-2</v>
      </c>
      <c r="DA35" s="29">
        <v>1.1563657E-2</v>
      </c>
      <c r="DB35" s="29">
        <v>10.201398259999999</v>
      </c>
      <c r="DC35" s="29">
        <v>1.1632824E-2</v>
      </c>
      <c r="DD35" s="29">
        <v>1.077993E-2</v>
      </c>
      <c r="DE35" s="29">
        <v>12.23345524</v>
      </c>
      <c r="DF35" s="29">
        <v>0.134762776</v>
      </c>
      <c r="DG35" s="29">
        <v>0.39868339200000003</v>
      </c>
      <c r="DH35" s="29">
        <v>14.41695475</v>
      </c>
      <c r="DI35" s="29">
        <v>1.2856556560000001</v>
      </c>
      <c r="DJ35" s="29">
        <v>4.6631558100000001</v>
      </c>
      <c r="DK35" s="29" t="s">
        <v>645</v>
      </c>
      <c r="DL35" s="29" t="s">
        <v>645</v>
      </c>
      <c r="DM35" s="29" t="s">
        <v>645</v>
      </c>
      <c r="DN35" s="29">
        <v>11.70494502</v>
      </c>
      <c r="DO35" s="29">
        <v>0.160804053</v>
      </c>
      <c r="DP35" s="29">
        <v>0.37330753900000002</v>
      </c>
      <c r="DQ35" s="29">
        <v>13.63714674</v>
      </c>
      <c r="DR35" s="29">
        <v>1.0918946490000001</v>
      </c>
      <c r="DS35" s="29">
        <v>4.0317773460000002</v>
      </c>
      <c r="DT35" s="29" t="s">
        <v>645</v>
      </c>
      <c r="DU35" s="29" t="s">
        <v>645</v>
      </c>
      <c r="DV35" s="29" t="s">
        <v>645</v>
      </c>
      <c r="DW35" s="29">
        <v>11.92045079</v>
      </c>
      <c r="DX35" s="29">
        <v>0.14490175399999999</v>
      </c>
      <c r="DY35" s="29">
        <v>0.388223282</v>
      </c>
      <c r="DZ35" s="29">
        <v>13.996303620000001</v>
      </c>
      <c r="EA35" s="29">
        <v>1.2020659869999999</v>
      </c>
      <c r="EB35" s="29">
        <v>4.4881939820000003</v>
      </c>
      <c r="EC35" s="29" t="s">
        <v>645</v>
      </c>
      <c r="ED35" s="29" t="s">
        <v>645</v>
      </c>
      <c r="EE35" s="29" t="s">
        <v>645</v>
      </c>
      <c r="EF35" s="29">
        <v>11.57669185</v>
      </c>
      <c r="EG35" s="29">
        <v>0.173433266</v>
      </c>
      <c r="EH35" s="29">
        <v>0.36133137399999998</v>
      </c>
      <c r="EI35" s="29">
        <v>13.41089468</v>
      </c>
      <c r="EJ35" s="29">
        <v>1.019677631</v>
      </c>
      <c r="EK35" s="29">
        <v>3.7235217349999998</v>
      </c>
      <c r="EL35" s="29" t="s">
        <v>645</v>
      </c>
      <c r="EM35" s="29" t="s">
        <v>645</v>
      </c>
      <c r="EN35" s="29" t="s">
        <v>645</v>
      </c>
      <c r="EO35" s="29">
        <v>11.51100589</v>
      </c>
      <c r="EP35" s="29">
        <v>0.18549832399999999</v>
      </c>
      <c r="EQ35" s="29">
        <v>0.34805675699999999</v>
      </c>
      <c r="ER35" s="29">
        <v>13.24957801</v>
      </c>
      <c r="ES35" s="29">
        <v>0.95122335400000002</v>
      </c>
      <c r="ET35" s="29">
        <v>3.025422082</v>
      </c>
      <c r="EU35" s="29" t="s">
        <v>645</v>
      </c>
      <c r="EV35" s="29" t="s">
        <v>645</v>
      </c>
      <c r="EW35" s="29" t="s">
        <v>645</v>
      </c>
      <c r="EX35" s="29">
        <v>11.52977793</v>
      </c>
      <c r="EY35" s="29">
        <v>0.190679618</v>
      </c>
      <c r="EZ35" s="29">
        <v>0.33986441499999998</v>
      </c>
      <c r="FA35" s="29">
        <v>13.199617760000001</v>
      </c>
      <c r="FB35" s="29">
        <v>0.90176220200000001</v>
      </c>
      <c r="FC35" s="29">
        <v>2.6226288160000002</v>
      </c>
      <c r="FD35" s="29" t="s">
        <v>645</v>
      </c>
      <c r="FE35" s="29" t="s">
        <v>645</v>
      </c>
      <c r="FF35" s="29" t="s">
        <v>645</v>
      </c>
      <c r="FG35" s="29">
        <v>10.74787345</v>
      </c>
      <c r="FH35" s="29">
        <v>0.20160656499999999</v>
      </c>
      <c r="FI35" s="29">
        <v>0.32914649400000001</v>
      </c>
      <c r="FJ35" s="29">
        <v>12.29300276</v>
      </c>
      <c r="FK35" s="29">
        <v>0.80815954700000003</v>
      </c>
      <c r="FL35" s="29">
        <v>2.1938405950000002</v>
      </c>
      <c r="FM35" s="29" t="s">
        <v>645</v>
      </c>
      <c r="FN35" s="29" t="s">
        <v>645</v>
      </c>
      <c r="FO35" s="29" t="s">
        <v>645</v>
      </c>
      <c r="FP35" s="29">
        <v>10.52573548</v>
      </c>
      <c r="FQ35" s="29">
        <v>0.21617972899999999</v>
      </c>
      <c r="FR35" s="29">
        <v>0.31347626000000001</v>
      </c>
      <c r="FS35" s="29">
        <v>11.94301194</v>
      </c>
      <c r="FT35" s="29">
        <v>0.71880211900000002</v>
      </c>
      <c r="FU35" s="29">
        <v>1.9115827249999999</v>
      </c>
      <c r="FV35" s="29" t="s">
        <v>645</v>
      </c>
      <c r="FW35" s="29" t="s">
        <v>645</v>
      </c>
      <c r="FX35" s="29" t="s">
        <v>645</v>
      </c>
      <c r="FY35" s="29">
        <v>10.48779234</v>
      </c>
      <c r="FZ35" s="29">
        <v>0.21704721499999999</v>
      </c>
      <c r="GA35" s="29">
        <v>0.31423448599999998</v>
      </c>
      <c r="GB35" s="29">
        <v>11.89376556</v>
      </c>
      <c r="GC35" s="29">
        <v>0.70927940199999995</v>
      </c>
      <c r="GD35" s="29">
        <v>1.7675907120000001</v>
      </c>
      <c r="GE35" s="29" t="s">
        <v>645</v>
      </c>
      <c r="GF35" s="29" t="s">
        <v>645</v>
      </c>
      <c r="GG35" s="29" t="s">
        <v>645</v>
      </c>
      <c r="GH35" s="29">
        <v>10.47080276</v>
      </c>
      <c r="GI35" s="29">
        <v>0.21656623</v>
      </c>
      <c r="GJ35" s="29">
        <v>0.31420363299999998</v>
      </c>
      <c r="GK35" s="29">
        <v>11.86732544</v>
      </c>
      <c r="GL35" s="29">
        <v>0.70081579100000002</v>
      </c>
      <c r="GM35" s="29">
        <v>1.7101346589999999</v>
      </c>
      <c r="GN35" s="29" t="s">
        <v>645</v>
      </c>
      <c r="GO35" s="29" t="s">
        <v>645</v>
      </c>
      <c r="GP35" s="29" t="s">
        <v>645</v>
      </c>
      <c r="GQ35" s="29">
        <v>10.466737930000001</v>
      </c>
      <c r="GR35" s="29">
        <v>0.21334892799999999</v>
      </c>
      <c r="GS35" s="29">
        <v>0.31518220600000002</v>
      </c>
      <c r="GT35" s="29">
        <v>11.892142789999999</v>
      </c>
      <c r="GU35" s="29">
        <v>0.72182566699999995</v>
      </c>
      <c r="GV35" s="29">
        <v>1.6318952360000001</v>
      </c>
      <c r="GW35" s="29" t="s">
        <v>645</v>
      </c>
      <c r="GX35" s="29" t="s">
        <v>645</v>
      </c>
      <c r="GY35" s="29" t="s">
        <v>645</v>
      </c>
      <c r="GZ35" s="29">
        <v>10.46939413</v>
      </c>
      <c r="HA35" s="29">
        <v>0.21834943700000001</v>
      </c>
      <c r="HB35" s="29">
        <v>0.311531269</v>
      </c>
      <c r="HC35" s="29">
        <v>11.86045346</v>
      </c>
      <c r="HD35" s="29">
        <v>0.69784737399999996</v>
      </c>
      <c r="HE35" s="29">
        <v>1.5694523069999999</v>
      </c>
      <c r="HF35" s="29" t="s">
        <v>645</v>
      </c>
      <c r="HG35" s="29" t="s">
        <v>645</v>
      </c>
      <c r="HH35" s="29" t="s">
        <v>645</v>
      </c>
      <c r="HI35" s="29">
        <v>13.36792939</v>
      </c>
      <c r="HJ35" s="29">
        <v>1.3651970069999999</v>
      </c>
      <c r="HK35" s="29">
        <v>0.83409398999999995</v>
      </c>
    </row>
    <row r="36" spans="1:219">
      <c r="A36">
        <v>201629650</v>
      </c>
      <c r="B36" t="s">
        <v>572</v>
      </c>
      <c r="C36">
        <v>34</v>
      </c>
      <c r="D36" s="22">
        <v>1.00390727</v>
      </c>
      <c r="E36" s="22">
        <v>6.4643437999999998E-2</v>
      </c>
      <c r="F36" s="22">
        <v>6.5271207999999997E-2</v>
      </c>
      <c r="G36" s="22" t="s">
        <v>645</v>
      </c>
      <c r="H36" s="22" t="s">
        <v>645</v>
      </c>
      <c r="I36" s="22" t="s">
        <v>645</v>
      </c>
      <c r="J36" s="22" t="s">
        <v>645</v>
      </c>
      <c r="K36" s="22" t="s">
        <v>645</v>
      </c>
      <c r="L36" s="22" t="s">
        <v>645</v>
      </c>
      <c r="M36" s="22">
        <v>1.0027380669999999</v>
      </c>
      <c r="N36" s="22">
        <v>9.6471443000000004E-2</v>
      </c>
      <c r="O36" s="22">
        <v>0.25977465900000002</v>
      </c>
      <c r="P36" s="22" t="s">
        <v>645</v>
      </c>
      <c r="Q36" s="22" t="s">
        <v>645</v>
      </c>
      <c r="R36" s="22" t="s">
        <v>645</v>
      </c>
      <c r="S36" s="22" t="s">
        <v>645</v>
      </c>
      <c r="T36" s="22" t="s">
        <v>645</v>
      </c>
      <c r="U36" s="22" t="s">
        <v>645</v>
      </c>
      <c r="V36" s="23">
        <v>5805.0292820000004</v>
      </c>
      <c r="W36" s="23">
        <v>131.93675039999999</v>
      </c>
      <c r="X36" s="23">
        <v>89.159207469999998</v>
      </c>
      <c r="Y36" s="23" t="s">
        <v>645</v>
      </c>
      <c r="Z36" s="23" t="s">
        <v>645</v>
      </c>
      <c r="AA36" s="23" t="s">
        <v>645</v>
      </c>
      <c r="AB36" s="23" t="s">
        <v>645</v>
      </c>
      <c r="AC36" s="23" t="s">
        <v>645</v>
      </c>
      <c r="AD36" s="23" t="s">
        <v>645</v>
      </c>
      <c r="AE36" s="22">
        <v>4.4369336529999996</v>
      </c>
      <c r="AF36" s="22">
        <v>0.17118168</v>
      </c>
      <c r="AG36" s="22">
        <v>7.3389491000000001E-2</v>
      </c>
      <c r="AH36" s="22" t="s">
        <v>645</v>
      </c>
      <c r="AI36" s="22" t="s">
        <v>645</v>
      </c>
      <c r="AJ36" s="22" t="s">
        <v>645</v>
      </c>
      <c r="AK36" s="22" t="s">
        <v>645</v>
      </c>
      <c r="AL36" s="22" t="s">
        <v>645</v>
      </c>
      <c r="AM36" s="22" t="s">
        <v>645</v>
      </c>
      <c r="AN36" s="22">
        <v>-1.17559E-4</v>
      </c>
      <c r="AO36" s="22">
        <v>0.16492743900000001</v>
      </c>
      <c r="AP36" s="22">
        <v>0.12565016000000001</v>
      </c>
      <c r="AQ36" s="22">
        <v>1.5054868000000001E-2</v>
      </c>
      <c r="AR36" s="22">
        <v>0.115951902</v>
      </c>
      <c r="AS36" s="22">
        <v>0.20406770799999999</v>
      </c>
      <c r="AT36" s="22">
        <v>1.0352729529791564</v>
      </c>
      <c r="AU36" s="22">
        <v>0.24258370768642967</v>
      </c>
      <c r="AV36" s="24">
        <v>0.62096440372641237</v>
      </c>
      <c r="AW36" s="22" t="s">
        <v>645</v>
      </c>
      <c r="AX36" s="22" t="s">
        <v>645</v>
      </c>
      <c r="AY36" s="22" t="s">
        <v>645</v>
      </c>
      <c r="AZ36" s="22" t="s">
        <v>645</v>
      </c>
      <c r="BA36" s="22" t="s">
        <v>645</v>
      </c>
      <c r="BB36" s="24" t="s">
        <v>645</v>
      </c>
      <c r="BC36" s="22" t="s">
        <v>645</v>
      </c>
      <c r="BD36" s="22" t="s">
        <v>645</v>
      </c>
      <c r="BE36" s="22" t="s">
        <v>645</v>
      </c>
      <c r="BF36" s="22" t="s">
        <v>645</v>
      </c>
      <c r="BG36" s="22" t="s">
        <v>645</v>
      </c>
      <c r="BH36" s="24" t="s">
        <v>645</v>
      </c>
      <c r="BI36" s="22">
        <v>9.6364302370000008</v>
      </c>
      <c r="BJ36" s="22">
        <v>0.41019623500000002</v>
      </c>
      <c r="BK36" s="22">
        <v>0.240459962</v>
      </c>
      <c r="BL36" s="22">
        <v>4.3294251632527203</v>
      </c>
      <c r="BM36" s="22">
        <v>2.6458442170870304</v>
      </c>
      <c r="BN36" s="24">
        <v>3.2022260350046836</v>
      </c>
      <c r="BO36" s="23">
        <v>377.52416970000002</v>
      </c>
      <c r="BP36" s="23">
        <v>38.346547489999999</v>
      </c>
      <c r="BQ36" s="23">
        <v>99.52884195</v>
      </c>
      <c r="BR36" s="22">
        <v>0.20772545000000001</v>
      </c>
      <c r="BS36" s="22">
        <v>0.110216837</v>
      </c>
      <c r="BT36" s="22">
        <v>6.4889664999999999E-2</v>
      </c>
      <c r="BU36" s="29">
        <v>13.61869317</v>
      </c>
      <c r="BV36" s="29">
        <v>1.9432924000000001E-2</v>
      </c>
      <c r="BW36" s="29">
        <v>1.9514780999999998E-2</v>
      </c>
      <c r="BX36" s="29">
        <v>12.864413839999999</v>
      </c>
      <c r="BY36" s="29">
        <v>1.6348832000000001E-2</v>
      </c>
      <c r="BZ36" s="29">
        <v>1.6243542E-2</v>
      </c>
      <c r="CA36" s="29">
        <v>13.20943935</v>
      </c>
      <c r="CB36" s="29">
        <v>1.5670605000000001E-2</v>
      </c>
      <c r="CC36" s="29">
        <v>1.6312516999999999E-2</v>
      </c>
      <c r="CD36" s="29">
        <v>12.651966809999999</v>
      </c>
      <c r="CE36" s="29">
        <v>1.8464919999999999E-2</v>
      </c>
      <c r="CF36" s="29">
        <v>1.7901628999999999E-2</v>
      </c>
      <c r="CG36" s="29">
        <v>12.500390769999999</v>
      </c>
      <c r="CH36" s="29">
        <v>1.4166359999999999E-2</v>
      </c>
      <c r="CI36" s="29">
        <v>1.5007141E-2</v>
      </c>
      <c r="CJ36" s="29">
        <v>12.45649117</v>
      </c>
      <c r="CK36" s="29">
        <v>1.2315404E-2</v>
      </c>
      <c r="CL36" s="29">
        <v>1.3276860999999999E-2</v>
      </c>
      <c r="CM36" s="29">
        <v>11.57336196</v>
      </c>
      <c r="CN36" s="29">
        <v>1.1118773E-2</v>
      </c>
      <c r="CO36" s="29">
        <v>1.1582790000000001E-2</v>
      </c>
      <c r="CP36" s="29">
        <v>11.23522747</v>
      </c>
      <c r="CQ36" s="29">
        <v>1.1347107E-2</v>
      </c>
      <c r="CR36" s="29">
        <v>1.1278462E-2</v>
      </c>
      <c r="CS36" s="29">
        <v>11.18580427</v>
      </c>
      <c r="CT36" s="29">
        <v>1.0866558E-2</v>
      </c>
      <c r="CU36" s="29">
        <v>1.0732665000000001E-2</v>
      </c>
      <c r="CV36" s="29">
        <v>11.16288059</v>
      </c>
      <c r="CW36" s="29">
        <v>1.0757058E-2</v>
      </c>
      <c r="CX36" s="29">
        <v>1.0920572E-2</v>
      </c>
      <c r="CY36" s="29">
        <v>11.183362819999999</v>
      </c>
      <c r="CZ36" s="29">
        <v>1.1813371E-2</v>
      </c>
      <c r="DA36" s="29">
        <v>1.2264425000000001E-2</v>
      </c>
      <c r="DB36" s="29">
        <v>11.15700842</v>
      </c>
      <c r="DC36" s="29">
        <v>1.1945247000000001E-2</v>
      </c>
      <c r="DD36" s="29">
        <v>1.1889210000000001E-2</v>
      </c>
      <c r="DE36" s="29" t="s">
        <v>645</v>
      </c>
      <c r="DF36" s="29" t="s">
        <v>645</v>
      </c>
      <c r="DG36" s="29" t="s">
        <v>645</v>
      </c>
      <c r="DH36" s="29" t="s">
        <v>645</v>
      </c>
      <c r="DI36" s="29" t="s">
        <v>645</v>
      </c>
      <c r="DJ36" s="29" t="s">
        <v>645</v>
      </c>
      <c r="DK36" s="29" t="s">
        <v>645</v>
      </c>
      <c r="DL36" s="29" t="s">
        <v>645</v>
      </c>
      <c r="DM36" s="29" t="s">
        <v>645</v>
      </c>
      <c r="DN36" s="29" t="s">
        <v>645</v>
      </c>
      <c r="DO36" s="29" t="s">
        <v>645</v>
      </c>
      <c r="DP36" s="29" t="s">
        <v>645</v>
      </c>
      <c r="DQ36" s="29" t="s">
        <v>645</v>
      </c>
      <c r="DR36" s="29" t="s">
        <v>645</v>
      </c>
      <c r="DS36" s="29" t="s">
        <v>645</v>
      </c>
      <c r="DT36" s="29" t="s">
        <v>645</v>
      </c>
      <c r="DU36" s="29" t="s">
        <v>645</v>
      </c>
      <c r="DV36" s="29" t="s">
        <v>645</v>
      </c>
      <c r="DW36" s="29" t="s">
        <v>645</v>
      </c>
      <c r="DX36" s="29" t="s">
        <v>645</v>
      </c>
      <c r="DY36" s="29" t="s">
        <v>645</v>
      </c>
      <c r="DZ36" s="29" t="s">
        <v>645</v>
      </c>
      <c r="EA36" s="29" t="s">
        <v>645</v>
      </c>
      <c r="EB36" s="29" t="s">
        <v>645</v>
      </c>
      <c r="EC36" s="29" t="s">
        <v>645</v>
      </c>
      <c r="ED36" s="29" t="s">
        <v>645</v>
      </c>
      <c r="EE36" s="29" t="s">
        <v>645</v>
      </c>
      <c r="EF36" s="29" t="s">
        <v>645</v>
      </c>
      <c r="EG36" s="29" t="s">
        <v>645</v>
      </c>
      <c r="EH36" s="29" t="s">
        <v>645</v>
      </c>
      <c r="EI36" s="29" t="s">
        <v>645</v>
      </c>
      <c r="EJ36" s="29" t="s">
        <v>645</v>
      </c>
      <c r="EK36" s="29" t="s">
        <v>645</v>
      </c>
      <c r="EL36" s="29" t="s">
        <v>645</v>
      </c>
      <c r="EM36" s="29" t="s">
        <v>645</v>
      </c>
      <c r="EN36" s="29" t="s">
        <v>645</v>
      </c>
      <c r="EO36" s="29" t="s">
        <v>645</v>
      </c>
      <c r="EP36" s="29" t="s">
        <v>645</v>
      </c>
      <c r="EQ36" s="29" t="s">
        <v>645</v>
      </c>
      <c r="ER36" s="29" t="s">
        <v>645</v>
      </c>
      <c r="ES36" s="29" t="s">
        <v>645</v>
      </c>
      <c r="ET36" s="29" t="s">
        <v>645</v>
      </c>
      <c r="EU36" s="29" t="s">
        <v>645</v>
      </c>
      <c r="EV36" s="29" t="s">
        <v>645</v>
      </c>
      <c r="EW36" s="29" t="s">
        <v>645</v>
      </c>
      <c r="EX36" s="29" t="s">
        <v>645</v>
      </c>
      <c r="EY36" s="29" t="s">
        <v>645</v>
      </c>
      <c r="EZ36" s="29" t="s">
        <v>645</v>
      </c>
      <c r="FA36" s="29" t="s">
        <v>645</v>
      </c>
      <c r="FB36" s="29" t="s">
        <v>645</v>
      </c>
      <c r="FC36" s="29" t="s">
        <v>645</v>
      </c>
      <c r="FD36" s="29" t="s">
        <v>645</v>
      </c>
      <c r="FE36" s="29" t="s">
        <v>645</v>
      </c>
      <c r="FF36" s="29" t="s">
        <v>645</v>
      </c>
      <c r="FG36" s="29" t="s">
        <v>645</v>
      </c>
      <c r="FH36" s="29" t="s">
        <v>645</v>
      </c>
      <c r="FI36" s="29" t="s">
        <v>645</v>
      </c>
      <c r="FJ36" s="29" t="s">
        <v>645</v>
      </c>
      <c r="FK36" s="29" t="s">
        <v>645</v>
      </c>
      <c r="FL36" s="29" t="s">
        <v>645</v>
      </c>
      <c r="FM36" s="29" t="s">
        <v>645</v>
      </c>
      <c r="FN36" s="29" t="s">
        <v>645</v>
      </c>
      <c r="FO36" s="29" t="s">
        <v>645</v>
      </c>
      <c r="FP36" s="29" t="s">
        <v>645</v>
      </c>
      <c r="FQ36" s="29" t="s">
        <v>645</v>
      </c>
      <c r="FR36" s="29" t="s">
        <v>645</v>
      </c>
      <c r="FS36" s="29" t="s">
        <v>645</v>
      </c>
      <c r="FT36" s="29" t="s">
        <v>645</v>
      </c>
      <c r="FU36" s="29" t="s">
        <v>645</v>
      </c>
      <c r="FV36" s="29" t="s">
        <v>645</v>
      </c>
      <c r="FW36" s="29" t="s">
        <v>645</v>
      </c>
      <c r="FX36" s="29" t="s">
        <v>645</v>
      </c>
      <c r="FY36" s="29" t="s">
        <v>645</v>
      </c>
      <c r="FZ36" s="29" t="s">
        <v>645</v>
      </c>
      <c r="GA36" s="29" t="s">
        <v>645</v>
      </c>
      <c r="GB36" s="29" t="s">
        <v>645</v>
      </c>
      <c r="GC36" s="29" t="s">
        <v>645</v>
      </c>
      <c r="GD36" s="29" t="s">
        <v>645</v>
      </c>
      <c r="GE36" s="29" t="s">
        <v>645</v>
      </c>
      <c r="GF36" s="29" t="s">
        <v>645</v>
      </c>
      <c r="GG36" s="29" t="s">
        <v>645</v>
      </c>
      <c r="GH36" s="29" t="s">
        <v>645</v>
      </c>
      <c r="GI36" s="29" t="s">
        <v>645</v>
      </c>
      <c r="GJ36" s="29" t="s">
        <v>645</v>
      </c>
      <c r="GK36" s="29" t="s">
        <v>645</v>
      </c>
      <c r="GL36" s="29" t="s">
        <v>645</v>
      </c>
      <c r="GM36" s="29" t="s">
        <v>645</v>
      </c>
      <c r="GN36" s="29" t="s">
        <v>645</v>
      </c>
      <c r="GO36" s="29" t="s">
        <v>645</v>
      </c>
      <c r="GP36" s="29" t="s">
        <v>645</v>
      </c>
      <c r="GQ36" s="29" t="s">
        <v>645</v>
      </c>
      <c r="GR36" s="29" t="s">
        <v>645</v>
      </c>
      <c r="GS36" s="29" t="s">
        <v>645</v>
      </c>
      <c r="GT36" s="29" t="s">
        <v>645</v>
      </c>
      <c r="GU36" s="29" t="s">
        <v>645</v>
      </c>
      <c r="GV36" s="29" t="s">
        <v>645</v>
      </c>
      <c r="GW36" s="29" t="s">
        <v>645</v>
      </c>
      <c r="GX36" s="29" t="s">
        <v>645</v>
      </c>
      <c r="GY36" s="29" t="s">
        <v>645</v>
      </c>
      <c r="GZ36" s="29" t="s">
        <v>645</v>
      </c>
      <c r="HA36" s="29" t="s">
        <v>645</v>
      </c>
      <c r="HB36" s="29" t="s">
        <v>645</v>
      </c>
      <c r="HC36" s="29" t="s">
        <v>645</v>
      </c>
      <c r="HD36" s="29" t="s">
        <v>645</v>
      </c>
      <c r="HE36" s="29" t="s">
        <v>645</v>
      </c>
      <c r="HF36" s="29" t="s">
        <v>645</v>
      </c>
      <c r="HG36" s="29" t="s">
        <v>645</v>
      </c>
      <c r="HH36" s="29" t="s">
        <v>645</v>
      </c>
      <c r="HI36" s="29">
        <v>12.149994299999999</v>
      </c>
      <c r="HJ36" s="29">
        <v>1.384114193</v>
      </c>
      <c r="HK36" s="29">
        <v>0.90704435800000005</v>
      </c>
    </row>
    <row r="37" spans="1:219">
      <c r="A37">
        <v>201635569</v>
      </c>
      <c r="B37" t="s">
        <v>572</v>
      </c>
      <c r="C37">
        <v>35</v>
      </c>
      <c r="D37" s="22">
        <v>0.62647885400000003</v>
      </c>
      <c r="E37" s="22">
        <v>2.9706933000000001E-2</v>
      </c>
      <c r="F37" s="22">
        <v>2.6756417000000001E-2</v>
      </c>
      <c r="G37" s="22" t="s">
        <v>645</v>
      </c>
      <c r="H37" s="22" t="s">
        <v>645</v>
      </c>
      <c r="I37" s="22" t="s">
        <v>645</v>
      </c>
      <c r="J37" s="22" t="s">
        <v>645</v>
      </c>
      <c r="K37" s="22" t="s">
        <v>645</v>
      </c>
      <c r="L37" s="22" t="s">
        <v>645</v>
      </c>
      <c r="M37" s="22">
        <v>0.60289415499999999</v>
      </c>
      <c r="N37" s="22">
        <v>2.6328043999999998E-2</v>
      </c>
      <c r="O37" s="22">
        <v>2.2358078E-2</v>
      </c>
      <c r="P37" s="22" t="s">
        <v>645</v>
      </c>
      <c r="Q37" s="22" t="s">
        <v>645</v>
      </c>
      <c r="R37" s="22" t="s">
        <v>645</v>
      </c>
      <c r="S37" s="22" t="s">
        <v>645</v>
      </c>
      <c r="T37" s="22" t="s">
        <v>645</v>
      </c>
      <c r="U37" s="22" t="s">
        <v>645</v>
      </c>
      <c r="V37" s="23">
        <v>4119.335693</v>
      </c>
      <c r="W37" s="23">
        <v>86.288399220000002</v>
      </c>
      <c r="X37" s="23">
        <v>97.103210110000006</v>
      </c>
      <c r="Y37" s="23" t="s">
        <v>645</v>
      </c>
      <c r="Z37" s="23" t="s">
        <v>645</v>
      </c>
      <c r="AA37" s="23" t="s">
        <v>645</v>
      </c>
      <c r="AB37" s="23" t="s">
        <v>645</v>
      </c>
      <c r="AC37" s="23" t="s">
        <v>645</v>
      </c>
      <c r="AD37" s="23" t="s">
        <v>645</v>
      </c>
      <c r="AE37" s="22">
        <v>4.6768530869999996</v>
      </c>
      <c r="AF37" s="22">
        <v>1.9278901000000001E-2</v>
      </c>
      <c r="AG37" s="22">
        <v>1.9094092E-2</v>
      </c>
      <c r="AH37" s="22" t="s">
        <v>645</v>
      </c>
      <c r="AI37" s="22" t="s">
        <v>645</v>
      </c>
      <c r="AJ37" s="22" t="s">
        <v>645</v>
      </c>
      <c r="AK37" s="22" t="s">
        <v>645</v>
      </c>
      <c r="AL37" s="22" t="s">
        <v>645</v>
      </c>
      <c r="AM37" s="22" t="s">
        <v>645</v>
      </c>
      <c r="AN37" s="22">
        <v>-3.6330071999999998E-2</v>
      </c>
      <c r="AO37" s="22">
        <v>0.160733821</v>
      </c>
      <c r="AP37" s="22">
        <v>0.18530412600000001</v>
      </c>
      <c r="AQ37" s="22">
        <v>-1.030650866</v>
      </c>
      <c r="AR37" s="22">
        <v>5.6018798000000002E-2</v>
      </c>
      <c r="AS37" s="22">
        <v>6.1689064000000002E-2</v>
      </c>
      <c r="AT37" s="22">
        <v>9.3185670404795057E-2</v>
      </c>
      <c r="AU37" s="22">
        <v>1.127691328792714E-2</v>
      </c>
      <c r="AV37" s="24">
        <v>1.4222717426848192E-2</v>
      </c>
      <c r="AW37" s="22" t="s">
        <v>645</v>
      </c>
      <c r="AX37" s="22" t="s">
        <v>645</v>
      </c>
      <c r="AY37" s="22" t="s">
        <v>645</v>
      </c>
      <c r="AZ37" s="22" t="s">
        <v>645</v>
      </c>
      <c r="BA37" s="22" t="s">
        <v>645</v>
      </c>
      <c r="BB37" s="24" t="s">
        <v>645</v>
      </c>
      <c r="BC37" s="22" t="s">
        <v>645</v>
      </c>
      <c r="BD37" s="22" t="s">
        <v>645</v>
      </c>
      <c r="BE37" s="22" t="s">
        <v>645</v>
      </c>
      <c r="BF37" s="22" t="s">
        <v>645</v>
      </c>
      <c r="BG37" s="22" t="s">
        <v>645</v>
      </c>
      <c r="BH37" s="24" t="s">
        <v>645</v>
      </c>
      <c r="BI37" s="22">
        <v>9.6007797060000009</v>
      </c>
      <c r="BJ37" s="22">
        <v>0.37864714500000002</v>
      </c>
      <c r="BK37" s="22">
        <v>0.38952906700000001</v>
      </c>
      <c r="BL37" s="22">
        <v>3.9882255002952989</v>
      </c>
      <c r="BM37" s="22">
        <v>2.3204693112307022</v>
      </c>
      <c r="BN37" s="24">
        <v>5.7910971029008937</v>
      </c>
      <c r="BO37" s="23">
        <v>343.99910690000002</v>
      </c>
      <c r="BP37" s="23">
        <v>18.097464070000001</v>
      </c>
      <c r="BQ37" s="23">
        <v>18.504526080000002</v>
      </c>
      <c r="BR37" s="22">
        <v>0.127106723</v>
      </c>
      <c r="BS37" s="22">
        <v>8.8828855999999998E-2</v>
      </c>
      <c r="BT37" s="22">
        <v>0.111853736</v>
      </c>
      <c r="BU37" s="29">
        <v>17.42224032</v>
      </c>
      <c r="BV37" s="29">
        <v>0.17660788199999999</v>
      </c>
      <c r="BW37" s="29">
        <v>0.16650395100000001</v>
      </c>
      <c r="BX37" s="29">
        <v>16.06504099</v>
      </c>
      <c r="BY37" s="29">
        <v>0.13962749399999999</v>
      </c>
      <c r="BZ37" s="29">
        <v>0.138939069</v>
      </c>
      <c r="CA37" s="29">
        <v>16.83228222</v>
      </c>
      <c r="CB37" s="29">
        <v>0.17034600699999999</v>
      </c>
      <c r="CC37" s="29">
        <v>0.16008483300000001</v>
      </c>
      <c r="CD37" s="29">
        <v>15.55286576</v>
      </c>
      <c r="CE37" s="29">
        <v>0.124547425</v>
      </c>
      <c r="CF37" s="29">
        <v>0.13128013899999999</v>
      </c>
      <c r="CG37" s="29">
        <v>14.9792608</v>
      </c>
      <c r="CH37" s="29">
        <v>7.2125079999999994E-2</v>
      </c>
      <c r="CI37" s="29">
        <v>7.1262266000000005E-2</v>
      </c>
      <c r="CJ37" s="29">
        <v>14.66885074</v>
      </c>
      <c r="CK37" s="29">
        <v>4.1393140000000002E-2</v>
      </c>
      <c r="CL37" s="29">
        <v>4.0389059999999997E-2</v>
      </c>
      <c r="CM37" s="29">
        <v>13.433459149999999</v>
      </c>
      <c r="CN37" s="29">
        <v>1.8859131000000001E-2</v>
      </c>
      <c r="CO37" s="29">
        <v>1.8485761999999999E-2</v>
      </c>
      <c r="CP37" s="29">
        <v>12.757599089999999</v>
      </c>
      <c r="CQ37" s="29">
        <v>1.5307634000000001E-2</v>
      </c>
      <c r="CR37" s="29">
        <v>1.6075725999999999E-2</v>
      </c>
      <c r="CS37" s="29">
        <v>12.606853859999999</v>
      </c>
      <c r="CT37" s="29">
        <v>1.3082969E-2</v>
      </c>
      <c r="CU37" s="29">
        <v>1.2528554000000001E-2</v>
      </c>
      <c r="CV37" s="29">
        <v>12.540173859999999</v>
      </c>
      <c r="CW37" s="29">
        <v>1.3061243E-2</v>
      </c>
      <c r="CX37" s="29">
        <v>1.3165395999999999E-2</v>
      </c>
      <c r="CY37" s="29">
        <v>12.56569329</v>
      </c>
      <c r="CZ37" s="29">
        <v>2.2884036E-2</v>
      </c>
      <c r="DA37" s="29">
        <v>2.2615244999999999E-2</v>
      </c>
      <c r="DB37" s="29">
        <v>12.460863420000001</v>
      </c>
      <c r="DC37" s="29">
        <v>2.5705970000000002E-2</v>
      </c>
      <c r="DD37" s="29">
        <v>2.7174429E-2</v>
      </c>
      <c r="DE37" s="29" t="s">
        <v>645</v>
      </c>
      <c r="DF37" s="29" t="s">
        <v>645</v>
      </c>
      <c r="DG37" s="29" t="s">
        <v>645</v>
      </c>
      <c r="DH37" s="29" t="s">
        <v>645</v>
      </c>
      <c r="DI37" s="29" t="s">
        <v>645</v>
      </c>
      <c r="DJ37" s="29" t="s">
        <v>645</v>
      </c>
      <c r="DK37" s="29" t="s">
        <v>645</v>
      </c>
      <c r="DL37" s="29" t="s">
        <v>645</v>
      </c>
      <c r="DM37" s="29" t="s">
        <v>645</v>
      </c>
      <c r="DN37" s="29" t="s">
        <v>645</v>
      </c>
      <c r="DO37" s="29" t="s">
        <v>645</v>
      </c>
      <c r="DP37" s="29" t="s">
        <v>645</v>
      </c>
      <c r="DQ37" s="29" t="s">
        <v>645</v>
      </c>
      <c r="DR37" s="29" t="s">
        <v>645</v>
      </c>
      <c r="DS37" s="29" t="s">
        <v>645</v>
      </c>
      <c r="DT37" s="29" t="s">
        <v>645</v>
      </c>
      <c r="DU37" s="29" t="s">
        <v>645</v>
      </c>
      <c r="DV37" s="29" t="s">
        <v>645</v>
      </c>
      <c r="DW37" s="29" t="s">
        <v>645</v>
      </c>
      <c r="DX37" s="29" t="s">
        <v>645</v>
      </c>
      <c r="DY37" s="29" t="s">
        <v>645</v>
      </c>
      <c r="DZ37" s="29" t="s">
        <v>645</v>
      </c>
      <c r="EA37" s="29" t="s">
        <v>645</v>
      </c>
      <c r="EB37" s="29" t="s">
        <v>645</v>
      </c>
      <c r="EC37" s="29" t="s">
        <v>645</v>
      </c>
      <c r="ED37" s="29" t="s">
        <v>645</v>
      </c>
      <c r="EE37" s="29" t="s">
        <v>645</v>
      </c>
      <c r="EF37" s="29" t="s">
        <v>645</v>
      </c>
      <c r="EG37" s="29" t="s">
        <v>645</v>
      </c>
      <c r="EH37" s="29" t="s">
        <v>645</v>
      </c>
      <c r="EI37" s="29" t="s">
        <v>645</v>
      </c>
      <c r="EJ37" s="29" t="s">
        <v>645</v>
      </c>
      <c r="EK37" s="29" t="s">
        <v>645</v>
      </c>
      <c r="EL37" s="29" t="s">
        <v>645</v>
      </c>
      <c r="EM37" s="29" t="s">
        <v>645</v>
      </c>
      <c r="EN37" s="29" t="s">
        <v>645</v>
      </c>
      <c r="EO37" s="29" t="s">
        <v>645</v>
      </c>
      <c r="EP37" s="29" t="s">
        <v>645</v>
      </c>
      <c r="EQ37" s="29" t="s">
        <v>645</v>
      </c>
      <c r="ER37" s="29" t="s">
        <v>645</v>
      </c>
      <c r="ES37" s="29" t="s">
        <v>645</v>
      </c>
      <c r="ET37" s="29" t="s">
        <v>645</v>
      </c>
      <c r="EU37" s="29" t="s">
        <v>645</v>
      </c>
      <c r="EV37" s="29" t="s">
        <v>645</v>
      </c>
      <c r="EW37" s="29" t="s">
        <v>645</v>
      </c>
      <c r="EX37" s="29" t="s">
        <v>645</v>
      </c>
      <c r="EY37" s="29" t="s">
        <v>645</v>
      </c>
      <c r="EZ37" s="29" t="s">
        <v>645</v>
      </c>
      <c r="FA37" s="29" t="s">
        <v>645</v>
      </c>
      <c r="FB37" s="29" t="s">
        <v>645</v>
      </c>
      <c r="FC37" s="29" t="s">
        <v>645</v>
      </c>
      <c r="FD37" s="29" t="s">
        <v>645</v>
      </c>
      <c r="FE37" s="29" t="s">
        <v>645</v>
      </c>
      <c r="FF37" s="29" t="s">
        <v>645</v>
      </c>
      <c r="FG37" s="29" t="s">
        <v>645</v>
      </c>
      <c r="FH37" s="29" t="s">
        <v>645</v>
      </c>
      <c r="FI37" s="29" t="s">
        <v>645</v>
      </c>
      <c r="FJ37" s="29" t="s">
        <v>645</v>
      </c>
      <c r="FK37" s="29" t="s">
        <v>645</v>
      </c>
      <c r="FL37" s="29" t="s">
        <v>645</v>
      </c>
      <c r="FM37" s="29" t="s">
        <v>645</v>
      </c>
      <c r="FN37" s="29" t="s">
        <v>645</v>
      </c>
      <c r="FO37" s="29" t="s">
        <v>645</v>
      </c>
      <c r="FP37" s="29" t="s">
        <v>645</v>
      </c>
      <c r="FQ37" s="29" t="s">
        <v>645</v>
      </c>
      <c r="FR37" s="29" t="s">
        <v>645</v>
      </c>
      <c r="FS37" s="29" t="s">
        <v>645</v>
      </c>
      <c r="FT37" s="29" t="s">
        <v>645</v>
      </c>
      <c r="FU37" s="29" t="s">
        <v>645</v>
      </c>
      <c r="FV37" s="29" t="s">
        <v>645</v>
      </c>
      <c r="FW37" s="29" t="s">
        <v>645</v>
      </c>
      <c r="FX37" s="29" t="s">
        <v>645</v>
      </c>
      <c r="FY37" s="29" t="s">
        <v>645</v>
      </c>
      <c r="FZ37" s="29" t="s">
        <v>645</v>
      </c>
      <c r="GA37" s="29" t="s">
        <v>645</v>
      </c>
      <c r="GB37" s="29" t="s">
        <v>645</v>
      </c>
      <c r="GC37" s="29" t="s">
        <v>645</v>
      </c>
      <c r="GD37" s="29" t="s">
        <v>645</v>
      </c>
      <c r="GE37" s="29" t="s">
        <v>645</v>
      </c>
      <c r="GF37" s="29" t="s">
        <v>645</v>
      </c>
      <c r="GG37" s="29" t="s">
        <v>645</v>
      </c>
      <c r="GH37" s="29" t="s">
        <v>645</v>
      </c>
      <c r="GI37" s="29" t="s">
        <v>645</v>
      </c>
      <c r="GJ37" s="29" t="s">
        <v>645</v>
      </c>
      <c r="GK37" s="29" t="s">
        <v>645</v>
      </c>
      <c r="GL37" s="29" t="s">
        <v>645</v>
      </c>
      <c r="GM37" s="29" t="s">
        <v>645</v>
      </c>
      <c r="GN37" s="29" t="s">
        <v>645</v>
      </c>
      <c r="GO37" s="29" t="s">
        <v>645</v>
      </c>
      <c r="GP37" s="29" t="s">
        <v>645</v>
      </c>
      <c r="GQ37" s="29" t="s">
        <v>645</v>
      </c>
      <c r="GR37" s="29" t="s">
        <v>645</v>
      </c>
      <c r="GS37" s="29" t="s">
        <v>645</v>
      </c>
      <c r="GT37" s="29" t="s">
        <v>645</v>
      </c>
      <c r="GU37" s="29" t="s">
        <v>645</v>
      </c>
      <c r="GV37" s="29" t="s">
        <v>645</v>
      </c>
      <c r="GW37" s="29" t="s">
        <v>645</v>
      </c>
      <c r="GX37" s="29" t="s">
        <v>645</v>
      </c>
      <c r="GY37" s="29" t="s">
        <v>645</v>
      </c>
      <c r="GZ37" s="29" t="s">
        <v>645</v>
      </c>
      <c r="HA37" s="29" t="s">
        <v>645</v>
      </c>
      <c r="HB37" s="29" t="s">
        <v>645</v>
      </c>
      <c r="HC37" s="29" t="s">
        <v>645</v>
      </c>
      <c r="HD37" s="29" t="s">
        <v>645</v>
      </c>
      <c r="HE37" s="29" t="s">
        <v>645</v>
      </c>
      <c r="HF37" s="29" t="s">
        <v>645</v>
      </c>
      <c r="HG37" s="29" t="s">
        <v>645</v>
      </c>
      <c r="HH37" s="29" t="s">
        <v>645</v>
      </c>
      <c r="HI37" s="29">
        <v>1.6803422880000001</v>
      </c>
      <c r="HJ37" s="29">
        <v>1.489267922</v>
      </c>
      <c r="HK37" s="29">
        <v>0.84762973200000002</v>
      </c>
    </row>
    <row r="38" spans="1:219">
      <c r="A38">
        <v>201648133</v>
      </c>
      <c r="B38" t="s">
        <v>571</v>
      </c>
      <c r="C38">
        <v>36</v>
      </c>
      <c r="D38" s="22">
        <v>1.0926176190000001</v>
      </c>
      <c r="E38" s="22">
        <v>8.1246697000000007E-2</v>
      </c>
      <c r="F38" s="22">
        <v>9.8260198000000007E-2</v>
      </c>
      <c r="G38" s="22">
        <v>0.76604768000000001</v>
      </c>
      <c r="H38" s="22">
        <v>0.200826796</v>
      </c>
      <c r="I38" s="22">
        <v>0.18778995600000001</v>
      </c>
      <c r="J38" s="22" t="s">
        <v>645</v>
      </c>
      <c r="K38" s="22" t="s">
        <v>645</v>
      </c>
      <c r="L38" s="22" t="s">
        <v>645</v>
      </c>
      <c r="M38" s="22">
        <v>1.141139693</v>
      </c>
      <c r="N38" s="22">
        <v>0.13342088999999999</v>
      </c>
      <c r="O38" s="22">
        <v>0.218722149</v>
      </c>
      <c r="P38" s="22">
        <v>0.71072306900000004</v>
      </c>
      <c r="Q38" s="22">
        <v>0.17129108400000001</v>
      </c>
      <c r="R38" s="22">
        <v>0.19391417999999999</v>
      </c>
      <c r="S38" s="22" t="s">
        <v>645</v>
      </c>
      <c r="T38" s="22" t="s">
        <v>645</v>
      </c>
      <c r="U38" s="22" t="s">
        <v>645</v>
      </c>
      <c r="V38" s="23">
        <v>6081.8282369999997</v>
      </c>
      <c r="W38" s="23">
        <v>160.08341970000001</v>
      </c>
      <c r="X38" s="23">
        <v>151.17453839999999</v>
      </c>
      <c r="Y38" s="23">
        <v>4825.5663960000002</v>
      </c>
      <c r="Z38" s="23">
        <v>946.53879470000004</v>
      </c>
      <c r="AA38" s="23">
        <v>892.77770299999997</v>
      </c>
      <c r="AB38" s="23" t="s">
        <v>645</v>
      </c>
      <c r="AC38" s="23" t="s">
        <v>645</v>
      </c>
      <c r="AD38" s="23" t="s">
        <v>645</v>
      </c>
      <c r="AE38" s="22">
        <v>4.3653032639999996</v>
      </c>
      <c r="AF38" s="22">
        <v>0.133867501</v>
      </c>
      <c r="AG38" s="22">
        <v>8.2319613999999999E-2</v>
      </c>
      <c r="AH38" s="22">
        <v>4.6195586039999998</v>
      </c>
      <c r="AI38" s="22">
        <v>0.115274391</v>
      </c>
      <c r="AJ38" s="22">
        <v>0.106043108</v>
      </c>
      <c r="AK38" s="22" t="s">
        <v>645</v>
      </c>
      <c r="AL38" s="22" t="s">
        <v>645</v>
      </c>
      <c r="AM38" s="22" t="s">
        <v>645</v>
      </c>
      <c r="AN38" s="22">
        <v>-4.9500240000000001E-2</v>
      </c>
      <c r="AO38" s="22">
        <v>0.20563371</v>
      </c>
      <c r="AP38" s="22">
        <v>0.153655238</v>
      </c>
      <c r="AQ38" s="22">
        <v>0.213122166</v>
      </c>
      <c r="AR38" s="22">
        <v>0.135206612</v>
      </c>
      <c r="AS38" s="22">
        <v>0.164147233</v>
      </c>
      <c r="AT38" s="22">
        <v>1.6335113861214599</v>
      </c>
      <c r="AU38" s="22">
        <v>0.437003531328652</v>
      </c>
      <c r="AV38" s="24">
        <v>0.75028632808659723</v>
      </c>
      <c r="AW38" s="22">
        <v>-0.60639818300000004</v>
      </c>
      <c r="AX38" s="22">
        <v>0.61564956900000001</v>
      </c>
      <c r="AY38" s="22">
        <v>0.50229065100000003</v>
      </c>
      <c r="AZ38" s="22">
        <v>0.24751516735850784</v>
      </c>
      <c r="BA38" s="22">
        <v>0.18754265425582783</v>
      </c>
      <c r="BB38" s="24">
        <v>0.53933577267889388</v>
      </c>
      <c r="BC38" s="22" t="s">
        <v>645</v>
      </c>
      <c r="BD38" s="22" t="s">
        <v>645</v>
      </c>
      <c r="BE38" s="22" t="s">
        <v>645</v>
      </c>
      <c r="BF38" s="22" t="s">
        <v>645</v>
      </c>
      <c r="BG38" s="22" t="s">
        <v>645</v>
      </c>
      <c r="BH38" s="24" t="s">
        <v>645</v>
      </c>
      <c r="BI38" s="22">
        <v>9.4861248430000007</v>
      </c>
      <c r="BJ38" s="22">
        <v>0.27832084299999998</v>
      </c>
      <c r="BK38" s="22">
        <v>0.21858319900000001</v>
      </c>
      <c r="BL38" s="22">
        <v>3.0628437572162346</v>
      </c>
      <c r="BM38" s="22">
        <v>1.4492136068077868</v>
      </c>
      <c r="BN38" s="24">
        <v>2.0036561846000192</v>
      </c>
      <c r="BO38" s="23">
        <v>164.76974989999999</v>
      </c>
      <c r="BP38" s="23">
        <v>20.809195949999999</v>
      </c>
      <c r="BQ38" s="23">
        <v>29.355361810000002</v>
      </c>
      <c r="BR38" s="22">
        <v>0.16443626</v>
      </c>
      <c r="BS38" s="22">
        <v>0.102146521</v>
      </c>
      <c r="BT38" s="22">
        <v>8.8408329999999993E-2</v>
      </c>
      <c r="BU38" s="29">
        <v>10.963920999999999</v>
      </c>
      <c r="BV38" s="29">
        <v>5.6434594999999997E-2</v>
      </c>
      <c r="BW38" s="29">
        <v>5.3091949999999999E-2</v>
      </c>
      <c r="BX38" s="29">
        <v>10.296668629999999</v>
      </c>
      <c r="BY38" s="29">
        <v>3.6517877999999997E-2</v>
      </c>
      <c r="BZ38" s="29">
        <v>3.5896114E-2</v>
      </c>
      <c r="CA38" s="29">
        <v>10.593818799999999</v>
      </c>
      <c r="CB38" s="29">
        <v>4.6134818000000001E-2</v>
      </c>
      <c r="CC38" s="29">
        <v>4.4487108999999997E-2</v>
      </c>
      <c r="CD38" s="29">
        <v>10.11036986</v>
      </c>
      <c r="CE38" s="29">
        <v>3.2753219E-2</v>
      </c>
      <c r="CF38" s="29">
        <v>3.4125338999999998E-2</v>
      </c>
      <c r="CG38" s="29">
        <v>9.9817173379999993</v>
      </c>
      <c r="CH38" s="29">
        <v>2.7307496000000001E-2</v>
      </c>
      <c r="CI38" s="29">
        <v>2.8117942E-2</v>
      </c>
      <c r="CJ38" s="29">
        <v>9.9534091890000003</v>
      </c>
      <c r="CK38" s="29">
        <v>2.3540269999999999E-2</v>
      </c>
      <c r="CL38" s="29">
        <v>2.3917226E-2</v>
      </c>
      <c r="CM38" s="29">
        <v>9.0919646119999999</v>
      </c>
      <c r="CN38" s="29">
        <v>1.7793196000000001E-2</v>
      </c>
      <c r="CO38" s="29">
        <v>1.8855021E-2</v>
      </c>
      <c r="CP38" s="29">
        <v>8.7687995819999998</v>
      </c>
      <c r="CQ38" s="29">
        <v>1.3530287E-2</v>
      </c>
      <c r="CR38" s="29">
        <v>1.4328008999999999E-2</v>
      </c>
      <c r="CS38" s="29">
        <v>8.7193646559999998</v>
      </c>
      <c r="CT38" s="29">
        <v>1.1439658E-2</v>
      </c>
      <c r="CU38" s="29">
        <v>1.1830001999999999E-2</v>
      </c>
      <c r="CV38" s="29">
        <v>8.6971354840000004</v>
      </c>
      <c r="CW38" s="29">
        <v>1.0897677E-2</v>
      </c>
      <c r="CX38" s="29">
        <v>1.150847E-2</v>
      </c>
      <c r="CY38" s="29">
        <v>8.7108719590000003</v>
      </c>
      <c r="CZ38" s="29">
        <v>1.2623063E-2</v>
      </c>
      <c r="DA38" s="29">
        <v>1.2977056000000001E-2</v>
      </c>
      <c r="DB38" s="29">
        <v>8.6868815040000005</v>
      </c>
      <c r="DC38" s="29">
        <v>1.4124638E-2</v>
      </c>
      <c r="DD38" s="29">
        <v>1.3002731E-2</v>
      </c>
      <c r="DE38" s="29">
        <v>11.03615703</v>
      </c>
      <c r="DF38" s="29">
        <v>8.9971633999999995E-2</v>
      </c>
      <c r="DG38" s="29">
        <v>0.308753732</v>
      </c>
      <c r="DH38" s="29">
        <v>14.136192790000001</v>
      </c>
      <c r="DI38" s="29">
        <v>1.785506249</v>
      </c>
      <c r="DJ38" s="29">
        <v>2.5513147389999999</v>
      </c>
      <c r="DK38" s="29" t="s">
        <v>645</v>
      </c>
      <c r="DL38" s="29" t="s">
        <v>645</v>
      </c>
      <c r="DM38" s="29" t="s">
        <v>645</v>
      </c>
      <c r="DN38" s="29">
        <v>10.40187924</v>
      </c>
      <c r="DO38" s="29">
        <v>9.6244199000000002E-2</v>
      </c>
      <c r="DP38" s="29">
        <v>0.29426591800000002</v>
      </c>
      <c r="DQ38" s="29">
        <v>13.03316852</v>
      </c>
      <c r="DR38" s="29">
        <v>1.4725428570000001</v>
      </c>
      <c r="DS38" s="29">
        <v>2.2907563070000001</v>
      </c>
      <c r="DT38" s="29" t="s">
        <v>645</v>
      </c>
      <c r="DU38" s="29" t="s">
        <v>645</v>
      </c>
      <c r="DV38" s="29" t="s">
        <v>645</v>
      </c>
      <c r="DW38" s="29">
        <v>10.67770144</v>
      </c>
      <c r="DX38" s="29">
        <v>8.9847527999999996E-2</v>
      </c>
      <c r="DY38" s="29">
        <v>0.30296903800000002</v>
      </c>
      <c r="DZ38" s="29">
        <v>13.606214019999999</v>
      </c>
      <c r="EA38" s="29">
        <v>1.682692987</v>
      </c>
      <c r="EB38" s="29">
        <v>2.4907109680000001</v>
      </c>
      <c r="EC38" s="29" t="s">
        <v>645</v>
      </c>
      <c r="ED38" s="29" t="s">
        <v>645</v>
      </c>
      <c r="EE38" s="29" t="s">
        <v>645</v>
      </c>
      <c r="EF38" s="29">
        <v>10.23694731</v>
      </c>
      <c r="EG38" s="29">
        <v>0.103289904</v>
      </c>
      <c r="EH38" s="29">
        <v>0.28395016000000001</v>
      </c>
      <c r="EI38" s="29">
        <v>12.644258860000001</v>
      </c>
      <c r="EJ38" s="29">
        <v>1.3137491100000001</v>
      </c>
      <c r="EK38" s="29">
        <v>2.2115055350000001</v>
      </c>
      <c r="EL38" s="29" t="s">
        <v>645</v>
      </c>
      <c r="EM38" s="29" t="s">
        <v>645</v>
      </c>
      <c r="EN38" s="29" t="s">
        <v>645</v>
      </c>
      <c r="EO38" s="29">
        <v>10.126769660000001</v>
      </c>
      <c r="EP38" s="29">
        <v>0.109591588</v>
      </c>
      <c r="EQ38" s="29">
        <v>0.28278620399999999</v>
      </c>
      <c r="ER38" s="29">
        <v>12.324422500000001</v>
      </c>
      <c r="ES38" s="29">
        <v>1.157208893</v>
      </c>
      <c r="ET38" s="29">
        <v>1.81854798</v>
      </c>
      <c r="EU38" s="29" t="s">
        <v>645</v>
      </c>
      <c r="EV38" s="29" t="s">
        <v>645</v>
      </c>
      <c r="EW38" s="29" t="s">
        <v>645</v>
      </c>
      <c r="EX38" s="29">
        <v>10.11866758</v>
      </c>
      <c r="EY38" s="29">
        <v>0.126090322</v>
      </c>
      <c r="EZ38" s="29">
        <v>0.27655955599999998</v>
      </c>
      <c r="FA38" s="29">
        <v>12.167059330000001</v>
      </c>
      <c r="FB38" s="29">
        <v>1.0551260469999999</v>
      </c>
      <c r="FC38" s="29">
        <v>1.5530610279999999</v>
      </c>
      <c r="FD38" s="29" t="s">
        <v>645</v>
      </c>
      <c r="FE38" s="29" t="s">
        <v>645</v>
      </c>
      <c r="FF38" s="29" t="s">
        <v>645</v>
      </c>
      <c r="FG38" s="29">
        <v>9.2923388710000001</v>
      </c>
      <c r="FH38" s="29">
        <v>0.14625279699999999</v>
      </c>
      <c r="FI38" s="29">
        <v>0.264769115</v>
      </c>
      <c r="FJ38" s="29">
        <v>11.073850159999999</v>
      </c>
      <c r="FK38" s="29">
        <v>0.86496917200000001</v>
      </c>
      <c r="FL38" s="29">
        <v>1.4065850989999999</v>
      </c>
      <c r="FM38" s="29" t="s">
        <v>645</v>
      </c>
      <c r="FN38" s="29" t="s">
        <v>645</v>
      </c>
      <c r="FO38" s="29" t="s">
        <v>645</v>
      </c>
      <c r="FP38" s="29">
        <v>9.0105070119999997</v>
      </c>
      <c r="FQ38" s="29">
        <v>0.16887469999999999</v>
      </c>
      <c r="FR38" s="29">
        <v>0.253372765</v>
      </c>
      <c r="FS38" s="29">
        <v>10.5107198</v>
      </c>
      <c r="FT38" s="29">
        <v>0.66817449900000003</v>
      </c>
      <c r="FU38" s="29">
        <v>1.379294821</v>
      </c>
      <c r="FV38" s="29" t="s">
        <v>645</v>
      </c>
      <c r="FW38" s="29" t="s">
        <v>645</v>
      </c>
      <c r="FX38" s="29" t="s">
        <v>645</v>
      </c>
      <c r="FY38" s="29">
        <v>8.971438332</v>
      </c>
      <c r="FZ38" s="29">
        <v>0.17378929900000001</v>
      </c>
      <c r="GA38" s="29">
        <v>0.251392375</v>
      </c>
      <c r="GB38" s="29">
        <v>10.419713850000001</v>
      </c>
      <c r="GC38" s="29">
        <v>0.62903507299999994</v>
      </c>
      <c r="GD38" s="29">
        <v>1.2566357800000001</v>
      </c>
      <c r="GE38" s="29" t="s">
        <v>645</v>
      </c>
      <c r="GF38" s="29" t="s">
        <v>645</v>
      </c>
      <c r="GG38" s="29" t="s">
        <v>645</v>
      </c>
      <c r="GH38" s="29">
        <v>8.9537301940000003</v>
      </c>
      <c r="GI38" s="29">
        <v>0.17411170000000001</v>
      </c>
      <c r="GJ38" s="29">
        <v>0.25131794200000002</v>
      </c>
      <c r="GK38" s="29">
        <v>10.379026830000001</v>
      </c>
      <c r="GL38" s="29">
        <v>0.61260449299999997</v>
      </c>
      <c r="GM38" s="29">
        <v>1.1875075930000001</v>
      </c>
      <c r="GN38" s="29" t="s">
        <v>645</v>
      </c>
      <c r="GO38" s="29" t="s">
        <v>645</v>
      </c>
      <c r="GP38" s="29" t="s">
        <v>645</v>
      </c>
      <c r="GQ38" s="29">
        <v>8.9600635769999997</v>
      </c>
      <c r="GR38" s="29">
        <v>0.16570604899999999</v>
      </c>
      <c r="GS38" s="29">
        <v>0.253418633</v>
      </c>
      <c r="GT38" s="29">
        <v>10.43639815</v>
      </c>
      <c r="GU38" s="29">
        <v>0.64519846599999997</v>
      </c>
      <c r="GV38" s="29">
        <v>1.0467344089999999</v>
      </c>
      <c r="GW38" s="29" t="s">
        <v>645</v>
      </c>
      <c r="GX38" s="29" t="s">
        <v>645</v>
      </c>
      <c r="GY38" s="29" t="s">
        <v>645</v>
      </c>
      <c r="GZ38" s="29">
        <v>8.9485539509999992</v>
      </c>
      <c r="HA38" s="29">
        <v>0.17526193400000001</v>
      </c>
      <c r="HB38" s="29">
        <v>0.249818925</v>
      </c>
      <c r="HC38" s="29">
        <v>10.35509083</v>
      </c>
      <c r="HD38" s="29">
        <v>0.60017449899999997</v>
      </c>
      <c r="HE38" s="29">
        <v>1.019395603</v>
      </c>
      <c r="HF38" s="29" t="s">
        <v>645</v>
      </c>
      <c r="HG38" s="29" t="s">
        <v>645</v>
      </c>
      <c r="HH38" s="29" t="s">
        <v>645</v>
      </c>
      <c r="HI38" s="29">
        <v>6.0354696030000001</v>
      </c>
      <c r="HJ38" s="29">
        <v>1.4774896129999999</v>
      </c>
      <c r="HK38" s="29">
        <v>0.967598972</v>
      </c>
    </row>
    <row r="39" spans="1:219">
      <c r="A39">
        <v>201649426</v>
      </c>
      <c r="B39" t="s">
        <v>492</v>
      </c>
      <c r="C39">
        <v>37</v>
      </c>
      <c r="D39" s="22">
        <v>0.63915480400000002</v>
      </c>
      <c r="E39" s="22">
        <v>2.8570188999999999E-2</v>
      </c>
      <c r="F39" s="22">
        <v>3.1119638000000002E-2</v>
      </c>
      <c r="G39" s="22" t="s">
        <v>645</v>
      </c>
      <c r="H39" s="22" t="s">
        <v>645</v>
      </c>
      <c r="I39" s="22" t="s">
        <v>645</v>
      </c>
      <c r="J39" s="22" t="s">
        <v>645</v>
      </c>
      <c r="K39" s="22" t="s">
        <v>645</v>
      </c>
      <c r="L39" s="22" t="s">
        <v>645</v>
      </c>
      <c r="M39" s="22">
        <v>0.60808483800000002</v>
      </c>
      <c r="N39" s="22">
        <v>2.8120546E-2</v>
      </c>
      <c r="O39" s="22">
        <v>3.3792829000000003E-2</v>
      </c>
      <c r="P39" s="22" t="s">
        <v>645</v>
      </c>
      <c r="Q39" s="22" t="s">
        <v>645</v>
      </c>
      <c r="R39" s="22" t="s">
        <v>645</v>
      </c>
      <c r="S39" s="22" t="s">
        <v>645</v>
      </c>
      <c r="T39" s="22" t="s">
        <v>645</v>
      </c>
      <c r="U39" s="22" t="s">
        <v>645</v>
      </c>
      <c r="V39" s="23">
        <v>4824.162566</v>
      </c>
      <c r="W39" s="23">
        <v>50.25373527</v>
      </c>
      <c r="X39" s="23">
        <v>28.229596180000001</v>
      </c>
      <c r="Y39" s="23" t="s">
        <v>645</v>
      </c>
      <c r="Z39" s="23" t="s">
        <v>645</v>
      </c>
      <c r="AA39" s="23" t="s">
        <v>645</v>
      </c>
      <c r="AB39" s="23" t="s">
        <v>645</v>
      </c>
      <c r="AC39" s="23" t="s">
        <v>645</v>
      </c>
      <c r="AD39" s="23" t="s">
        <v>645</v>
      </c>
      <c r="AE39" s="22">
        <v>4.6769816960000004</v>
      </c>
      <c r="AF39" s="22">
        <v>2.9586996000000001E-2</v>
      </c>
      <c r="AG39" s="22">
        <v>2.7222321000000001E-2</v>
      </c>
      <c r="AH39" s="22" t="s">
        <v>645</v>
      </c>
      <c r="AI39" s="22" t="s">
        <v>645</v>
      </c>
      <c r="AJ39" s="22" t="s">
        <v>645</v>
      </c>
      <c r="AK39" s="22" t="s">
        <v>645</v>
      </c>
      <c r="AL39" s="22" t="s">
        <v>645</v>
      </c>
      <c r="AM39" s="22" t="s">
        <v>645</v>
      </c>
      <c r="AN39" s="22">
        <v>-0.64026522299999999</v>
      </c>
      <c r="AO39" s="22">
        <v>0.16913449999999999</v>
      </c>
      <c r="AP39" s="22">
        <v>0.19693163699999999</v>
      </c>
      <c r="AQ39" s="22">
        <v>-0.74685788900000005</v>
      </c>
      <c r="AR39" s="22">
        <v>5.2247122999999999E-2</v>
      </c>
      <c r="AS39" s="22">
        <v>5.2500124000000002E-2</v>
      </c>
      <c r="AT39" s="22">
        <v>0.17911918767387663</v>
      </c>
      <c r="AU39" s="22">
        <v>2.0302919082588522E-2</v>
      </c>
      <c r="AV39" s="24">
        <v>2.3016145663149495E-2</v>
      </c>
      <c r="AW39" s="22" t="s">
        <v>645</v>
      </c>
      <c r="AX39" s="22" t="s">
        <v>645</v>
      </c>
      <c r="AY39" s="22" t="s">
        <v>645</v>
      </c>
      <c r="AZ39" s="22" t="s">
        <v>645</v>
      </c>
      <c r="BA39" s="22" t="s">
        <v>645</v>
      </c>
      <c r="BB39" s="24" t="s">
        <v>645</v>
      </c>
      <c r="BC39" s="22" t="s">
        <v>645</v>
      </c>
      <c r="BD39" s="22" t="s">
        <v>645</v>
      </c>
      <c r="BE39" s="22" t="s">
        <v>645</v>
      </c>
      <c r="BF39" s="22" t="s">
        <v>645</v>
      </c>
      <c r="BG39" s="22" t="s">
        <v>645</v>
      </c>
      <c r="BH39" s="24" t="s">
        <v>645</v>
      </c>
      <c r="BI39" s="22">
        <v>9.6162695500000002</v>
      </c>
      <c r="BJ39" s="22">
        <v>0.45025843599999998</v>
      </c>
      <c r="BK39" s="22">
        <v>0.40778134700000002</v>
      </c>
      <c r="BL39" s="22">
        <v>4.1330394437487978</v>
      </c>
      <c r="BM39" s="22">
        <v>2.667454097579721</v>
      </c>
      <c r="BN39" s="24">
        <v>6.4363742547946243</v>
      </c>
      <c r="BO39" s="23">
        <v>181.12276259999999</v>
      </c>
      <c r="BP39" s="23">
        <v>9.5872436140000001</v>
      </c>
      <c r="BQ39" s="23">
        <v>10.725187569999999</v>
      </c>
      <c r="BR39" s="22">
        <v>0.261312243</v>
      </c>
      <c r="BS39" s="22">
        <v>6.0850537000000003E-2</v>
      </c>
      <c r="BT39" s="22">
        <v>2.8316803000000002E-2</v>
      </c>
      <c r="BU39" s="29">
        <v>14.577465549999999</v>
      </c>
      <c r="BV39" s="29">
        <v>1.1314886E-2</v>
      </c>
      <c r="BW39" s="29">
        <v>1.1695821E-2</v>
      </c>
      <c r="BX39" s="29">
        <v>13.51671399</v>
      </c>
      <c r="BY39" s="29">
        <v>7.0781159999999997E-3</v>
      </c>
      <c r="BZ39" s="29">
        <v>6.9735539999999999E-3</v>
      </c>
      <c r="CA39" s="29">
        <v>14.053192429999999</v>
      </c>
      <c r="CB39" s="29">
        <v>7.6873489999999996E-3</v>
      </c>
      <c r="CC39" s="29">
        <v>7.8977600000000002E-3</v>
      </c>
      <c r="CD39" s="29">
        <v>13.15523524</v>
      </c>
      <c r="CE39" s="29">
        <v>9.0873120000000002E-3</v>
      </c>
      <c r="CF39" s="29">
        <v>1.0257695000000001E-2</v>
      </c>
      <c r="CG39" s="29">
        <v>12.845521679999999</v>
      </c>
      <c r="CH39" s="29">
        <v>9.5299549999999997E-3</v>
      </c>
      <c r="CI39" s="29">
        <v>8.1131499999999995E-3</v>
      </c>
      <c r="CJ39" s="29">
        <v>12.67896386</v>
      </c>
      <c r="CK39" s="29">
        <v>8.9889659999999993E-3</v>
      </c>
      <c r="CL39" s="29">
        <v>7.7599640000000003E-3</v>
      </c>
      <c r="CM39" s="29">
        <v>11.59767971</v>
      </c>
      <c r="CN39" s="29">
        <v>9.7452140000000003E-3</v>
      </c>
      <c r="CO39" s="29">
        <v>9.0197780000000009E-3</v>
      </c>
      <c r="CP39" s="29">
        <v>11.03085175</v>
      </c>
      <c r="CQ39" s="29">
        <v>9.8850770000000008E-3</v>
      </c>
      <c r="CR39" s="29">
        <v>1.0167083E-2</v>
      </c>
      <c r="CS39" s="29">
        <v>10.938982620000001</v>
      </c>
      <c r="CT39" s="29">
        <v>9.4221930000000006E-3</v>
      </c>
      <c r="CU39" s="29">
        <v>9.7461040000000002E-3</v>
      </c>
      <c r="CV39" s="29">
        <v>10.89153462</v>
      </c>
      <c r="CW39" s="29">
        <v>1.0312762E-2</v>
      </c>
      <c r="CX39" s="29">
        <v>1.021618E-2</v>
      </c>
      <c r="CY39" s="29">
        <v>10.92898589</v>
      </c>
      <c r="CZ39" s="29">
        <v>1.4589654000000001E-2</v>
      </c>
      <c r="DA39" s="29">
        <v>1.3047365999999999E-2</v>
      </c>
      <c r="DB39" s="29">
        <v>10.8713218</v>
      </c>
      <c r="DC39" s="29">
        <v>1.3013006000000001E-2</v>
      </c>
      <c r="DD39" s="29">
        <v>1.1878145E-2</v>
      </c>
      <c r="DE39" s="29" t="s">
        <v>645</v>
      </c>
      <c r="DF39" s="29" t="s">
        <v>645</v>
      </c>
      <c r="DG39" s="29" t="s">
        <v>645</v>
      </c>
      <c r="DH39" s="29" t="s">
        <v>645</v>
      </c>
      <c r="DI39" s="29" t="s">
        <v>645</v>
      </c>
      <c r="DJ39" s="29" t="s">
        <v>645</v>
      </c>
      <c r="DK39" s="29" t="s">
        <v>645</v>
      </c>
      <c r="DL39" s="29" t="s">
        <v>645</v>
      </c>
      <c r="DM39" s="29" t="s">
        <v>645</v>
      </c>
      <c r="DN39" s="29" t="s">
        <v>645</v>
      </c>
      <c r="DO39" s="29" t="s">
        <v>645</v>
      </c>
      <c r="DP39" s="29" t="s">
        <v>645</v>
      </c>
      <c r="DQ39" s="29" t="s">
        <v>645</v>
      </c>
      <c r="DR39" s="29" t="s">
        <v>645</v>
      </c>
      <c r="DS39" s="29" t="s">
        <v>645</v>
      </c>
      <c r="DT39" s="29" t="s">
        <v>645</v>
      </c>
      <c r="DU39" s="29" t="s">
        <v>645</v>
      </c>
      <c r="DV39" s="29" t="s">
        <v>645</v>
      </c>
      <c r="DW39" s="29" t="s">
        <v>645</v>
      </c>
      <c r="DX39" s="29" t="s">
        <v>645</v>
      </c>
      <c r="DY39" s="29" t="s">
        <v>645</v>
      </c>
      <c r="DZ39" s="29" t="s">
        <v>645</v>
      </c>
      <c r="EA39" s="29" t="s">
        <v>645</v>
      </c>
      <c r="EB39" s="29" t="s">
        <v>645</v>
      </c>
      <c r="EC39" s="29" t="s">
        <v>645</v>
      </c>
      <c r="ED39" s="29" t="s">
        <v>645</v>
      </c>
      <c r="EE39" s="29" t="s">
        <v>645</v>
      </c>
      <c r="EF39" s="29" t="s">
        <v>645</v>
      </c>
      <c r="EG39" s="29" t="s">
        <v>645</v>
      </c>
      <c r="EH39" s="29" t="s">
        <v>645</v>
      </c>
      <c r="EI39" s="29" t="s">
        <v>645</v>
      </c>
      <c r="EJ39" s="29" t="s">
        <v>645</v>
      </c>
      <c r="EK39" s="29" t="s">
        <v>645</v>
      </c>
      <c r="EL39" s="29" t="s">
        <v>645</v>
      </c>
      <c r="EM39" s="29" t="s">
        <v>645</v>
      </c>
      <c r="EN39" s="29" t="s">
        <v>645</v>
      </c>
      <c r="EO39" s="29" t="s">
        <v>645</v>
      </c>
      <c r="EP39" s="29" t="s">
        <v>645</v>
      </c>
      <c r="EQ39" s="29" t="s">
        <v>645</v>
      </c>
      <c r="ER39" s="29" t="s">
        <v>645</v>
      </c>
      <c r="ES39" s="29" t="s">
        <v>645</v>
      </c>
      <c r="ET39" s="29" t="s">
        <v>645</v>
      </c>
      <c r="EU39" s="29" t="s">
        <v>645</v>
      </c>
      <c r="EV39" s="29" t="s">
        <v>645</v>
      </c>
      <c r="EW39" s="29" t="s">
        <v>645</v>
      </c>
      <c r="EX39" s="29" t="s">
        <v>645</v>
      </c>
      <c r="EY39" s="29" t="s">
        <v>645</v>
      </c>
      <c r="EZ39" s="29" t="s">
        <v>645</v>
      </c>
      <c r="FA39" s="29" t="s">
        <v>645</v>
      </c>
      <c r="FB39" s="29" t="s">
        <v>645</v>
      </c>
      <c r="FC39" s="29" t="s">
        <v>645</v>
      </c>
      <c r="FD39" s="29" t="s">
        <v>645</v>
      </c>
      <c r="FE39" s="29" t="s">
        <v>645</v>
      </c>
      <c r="FF39" s="29" t="s">
        <v>645</v>
      </c>
      <c r="FG39" s="29" t="s">
        <v>645</v>
      </c>
      <c r="FH39" s="29" t="s">
        <v>645</v>
      </c>
      <c r="FI39" s="29" t="s">
        <v>645</v>
      </c>
      <c r="FJ39" s="29" t="s">
        <v>645</v>
      </c>
      <c r="FK39" s="29" t="s">
        <v>645</v>
      </c>
      <c r="FL39" s="29" t="s">
        <v>645</v>
      </c>
      <c r="FM39" s="29" t="s">
        <v>645</v>
      </c>
      <c r="FN39" s="29" t="s">
        <v>645</v>
      </c>
      <c r="FO39" s="29" t="s">
        <v>645</v>
      </c>
      <c r="FP39" s="29" t="s">
        <v>645</v>
      </c>
      <c r="FQ39" s="29" t="s">
        <v>645</v>
      </c>
      <c r="FR39" s="29" t="s">
        <v>645</v>
      </c>
      <c r="FS39" s="29" t="s">
        <v>645</v>
      </c>
      <c r="FT39" s="29" t="s">
        <v>645</v>
      </c>
      <c r="FU39" s="29" t="s">
        <v>645</v>
      </c>
      <c r="FV39" s="29" t="s">
        <v>645</v>
      </c>
      <c r="FW39" s="29" t="s">
        <v>645</v>
      </c>
      <c r="FX39" s="29" t="s">
        <v>645</v>
      </c>
      <c r="FY39" s="29" t="s">
        <v>645</v>
      </c>
      <c r="FZ39" s="29" t="s">
        <v>645</v>
      </c>
      <c r="GA39" s="29" t="s">
        <v>645</v>
      </c>
      <c r="GB39" s="29" t="s">
        <v>645</v>
      </c>
      <c r="GC39" s="29" t="s">
        <v>645</v>
      </c>
      <c r="GD39" s="29" t="s">
        <v>645</v>
      </c>
      <c r="GE39" s="29" t="s">
        <v>645</v>
      </c>
      <c r="GF39" s="29" t="s">
        <v>645</v>
      </c>
      <c r="GG39" s="29" t="s">
        <v>645</v>
      </c>
      <c r="GH39" s="29" t="s">
        <v>645</v>
      </c>
      <c r="GI39" s="29" t="s">
        <v>645</v>
      </c>
      <c r="GJ39" s="29" t="s">
        <v>645</v>
      </c>
      <c r="GK39" s="29" t="s">
        <v>645</v>
      </c>
      <c r="GL39" s="29" t="s">
        <v>645</v>
      </c>
      <c r="GM39" s="29" t="s">
        <v>645</v>
      </c>
      <c r="GN39" s="29" t="s">
        <v>645</v>
      </c>
      <c r="GO39" s="29" t="s">
        <v>645</v>
      </c>
      <c r="GP39" s="29" t="s">
        <v>645</v>
      </c>
      <c r="GQ39" s="29" t="s">
        <v>645</v>
      </c>
      <c r="GR39" s="29" t="s">
        <v>645</v>
      </c>
      <c r="GS39" s="29" t="s">
        <v>645</v>
      </c>
      <c r="GT39" s="29" t="s">
        <v>645</v>
      </c>
      <c r="GU39" s="29" t="s">
        <v>645</v>
      </c>
      <c r="GV39" s="29" t="s">
        <v>645</v>
      </c>
      <c r="GW39" s="29" t="s">
        <v>645</v>
      </c>
      <c r="GX39" s="29" t="s">
        <v>645</v>
      </c>
      <c r="GY39" s="29" t="s">
        <v>645</v>
      </c>
      <c r="GZ39" s="29" t="s">
        <v>645</v>
      </c>
      <c r="HA39" s="29" t="s">
        <v>645</v>
      </c>
      <c r="HB39" s="29" t="s">
        <v>645</v>
      </c>
      <c r="HC39" s="29" t="s">
        <v>645</v>
      </c>
      <c r="HD39" s="29" t="s">
        <v>645</v>
      </c>
      <c r="HE39" s="29" t="s">
        <v>645</v>
      </c>
      <c r="HF39" s="29" t="s">
        <v>645</v>
      </c>
      <c r="HG39" s="29" t="s">
        <v>645</v>
      </c>
      <c r="HH39" s="29" t="s">
        <v>645</v>
      </c>
      <c r="HI39" s="29">
        <v>8.2247725680000006</v>
      </c>
      <c r="HJ39" s="29">
        <v>1.6190215830000001</v>
      </c>
      <c r="HK39" s="29">
        <v>1.0042772360000001</v>
      </c>
    </row>
    <row r="40" spans="1:219">
      <c r="A40">
        <v>201665500</v>
      </c>
      <c r="B40" t="s">
        <v>131</v>
      </c>
      <c r="C40">
        <v>38</v>
      </c>
      <c r="D40" s="22">
        <v>1.2715180930000001</v>
      </c>
      <c r="E40" s="22">
        <v>0.12246649699999999</v>
      </c>
      <c r="F40" s="22">
        <v>0.123605719</v>
      </c>
      <c r="G40" s="22">
        <v>0.78514997600000003</v>
      </c>
      <c r="H40" s="22">
        <v>0.30188885799999998</v>
      </c>
      <c r="I40" s="22">
        <v>0.30157129700000002</v>
      </c>
      <c r="J40" s="22" t="s">
        <v>645</v>
      </c>
      <c r="K40" s="22" t="s">
        <v>645</v>
      </c>
      <c r="L40" s="22" t="s">
        <v>645</v>
      </c>
      <c r="M40" s="22">
        <v>1.4139488069999999</v>
      </c>
      <c r="N40" s="22">
        <v>0.19645932399999999</v>
      </c>
      <c r="O40" s="22">
        <v>0.31251538299999998</v>
      </c>
      <c r="P40" s="22">
        <v>0.71985363700000005</v>
      </c>
      <c r="Q40" s="22">
        <v>0.26399137</v>
      </c>
      <c r="R40" s="22">
        <v>0.34603362799999998</v>
      </c>
      <c r="S40" s="22" t="s">
        <v>645</v>
      </c>
      <c r="T40" s="22" t="s">
        <v>645</v>
      </c>
      <c r="U40" s="22" t="s">
        <v>645</v>
      </c>
      <c r="V40" s="23">
        <v>6512.4339190000001</v>
      </c>
      <c r="W40" s="23">
        <v>167.99400779999999</v>
      </c>
      <c r="X40" s="23">
        <v>150.855785</v>
      </c>
      <c r="Y40" s="23">
        <v>4850.2981659999996</v>
      </c>
      <c r="Z40" s="23">
        <v>1193.2258790000001</v>
      </c>
      <c r="AA40" s="23">
        <v>1262.0212260000001</v>
      </c>
      <c r="AB40" s="23" t="s">
        <v>645</v>
      </c>
      <c r="AC40" s="23" t="s">
        <v>645</v>
      </c>
      <c r="AD40" s="23" t="s">
        <v>645</v>
      </c>
      <c r="AE40" s="22">
        <v>4.239463293</v>
      </c>
      <c r="AF40" s="22">
        <v>0.135834279</v>
      </c>
      <c r="AG40" s="22">
        <v>9.5954190999999994E-2</v>
      </c>
      <c r="AH40" s="22">
        <v>4.6195274040000003</v>
      </c>
      <c r="AI40" s="22">
        <v>0.20177893199999999</v>
      </c>
      <c r="AJ40" s="22">
        <v>0.18442524199999999</v>
      </c>
      <c r="AK40" s="22" t="s">
        <v>645</v>
      </c>
      <c r="AL40" s="22" t="s">
        <v>645</v>
      </c>
      <c r="AM40" s="22" t="s">
        <v>645</v>
      </c>
      <c r="AN40" s="22">
        <v>-3.9654868000000003E-2</v>
      </c>
      <c r="AO40" s="22">
        <v>0.18415775400000001</v>
      </c>
      <c r="AP40" s="22">
        <v>0.133571359</v>
      </c>
      <c r="AQ40" s="22">
        <v>0.51859321000000003</v>
      </c>
      <c r="AR40" s="22">
        <v>0.15732801299999999</v>
      </c>
      <c r="AS40" s="22">
        <v>0.171205367</v>
      </c>
      <c r="AT40" s="22">
        <v>3.3006023914393761</v>
      </c>
      <c r="AU40" s="22">
        <v>1.0030511980152674</v>
      </c>
      <c r="AV40" s="24">
        <v>1.5949147661271961</v>
      </c>
      <c r="AW40" s="22">
        <v>-0.59422624899999998</v>
      </c>
      <c r="AX40" s="22">
        <v>0.87307321699999996</v>
      </c>
      <c r="AY40" s="22">
        <v>0.74772155900000004</v>
      </c>
      <c r="AZ40" s="22">
        <v>0.25455038076142461</v>
      </c>
      <c r="BA40" s="22">
        <v>0.22045460830863556</v>
      </c>
      <c r="BB40" s="24">
        <v>1.1694014883688593</v>
      </c>
      <c r="BC40" s="22" t="s">
        <v>645</v>
      </c>
      <c r="BD40" s="22" t="s">
        <v>645</v>
      </c>
      <c r="BE40" s="22" t="s">
        <v>645</v>
      </c>
      <c r="BF40" s="22" t="s">
        <v>645</v>
      </c>
      <c r="BG40" s="22" t="s">
        <v>645</v>
      </c>
      <c r="BH40" s="24" t="s">
        <v>645</v>
      </c>
      <c r="BI40" s="22">
        <v>9.3478613930000005</v>
      </c>
      <c r="BJ40" s="22">
        <v>0.158103296</v>
      </c>
      <c r="BK40" s="22">
        <v>0.12520988699999999</v>
      </c>
      <c r="BL40" s="22">
        <v>2.2277240478422149</v>
      </c>
      <c r="BM40" s="22">
        <v>0.67976988304178909</v>
      </c>
      <c r="BN40" s="24">
        <v>0.74442975831473401</v>
      </c>
      <c r="BO40" s="23">
        <v>558.92770659999996</v>
      </c>
      <c r="BP40" s="23">
        <v>90.901711349999999</v>
      </c>
      <c r="BQ40" s="23">
        <v>128.37969509999999</v>
      </c>
      <c r="BR40" s="22">
        <v>0.18158413300000001</v>
      </c>
      <c r="BS40" s="22">
        <v>0.106456591</v>
      </c>
      <c r="BT40" s="22">
        <v>8.0447743000000002E-2</v>
      </c>
      <c r="BU40" s="29">
        <v>12.763421190000001</v>
      </c>
      <c r="BV40" s="29">
        <v>2.8721197E-2</v>
      </c>
      <c r="BW40" s="29">
        <v>2.8770383E-2</v>
      </c>
      <c r="BX40" s="29">
        <v>12.21139792</v>
      </c>
      <c r="BY40" s="29">
        <v>1.8098401E-2</v>
      </c>
      <c r="BZ40" s="29">
        <v>1.6896082999999999E-2</v>
      </c>
      <c r="CA40" s="29">
        <v>12.44143264</v>
      </c>
      <c r="CB40" s="29">
        <v>2.3311492E-2</v>
      </c>
      <c r="CC40" s="29">
        <v>2.2056071999999999E-2</v>
      </c>
      <c r="CD40" s="29">
        <v>12.069383650000001</v>
      </c>
      <c r="CE40" s="29">
        <v>1.7404625999999999E-2</v>
      </c>
      <c r="CF40" s="29">
        <v>1.6336524000000002E-2</v>
      </c>
      <c r="CG40" s="29">
        <v>11.98541138</v>
      </c>
      <c r="CH40" s="29">
        <v>1.4574382E-2</v>
      </c>
      <c r="CI40" s="29">
        <v>1.4502103000000001E-2</v>
      </c>
      <c r="CJ40" s="29">
        <v>11.991105060000001</v>
      </c>
      <c r="CK40" s="29">
        <v>1.3164567E-2</v>
      </c>
      <c r="CL40" s="29">
        <v>1.4332657E-2</v>
      </c>
      <c r="CM40" s="29">
        <v>11.18687766</v>
      </c>
      <c r="CN40" s="29">
        <v>1.1422554999999999E-2</v>
      </c>
      <c r="CO40" s="29">
        <v>1.1900641E-2</v>
      </c>
      <c r="CP40" s="29">
        <v>10.931111059999999</v>
      </c>
      <c r="CQ40" s="29">
        <v>1.1724264999999999E-2</v>
      </c>
      <c r="CR40" s="29">
        <v>1.2103671999999999E-2</v>
      </c>
      <c r="CS40" s="29">
        <v>10.8891346</v>
      </c>
      <c r="CT40" s="29">
        <v>1.0762733999999999E-2</v>
      </c>
      <c r="CU40" s="29">
        <v>1.1237219999999999E-2</v>
      </c>
      <c r="CV40" s="29">
        <v>10.870535500000001</v>
      </c>
      <c r="CW40" s="29">
        <v>1.0907910999999999E-2</v>
      </c>
      <c r="CX40" s="29">
        <v>1.1250457E-2</v>
      </c>
      <c r="CY40" s="29">
        <v>10.870218250000001</v>
      </c>
      <c r="CZ40" s="29">
        <v>1.1791263999999999E-2</v>
      </c>
      <c r="DA40" s="29">
        <v>1.1914159000000001E-2</v>
      </c>
      <c r="DB40" s="29">
        <v>10.864266779999999</v>
      </c>
      <c r="DC40" s="29">
        <v>1.3610361E-2</v>
      </c>
      <c r="DD40" s="29">
        <v>1.3132649E-2</v>
      </c>
      <c r="DE40" s="29">
        <v>12.80456021</v>
      </c>
      <c r="DF40" s="29">
        <v>5.1610456999999998E-2</v>
      </c>
      <c r="DG40" s="29">
        <v>0.322224436</v>
      </c>
      <c r="DH40" s="29">
        <v>16.609125410000001</v>
      </c>
      <c r="DI40" s="29">
        <v>2.4514281709999999</v>
      </c>
      <c r="DJ40" s="29">
        <v>3.2948319160000001</v>
      </c>
      <c r="DK40" s="29" t="s">
        <v>645</v>
      </c>
      <c r="DL40" s="29" t="s">
        <v>645</v>
      </c>
      <c r="DM40" s="29" t="s">
        <v>645</v>
      </c>
      <c r="DN40" s="29">
        <v>12.26972447</v>
      </c>
      <c r="DO40" s="29">
        <v>5.5986779E-2</v>
      </c>
      <c r="DP40" s="29">
        <v>0.32482592100000002</v>
      </c>
      <c r="DQ40" s="29">
        <v>15.517732499999999</v>
      </c>
      <c r="DR40" s="29">
        <v>1.999212714</v>
      </c>
      <c r="DS40" s="29">
        <v>2.9369815949999998</v>
      </c>
      <c r="DT40" s="29" t="s">
        <v>645</v>
      </c>
      <c r="DU40" s="29" t="s">
        <v>645</v>
      </c>
      <c r="DV40" s="29" t="s">
        <v>645</v>
      </c>
      <c r="DW40" s="29">
        <v>12.485872799999999</v>
      </c>
      <c r="DX40" s="29">
        <v>4.9170566999999998E-2</v>
      </c>
      <c r="DY40" s="29">
        <v>0.32537448000000002</v>
      </c>
      <c r="DZ40" s="29">
        <v>16.073060859999998</v>
      </c>
      <c r="EA40" s="29">
        <v>2.275889904</v>
      </c>
      <c r="EB40" s="29">
        <v>3.2177599739999998</v>
      </c>
      <c r="EC40" s="29" t="s">
        <v>645</v>
      </c>
      <c r="ED40" s="29" t="s">
        <v>645</v>
      </c>
      <c r="EE40" s="29" t="s">
        <v>645</v>
      </c>
      <c r="EF40" s="29">
        <v>12.142817409999999</v>
      </c>
      <c r="EG40" s="29">
        <v>6.7091564000000006E-2</v>
      </c>
      <c r="EH40" s="29">
        <v>0.32062742399999999</v>
      </c>
      <c r="EI40" s="29">
        <v>15.14268979</v>
      </c>
      <c r="EJ40" s="29">
        <v>1.7966038559999999</v>
      </c>
      <c r="EK40" s="29">
        <v>2.773076632</v>
      </c>
      <c r="EL40" s="29" t="s">
        <v>645</v>
      </c>
      <c r="EM40" s="29" t="s">
        <v>645</v>
      </c>
      <c r="EN40" s="29" t="s">
        <v>645</v>
      </c>
      <c r="EO40" s="29">
        <v>12.07607277</v>
      </c>
      <c r="EP40" s="29">
        <v>7.8533255999999996E-2</v>
      </c>
      <c r="EQ40" s="29">
        <v>0.31307284699999999</v>
      </c>
      <c r="ER40" s="29">
        <v>14.840518039999999</v>
      </c>
      <c r="ES40" s="29">
        <v>1.6071013059999999</v>
      </c>
      <c r="ET40" s="29">
        <v>2.201959188</v>
      </c>
      <c r="EU40" s="29" t="s">
        <v>645</v>
      </c>
      <c r="EV40" s="29" t="s">
        <v>645</v>
      </c>
      <c r="EW40" s="29" t="s">
        <v>645</v>
      </c>
      <c r="EX40" s="29">
        <v>12.09634591</v>
      </c>
      <c r="EY40" s="29">
        <v>8.7255382000000006E-2</v>
      </c>
      <c r="EZ40" s="29">
        <v>0.307433136</v>
      </c>
      <c r="FA40" s="29">
        <v>14.68029853</v>
      </c>
      <c r="FB40" s="29">
        <v>1.464657367</v>
      </c>
      <c r="FC40" s="29">
        <v>1.881819994</v>
      </c>
      <c r="FD40" s="29" t="s">
        <v>645</v>
      </c>
      <c r="FE40" s="29" t="s">
        <v>645</v>
      </c>
      <c r="FF40" s="29" t="s">
        <v>645</v>
      </c>
      <c r="FG40" s="29">
        <v>11.31701784</v>
      </c>
      <c r="FH40" s="29">
        <v>0.102307912</v>
      </c>
      <c r="FI40" s="29">
        <v>0.30145922000000003</v>
      </c>
      <c r="FJ40" s="29">
        <v>13.609185070000001</v>
      </c>
      <c r="FK40" s="29">
        <v>1.2303799929999999</v>
      </c>
      <c r="FL40" s="29">
        <v>1.607361813</v>
      </c>
      <c r="FM40" s="29" t="s">
        <v>645</v>
      </c>
      <c r="FN40" s="29" t="s">
        <v>645</v>
      </c>
      <c r="FO40" s="29" t="s">
        <v>645</v>
      </c>
      <c r="FP40" s="29">
        <v>11.092067269999999</v>
      </c>
      <c r="FQ40" s="29">
        <v>0.118677993</v>
      </c>
      <c r="FR40" s="29">
        <v>0.29062499400000003</v>
      </c>
      <c r="FS40" s="29">
        <v>13.06822043</v>
      </c>
      <c r="FT40" s="29">
        <v>0.97587959199999996</v>
      </c>
      <c r="FU40" s="29">
        <v>1.51997271</v>
      </c>
      <c r="FV40" s="29" t="s">
        <v>645</v>
      </c>
      <c r="FW40" s="29" t="s">
        <v>645</v>
      </c>
      <c r="FX40" s="29" t="s">
        <v>645</v>
      </c>
      <c r="FY40" s="29">
        <v>11.05564884</v>
      </c>
      <c r="FZ40" s="29">
        <v>0.119349107</v>
      </c>
      <c r="GA40" s="29">
        <v>0.29111491299999998</v>
      </c>
      <c r="GB40" s="29">
        <v>12.985775970000001</v>
      </c>
      <c r="GC40" s="29">
        <v>0.93441637899999996</v>
      </c>
      <c r="GD40" s="29">
        <v>1.386503705</v>
      </c>
      <c r="GE40" s="29" t="s">
        <v>645</v>
      </c>
      <c r="GF40" s="29" t="s">
        <v>645</v>
      </c>
      <c r="GG40" s="29" t="s">
        <v>645</v>
      </c>
      <c r="GH40" s="29">
        <v>11.03980887</v>
      </c>
      <c r="GI40" s="29">
        <v>0.119827752</v>
      </c>
      <c r="GJ40" s="29">
        <v>0.29072509200000002</v>
      </c>
      <c r="GK40" s="29">
        <v>12.945553909999999</v>
      </c>
      <c r="GL40" s="29">
        <v>0.91335434299999996</v>
      </c>
      <c r="GM40" s="29">
        <v>1.3241776089999999</v>
      </c>
      <c r="GN40" s="29" t="s">
        <v>645</v>
      </c>
      <c r="GO40" s="29" t="s">
        <v>645</v>
      </c>
      <c r="GP40" s="29" t="s">
        <v>645</v>
      </c>
      <c r="GQ40" s="29">
        <v>11.036842529999999</v>
      </c>
      <c r="GR40" s="29">
        <v>0.11900643299999999</v>
      </c>
      <c r="GS40" s="29">
        <v>0.29023051999999999</v>
      </c>
      <c r="GT40" s="29">
        <v>12.99961295</v>
      </c>
      <c r="GU40" s="29">
        <v>0.96053507999999999</v>
      </c>
      <c r="GV40" s="29">
        <v>1.1851541000000001</v>
      </c>
      <c r="GW40" s="29" t="s">
        <v>645</v>
      </c>
      <c r="GX40" s="29" t="s">
        <v>645</v>
      </c>
      <c r="GY40" s="29" t="s">
        <v>645</v>
      </c>
      <c r="GZ40" s="29">
        <v>11.037506860000001</v>
      </c>
      <c r="HA40" s="29">
        <v>0.12130349</v>
      </c>
      <c r="HB40" s="29">
        <v>0.29010066899999998</v>
      </c>
      <c r="HC40" s="29">
        <v>12.926698529999999</v>
      </c>
      <c r="HD40" s="29">
        <v>0.89844362600000005</v>
      </c>
      <c r="HE40" s="29">
        <v>1.15537337</v>
      </c>
      <c r="HF40" s="29" t="s">
        <v>645</v>
      </c>
      <c r="HG40" s="29" t="s">
        <v>645</v>
      </c>
      <c r="HH40" s="29" t="s">
        <v>645</v>
      </c>
      <c r="HI40" s="29">
        <v>13.24881338</v>
      </c>
      <c r="HJ40" s="29">
        <v>1.48775561</v>
      </c>
      <c r="HK40" s="29">
        <v>0.93287656900000004</v>
      </c>
    </row>
    <row r="41" spans="1:219">
      <c r="A41">
        <v>201702477</v>
      </c>
      <c r="B41" t="s">
        <v>570</v>
      </c>
      <c r="C41">
        <v>39</v>
      </c>
      <c r="D41" s="22">
        <v>0.87981003599999996</v>
      </c>
      <c r="E41" s="22">
        <v>6.6489959000000001E-2</v>
      </c>
      <c r="F41" s="22">
        <v>6.9126160000000006E-2</v>
      </c>
      <c r="G41" s="22" t="s">
        <v>645</v>
      </c>
      <c r="H41" s="22" t="s">
        <v>645</v>
      </c>
      <c r="I41" s="22" t="s">
        <v>645</v>
      </c>
      <c r="J41" s="22" t="s">
        <v>645</v>
      </c>
      <c r="K41" s="22" t="s">
        <v>645</v>
      </c>
      <c r="L41" s="22" t="s">
        <v>645</v>
      </c>
      <c r="M41" s="22">
        <v>0.86635527999999995</v>
      </c>
      <c r="N41" s="22">
        <v>8.7171963000000005E-2</v>
      </c>
      <c r="O41" s="22">
        <v>0.108750895</v>
      </c>
      <c r="P41" s="22" t="s">
        <v>645</v>
      </c>
      <c r="Q41" s="22" t="s">
        <v>645</v>
      </c>
      <c r="R41" s="22" t="s">
        <v>645</v>
      </c>
      <c r="S41" s="22" t="s">
        <v>645</v>
      </c>
      <c r="T41" s="22" t="s">
        <v>645</v>
      </c>
      <c r="U41" s="22" t="s">
        <v>645</v>
      </c>
      <c r="V41" s="23">
        <v>5671.0900869999996</v>
      </c>
      <c r="W41" s="23">
        <v>115.5272032</v>
      </c>
      <c r="X41" s="23">
        <v>128.85512120000001</v>
      </c>
      <c r="Y41" s="23" t="s">
        <v>645</v>
      </c>
      <c r="Z41" s="23" t="s">
        <v>645</v>
      </c>
      <c r="AA41" s="23" t="s">
        <v>645</v>
      </c>
      <c r="AB41" s="23" t="s">
        <v>645</v>
      </c>
      <c r="AC41" s="23" t="s">
        <v>645</v>
      </c>
      <c r="AD41" s="23" t="s">
        <v>645</v>
      </c>
      <c r="AE41" s="22">
        <v>4.517977589</v>
      </c>
      <c r="AF41" s="22">
        <v>0.105326906</v>
      </c>
      <c r="AG41" s="22">
        <v>6.2246176E-2</v>
      </c>
      <c r="AH41" s="22" t="s">
        <v>645</v>
      </c>
      <c r="AI41" s="22" t="s">
        <v>645</v>
      </c>
      <c r="AJ41" s="22" t="s">
        <v>645</v>
      </c>
      <c r="AK41" s="22" t="s">
        <v>645</v>
      </c>
      <c r="AL41" s="22" t="s">
        <v>645</v>
      </c>
      <c r="AM41" s="22" t="s">
        <v>645</v>
      </c>
      <c r="AN41" s="22">
        <v>-0.27486800500000003</v>
      </c>
      <c r="AO41" s="22">
        <v>0.171910321</v>
      </c>
      <c r="AP41" s="22">
        <v>0.166199596</v>
      </c>
      <c r="AQ41" s="22">
        <v>-0.15319904600000001</v>
      </c>
      <c r="AR41" s="22">
        <v>0.11206814499999999</v>
      </c>
      <c r="AS41" s="22">
        <v>0.121615264</v>
      </c>
      <c r="AT41" s="22">
        <v>0.70275016136195034</v>
      </c>
      <c r="AU41" s="22">
        <v>0.15983395098713093</v>
      </c>
      <c r="AV41" s="24">
        <v>0.22710695253152779</v>
      </c>
      <c r="AW41" s="22" t="s">
        <v>645</v>
      </c>
      <c r="AX41" s="22" t="s">
        <v>645</v>
      </c>
      <c r="AY41" s="22" t="s">
        <v>645</v>
      </c>
      <c r="AZ41" s="22" t="s">
        <v>645</v>
      </c>
      <c r="BA41" s="22" t="s">
        <v>645</v>
      </c>
      <c r="BB41" s="24" t="s">
        <v>645</v>
      </c>
      <c r="BC41" s="22" t="s">
        <v>645</v>
      </c>
      <c r="BD41" s="22" t="s">
        <v>645</v>
      </c>
      <c r="BE41" s="22" t="s">
        <v>645</v>
      </c>
      <c r="BF41" s="22" t="s">
        <v>645</v>
      </c>
      <c r="BG41" s="22" t="s">
        <v>645</v>
      </c>
      <c r="BH41" s="24" t="s">
        <v>645</v>
      </c>
      <c r="BI41" s="22">
        <v>9.6458612969999997</v>
      </c>
      <c r="BJ41" s="22">
        <v>0.417577582</v>
      </c>
      <c r="BK41" s="22">
        <v>0.31065285799999998</v>
      </c>
      <c r="BL41" s="22">
        <v>4.4244704306730025</v>
      </c>
      <c r="BM41" s="22">
        <v>2.7329248104826651</v>
      </c>
      <c r="BN41" s="24">
        <v>4.6227288181001533</v>
      </c>
      <c r="BO41" s="23">
        <v>688.70194839999999</v>
      </c>
      <c r="BP41" s="23">
        <v>73.875643800000006</v>
      </c>
      <c r="BQ41" s="23">
        <v>91.363290030000002</v>
      </c>
      <c r="BR41" s="22">
        <v>0.14372267699999999</v>
      </c>
      <c r="BS41" s="22">
        <v>9.7889491999999995E-2</v>
      </c>
      <c r="BT41" s="22">
        <v>0.102170395</v>
      </c>
      <c r="BU41" s="29">
        <v>15.31719365</v>
      </c>
      <c r="BV41" s="29">
        <v>3.0116621E-2</v>
      </c>
      <c r="BW41" s="29">
        <v>3.0243155000000001E-2</v>
      </c>
      <c r="BX41" s="29">
        <v>14.5687123</v>
      </c>
      <c r="BY41" s="29">
        <v>1.6698457E-2</v>
      </c>
      <c r="BZ41" s="29">
        <v>1.7304408E-2</v>
      </c>
      <c r="CA41" s="29">
        <v>14.91239184</v>
      </c>
      <c r="CB41" s="29">
        <v>2.1653399E-2</v>
      </c>
      <c r="CC41" s="29">
        <v>2.1395606000000001E-2</v>
      </c>
      <c r="CD41" s="29">
        <v>14.354350670000001</v>
      </c>
      <c r="CE41" s="29">
        <v>1.8368215E-2</v>
      </c>
      <c r="CF41" s="29">
        <v>1.7599443999999999E-2</v>
      </c>
      <c r="CG41" s="29">
        <v>14.19631697</v>
      </c>
      <c r="CH41" s="29">
        <v>1.4799802000000001E-2</v>
      </c>
      <c r="CI41" s="29">
        <v>1.3867434999999999E-2</v>
      </c>
      <c r="CJ41" s="29">
        <v>14.14520246</v>
      </c>
      <c r="CK41" s="29">
        <v>1.3188596E-2</v>
      </c>
      <c r="CL41" s="29">
        <v>1.2994609000000001E-2</v>
      </c>
      <c r="CM41" s="29">
        <v>13.249692140000001</v>
      </c>
      <c r="CN41" s="29">
        <v>1.2266147E-2</v>
      </c>
      <c r="CO41" s="29">
        <v>1.215748E-2</v>
      </c>
      <c r="CP41" s="29">
        <v>12.88517994</v>
      </c>
      <c r="CQ41" s="29">
        <v>1.2410918999999999E-2</v>
      </c>
      <c r="CR41" s="29">
        <v>1.3032627E-2</v>
      </c>
      <c r="CS41" s="29">
        <v>12.835816960000001</v>
      </c>
      <c r="CT41" s="29">
        <v>1.2456346E-2</v>
      </c>
      <c r="CU41" s="29">
        <v>1.2746728000000001E-2</v>
      </c>
      <c r="CV41" s="29">
        <v>12.81177454</v>
      </c>
      <c r="CW41" s="29">
        <v>1.2934898E-2</v>
      </c>
      <c r="CX41" s="29">
        <v>1.3014257E-2</v>
      </c>
      <c r="CY41" s="29">
        <v>12.832091500000001</v>
      </c>
      <c r="CZ41" s="29">
        <v>1.4835770999999999E-2</v>
      </c>
      <c r="DA41" s="29">
        <v>1.4716091000000001E-2</v>
      </c>
      <c r="DB41" s="29">
        <v>12.802125950000001</v>
      </c>
      <c r="DC41" s="29">
        <v>1.4126000999999999E-2</v>
      </c>
      <c r="DD41" s="29">
        <v>1.4444883E-2</v>
      </c>
      <c r="DE41" s="29" t="s">
        <v>645</v>
      </c>
      <c r="DF41" s="29" t="s">
        <v>645</v>
      </c>
      <c r="DG41" s="29" t="s">
        <v>645</v>
      </c>
      <c r="DH41" s="29" t="s">
        <v>645</v>
      </c>
      <c r="DI41" s="29" t="s">
        <v>645</v>
      </c>
      <c r="DJ41" s="29" t="s">
        <v>645</v>
      </c>
      <c r="DK41" s="29" t="s">
        <v>645</v>
      </c>
      <c r="DL41" s="29" t="s">
        <v>645</v>
      </c>
      <c r="DM41" s="29" t="s">
        <v>645</v>
      </c>
      <c r="DN41" s="29" t="s">
        <v>645</v>
      </c>
      <c r="DO41" s="29" t="s">
        <v>645</v>
      </c>
      <c r="DP41" s="29" t="s">
        <v>645</v>
      </c>
      <c r="DQ41" s="29" t="s">
        <v>645</v>
      </c>
      <c r="DR41" s="29" t="s">
        <v>645</v>
      </c>
      <c r="DS41" s="29" t="s">
        <v>645</v>
      </c>
      <c r="DT41" s="29" t="s">
        <v>645</v>
      </c>
      <c r="DU41" s="29" t="s">
        <v>645</v>
      </c>
      <c r="DV41" s="29" t="s">
        <v>645</v>
      </c>
      <c r="DW41" s="29" t="s">
        <v>645</v>
      </c>
      <c r="DX41" s="29" t="s">
        <v>645</v>
      </c>
      <c r="DY41" s="29" t="s">
        <v>645</v>
      </c>
      <c r="DZ41" s="29" t="s">
        <v>645</v>
      </c>
      <c r="EA41" s="29" t="s">
        <v>645</v>
      </c>
      <c r="EB41" s="29" t="s">
        <v>645</v>
      </c>
      <c r="EC41" s="29" t="s">
        <v>645</v>
      </c>
      <c r="ED41" s="29" t="s">
        <v>645</v>
      </c>
      <c r="EE41" s="29" t="s">
        <v>645</v>
      </c>
      <c r="EF41" s="29" t="s">
        <v>645</v>
      </c>
      <c r="EG41" s="29" t="s">
        <v>645</v>
      </c>
      <c r="EH41" s="29" t="s">
        <v>645</v>
      </c>
      <c r="EI41" s="29" t="s">
        <v>645</v>
      </c>
      <c r="EJ41" s="29" t="s">
        <v>645</v>
      </c>
      <c r="EK41" s="29" t="s">
        <v>645</v>
      </c>
      <c r="EL41" s="29" t="s">
        <v>645</v>
      </c>
      <c r="EM41" s="29" t="s">
        <v>645</v>
      </c>
      <c r="EN41" s="29" t="s">
        <v>645</v>
      </c>
      <c r="EO41" s="29" t="s">
        <v>645</v>
      </c>
      <c r="EP41" s="29" t="s">
        <v>645</v>
      </c>
      <c r="EQ41" s="29" t="s">
        <v>645</v>
      </c>
      <c r="ER41" s="29" t="s">
        <v>645</v>
      </c>
      <c r="ES41" s="29" t="s">
        <v>645</v>
      </c>
      <c r="ET41" s="29" t="s">
        <v>645</v>
      </c>
      <c r="EU41" s="29" t="s">
        <v>645</v>
      </c>
      <c r="EV41" s="29" t="s">
        <v>645</v>
      </c>
      <c r="EW41" s="29" t="s">
        <v>645</v>
      </c>
      <c r="EX41" s="29" t="s">
        <v>645</v>
      </c>
      <c r="EY41" s="29" t="s">
        <v>645</v>
      </c>
      <c r="EZ41" s="29" t="s">
        <v>645</v>
      </c>
      <c r="FA41" s="29" t="s">
        <v>645</v>
      </c>
      <c r="FB41" s="29" t="s">
        <v>645</v>
      </c>
      <c r="FC41" s="29" t="s">
        <v>645</v>
      </c>
      <c r="FD41" s="29" t="s">
        <v>645</v>
      </c>
      <c r="FE41" s="29" t="s">
        <v>645</v>
      </c>
      <c r="FF41" s="29" t="s">
        <v>645</v>
      </c>
      <c r="FG41" s="29" t="s">
        <v>645</v>
      </c>
      <c r="FH41" s="29" t="s">
        <v>645</v>
      </c>
      <c r="FI41" s="29" t="s">
        <v>645</v>
      </c>
      <c r="FJ41" s="29" t="s">
        <v>645</v>
      </c>
      <c r="FK41" s="29" t="s">
        <v>645</v>
      </c>
      <c r="FL41" s="29" t="s">
        <v>645</v>
      </c>
      <c r="FM41" s="29" t="s">
        <v>645</v>
      </c>
      <c r="FN41" s="29" t="s">
        <v>645</v>
      </c>
      <c r="FO41" s="29" t="s">
        <v>645</v>
      </c>
      <c r="FP41" s="29" t="s">
        <v>645</v>
      </c>
      <c r="FQ41" s="29" t="s">
        <v>645</v>
      </c>
      <c r="FR41" s="29" t="s">
        <v>645</v>
      </c>
      <c r="FS41" s="29" t="s">
        <v>645</v>
      </c>
      <c r="FT41" s="29" t="s">
        <v>645</v>
      </c>
      <c r="FU41" s="29" t="s">
        <v>645</v>
      </c>
      <c r="FV41" s="29" t="s">
        <v>645</v>
      </c>
      <c r="FW41" s="29" t="s">
        <v>645</v>
      </c>
      <c r="FX41" s="29" t="s">
        <v>645</v>
      </c>
      <c r="FY41" s="29" t="s">
        <v>645</v>
      </c>
      <c r="FZ41" s="29" t="s">
        <v>645</v>
      </c>
      <c r="GA41" s="29" t="s">
        <v>645</v>
      </c>
      <c r="GB41" s="29" t="s">
        <v>645</v>
      </c>
      <c r="GC41" s="29" t="s">
        <v>645</v>
      </c>
      <c r="GD41" s="29" t="s">
        <v>645</v>
      </c>
      <c r="GE41" s="29" t="s">
        <v>645</v>
      </c>
      <c r="GF41" s="29" t="s">
        <v>645</v>
      </c>
      <c r="GG41" s="29" t="s">
        <v>645</v>
      </c>
      <c r="GH41" s="29" t="s">
        <v>645</v>
      </c>
      <c r="GI41" s="29" t="s">
        <v>645</v>
      </c>
      <c r="GJ41" s="29" t="s">
        <v>645</v>
      </c>
      <c r="GK41" s="29" t="s">
        <v>645</v>
      </c>
      <c r="GL41" s="29" t="s">
        <v>645</v>
      </c>
      <c r="GM41" s="29" t="s">
        <v>645</v>
      </c>
      <c r="GN41" s="29" t="s">
        <v>645</v>
      </c>
      <c r="GO41" s="29" t="s">
        <v>645</v>
      </c>
      <c r="GP41" s="29" t="s">
        <v>645</v>
      </c>
      <c r="GQ41" s="29" t="s">
        <v>645</v>
      </c>
      <c r="GR41" s="29" t="s">
        <v>645</v>
      </c>
      <c r="GS41" s="29" t="s">
        <v>645</v>
      </c>
      <c r="GT41" s="29" t="s">
        <v>645</v>
      </c>
      <c r="GU41" s="29" t="s">
        <v>645</v>
      </c>
      <c r="GV41" s="29" t="s">
        <v>645</v>
      </c>
      <c r="GW41" s="29" t="s">
        <v>645</v>
      </c>
      <c r="GX41" s="29" t="s">
        <v>645</v>
      </c>
      <c r="GY41" s="29" t="s">
        <v>645</v>
      </c>
      <c r="GZ41" s="29" t="s">
        <v>645</v>
      </c>
      <c r="HA41" s="29" t="s">
        <v>645</v>
      </c>
      <c r="HB41" s="29" t="s">
        <v>645</v>
      </c>
      <c r="HC41" s="29" t="s">
        <v>645</v>
      </c>
      <c r="HD41" s="29" t="s">
        <v>645</v>
      </c>
      <c r="HE41" s="29" t="s">
        <v>645</v>
      </c>
      <c r="HF41" s="29" t="s">
        <v>645</v>
      </c>
      <c r="HG41" s="29" t="s">
        <v>645</v>
      </c>
      <c r="HH41" s="29" t="s">
        <v>645</v>
      </c>
      <c r="HI41" s="29">
        <v>8.2809762169999992</v>
      </c>
      <c r="HJ41" s="29">
        <v>1.3970623790000001</v>
      </c>
      <c r="HK41" s="29">
        <v>0.816284699</v>
      </c>
    </row>
    <row r="42" spans="1:219">
      <c r="A42">
        <v>201704541</v>
      </c>
      <c r="B42" t="s">
        <v>131</v>
      </c>
      <c r="C42">
        <v>40</v>
      </c>
      <c r="D42" s="22">
        <v>0.90926061999999996</v>
      </c>
      <c r="E42" s="22">
        <v>6.5120389000000001E-2</v>
      </c>
      <c r="F42" s="22">
        <v>6.5559593999999999E-2</v>
      </c>
      <c r="G42" s="22">
        <v>0.49890443699999998</v>
      </c>
      <c r="H42" s="22">
        <v>4.1550085E-2</v>
      </c>
      <c r="I42" s="22">
        <v>4.0376742E-2</v>
      </c>
      <c r="J42" s="22">
        <v>0.44664610100000002</v>
      </c>
      <c r="K42" s="22">
        <v>6.9900839000000006E-2</v>
      </c>
      <c r="L42" s="22">
        <v>4.8020465999999998E-2</v>
      </c>
      <c r="M42" s="22">
        <v>0.86077671200000005</v>
      </c>
      <c r="N42" s="22">
        <v>6.6300392999999999E-2</v>
      </c>
      <c r="O42" s="22">
        <v>8.7705179999999994E-2</v>
      </c>
      <c r="P42" s="22">
        <v>0.47689352099999999</v>
      </c>
      <c r="Q42" s="22">
        <v>4.5101769E-2</v>
      </c>
      <c r="R42" s="22">
        <v>4.1296648999999998E-2</v>
      </c>
      <c r="S42" s="22">
        <v>0.42025719299999997</v>
      </c>
      <c r="T42" s="22">
        <v>6.7095950000000001E-2</v>
      </c>
      <c r="U42" s="22">
        <v>5.1683263E-2</v>
      </c>
      <c r="V42" s="23">
        <v>6094.3340529999996</v>
      </c>
      <c r="W42" s="23">
        <v>134.34308379999999</v>
      </c>
      <c r="X42" s="23">
        <v>153.13646460000001</v>
      </c>
      <c r="Y42" s="23">
        <v>3982.8441509999998</v>
      </c>
      <c r="Z42" s="23">
        <v>121.25355949999999</v>
      </c>
      <c r="AA42" s="23">
        <v>130.09225309999999</v>
      </c>
      <c r="AB42" s="23">
        <v>3827.4420439999999</v>
      </c>
      <c r="AC42" s="23">
        <v>142.69323299999999</v>
      </c>
      <c r="AD42" s="23">
        <v>123.73356939999999</v>
      </c>
      <c r="AE42" s="22">
        <v>4.527703303</v>
      </c>
      <c r="AF42" s="22">
        <v>6.0310082000000001E-2</v>
      </c>
      <c r="AG42" s="22">
        <v>4.4103459999999997E-2</v>
      </c>
      <c r="AH42" s="22">
        <v>4.7796557919999998</v>
      </c>
      <c r="AI42" s="22">
        <v>3.8336365999999997E-2</v>
      </c>
      <c r="AJ42" s="22">
        <v>4.8719343999999998E-2</v>
      </c>
      <c r="AK42" s="22">
        <v>4.8412318230000002</v>
      </c>
      <c r="AL42" s="22">
        <v>5.6262859999999998E-2</v>
      </c>
      <c r="AM42" s="22">
        <v>7.7236605999999999E-2</v>
      </c>
      <c r="AN42" s="22">
        <v>-0.55376825500000004</v>
      </c>
      <c r="AO42" s="22">
        <v>0.21556982599999999</v>
      </c>
      <c r="AP42" s="22">
        <v>0.145359972</v>
      </c>
      <c r="AQ42" s="22">
        <v>-3.5978284999999999E-2</v>
      </c>
      <c r="AR42" s="22">
        <v>9.8365520999999997E-2</v>
      </c>
      <c r="AS42" s="22">
        <v>0.11832456299999999</v>
      </c>
      <c r="AT42" s="22">
        <v>0.92049559596712571</v>
      </c>
      <c r="AU42" s="22">
        <v>0.18656297015820478</v>
      </c>
      <c r="AV42" s="24">
        <v>0.28828165488473068</v>
      </c>
      <c r="AW42" s="22">
        <v>-1.290418515</v>
      </c>
      <c r="AX42" s="22">
        <v>0.128039138</v>
      </c>
      <c r="AY42" s="22">
        <v>0.120856952</v>
      </c>
      <c r="AZ42" s="22">
        <v>5.1236739476629288E-2</v>
      </c>
      <c r="BA42" s="22">
        <v>1.3082539906738445E-2</v>
      </c>
      <c r="BB42" s="24">
        <v>1.6439845705584981E-2</v>
      </c>
      <c r="BC42" s="22">
        <v>-1.4670983150000001</v>
      </c>
      <c r="BD42" s="22">
        <v>0.20876081399999999</v>
      </c>
      <c r="BE42" s="22">
        <v>0.146834346</v>
      </c>
      <c r="BF42" s="22">
        <v>3.4111568157198686E-2</v>
      </c>
      <c r="BG42" s="22">
        <v>1.3018445844788656E-2</v>
      </c>
      <c r="BH42" s="24">
        <v>1.3722358246848455E-2</v>
      </c>
      <c r="BI42" s="22">
        <v>9.323720067</v>
      </c>
      <c r="BJ42" s="22">
        <v>0.200421352</v>
      </c>
      <c r="BK42" s="22">
        <v>0.27548082200000001</v>
      </c>
      <c r="BL42" s="22">
        <v>2.1072694303712667</v>
      </c>
      <c r="BM42" s="22">
        <v>0.778961654496239</v>
      </c>
      <c r="BN42" s="24">
        <v>1.8664837545004636</v>
      </c>
      <c r="BO42" s="23">
        <v>382.49351080000002</v>
      </c>
      <c r="BP42" s="23">
        <v>32.857267659999998</v>
      </c>
      <c r="BQ42" s="23">
        <v>37.948144190000001</v>
      </c>
      <c r="BR42" s="22">
        <v>0.13221812599999999</v>
      </c>
      <c r="BS42" s="22">
        <v>9.1918347999999997E-2</v>
      </c>
      <c r="BT42" s="22">
        <v>0.110899077</v>
      </c>
      <c r="BU42" s="29">
        <v>13.504773350000001</v>
      </c>
      <c r="BV42" s="29">
        <v>6.4418838000000006E-2</v>
      </c>
      <c r="BW42" s="29">
        <v>6.5613191000000001E-2</v>
      </c>
      <c r="BX42" s="29">
        <v>12.90043769</v>
      </c>
      <c r="BY42" s="29">
        <v>4.5009911E-2</v>
      </c>
      <c r="BZ42" s="29">
        <v>4.4259536000000002E-2</v>
      </c>
      <c r="CA42" s="29">
        <v>13.167753960000001</v>
      </c>
      <c r="CB42" s="29">
        <v>5.6056742E-2</v>
      </c>
      <c r="CC42" s="29">
        <v>5.5671213999999997E-2</v>
      </c>
      <c r="CD42" s="29">
        <v>12.725358930000001</v>
      </c>
      <c r="CE42" s="29">
        <v>3.9098383E-2</v>
      </c>
      <c r="CF42" s="29">
        <v>3.7950250999999997E-2</v>
      </c>
      <c r="CG42" s="29">
        <v>12.58212355</v>
      </c>
      <c r="CH42" s="29">
        <v>3.1316360000000001E-2</v>
      </c>
      <c r="CI42" s="29">
        <v>2.9256564999999998E-2</v>
      </c>
      <c r="CJ42" s="29">
        <v>12.53469582</v>
      </c>
      <c r="CK42" s="29">
        <v>2.5158547E-2</v>
      </c>
      <c r="CL42" s="29">
        <v>2.4530271999999999E-2</v>
      </c>
      <c r="CM42" s="29">
        <v>11.652349770000001</v>
      </c>
      <c r="CN42" s="29">
        <v>1.7813639999999999E-2</v>
      </c>
      <c r="CO42" s="29">
        <v>1.7770818000000001E-2</v>
      </c>
      <c r="CP42" s="29">
        <v>11.29551253</v>
      </c>
      <c r="CQ42" s="29">
        <v>1.2499204E-2</v>
      </c>
      <c r="CR42" s="29">
        <v>1.2011345999999999E-2</v>
      </c>
      <c r="CS42" s="29">
        <v>11.227247780000001</v>
      </c>
      <c r="CT42" s="29">
        <v>1.2400585E-2</v>
      </c>
      <c r="CU42" s="29">
        <v>1.2174364E-2</v>
      </c>
      <c r="CV42" s="29">
        <v>11.186247059999999</v>
      </c>
      <c r="CW42" s="29">
        <v>1.3001336E-2</v>
      </c>
      <c r="CX42" s="29">
        <v>1.2825118999999999E-2</v>
      </c>
      <c r="CY42" s="29">
        <v>11.17369386</v>
      </c>
      <c r="CZ42" s="29">
        <v>1.3787336000000001E-2</v>
      </c>
      <c r="DA42" s="29">
        <v>1.3734227E-2</v>
      </c>
      <c r="DB42" s="29">
        <v>11.139937489999999</v>
      </c>
      <c r="DC42" s="29">
        <v>1.6757767999999999E-2</v>
      </c>
      <c r="DD42" s="29">
        <v>1.8071024000000002E-2</v>
      </c>
      <c r="DE42" s="29">
        <v>13.5255466</v>
      </c>
      <c r="DF42" s="29">
        <v>6.5915130000000002E-2</v>
      </c>
      <c r="DG42" s="29">
        <v>6.5734785000000004E-2</v>
      </c>
      <c r="DH42" s="29">
        <v>18.34970276</v>
      </c>
      <c r="DI42" s="29">
        <v>0.41786094499999998</v>
      </c>
      <c r="DJ42" s="29">
        <v>0.46953295099999998</v>
      </c>
      <c r="DK42" s="29">
        <v>19.017087579999998</v>
      </c>
      <c r="DL42" s="29">
        <v>0.51514247199999996</v>
      </c>
      <c r="DM42" s="29">
        <v>0.70919826100000005</v>
      </c>
      <c r="DN42" s="29">
        <v>12.944060970000001</v>
      </c>
      <c r="DO42" s="29">
        <v>5.0181758E-2</v>
      </c>
      <c r="DP42" s="29">
        <v>5.0840517000000002E-2</v>
      </c>
      <c r="DQ42" s="29">
        <v>16.951625450000002</v>
      </c>
      <c r="DR42" s="29">
        <v>0.35838153299999997</v>
      </c>
      <c r="DS42" s="29">
        <v>0.41181214700000002</v>
      </c>
      <c r="DT42" s="29">
        <v>17.54904625</v>
      </c>
      <c r="DU42" s="29">
        <v>0.45454511399999997</v>
      </c>
      <c r="DV42" s="29">
        <v>0.655642159</v>
      </c>
      <c r="DW42" s="29">
        <v>13.19438141</v>
      </c>
      <c r="DX42" s="29">
        <v>5.8216108000000003E-2</v>
      </c>
      <c r="DY42" s="29">
        <v>5.7899484000000001E-2</v>
      </c>
      <c r="DZ42" s="29">
        <v>17.745007619999999</v>
      </c>
      <c r="EA42" s="29">
        <v>0.40152965800000001</v>
      </c>
      <c r="EB42" s="29">
        <v>0.45258429500000003</v>
      </c>
      <c r="EC42" s="29">
        <v>18.393057330000001</v>
      </c>
      <c r="ED42" s="29">
        <v>0.49524243499999998</v>
      </c>
      <c r="EE42" s="29">
        <v>0.69534137799999995</v>
      </c>
      <c r="EF42" s="29">
        <v>12.787090859999999</v>
      </c>
      <c r="EG42" s="29">
        <v>4.8600435999999997E-2</v>
      </c>
      <c r="EH42" s="29">
        <v>4.8400402000000002E-2</v>
      </c>
      <c r="EI42" s="29">
        <v>16.413075589999998</v>
      </c>
      <c r="EJ42" s="29">
        <v>0.33251318200000002</v>
      </c>
      <c r="EK42" s="29">
        <v>0.39560368400000001</v>
      </c>
      <c r="EL42" s="29">
        <v>16.98400689</v>
      </c>
      <c r="EM42" s="29">
        <v>0.43251489300000001</v>
      </c>
      <c r="EN42" s="29">
        <v>0.65224480799999995</v>
      </c>
      <c r="EO42" s="29">
        <v>12.67335813</v>
      </c>
      <c r="EP42" s="29">
        <v>4.5246278000000001E-2</v>
      </c>
      <c r="EQ42" s="29">
        <v>4.6256534000000002E-2</v>
      </c>
      <c r="ER42" s="29">
        <v>15.86138734</v>
      </c>
      <c r="ES42" s="29">
        <v>0.27554562300000002</v>
      </c>
      <c r="ET42" s="29">
        <v>0.318029228</v>
      </c>
      <c r="EU42" s="29">
        <v>16.354421460000001</v>
      </c>
      <c r="EV42" s="29">
        <v>0.36285036500000001</v>
      </c>
      <c r="EW42" s="29">
        <v>0.52811958999999997</v>
      </c>
      <c r="EX42" s="29">
        <v>12.65473514</v>
      </c>
      <c r="EY42" s="29">
        <v>4.6993239999999999E-2</v>
      </c>
      <c r="EZ42" s="29">
        <v>4.6095849000000001E-2</v>
      </c>
      <c r="FA42" s="29">
        <v>15.54949824</v>
      </c>
      <c r="FB42" s="29">
        <v>0.23732856299999999</v>
      </c>
      <c r="FC42" s="29">
        <v>0.27436434999999998</v>
      </c>
      <c r="FD42" s="29">
        <v>15.9885787</v>
      </c>
      <c r="FE42" s="29">
        <v>0.31179008499999999</v>
      </c>
      <c r="FF42" s="29">
        <v>0.46469709399999998</v>
      </c>
      <c r="FG42" s="29">
        <v>11.8217222</v>
      </c>
      <c r="FH42" s="29">
        <v>5.0320980000000001E-2</v>
      </c>
      <c r="FI42" s="29">
        <v>4.9039043999999997E-2</v>
      </c>
      <c r="FJ42" s="29">
        <v>14.32900175</v>
      </c>
      <c r="FK42" s="29">
        <v>0.21393604099999999</v>
      </c>
      <c r="FL42" s="29">
        <v>0.23940710000000001</v>
      </c>
      <c r="FM42" s="29">
        <v>14.72932458</v>
      </c>
      <c r="FN42" s="29">
        <v>0.27612051199999998</v>
      </c>
      <c r="FO42" s="29">
        <v>0.41760542299999998</v>
      </c>
      <c r="FP42" s="29">
        <v>11.5172439</v>
      </c>
      <c r="FQ42" s="29">
        <v>5.0017717000000003E-2</v>
      </c>
      <c r="FR42" s="29">
        <v>4.9154060999999999E-2</v>
      </c>
      <c r="FS42" s="29">
        <v>13.700847189999999</v>
      </c>
      <c r="FT42" s="29">
        <v>0.2184816</v>
      </c>
      <c r="FU42" s="29">
        <v>0.239985173</v>
      </c>
      <c r="FV42" s="29">
        <v>14.11288148</v>
      </c>
      <c r="FW42" s="29">
        <v>0.27715029499999999</v>
      </c>
      <c r="FX42" s="29">
        <v>0.42752622200000001</v>
      </c>
      <c r="FY42" s="29">
        <v>11.478817899999999</v>
      </c>
      <c r="FZ42" s="29">
        <v>5.2114028E-2</v>
      </c>
      <c r="GA42" s="29">
        <v>5.1623293000000001E-2</v>
      </c>
      <c r="GB42" s="29">
        <v>13.514405849999999</v>
      </c>
      <c r="GC42" s="29">
        <v>0.200623998</v>
      </c>
      <c r="GD42" s="29">
        <v>0.22226613100000001</v>
      </c>
      <c r="GE42" s="29">
        <v>13.90202865</v>
      </c>
      <c r="GF42" s="29">
        <v>0.26013146500000001</v>
      </c>
      <c r="GG42" s="29">
        <v>0.41799244299999999</v>
      </c>
      <c r="GH42" s="29">
        <v>11.460549869999999</v>
      </c>
      <c r="GI42" s="29">
        <v>5.3184049999999997E-2</v>
      </c>
      <c r="GJ42" s="29">
        <v>5.2473120999999998E-2</v>
      </c>
      <c r="GK42" s="29">
        <v>13.39228456</v>
      </c>
      <c r="GL42" s="29">
        <v>0.19071305999999999</v>
      </c>
      <c r="GM42" s="29">
        <v>0.217375128</v>
      </c>
      <c r="GN42" s="29">
        <v>13.76867867</v>
      </c>
      <c r="GO42" s="29">
        <v>0.25637242900000001</v>
      </c>
      <c r="GP42" s="29">
        <v>0.41217140200000002</v>
      </c>
      <c r="GQ42" s="29">
        <v>11.460431760000001</v>
      </c>
      <c r="GR42" s="29">
        <v>5.4459370999999999E-2</v>
      </c>
      <c r="GS42" s="29">
        <v>5.2921896000000003E-2</v>
      </c>
      <c r="GT42" s="29">
        <v>13.349897260000001</v>
      </c>
      <c r="GU42" s="29">
        <v>0.169767005</v>
      </c>
      <c r="GV42" s="29">
        <v>0.19599343299999999</v>
      </c>
      <c r="GW42" s="29">
        <v>13.68834712</v>
      </c>
      <c r="GX42" s="29">
        <v>0.23182609500000001</v>
      </c>
      <c r="GY42" s="29">
        <v>0.36971794600000002</v>
      </c>
      <c r="GZ42" s="29">
        <v>11.45234318</v>
      </c>
      <c r="HA42" s="29">
        <v>5.1658911000000002E-2</v>
      </c>
      <c r="HB42" s="29">
        <v>5.0419257000000002E-2</v>
      </c>
      <c r="HC42" s="29">
        <v>13.23562222</v>
      </c>
      <c r="HD42" s="29">
        <v>0.166905999</v>
      </c>
      <c r="HE42" s="29">
        <v>0.19949702799999999</v>
      </c>
      <c r="HF42" s="29">
        <v>13.57706514</v>
      </c>
      <c r="HG42" s="29">
        <v>0.236344632</v>
      </c>
      <c r="HH42" s="29">
        <v>0.37514787999999999</v>
      </c>
      <c r="HI42" s="29">
        <v>-35.30643431</v>
      </c>
      <c r="HJ42" s="29">
        <v>2.1076024530000002</v>
      </c>
      <c r="HK42" s="29">
        <v>1.5119575919999999</v>
      </c>
    </row>
    <row r="43" spans="1:219">
      <c r="A43">
        <v>201705526</v>
      </c>
      <c r="B43" t="s">
        <v>571</v>
      </c>
      <c r="C43">
        <v>41</v>
      </c>
      <c r="D43" s="22">
        <v>1.205984605</v>
      </c>
      <c r="E43" s="22">
        <v>8.2412126000000002E-2</v>
      </c>
      <c r="F43" s="22">
        <v>0.10105333499999999</v>
      </c>
      <c r="G43" s="22">
        <v>0.68338110600000002</v>
      </c>
      <c r="H43" s="22">
        <v>0.24051424800000001</v>
      </c>
      <c r="I43" s="22">
        <v>0.29863057700000001</v>
      </c>
      <c r="J43" s="22" t="s">
        <v>645</v>
      </c>
      <c r="K43" s="22" t="s">
        <v>645</v>
      </c>
      <c r="L43" s="22" t="s">
        <v>645</v>
      </c>
      <c r="M43" s="22">
        <v>1.2991470329999999</v>
      </c>
      <c r="N43" s="22">
        <v>0.14939964</v>
      </c>
      <c r="O43" s="22">
        <v>0.25225292300000002</v>
      </c>
      <c r="P43" s="22">
        <v>0.64115585399999997</v>
      </c>
      <c r="Q43" s="22">
        <v>0.22289246400000001</v>
      </c>
      <c r="R43" s="22">
        <v>0.28182977199999998</v>
      </c>
      <c r="S43" s="22" t="s">
        <v>645</v>
      </c>
      <c r="T43" s="22" t="s">
        <v>645</v>
      </c>
      <c r="U43" s="22" t="s">
        <v>645</v>
      </c>
      <c r="V43" s="23">
        <v>6305.9690469999996</v>
      </c>
      <c r="W43" s="23">
        <v>146.87215670000001</v>
      </c>
      <c r="X43" s="23">
        <v>164.54800080000001</v>
      </c>
      <c r="Y43" s="23">
        <v>4300.5974530000003</v>
      </c>
      <c r="Z43" s="23">
        <v>745.59701759999996</v>
      </c>
      <c r="AA43" s="23">
        <v>1458.6096339999999</v>
      </c>
      <c r="AB43" s="23" t="s">
        <v>645</v>
      </c>
      <c r="AC43" s="23" t="s">
        <v>645</v>
      </c>
      <c r="AD43" s="23" t="s">
        <v>645</v>
      </c>
      <c r="AE43" s="22">
        <v>4.2927194860000002</v>
      </c>
      <c r="AF43" s="22">
        <v>0.13092462899999999</v>
      </c>
      <c r="AG43" s="22">
        <v>8.3621619999999994E-2</v>
      </c>
      <c r="AH43" s="22">
        <v>4.6599523520000004</v>
      </c>
      <c r="AI43" s="22">
        <v>0.160035917</v>
      </c>
      <c r="AJ43" s="22">
        <v>0.181752157</v>
      </c>
      <c r="AK43" s="22" t="s">
        <v>645</v>
      </c>
      <c r="AL43" s="22" t="s">
        <v>645</v>
      </c>
      <c r="AM43" s="22" t="s">
        <v>645</v>
      </c>
      <c r="AN43" s="22">
        <v>6.1800090000000002E-3</v>
      </c>
      <c r="AO43" s="22">
        <v>0.13766795000000001</v>
      </c>
      <c r="AP43" s="22">
        <v>0.121379194</v>
      </c>
      <c r="AQ43" s="22">
        <v>0.391545906</v>
      </c>
      <c r="AR43" s="22">
        <v>0.136716386</v>
      </c>
      <c r="AS43" s="22">
        <v>0.15992933400000001</v>
      </c>
      <c r="AT43" s="22">
        <v>2.4634622185178943</v>
      </c>
      <c r="AU43" s="22">
        <v>0.66529730206770532</v>
      </c>
      <c r="AV43" s="24">
        <v>1.0967447015140759</v>
      </c>
      <c r="AW43" s="22">
        <v>-0.90204257099999996</v>
      </c>
      <c r="AX43" s="22">
        <v>0.69798285199999999</v>
      </c>
      <c r="AY43" s="22">
        <v>0.82674936899999996</v>
      </c>
      <c r="AZ43" s="22">
        <v>0.12530183438656881</v>
      </c>
      <c r="BA43" s="22">
        <v>0.10018444045210911</v>
      </c>
      <c r="BB43" s="24">
        <v>0.7155254541281052</v>
      </c>
      <c r="BC43" s="22" t="s">
        <v>645</v>
      </c>
      <c r="BD43" s="22" t="s">
        <v>645</v>
      </c>
      <c r="BE43" s="22" t="s">
        <v>645</v>
      </c>
      <c r="BF43" s="22" t="s">
        <v>645</v>
      </c>
      <c r="BG43" s="22" t="s">
        <v>645</v>
      </c>
      <c r="BH43" s="24" t="s">
        <v>645</v>
      </c>
      <c r="BI43" s="22">
        <v>9.3943247139999997</v>
      </c>
      <c r="BJ43" s="22">
        <v>0.207842898</v>
      </c>
      <c r="BK43" s="22">
        <v>0.15460242799999999</v>
      </c>
      <c r="BL43" s="22">
        <v>2.4792750732070843</v>
      </c>
      <c r="BM43" s="22">
        <v>0.94295460727861047</v>
      </c>
      <c r="BN43" s="24">
        <v>1.0601045153233886</v>
      </c>
      <c r="BO43" s="23">
        <v>163.95669480000001</v>
      </c>
      <c r="BP43" s="23">
        <v>24.211214429999998</v>
      </c>
      <c r="BQ43" s="23">
        <v>33.011954580000001</v>
      </c>
      <c r="BR43" s="22">
        <v>0.143329243</v>
      </c>
      <c r="BS43" s="22">
        <v>9.2821403999999996E-2</v>
      </c>
      <c r="BT43" s="22">
        <v>9.9395754000000003E-2</v>
      </c>
      <c r="BU43" s="29">
        <v>10.47339558</v>
      </c>
      <c r="BV43" s="29">
        <v>3.8237607E-2</v>
      </c>
      <c r="BW43" s="29">
        <v>3.8411256999999997E-2</v>
      </c>
      <c r="BX43" s="29">
        <v>9.8782160769999994</v>
      </c>
      <c r="BY43" s="29">
        <v>1.9038119999999999E-2</v>
      </c>
      <c r="BZ43" s="29">
        <v>1.9890372E-2</v>
      </c>
      <c r="CA43" s="29">
        <v>10.13416376</v>
      </c>
      <c r="CB43" s="29">
        <v>2.9657105E-2</v>
      </c>
      <c r="CC43" s="29">
        <v>2.9220336E-2</v>
      </c>
      <c r="CD43" s="29">
        <v>9.7199556959999995</v>
      </c>
      <c r="CE43" s="29">
        <v>1.5530007E-2</v>
      </c>
      <c r="CF43" s="29">
        <v>1.6391749000000001E-2</v>
      </c>
      <c r="CG43" s="29">
        <v>9.6225407409999999</v>
      </c>
      <c r="CH43" s="29">
        <v>1.2449435999999999E-2</v>
      </c>
      <c r="CI43" s="29">
        <v>1.2537120000000001E-2</v>
      </c>
      <c r="CJ43" s="29">
        <v>9.6190000819999995</v>
      </c>
      <c r="CK43" s="29">
        <v>1.2176707E-2</v>
      </c>
      <c r="CL43" s="29">
        <v>1.1878064000000001E-2</v>
      </c>
      <c r="CM43" s="29">
        <v>8.7967483790000003</v>
      </c>
      <c r="CN43" s="29">
        <v>1.1098537E-2</v>
      </c>
      <c r="CO43" s="29">
        <v>1.0461646E-2</v>
      </c>
      <c r="CP43" s="29">
        <v>8.5188164949999994</v>
      </c>
      <c r="CQ43" s="29">
        <v>1.2861852E-2</v>
      </c>
      <c r="CR43" s="29">
        <v>1.1723676000000001E-2</v>
      </c>
      <c r="CS43" s="29">
        <v>8.4741471500000003</v>
      </c>
      <c r="CT43" s="29">
        <v>1.0927312999999999E-2</v>
      </c>
      <c r="CU43" s="29">
        <v>1.0295583000000001E-2</v>
      </c>
      <c r="CV43" s="29">
        <v>8.45361312</v>
      </c>
      <c r="CW43" s="29">
        <v>1.049362E-2</v>
      </c>
      <c r="CX43" s="29">
        <v>1.0449226000000001E-2</v>
      </c>
      <c r="CY43" s="29">
        <v>8.4571846330000007</v>
      </c>
      <c r="CZ43" s="29">
        <v>1.1494257000000001E-2</v>
      </c>
      <c r="DA43" s="29">
        <v>1.1646867999999999E-2</v>
      </c>
      <c r="DB43" s="29">
        <v>8.4430389320000003</v>
      </c>
      <c r="DC43" s="29">
        <v>1.2634436000000001E-2</v>
      </c>
      <c r="DD43" s="29">
        <v>1.2598108E-2</v>
      </c>
      <c r="DE43" s="29">
        <v>10.496403369999999</v>
      </c>
      <c r="DF43" s="29">
        <v>4.8180686E-2</v>
      </c>
      <c r="DG43" s="29">
        <v>0.249234392</v>
      </c>
      <c r="DH43" s="29">
        <v>15.36021738</v>
      </c>
      <c r="DI43" s="29">
        <v>3.169119308</v>
      </c>
      <c r="DJ43" s="29">
        <v>2.3797971429999998</v>
      </c>
      <c r="DK43" s="29" t="s">
        <v>645</v>
      </c>
      <c r="DL43" s="29" t="s">
        <v>645</v>
      </c>
      <c r="DM43" s="29" t="s">
        <v>645</v>
      </c>
      <c r="DN43" s="29">
        <v>9.9095126879999995</v>
      </c>
      <c r="DO43" s="29">
        <v>3.5684729999999998E-2</v>
      </c>
      <c r="DP43" s="29">
        <v>0.26951874100000001</v>
      </c>
      <c r="DQ43" s="29">
        <v>14.040357500000001</v>
      </c>
      <c r="DR43" s="29">
        <v>2.5976659469999999</v>
      </c>
      <c r="DS43" s="29">
        <v>2.2435020360000002</v>
      </c>
      <c r="DT43" s="29" t="s">
        <v>645</v>
      </c>
      <c r="DU43" s="29" t="s">
        <v>645</v>
      </c>
      <c r="DV43" s="29" t="s">
        <v>645</v>
      </c>
      <c r="DW43" s="29">
        <v>10.1585289</v>
      </c>
      <c r="DX43" s="29">
        <v>4.0525931000000001E-2</v>
      </c>
      <c r="DY43" s="29">
        <v>0.25806374599999998</v>
      </c>
      <c r="DZ43" s="29">
        <v>14.772965579999999</v>
      </c>
      <c r="EA43" s="29">
        <v>2.9916004100000002</v>
      </c>
      <c r="EB43" s="29">
        <v>2.3659738130000001</v>
      </c>
      <c r="EC43" s="29" t="s">
        <v>645</v>
      </c>
      <c r="ED43" s="29" t="s">
        <v>645</v>
      </c>
      <c r="EE43" s="29" t="s">
        <v>645</v>
      </c>
      <c r="EF43" s="29">
        <v>9.7588189090000004</v>
      </c>
      <c r="EG43" s="29">
        <v>3.8069299000000001E-2</v>
      </c>
      <c r="EH43" s="29">
        <v>0.274212285</v>
      </c>
      <c r="EI43" s="29">
        <v>13.55116722</v>
      </c>
      <c r="EJ43" s="29">
        <v>2.318430759</v>
      </c>
      <c r="EK43" s="29">
        <v>2.198257232</v>
      </c>
      <c r="EL43" s="29" t="s">
        <v>645</v>
      </c>
      <c r="EM43" s="29" t="s">
        <v>645</v>
      </c>
      <c r="EN43" s="29" t="s">
        <v>645</v>
      </c>
      <c r="EO43" s="29">
        <v>9.6754599240000001</v>
      </c>
      <c r="EP43" s="29">
        <v>4.4439287000000001E-2</v>
      </c>
      <c r="EQ43" s="29">
        <v>0.27512651500000002</v>
      </c>
      <c r="ER43" s="29">
        <v>13.05605868</v>
      </c>
      <c r="ES43" s="29">
        <v>1.968782212</v>
      </c>
      <c r="ET43" s="29">
        <v>1.7173585650000001</v>
      </c>
      <c r="EU43" s="29" t="s">
        <v>645</v>
      </c>
      <c r="EV43" s="29" t="s">
        <v>645</v>
      </c>
      <c r="EW43" s="29" t="s">
        <v>645</v>
      </c>
      <c r="EX43" s="29">
        <v>9.6856188060000008</v>
      </c>
      <c r="EY43" s="29">
        <v>5.2718503E-2</v>
      </c>
      <c r="EZ43" s="29">
        <v>0.26802002600000002</v>
      </c>
      <c r="FA43" s="29">
        <v>12.800842169999999</v>
      </c>
      <c r="FB43" s="29">
        <v>1.7561825179999999</v>
      </c>
      <c r="FC43" s="29">
        <v>1.4133030360000001</v>
      </c>
      <c r="FD43" s="29" t="s">
        <v>645</v>
      </c>
      <c r="FE43" s="29" t="s">
        <v>645</v>
      </c>
      <c r="FF43" s="29" t="s">
        <v>645</v>
      </c>
      <c r="FG43" s="29">
        <v>8.8890607129999992</v>
      </c>
      <c r="FH43" s="29">
        <v>6.6675084999999995E-2</v>
      </c>
      <c r="FI43" s="29">
        <v>0.26343346299999998</v>
      </c>
      <c r="FJ43" s="29">
        <v>11.59313259</v>
      </c>
      <c r="FK43" s="29">
        <v>1.440224094</v>
      </c>
      <c r="FL43" s="29">
        <v>1.2527593530000001</v>
      </c>
      <c r="FM43" s="29" t="s">
        <v>645</v>
      </c>
      <c r="FN43" s="29" t="s">
        <v>645</v>
      </c>
      <c r="FO43" s="29" t="s">
        <v>645</v>
      </c>
      <c r="FP43" s="29">
        <v>8.6438792969999998</v>
      </c>
      <c r="FQ43" s="29">
        <v>8.4413004E-2</v>
      </c>
      <c r="FR43" s="29">
        <v>0.25779295600000002</v>
      </c>
      <c r="FS43" s="29">
        <v>10.946357969999999</v>
      </c>
      <c r="FT43" s="29">
        <v>1.133711286</v>
      </c>
      <c r="FU43" s="29">
        <v>1.2977503130000001</v>
      </c>
      <c r="FV43" s="29" t="s">
        <v>645</v>
      </c>
      <c r="FW43" s="29" t="s">
        <v>645</v>
      </c>
      <c r="FX43" s="29" t="s">
        <v>645</v>
      </c>
      <c r="FY43" s="29">
        <v>8.60731337</v>
      </c>
      <c r="FZ43" s="29">
        <v>8.7337484000000007E-2</v>
      </c>
      <c r="GA43" s="29">
        <v>0.25812186100000001</v>
      </c>
      <c r="GB43" s="29">
        <v>10.81553205</v>
      </c>
      <c r="GC43" s="29">
        <v>1.049759194</v>
      </c>
      <c r="GD43" s="29">
        <v>1.206081661</v>
      </c>
      <c r="GE43" s="29" t="s">
        <v>645</v>
      </c>
      <c r="GF43" s="29" t="s">
        <v>645</v>
      </c>
      <c r="GG43" s="29" t="s">
        <v>645</v>
      </c>
      <c r="GH43" s="29">
        <v>8.5903832700000002</v>
      </c>
      <c r="GI43" s="29">
        <v>8.6937890000000004E-2</v>
      </c>
      <c r="GJ43" s="29">
        <v>0.25593127399999999</v>
      </c>
      <c r="GK43" s="29">
        <v>10.76183866</v>
      </c>
      <c r="GL43" s="29">
        <v>1.016950931</v>
      </c>
      <c r="GM43" s="29">
        <v>1.143890329</v>
      </c>
      <c r="GN43" s="29" t="s">
        <v>645</v>
      </c>
      <c r="GO43" s="29" t="s">
        <v>645</v>
      </c>
      <c r="GP43" s="29" t="s">
        <v>645</v>
      </c>
      <c r="GQ43" s="29">
        <v>8.5915252689999999</v>
      </c>
      <c r="GR43" s="29">
        <v>8.4587800000000005E-2</v>
      </c>
      <c r="GS43" s="29">
        <v>0.254408617</v>
      </c>
      <c r="GT43" s="29">
        <v>10.80118532</v>
      </c>
      <c r="GU43" s="29">
        <v>1.0353614179999999</v>
      </c>
      <c r="GV43" s="29">
        <v>0.95983903299999995</v>
      </c>
      <c r="GW43" s="29" t="s">
        <v>645</v>
      </c>
      <c r="GX43" s="29" t="s">
        <v>645</v>
      </c>
      <c r="GY43" s="29" t="s">
        <v>645</v>
      </c>
      <c r="GZ43" s="29">
        <v>8.5857404899999992</v>
      </c>
      <c r="HA43" s="29">
        <v>8.7200416000000003E-2</v>
      </c>
      <c r="HB43" s="29">
        <v>0.25915670899999999</v>
      </c>
      <c r="HC43" s="29">
        <v>10.703628760000001</v>
      </c>
      <c r="HD43" s="29">
        <v>0.96513355000000001</v>
      </c>
      <c r="HE43" s="29">
        <v>0.949198231</v>
      </c>
      <c r="HF43" s="29" t="s">
        <v>645</v>
      </c>
      <c r="HG43" s="29" t="s">
        <v>645</v>
      </c>
      <c r="HH43" s="29" t="s">
        <v>645</v>
      </c>
      <c r="HI43" s="29">
        <v>7.9390259929999996</v>
      </c>
      <c r="HJ43" s="29">
        <v>1.488538975</v>
      </c>
      <c r="HK43" s="29">
        <v>0.89643750200000005</v>
      </c>
    </row>
    <row r="44" spans="1:219">
      <c r="A44">
        <v>201711881</v>
      </c>
      <c r="B44" t="s">
        <v>131</v>
      </c>
      <c r="C44">
        <v>42</v>
      </c>
      <c r="D44" s="22">
        <v>2.066741473</v>
      </c>
      <c r="E44" s="22">
        <v>4.4428587999999998E-2</v>
      </c>
      <c r="F44" s="22">
        <v>3.5649221000000002E-2</v>
      </c>
      <c r="G44" s="22">
        <v>1.7012621269999999</v>
      </c>
      <c r="H44" s="22">
        <v>0.12227025800000001</v>
      </c>
      <c r="I44" s="22">
        <v>4.9370182999999998E-2</v>
      </c>
      <c r="J44" s="22" t="s">
        <v>645</v>
      </c>
      <c r="K44" s="22" t="s">
        <v>645</v>
      </c>
      <c r="L44" s="22" t="s">
        <v>645</v>
      </c>
      <c r="M44" s="2">
        <v>86.492089269999994</v>
      </c>
      <c r="N44" s="2">
        <v>0.93320224200000002</v>
      </c>
      <c r="O44" s="2">
        <v>1.26933761</v>
      </c>
      <c r="P44" s="22">
        <v>2.022436463</v>
      </c>
      <c r="Q44" s="22">
        <v>0.34720534800000002</v>
      </c>
      <c r="R44" s="22">
        <v>0.29460036899999997</v>
      </c>
      <c r="S44" s="22" t="s">
        <v>645</v>
      </c>
      <c r="T44" s="22" t="s">
        <v>645</v>
      </c>
      <c r="U44" s="22" t="s">
        <v>645</v>
      </c>
      <c r="V44" s="23">
        <v>4035.1072840000002</v>
      </c>
      <c r="W44" s="23">
        <v>38.099271600000002</v>
      </c>
      <c r="X44" s="23">
        <v>52.62360846</v>
      </c>
      <c r="Y44" s="23">
        <v>8731.8894120000004</v>
      </c>
      <c r="Z44" s="23">
        <v>367.33648899999997</v>
      </c>
      <c r="AA44" s="23">
        <v>255.81651500000001</v>
      </c>
      <c r="AB44" s="23" t="s">
        <v>645</v>
      </c>
      <c r="AC44" s="23" t="s">
        <v>645</v>
      </c>
      <c r="AD44" s="23" t="s">
        <v>645</v>
      </c>
      <c r="AE44" s="22">
        <v>0.87950048300000006</v>
      </c>
      <c r="AF44" s="22">
        <v>1.6471000999999999E-2</v>
      </c>
      <c r="AG44" s="22">
        <v>1.0884542000000001E-2</v>
      </c>
      <c r="AH44" s="22">
        <v>4.0577808820000003</v>
      </c>
      <c r="AI44" s="22">
        <v>0.10924052400000001</v>
      </c>
      <c r="AJ44" s="22">
        <v>0.134412638</v>
      </c>
      <c r="AK44" s="22" t="s">
        <v>645</v>
      </c>
      <c r="AL44" s="22" t="s">
        <v>645</v>
      </c>
      <c r="AM44" s="22" t="s">
        <v>645</v>
      </c>
      <c r="AN44" s="22">
        <v>-0.58930743799999996</v>
      </c>
      <c r="AO44" s="22">
        <v>0.124687931</v>
      </c>
      <c r="AP44" s="22">
        <v>6.8225583000000006E-2</v>
      </c>
      <c r="AQ44" s="22">
        <v>3.2229838869999998</v>
      </c>
      <c r="AR44" s="22">
        <v>3.9976819999999998E-3</v>
      </c>
      <c r="AS44" s="22">
        <v>2.4995203000000001E-2</v>
      </c>
      <c r="AT44" s="23">
        <v>1671.0286154028404</v>
      </c>
      <c r="AU44" s="23">
        <v>15.311245242307223</v>
      </c>
      <c r="AV44" s="25">
        <v>98.995119434104254</v>
      </c>
      <c r="AW44" s="22">
        <v>1.33384624</v>
      </c>
      <c r="AX44" s="22">
        <v>0.16126153700000001</v>
      </c>
      <c r="AY44" s="22">
        <v>0.111260056</v>
      </c>
      <c r="AZ44" s="2">
        <v>21.569806047079336</v>
      </c>
      <c r="BA44" s="2">
        <v>6.6904305773967589</v>
      </c>
      <c r="BB44" s="20">
        <v>6.2982256609698837</v>
      </c>
      <c r="BC44" s="22" t="s">
        <v>645</v>
      </c>
      <c r="BD44" s="22" t="s">
        <v>645</v>
      </c>
      <c r="BE44" s="22" t="s">
        <v>645</v>
      </c>
      <c r="BF44" s="22" t="s">
        <v>645</v>
      </c>
      <c r="BG44" s="22" t="s">
        <v>645</v>
      </c>
      <c r="BH44" s="24" t="s">
        <v>645</v>
      </c>
      <c r="BI44" s="22">
        <v>9.0342132999999993</v>
      </c>
      <c r="BJ44" s="22">
        <v>2.8084419999999999E-2</v>
      </c>
      <c r="BK44" s="22">
        <v>4.7586588999999999E-2</v>
      </c>
      <c r="BL44" s="22">
        <v>1.0819652187361879</v>
      </c>
      <c r="BM44" s="22">
        <v>6.7752902879931812E-2</v>
      </c>
      <c r="BN44" s="24">
        <v>0.12529221703940868</v>
      </c>
      <c r="BO44" s="23">
        <v>1274.5165030000001</v>
      </c>
      <c r="BP44" s="23">
        <v>81.722857309999995</v>
      </c>
      <c r="BQ44" s="23">
        <v>60.884768809999997</v>
      </c>
      <c r="BR44" s="22">
        <v>2.9791064999999999E-2</v>
      </c>
      <c r="BS44" s="22">
        <v>2.1918760999999998E-2</v>
      </c>
      <c r="BT44" s="22">
        <v>4.4326061999999999E-2</v>
      </c>
      <c r="BU44" s="29">
        <v>10.58662934</v>
      </c>
      <c r="BV44" s="29">
        <v>3.4096503E-2</v>
      </c>
      <c r="BW44" s="29">
        <v>3.2317437999999997E-2</v>
      </c>
      <c r="BX44" s="29">
        <v>10.11120273</v>
      </c>
      <c r="BY44" s="29">
        <v>2.5295326999999999E-2</v>
      </c>
      <c r="BZ44" s="29">
        <v>2.4693922E-2</v>
      </c>
      <c r="CA44" s="29">
        <v>10.28660837</v>
      </c>
      <c r="CB44" s="29">
        <v>2.8862160000000001E-2</v>
      </c>
      <c r="CC44" s="29">
        <v>2.7466694999999999E-2</v>
      </c>
      <c r="CD44" s="29">
        <v>10.032907249999999</v>
      </c>
      <c r="CE44" s="29">
        <v>2.6970976000000001E-2</v>
      </c>
      <c r="CF44" s="29">
        <v>2.8300520999999999E-2</v>
      </c>
      <c r="CG44" s="29">
        <v>9.9779808719999998</v>
      </c>
      <c r="CH44" s="29">
        <v>1.6894036000000001E-2</v>
      </c>
      <c r="CI44" s="29">
        <v>1.6409474E-2</v>
      </c>
      <c r="CJ44" s="29">
        <v>9.9805825259999992</v>
      </c>
      <c r="CK44" s="29">
        <v>1.5709946999999998E-2</v>
      </c>
      <c r="CL44" s="29">
        <v>1.4121049E-2</v>
      </c>
      <c r="CM44" s="29">
        <v>9.1947874840000008</v>
      </c>
      <c r="CN44" s="29">
        <v>1.1329331999999999E-2</v>
      </c>
      <c r="CO44" s="29">
        <v>1.050099E-2</v>
      </c>
      <c r="CP44" s="29">
        <v>8.9331396820000002</v>
      </c>
      <c r="CQ44" s="29">
        <v>9.2910560000000007E-3</v>
      </c>
      <c r="CR44" s="29">
        <v>9.3617140000000001E-3</v>
      </c>
      <c r="CS44" s="29">
        <v>8.8696883310000008</v>
      </c>
      <c r="CT44" s="29">
        <v>9.3361550000000005E-3</v>
      </c>
      <c r="CU44" s="29">
        <v>9.318046E-3</v>
      </c>
      <c r="CV44" s="29">
        <v>8.8483917640000005</v>
      </c>
      <c r="CW44" s="29">
        <v>9.6333410000000001E-3</v>
      </c>
      <c r="CX44" s="29">
        <v>9.5731240000000006E-3</v>
      </c>
      <c r="CY44" s="29">
        <v>8.8773475319999999</v>
      </c>
      <c r="CZ44" s="29">
        <v>9.387098E-3</v>
      </c>
      <c r="DA44" s="29">
        <v>9.4322539999999993E-3</v>
      </c>
      <c r="DB44" s="29">
        <v>8.8245320239999998</v>
      </c>
      <c r="DC44" s="29">
        <v>9.9700120000000003E-3</v>
      </c>
      <c r="DD44" s="29">
        <v>1.0230959E-2</v>
      </c>
      <c r="DE44" s="29">
        <v>10.8661356</v>
      </c>
      <c r="DF44" s="29">
        <v>7.4779805000000005E-2</v>
      </c>
      <c r="DG44" s="29">
        <v>7.0456915999999994E-2</v>
      </c>
      <c r="DH44" s="29">
        <v>12.192000549999999</v>
      </c>
      <c r="DI44" s="29">
        <v>0.20772822699999999</v>
      </c>
      <c r="DJ44" s="29">
        <v>0.32024441399999998</v>
      </c>
      <c r="DK44" s="29" t="s">
        <v>645</v>
      </c>
      <c r="DL44" s="29" t="s">
        <v>645</v>
      </c>
      <c r="DM44" s="29" t="s">
        <v>645</v>
      </c>
      <c r="DN44" s="29">
        <v>10.31012694</v>
      </c>
      <c r="DO44" s="29">
        <v>6.4166919000000003E-2</v>
      </c>
      <c r="DP44" s="29">
        <v>5.7639425000000001E-2</v>
      </c>
      <c r="DQ44" s="29">
        <v>12.0486652</v>
      </c>
      <c r="DR44" s="29">
        <v>0.20117038000000001</v>
      </c>
      <c r="DS44" s="29">
        <v>0.31723692399999998</v>
      </c>
      <c r="DT44" s="29" t="s">
        <v>645</v>
      </c>
      <c r="DU44" s="29" t="s">
        <v>645</v>
      </c>
      <c r="DV44" s="29" t="s">
        <v>645</v>
      </c>
      <c r="DW44" s="29">
        <v>10.53280835</v>
      </c>
      <c r="DX44" s="29">
        <v>7.0628439000000001E-2</v>
      </c>
      <c r="DY44" s="29">
        <v>6.5122534999999995E-2</v>
      </c>
      <c r="DZ44" s="29">
        <v>12.01595813</v>
      </c>
      <c r="EA44" s="29">
        <v>0.206660867</v>
      </c>
      <c r="EB44" s="29">
        <v>0.31686490499999997</v>
      </c>
      <c r="EC44" s="29" t="s">
        <v>645</v>
      </c>
      <c r="ED44" s="29" t="s">
        <v>645</v>
      </c>
      <c r="EE44" s="29" t="s">
        <v>645</v>
      </c>
      <c r="EF44" s="29">
        <v>10.20760226</v>
      </c>
      <c r="EG44" s="29">
        <v>6.3901832000000006E-2</v>
      </c>
      <c r="EH44" s="29">
        <v>5.6255911999999998E-2</v>
      </c>
      <c r="EI44" s="29">
        <v>12.10923489</v>
      </c>
      <c r="EJ44" s="29">
        <v>0.20520759799999999</v>
      </c>
      <c r="EK44" s="29">
        <v>0.31465013600000002</v>
      </c>
      <c r="EL44" s="29" t="s">
        <v>645</v>
      </c>
      <c r="EM44" s="29" t="s">
        <v>645</v>
      </c>
      <c r="EN44" s="29" t="s">
        <v>645</v>
      </c>
      <c r="EO44" s="29">
        <v>10.11932663</v>
      </c>
      <c r="EP44" s="29">
        <v>4.4818737999999997E-2</v>
      </c>
      <c r="EQ44" s="29">
        <v>4.0279364999999998E-2</v>
      </c>
      <c r="ER44" s="29">
        <v>12.265868660000001</v>
      </c>
      <c r="ES44" s="29">
        <v>0.21038559100000001</v>
      </c>
      <c r="ET44" s="29">
        <v>0.31561761599999999</v>
      </c>
      <c r="EU44" s="29" t="s">
        <v>645</v>
      </c>
      <c r="EV44" s="29" t="s">
        <v>645</v>
      </c>
      <c r="EW44" s="29" t="s">
        <v>645</v>
      </c>
      <c r="EX44" s="29">
        <v>10.101558389999999</v>
      </c>
      <c r="EY44" s="29">
        <v>3.7689795999999998E-2</v>
      </c>
      <c r="EZ44" s="29">
        <v>3.4208693999999998E-2</v>
      </c>
      <c r="FA44" s="29">
        <v>12.424265030000001</v>
      </c>
      <c r="FB44" s="29">
        <v>0.21701972899999999</v>
      </c>
      <c r="FC44" s="29">
        <v>0.32147444200000003</v>
      </c>
      <c r="FD44" s="29" t="s">
        <v>645</v>
      </c>
      <c r="FE44" s="29" t="s">
        <v>645</v>
      </c>
      <c r="FF44" s="29" t="s">
        <v>645</v>
      </c>
      <c r="FG44" s="29">
        <v>9.2940987469999996</v>
      </c>
      <c r="FH44" s="29">
        <v>2.943028E-2</v>
      </c>
      <c r="FI44" s="29">
        <v>2.7411884000000001E-2</v>
      </c>
      <c r="FJ44" s="29">
        <v>11.84420559</v>
      </c>
      <c r="FK44" s="29">
        <v>0.226285914</v>
      </c>
      <c r="FL44" s="29">
        <v>0.32170647600000002</v>
      </c>
      <c r="FM44" s="29" t="s">
        <v>645</v>
      </c>
      <c r="FN44" s="29" t="s">
        <v>645</v>
      </c>
      <c r="FO44" s="29" t="s">
        <v>645</v>
      </c>
      <c r="FP44" s="29">
        <v>9.0112439690000006</v>
      </c>
      <c r="FQ44" s="29">
        <v>2.3412532E-2</v>
      </c>
      <c r="FR44" s="29">
        <v>2.4999671000000001E-2</v>
      </c>
      <c r="FS44" s="29">
        <v>11.82579293</v>
      </c>
      <c r="FT44" s="29">
        <v>0.239129972</v>
      </c>
      <c r="FU44" s="29">
        <v>0.32522280599999998</v>
      </c>
      <c r="FV44" s="29" t="s">
        <v>645</v>
      </c>
      <c r="FW44" s="29" t="s">
        <v>645</v>
      </c>
      <c r="FX44" s="29" t="s">
        <v>645</v>
      </c>
      <c r="FY44" s="29">
        <v>8.9438138420000008</v>
      </c>
      <c r="FZ44" s="29">
        <v>2.1088077E-2</v>
      </c>
      <c r="GA44" s="29">
        <v>2.3205231E-2</v>
      </c>
      <c r="GB44" s="29">
        <v>11.810814499999999</v>
      </c>
      <c r="GC44" s="29">
        <v>0.24162598599999999</v>
      </c>
      <c r="GD44" s="29">
        <v>0.32431012399999998</v>
      </c>
      <c r="GE44" s="29" t="s">
        <v>645</v>
      </c>
      <c r="GF44" s="29" t="s">
        <v>645</v>
      </c>
      <c r="GG44" s="29" t="s">
        <v>645</v>
      </c>
      <c r="GH44" s="29">
        <v>8.9210992539999996</v>
      </c>
      <c r="GI44" s="29">
        <v>2.0866236E-2</v>
      </c>
      <c r="GJ44" s="29">
        <v>2.2916866000000001E-2</v>
      </c>
      <c r="GK44" s="29">
        <v>11.81001837</v>
      </c>
      <c r="GL44" s="29">
        <v>0.243891835</v>
      </c>
      <c r="GM44" s="29">
        <v>0.32548842300000003</v>
      </c>
      <c r="GN44" s="29" t="s">
        <v>645</v>
      </c>
      <c r="GO44" s="29" t="s">
        <v>645</v>
      </c>
      <c r="GP44" s="29" t="s">
        <v>645</v>
      </c>
      <c r="GQ44" s="29">
        <v>8.9529820180000002</v>
      </c>
      <c r="GR44" s="29">
        <v>2.1896677E-2</v>
      </c>
      <c r="GS44" s="29">
        <v>2.2549785999999999E-2</v>
      </c>
      <c r="GT44" s="29">
        <v>11.80527706</v>
      </c>
      <c r="GU44" s="29">
        <v>0.24377726799999999</v>
      </c>
      <c r="GV44" s="29">
        <v>0.32690240300000001</v>
      </c>
      <c r="GW44" s="29" t="s">
        <v>645</v>
      </c>
      <c r="GX44" s="29" t="s">
        <v>645</v>
      </c>
      <c r="GY44" s="29" t="s">
        <v>645</v>
      </c>
      <c r="GZ44" s="29">
        <v>8.8956167980000007</v>
      </c>
      <c r="HA44" s="29">
        <v>2.0599078999999999E-2</v>
      </c>
      <c r="HB44" s="29">
        <v>2.3102500000000002E-2</v>
      </c>
      <c r="HC44" s="29">
        <v>11.80581587</v>
      </c>
      <c r="HD44" s="29">
        <v>0.244682909</v>
      </c>
      <c r="HE44" s="29">
        <v>0.32625518799999997</v>
      </c>
      <c r="HF44" s="29" t="s">
        <v>645</v>
      </c>
      <c r="HG44" s="29" t="s">
        <v>645</v>
      </c>
      <c r="HH44" s="29" t="s">
        <v>645</v>
      </c>
      <c r="HI44" s="29" t="s">
        <v>1124</v>
      </c>
      <c r="HJ44" s="29">
        <v>2.5785479690000002</v>
      </c>
      <c r="HK44" s="29">
        <v>2.0261132150000001</v>
      </c>
    </row>
    <row r="45" spans="1:219">
      <c r="A45">
        <v>201725399</v>
      </c>
      <c r="B45" t="s">
        <v>571</v>
      </c>
      <c r="C45">
        <v>43</v>
      </c>
      <c r="D45" s="22">
        <v>1.5964105260000001</v>
      </c>
      <c r="E45" s="22">
        <v>0.15570162800000001</v>
      </c>
      <c r="F45" s="22">
        <v>0.158305682</v>
      </c>
      <c r="G45" s="22">
        <v>0.91367297999999997</v>
      </c>
      <c r="H45" s="22">
        <v>0.39285117899999999</v>
      </c>
      <c r="I45" s="22">
        <v>0.53622519099999999</v>
      </c>
      <c r="J45" s="22" t="s">
        <v>645</v>
      </c>
      <c r="K45" s="22" t="s">
        <v>645</v>
      </c>
      <c r="L45" s="22" t="s">
        <v>645</v>
      </c>
      <c r="M45" s="22">
        <v>1.9701563150000001</v>
      </c>
      <c r="N45" s="22">
        <v>0.35404699899999997</v>
      </c>
      <c r="O45" s="22">
        <v>0.42693017599999999</v>
      </c>
      <c r="P45" s="22">
        <v>0.82523316400000002</v>
      </c>
      <c r="Q45" s="22">
        <v>0.33511884400000003</v>
      </c>
      <c r="R45" s="22">
        <v>0.78954929500000004</v>
      </c>
      <c r="S45" s="22" t="s">
        <v>645</v>
      </c>
      <c r="T45" s="22" t="s">
        <v>645</v>
      </c>
      <c r="U45" s="22" t="s">
        <v>645</v>
      </c>
      <c r="V45" s="23">
        <v>7147.7786560000004</v>
      </c>
      <c r="W45" s="23">
        <v>198.76989570000001</v>
      </c>
      <c r="X45" s="23">
        <v>197.3969539</v>
      </c>
      <c r="Y45" s="23">
        <v>5468.7026210000004</v>
      </c>
      <c r="Z45" s="23">
        <v>1729.532571</v>
      </c>
      <c r="AA45" s="23">
        <v>1498.095521</v>
      </c>
      <c r="AB45" s="23" t="s">
        <v>645</v>
      </c>
      <c r="AC45" s="23" t="s">
        <v>645</v>
      </c>
      <c r="AD45" s="23" t="s">
        <v>645</v>
      </c>
      <c r="AE45" s="22">
        <v>4.0507962429999997</v>
      </c>
      <c r="AF45" s="22">
        <v>0.129849035</v>
      </c>
      <c r="AG45" s="22">
        <v>0.129621283</v>
      </c>
      <c r="AH45" s="22">
        <v>4.5666566</v>
      </c>
      <c r="AI45" s="22">
        <v>0.38269108099999999</v>
      </c>
      <c r="AJ45" s="22">
        <v>0.20781760799999999</v>
      </c>
      <c r="AK45" s="22" t="s">
        <v>645</v>
      </c>
      <c r="AL45" s="22" t="s">
        <v>645</v>
      </c>
      <c r="AM45" s="22" t="s">
        <v>645</v>
      </c>
      <c r="AN45" s="22">
        <v>-3.6815716999999998E-2</v>
      </c>
      <c r="AO45" s="22">
        <v>0.15145085799999999</v>
      </c>
      <c r="AP45" s="22">
        <v>0.15420198900000001</v>
      </c>
      <c r="AQ45" s="22">
        <v>0.96183160000000001</v>
      </c>
      <c r="AR45" s="22">
        <v>0.16550062400000001</v>
      </c>
      <c r="AS45" s="22">
        <v>0.16723528800000001</v>
      </c>
      <c r="AT45" s="22">
        <v>9.1586528961370703</v>
      </c>
      <c r="AU45" s="22">
        <v>2.9021597088110171</v>
      </c>
      <c r="AV45" s="24">
        <v>4.3020236350738195</v>
      </c>
      <c r="AW45" s="22">
        <v>-0.26147144500000002</v>
      </c>
      <c r="AX45" s="22">
        <v>1.1152331310000001</v>
      </c>
      <c r="AY45" s="22">
        <v>1.0036728079999999</v>
      </c>
      <c r="AZ45" s="22">
        <v>0.54768211005060852</v>
      </c>
      <c r="BA45" s="22">
        <v>0.50567764829876627</v>
      </c>
      <c r="BB45" s="24">
        <v>4.97565261335843</v>
      </c>
      <c r="BC45" s="22" t="s">
        <v>645</v>
      </c>
      <c r="BD45" s="22" t="s">
        <v>645</v>
      </c>
      <c r="BE45" s="22" t="s">
        <v>645</v>
      </c>
      <c r="BF45" s="22" t="s">
        <v>645</v>
      </c>
      <c r="BG45" s="22" t="s">
        <v>645</v>
      </c>
      <c r="BH45" s="24" t="s">
        <v>645</v>
      </c>
      <c r="BI45" s="22">
        <v>9.131147382</v>
      </c>
      <c r="BJ45" s="22">
        <v>4.8193083999999997E-2</v>
      </c>
      <c r="BK45" s="22">
        <v>7.691017E-2</v>
      </c>
      <c r="BL45" s="22">
        <v>1.3525314798578083</v>
      </c>
      <c r="BM45" s="22">
        <v>0.14206073416789389</v>
      </c>
      <c r="BN45" s="24">
        <v>0.262041023320565</v>
      </c>
      <c r="BO45" s="23">
        <v>1008.607934</v>
      </c>
      <c r="BP45" s="23">
        <v>201.07120259999999</v>
      </c>
      <c r="BQ45" s="23">
        <v>246.16696780000001</v>
      </c>
      <c r="BR45" s="22">
        <v>0.19159621900000001</v>
      </c>
      <c r="BS45" s="22">
        <v>0.104770168</v>
      </c>
      <c r="BT45" s="22">
        <v>7.1351005999999995E-2</v>
      </c>
      <c r="BU45" s="29">
        <v>12.731719030000001</v>
      </c>
      <c r="BV45" s="29">
        <v>5.4416678000000003E-2</v>
      </c>
      <c r="BW45" s="29">
        <v>5.3701008000000001E-2</v>
      </c>
      <c r="BX45" s="29">
        <v>12.31698001</v>
      </c>
      <c r="BY45" s="29">
        <v>3.682465E-2</v>
      </c>
      <c r="BZ45" s="29">
        <v>3.7233533999999999E-2</v>
      </c>
      <c r="CA45" s="29">
        <v>12.460497139999999</v>
      </c>
      <c r="CB45" s="29">
        <v>4.8220892000000001E-2</v>
      </c>
      <c r="CC45" s="29">
        <v>4.7358346000000003E-2</v>
      </c>
      <c r="CD45" s="29">
        <v>12.23753715</v>
      </c>
      <c r="CE45" s="29">
        <v>3.0488101E-2</v>
      </c>
      <c r="CF45" s="29">
        <v>3.0356543E-2</v>
      </c>
      <c r="CG45" s="29">
        <v>12.22540603</v>
      </c>
      <c r="CH45" s="29">
        <v>2.2716579000000001E-2</v>
      </c>
      <c r="CI45" s="29">
        <v>2.2346497E-2</v>
      </c>
      <c r="CJ45" s="29">
        <v>12.281271240000001</v>
      </c>
      <c r="CK45" s="29">
        <v>1.7524214999999999E-2</v>
      </c>
      <c r="CL45" s="29">
        <v>1.8156246000000001E-2</v>
      </c>
      <c r="CM45" s="29">
        <v>11.547486449999999</v>
      </c>
      <c r="CN45" s="29">
        <v>1.2593739E-2</v>
      </c>
      <c r="CO45" s="29">
        <v>1.2810968000000001E-2</v>
      </c>
      <c r="CP45" s="29">
        <v>11.379990230000001</v>
      </c>
      <c r="CQ45" s="29">
        <v>1.1956469000000001E-2</v>
      </c>
      <c r="CR45" s="29">
        <v>1.2336141E-2</v>
      </c>
      <c r="CS45" s="29">
        <v>11.34506068</v>
      </c>
      <c r="CT45" s="29">
        <v>1.137588E-2</v>
      </c>
      <c r="CU45" s="29">
        <v>1.134078E-2</v>
      </c>
      <c r="CV45" s="29">
        <v>11.331987359999999</v>
      </c>
      <c r="CW45" s="29">
        <v>1.1486761999999999E-2</v>
      </c>
      <c r="CX45" s="29">
        <v>1.1705442E-2</v>
      </c>
      <c r="CY45" s="29">
        <v>11.324122750000001</v>
      </c>
      <c r="CZ45" s="29">
        <v>1.1685035999999999E-2</v>
      </c>
      <c r="DA45" s="29">
        <v>1.2389931999999999E-2</v>
      </c>
      <c r="DB45" s="29">
        <v>11.33035609</v>
      </c>
      <c r="DC45" s="29">
        <v>1.2119033E-2</v>
      </c>
      <c r="DD45" s="29">
        <v>1.2094252999999999E-2</v>
      </c>
      <c r="DE45" s="29">
        <v>12.799491</v>
      </c>
      <c r="DF45" s="29">
        <v>9.8100937999999999E-2</v>
      </c>
      <c r="DG45" s="29">
        <v>0.46366518099999998</v>
      </c>
      <c r="DH45" s="29">
        <v>16.41993888</v>
      </c>
      <c r="DI45" s="29">
        <v>2.6248302109999999</v>
      </c>
      <c r="DJ45" s="29">
        <v>4.3559472489999997</v>
      </c>
      <c r="DK45" s="29" t="s">
        <v>645</v>
      </c>
      <c r="DL45" s="29" t="s">
        <v>645</v>
      </c>
      <c r="DM45" s="29" t="s">
        <v>645</v>
      </c>
      <c r="DN45" s="29">
        <v>12.387540850000001</v>
      </c>
      <c r="DO45" s="29">
        <v>8.1832962999999995E-2</v>
      </c>
      <c r="DP45" s="29">
        <v>0.45888054700000003</v>
      </c>
      <c r="DQ45" s="29">
        <v>15.550428030000001</v>
      </c>
      <c r="DR45" s="29">
        <v>2.191789993</v>
      </c>
      <c r="DS45" s="29">
        <v>3.8134663949999998</v>
      </c>
      <c r="DT45" s="29" t="s">
        <v>645</v>
      </c>
      <c r="DU45" s="29" t="s">
        <v>645</v>
      </c>
      <c r="DV45" s="29" t="s">
        <v>645</v>
      </c>
      <c r="DW45" s="29">
        <v>12.52847339</v>
      </c>
      <c r="DX45" s="29">
        <v>9.1218250000000001E-2</v>
      </c>
      <c r="DY45" s="29">
        <v>0.46273726399999998</v>
      </c>
      <c r="DZ45" s="29">
        <v>15.96702866</v>
      </c>
      <c r="EA45" s="29">
        <v>2.4534645259999999</v>
      </c>
      <c r="EB45" s="29">
        <v>4.2053950120000003</v>
      </c>
      <c r="EC45" s="29" t="s">
        <v>645</v>
      </c>
      <c r="ED45" s="29" t="s">
        <v>645</v>
      </c>
      <c r="EE45" s="29" t="s">
        <v>645</v>
      </c>
      <c r="EF45" s="29">
        <v>12.313209670000001</v>
      </c>
      <c r="EG45" s="29">
        <v>7.9391512999999997E-2</v>
      </c>
      <c r="EH45" s="29">
        <v>0.45280157300000001</v>
      </c>
      <c r="EI45" s="29">
        <v>15.29820278</v>
      </c>
      <c r="EJ45" s="29">
        <v>2.0259250579999999</v>
      </c>
      <c r="EK45" s="29">
        <v>3.54363633</v>
      </c>
      <c r="EL45" s="29" t="s">
        <v>645</v>
      </c>
      <c r="EM45" s="29" t="s">
        <v>645</v>
      </c>
      <c r="EN45" s="29" t="s">
        <v>645</v>
      </c>
      <c r="EO45" s="29">
        <v>12.31269255</v>
      </c>
      <c r="EP45" s="29">
        <v>8.3510747999999996E-2</v>
      </c>
      <c r="EQ45" s="29">
        <v>0.44551889</v>
      </c>
      <c r="ER45" s="29">
        <v>15.116027109999999</v>
      </c>
      <c r="ES45" s="29">
        <v>1.8719226950000001</v>
      </c>
      <c r="ET45" s="29">
        <v>2.8831099259999999</v>
      </c>
      <c r="EU45" s="29" t="s">
        <v>645</v>
      </c>
      <c r="EV45" s="29" t="s">
        <v>645</v>
      </c>
      <c r="EW45" s="29" t="s">
        <v>645</v>
      </c>
      <c r="EX45" s="29">
        <v>12.37863859</v>
      </c>
      <c r="EY45" s="29">
        <v>8.7503759E-2</v>
      </c>
      <c r="EZ45" s="29">
        <v>0.43761488100000001</v>
      </c>
      <c r="FA45" s="29">
        <v>15.038714840000001</v>
      </c>
      <c r="FB45" s="29">
        <v>1.7430976659999999</v>
      </c>
      <c r="FC45" s="29">
        <v>2.4648437090000002</v>
      </c>
      <c r="FD45" s="29" t="s">
        <v>645</v>
      </c>
      <c r="FE45" s="29" t="s">
        <v>645</v>
      </c>
      <c r="FF45" s="29" t="s">
        <v>645</v>
      </c>
      <c r="FG45" s="29">
        <v>11.6611151</v>
      </c>
      <c r="FH45" s="29">
        <v>9.6603496999999997E-2</v>
      </c>
      <c r="FI45" s="29">
        <v>0.42820602499999999</v>
      </c>
      <c r="FJ45" s="29">
        <v>14.098197470000001</v>
      </c>
      <c r="FK45" s="29">
        <v>1.5435076910000001</v>
      </c>
      <c r="FL45" s="29">
        <v>2.1107921369999998</v>
      </c>
      <c r="FM45" s="29" t="s">
        <v>645</v>
      </c>
      <c r="FN45" s="29" t="s">
        <v>645</v>
      </c>
      <c r="FO45" s="29" t="s">
        <v>645</v>
      </c>
      <c r="FP45" s="29">
        <v>11.51741878</v>
      </c>
      <c r="FQ45" s="29">
        <v>0.10895558499999999</v>
      </c>
      <c r="FR45" s="29">
        <v>0.413243466</v>
      </c>
      <c r="FS45" s="29">
        <v>13.691713139999999</v>
      </c>
      <c r="FT45" s="29">
        <v>1.3147789350000001</v>
      </c>
      <c r="FU45" s="29">
        <v>1.8803160910000001</v>
      </c>
      <c r="FV45" s="29" t="s">
        <v>645</v>
      </c>
      <c r="FW45" s="29" t="s">
        <v>645</v>
      </c>
      <c r="FX45" s="29" t="s">
        <v>645</v>
      </c>
      <c r="FY45" s="29">
        <v>11.484597170000001</v>
      </c>
      <c r="FZ45" s="29">
        <v>0.109951826</v>
      </c>
      <c r="GA45" s="29">
        <v>0.41251448299999999</v>
      </c>
      <c r="GB45" s="29">
        <v>13.627518269999999</v>
      </c>
      <c r="GC45" s="29">
        <v>1.2843450000000001</v>
      </c>
      <c r="GD45" s="29">
        <v>1.740702652</v>
      </c>
      <c r="GE45" s="29" t="s">
        <v>645</v>
      </c>
      <c r="GF45" s="29" t="s">
        <v>645</v>
      </c>
      <c r="GG45" s="29" t="s">
        <v>645</v>
      </c>
      <c r="GH45" s="29">
        <v>11.473387130000001</v>
      </c>
      <c r="GI45" s="29">
        <v>0.110717553</v>
      </c>
      <c r="GJ45" s="29">
        <v>0.41199535999999998</v>
      </c>
      <c r="GK45" s="29">
        <v>13.60040242</v>
      </c>
      <c r="GL45" s="29">
        <v>1.2704310750000001</v>
      </c>
      <c r="GM45" s="29">
        <v>1.6734499140000001</v>
      </c>
      <c r="GN45" s="29" t="s">
        <v>645</v>
      </c>
      <c r="GO45" s="29" t="s">
        <v>645</v>
      </c>
      <c r="GP45" s="29" t="s">
        <v>645</v>
      </c>
      <c r="GQ45" s="29">
        <v>11.46505835</v>
      </c>
      <c r="GR45" s="29">
        <v>0.111199828</v>
      </c>
      <c r="GS45" s="29">
        <v>0.41259365599999998</v>
      </c>
      <c r="GT45" s="29">
        <v>13.63362049</v>
      </c>
      <c r="GU45" s="29">
        <v>1.309831043</v>
      </c>
      <c r="GV45" s="29">
        <v>1.5726059210000001</v>
      </c>
      <c r="GW45" s="29" t="s">
        <v>645</v>
      </c>
      <c r="GX45" s="29" t="s">
        <v>645</v>
      </c>
      <c r="GY45" s="29" t="s">
        <v>645</v>
      </c>
      <c r="GZ45" s="29">
        <v>11.473990909999999</v>
      </c>
      <c r="HA45" s="29">
        <v>0.11047341500000001</v>
      </c>
      <c r="HB45" s="29">
        <v>0.41142169000000001</v>
      </c>
      <c r="HC45" s="29">
        <v>13.589506889999999</v>
      </c>
      <c r="HD45" s="29">
        <v>1.259241096</v>
      </c>
      <c r="HE45" s="29">
        <v>1.515983147</v>
      </c>
      <c r="HF45" s="29" t="s">
        <v>645</v>
      </c>
      <c r="HG45" s="29" t="s">
        <v>645</v>
      </c>
      <c r="HH45" s="29" t="s">
        <v>645</v>
      </c>
      <c r="HI45" s="29">
        <v>3.0584257529999999</v>
      </c>
      <c r="HJ45" s="29">
        <v>1.508798745</v>
      </c>
      <c r="HK45" s="29">
        <v>1.0241687909999999</v>
      </c>
    </row>
    <row r="46" spans="1:219">
      <c r="A46">
        <v>201736247</v>
      </c>
      <c r="B46" t="s">
        <v>572</v>
      </c>
      <c r="C46">
        <v>44</v>
      </c>
      <c r="D46" s="22">
        <v>0.74243952199999996</v>
      </c>
      <c r="E46" s="22">
        <v>4.7998469000000002E-2</v>
      </c>
      <c r="F46" s="22">
        <v>5.8363106999999997E-2</v>
      </c>
      <c r="G46" s="22" t="s">
        <v>645</v>
      </c>
      <c r="H46" s="22" t="s">
        <v>645</v>
      </c>
      <c r="I46" s="22" t="s">
        <v>645</v>
      </c>
      <c r="J46" s="22" t="s">
        <v>645</v>
      </c>
      <c r="K46" s="22" t="s">
        <v>645</v>
      </c>
      <c r="L46" s="22" t="s">
        <v>645</v>
      </c>
      <c r="M46" s="22">
        <v>0.70364823300000001</v>
      </c>
      <c r="N46" s="22">
        <v>4.3769452E-2</v>
      </c>
      <c r="O46" s="22">
        <v>6.5186510000000003E-2</v>
      </c>
      <c r="P46" s="22" t="s">
        <v>645</v>
      </c>
      <c r="Q46" s="22" t="s">
        <v>645</v>
      </c>
      <c r="R46" s="22" t="s">
        <v>645</v>
      </c>
      <c r="S46" s="22" t="s">
        <v>645</v>
      </c>
      <c r="T46" s="22" t="s">
        <v>645</v>
      </c>
      <c r="U46" s="22" t="s">
        <v>645</v>
      </c>
      <c r="V46" s="23">
        <v>5180.199329</v>
      </c>
      <c r="W46" s="23">
        <v>93.928283719999996</v>
      </c>
      <c r="X46" s="23">
        <v>109.3325191</v>
      </c>
      <c r="Y46" s="23" t="s">
        <v>645</v>
      </c>
      <c r="Z46" s="23" t="s">
        <v>645</v>
      </c>
      <c r="AA46" s="23" t="s">
        <v>645</v>
      </c>
      <c r="AB46" s="23" t="s">
        <v>645</v>
      </c>
      <c r="AC46" s="23" t="s">
        <v>645</v>
      </c>
      <c r="AD46" s="23" t="s">
        <v>645</v>
      </c>
      <c r="AE46" s="22">
        <v>4.6155847569999997</v>
      </c>
      <c r="AF46" s="22">
        <v>5.5798215999999998E-2</v>
      </c>
      <c r="AG46" s="22">
        <v>3.7044609999999999E-2</v>
      </c>
      <c r="AH46" s="22" t="s">
        <v>645</v>
      </c>
      <c r="AI46" s="22" t="s">
        <v>645</v>
      </c>
      <c r="AJ46" s="22" t="s">
        <v>645</v>
      </c>
      <c r="AK46" s="22" t="s">
        <v>645</v>
      </c>
      <c r="AL46" s="22" t="s">
        <v>645</v>
      </c>
      <c r="AM46" s="22" t="s">
        <v>645</v>
      </c>
      <c r="AN46" s="22">
        <v>-0.40621605900000002</v>
      </c>
      <c r="AO46" s="22">
        <v>0.16044007699999999</v>
      </c>
      <c r="AP46" s="22">
        <v>0.19539732500000001</v>
      </c>
      <c r="AQ46" s="22">
        <v>-0.49246533599999998</v>
      </c>
      <c r="AR46" s="22">
        <v>8.1606814E-2</v>
      </c>
      <c r="AS46" s="22">
        <v>9.6317787000000002E-2</v>
      </c>
      <c r="AT46" s="22">
        <v>0.32176193425572247</v>
      </c>
      <c r="AU46" s="22">
        <v>5.5120369050434659E-2</v>
      </c>
      <c r="AV46" s="24">
        <v>7.9892393710534693E-2</v>
      </c>
      <c r="AW46" s="22" t="s">
        <v>645</v>
      </c>
      <c r="AX46" s="22" t="s">
        <v>645</v>
      </c>
      <c r="AY46" s="22" t="s">
        <v>645</v>
      </c>
      <c r="AZ46" s="22" t="s">
        <v>645</v>
      </c>
      <c r="BA46" s="22" t="s">
        <v>645</v>
      </c>
      <c r="BB46" s="24" t="s">
        <v>645</v>
      </c>
      <c r="BC46" s="22" t="s">
        <v>645</v>
      </c>
      <c r="BD46" s="22" t="s">
        <v>645</v>
      </c>
      <c r="BE46" s="22" t="s">
        <v>645</v>
      </c>
      <c r="BF46" s="22" t="s">
        <v>645</v>
      </c>
      <c r="BG46" s="22" t="s">
        <v>645</v>
      </c>
      <c r="BH46" s="24" t="s">
        <v>645</v>
      </c>
      <c r="BI46" s="22">
        <v>9.6508063990000004</v>
      </c>
      <c r="BJ46" s="22">
        <v>0.47499493399999998</v>
      </c>
      <c r="BK46" s="22">
        <v>0.38994253299999998</v>
      </c>
      <c r="BL46" s="22">
        <v>4.4751376577520761</v>
      </c>
      <c r="BM46" s="22">
        <v>2.9761037209583083</v>
      </c>
      <c r="BN46" s="24">
        <v>6.5085691602113158</v>
      </c>
      <c r="BO46" s="23">
        <v>454.15732500000001</v>
      </c>
      <c r="BP46" s="23">
        <v>31.377157480000001</v>
      </c>
      <c r="BQ46" s="23">
        <v>45.279432970000002</v>
      </c>
      <c r="BR46" s="22">
        <v>0.13421865199999999</v>
      </c>
      <c r="BS46" s="22">
        <v>9.4622340999999999E-2</v>
      </c>
      <c r="BT46" s="22">
        <v>0.10780848699999999</v>
      </c>
      <c r="BU46" s="29">
        <v>15.53366216</v>
      </c>
      <c r="BV46" s="29">
        <v>3.0457492999999999E-2</v>
      </c>
      <c r="BW46" s="29">
        <v>3.1864450000000002E-2</v>
      </c>
      <c r="BX46" s="29">
        <v>14.625228249999999</v>
      </c>
      <c r="BY46" s="29">
        <v>1.7505915E-2</v>
      </c>
      <c r="BZ46" s="29">
        <v>1.717716E-2</v>
      </c>
      <c r="CA46" s="29">
        <v>15.064562280000001</v>
      </c>
      <c r="CB46" s="29">
        <v>2.4748514999999999E-2</v>
      </c>
      <c r="CC46" s="29">
        <v>2.4660184000000002E-2</v>
      </c>
      <c r="CD46" s="29">
        <v>14.341832139999999</v>
      </c>
      <c r="CE46" s="29">
        <v>1.6546861E-2</v>
      </c>
      <c r="CF46" s="29">
        <v>1.7141835000000001E-2</v>
      </c>
      <c r="CG46" s="29">
        <v>14.11796015</v>
      </c>
      <c r="CH46" s="29">
        <v>1.35642E-2</v>
      </c>
      <c r="CI46" s="29">
        <v>1.4100343E-2</v>
      </c>
      <c r="CJ46" s="29">
        <v>14.017362589999999</v>
      </c>
      <c r="CK46" s="29">
        <v>1.2939173999999999E-2</v>
      </c>
      <c r="CL46" s="29">
        <v>1.3340013E-2</v>
      </c>
      <c r="CM46" s="29">
        <v>13.034727549999999</v>
      </c>
      <c r="CN46" s="29">
        <v>1.1567088999999999E-2</v>
      </c>
      <c r="CO46" s="29">
        <v>1.1547326E-2</v>
      </c>
      <c r="CP46" s="29">
        <v>12.570649019999999</v>
      </c>
      <c r="CQ46" s="29">
        <v>1.1992644E-2</v>
      </c>
      <c r="CR46" s="29">
        <v>1.1752088000000001E-2</v>
      </c>
      <c r="CS46" s="29">
        <v>12.504343459999999</v>
      </c>
      <c r="CT46" s="29">
        <v>1.196853E-2</v>
      </c>
      <c r="CU46" s="29">
        <v>1.1705968000000001E-2</v>
      </c>
      <c r="CV46" s="29">
        <v>12.4710315</v>
      </c>
      <c r="CW46" s="29">
        <v>1.2022793E-2</v>
      </c>
      <c r="CX46" s="29">
        <v>1.1762747E-2</v>
      </c>
      <c r="CY46" s="29">
        <v>12.50751226</v>
      </c>
      <c r="CZ46" s="29">
        <v>1.4046837E-2</v>
      </c>
      <c r="DA46" s="29">
        <v>1.3160873E-2</v>
      </c>
      <c r="DB46" s="29">
        <v>12.456051410000001</v>
      </c>
      <c r="DC46" s="29">
        <v>1.3741629E-2</v>
      </c>
      <c r="DD46" s="29">
        <v>1.3747393E-2</v>
      </c>
      <c r="DE46" s="29" t="s">
        <v>645</v>
      </c>
      <c r="DF46" s="29" t="s">
        <v>645</v>
      </c>
      <c r="DG46" s="29" t="s">
        <v>645</v>
      </c>
      <c r="DH46" s="29" t="s">
        <v>645</v>
      </c>
      <c r="DI46" s="29" t="s">
        <v>645</v>
      </c>
      <c r="DJ46" s="29" t="s">
        <v>645</v>
      </c>
      <c r="DK46" s="29" t="s">
        <v>645</v>
      </c>
      <c r="DL46" s="29" t="s">
        <v>645</v>
      </c>
      <c r="DM46" s="29" t="s">
        <v>645</v>
      </c>
      <c r="DN46" s="29" t="s">
        <v>645</v>
      </c>
      <c r="DO46" s="29" t="s">
        <v>645</v>
      </c>
      <c r="DP46" s="29" t="s">
        <v>645</v>
      </c>
      <c r="DQ46" s="29" t="s">
        <v>645</v>
      </c>
      <c r="DR46" s="29" t="s">
        <v>645</v>
      </c>
      <c r="DS46" s="29" t="s">
        <v>645</v>
      </c>
      <c r="DT46" s="29" t="s">
        <v>645</v>
      </c>
      <c r="DU46" s="29" t="s">
        <v>645</v>
      </c>
      <c r="DV46" s="29" t="s">
        <v>645</v>
      </c>
      <c r="DW46" s="29" t="s">
        <v>645</v>
      </c>
      <c r="DX46" s="29" t="s">
        <v>645</v>
      </c>
      <c r="DY46" s="29" t="s">
        <v>645</v>
      </c>
      <c r="DZ46" s="29" t="s">
        <v>645</v>
      </c>
      <c r="EA46" s="29" t="s">
        <v>645</v>
      </c>
      <c r="EB46" s="29" t="s">
        <v>645</v>
      </c>
      <c r="EC46" s="29" t="s">
        <v>645</v>
      </c>
      <c r="ED46" s="29" t="s">
        <v>645</v>
      </c>
      <c r="EE46" s="29" t="s">
        <v>645</v>
      </c>
      <c r="EF46" s="29" t="s">
        <v>645</v>
      </c>
      <c r="EG46" s="29" t="s">
        <v>645</v>
      </c>
      <c r="EH46" s="29" t="s">
        <v>645</v>
      </c>
      <c r="EI46" s="29" t="s">
        <v>645</v>
      </c>
      <c r="EJ46" s="29" t="s">
        <v>645</v>
      </c>
      <c r="EK46" s="29" t="s">
        <v>645</v>
      </c>
      <c r="EL46" s="29" t="s">
        <v>645</v>
      </c>
      <c r="EM46" s="29" t="s">
        <v>645</v>
      </c>
      <c r="EN46" s="29" t="s">
        <v>645</v>
      </c>
      <c r="EO46" s="29" t="s">
        <v>645</v>
      </c>
      <c r="EP46" s="29" t="s">
        <v>645</v>
      </c>
      <c r="EQ46" s="29" t="s">
        <v>645</v>
      </c>
      <c r="ER46" s="29" t="s">
        <v>645</v>
      </c>
      <c r="ES46" s="29" t="s">
        <v>645</v>
      </c>
      <c r="ET46" s="29" t="s">
        <v>645</v>
      </c>
      <c r="EU46" s="29" t="s">
        <v>645</v>
      </c>
      <c r="EV46" s="29" t="s">
        <v>645</v>
      </c>
      <c r="EW46" s="29" t="s">
        <v>645</v>
      </c>
      <c r="EX46" s="29" t="s">
        <v>645</v>
      </c>
      <c r="EY46" s="29" t="s">
        <v>645</v>
      </c>
      <c r="EZ46" s="29" t="s">
        <v>645</v>
      </c>
      <c r="FA46" s="29" t="s">
        <v>645</v>
      </c>
      <c r="FB46" s="29" t="s">
        <v>645</v>
      </c>
      <c r="FC46" s="29" t="s">
        <v>645</v>
      </c>
      <c r="FD46" s="29" t="s">
        <v>645</v>
      </c>
      <c r="FE46" s="29" t="s">
        <v>645</v>
      </c>
      <c r="FF46" s="29" t="s">
        <v>645</v>
      </c>
      <c r="FG46" s="29" t="s">
        <v>645</v>
      </c>
      <c r="FH46" s="29" t="s">
        <v>645</v>
      </c>
      <c r="FI46" s="29" t="s">
        <v>645</v>
      </c>
      <c r="FJ46" s="29" t="s">
        <v>645</v>
      </c>
      <c r="FK46" s="29" t="s">
        <v>645</v>
      </c>
      <c r="FL46" s="29" t="s">
        <v>645</v>
      </c>
      <c r="FM46" s="29" t="s">
        <v>645</v>
      </c>
      <c r="FN46" s="29" t="s">
        <v>645</v>
      </c>
      <c r="FO46" s="29" t="s">
        <v>645</v>
      </c>
      <c r="FP46" s="29" t="s">
        <v>645</v>
      </c>
      <c r="FQ46" s="29" t="s">
        <v>645</v>
      </c>
      <c r="FR46" s="29" t="s">
        <v>645</v>
      </c>
      <c r="FS46" s="29" t="s">
        <v>645</v>
      </c>
      <c r="FT46" s="29" t="s">
        <v>645</v>
      </c>
      <c r="FU46" s="29" t="s">
        <v>645</v>
      </c>
      <c r="FV46" s="29" t="s">
        <v>645</v>
      </c>
      <c r="FW46" s="29" t="s">
        <v>645</v>
      </c>
      <c r="FX46" s="29" t="s">
        <v>645</v>
      </c>
      <c r="FY46" s="29" t="s">
        <v>645</v>
      </c>
      <c r="FZ46" s="29" t="s">
        <v>645</v>
      </c>
      <c r="GA46" s="29" t="s">
        <v>645</v>
      </c>
      <c r="GB46" s="29" t="s">
        <v>645</v>
      </c>
      <c r="GC46" s="29" t="s">
        <v>645</v>
      </c>
      <c r="GD46" s="29" t="s">
        <v>645</v>
      </c>
      <c r="GE46" s="29" t="s">
        <v>645</v>
      </c>
      <c r="GF46" s="29" t="s">
        <v>645</v>
      </c>
      <c r="GG46" s="29" t="s">
        <v>645</v>
      </c>
      <c r="GH46" s="29" t="s">
        <v>645</v>
      </c>
      <c r="GI46" s="29" t="s">
        <v>645</v>
      </c>
      <c r="GJ46" s="29" t="s">
        <v>645</v>
      </c>
      <c r="GK46" s="29" t="s">
        <v>645</v>
      </c>
      <c r="GL46" s="29" t="s">
        <v>645</v>
      </c>
      <c r="GM46" s="29" t="s">
        <v>645</v>
      </c>
      <c r="GN46" s="29" t="s">
        <v>645</v>
      </c>
      <c r="GO46" s="29" t="s">
        <v>645</v>
      </c>
      <c r="GP46" s="29" t="s">
        <v>645</v>
      </c>
      <c r="GQ46" s="29" t="s">
        <v>645</v>
      </c>
      <c r="GR46" s="29" t="s">
        <v>645</v>
      </c>
      <c r="GS46" s="29" t="s">
        <v>645</v>
      </c>
      <c r="GT46" s="29" t="s">
        <v>645</v>
      </c>
      <c r="GU46" s="29" t="s">
        <v>645</v>
      </c>
      <c r="GV46" s="29" t="s">
        <v>645</v>
      </c>
      <c r="GW46" s="29" t="s">
        <v>645</v>
      </c>
      <c r="GX46" s="29" t="s">
        <v>645</v>
      </c>
      <c r="GY46" s="29" t="s">
        <v>645</v>
      </c>
      <c r="GZ46" s="29" t="s">
        <v>645</v>
      </c>
      <c r="HA46" s="29" t="s">
        <v>645</v>
      </c>
      <c r="HB46" s="29" t="s">
        <v>645</v>
      </c>
      <c r="HC46" s="29" t="s">
        <v>645</v>
      </c>
      <c r="HD46" s="29" t="s">
        <v>645</v>
      </c>
      <c r="HE46" s="29" t="s">
        <v>645</v>
      </c>
      <c r="HF46" s="29" t="s">
        <v>645</v>
      </c>
      <c r="HG46" s="29" t="s">
        <v>645</v>
      </c>
      <c r="HH46" s="29" t="s">
        <v>645</v>
      </c>
      <c r="HI46" s="29">
        <v>9.0236459510000007</v>
      </c>
      <c r="HJ46" s="29">
        <v>1.38358447</v>
      </c>
      <c r="HK46" s="29">
        <v>0.81975066500000004</v>
      </c>
    </row>
    <row r="47" spans="1:219">
      <c r="A47">
        <v>201754305</v>
      </c>
      <c r="B47" t="s">
        <v>572</v>
      </c>
      <c r="C47">
        <v>45</v>
      </c>
      <c r="D47" s="22">
        <v>0.72951003299999995</v>
      </c>
      <c r="E47" s="22">
        <v>5.7434355999999999E-2</v>
      </c>
      <c r="F47" s="22">
        <v>4.7745245999999998E-2</v>
      </c>
      <c r="G47" s="22" t="s">
        <v>645</v>
      </c>
      <c r="H47" s="22" t="s">
        <v>645</v>
      </c>
      <c r="I47" s="22" t="s">
        <v>645</v>
      </c>
      <c r="J47" s="22" t="s">
        <v>645</v>
      </c>
      <c r="K47" s="22" t="s">
        <v>645</v>
      </c>
      <c r="L47" s="22" t="s">
        <v>645</v>
      </c>
      <c r="M47" s="22">
        <v>0.69329460600000004</v>
      </c>
      <c r="N47" s="22">
        <v>5.2838823E-2</v>
      </c>
      <c r="O47" s="22">
        <v>4.2292813999999998E-2</v>
      </c>
      <c r="P47" s="22" t="s">
        <v>645</v>
      </c>
      <c r="Q47" s="22" t="s">
        <v>645</v>
      </c>
      <c r="R47" s="22" t="s">
        <v>645</v>
      </c>
      <c r="S47" s="22" t="s">
        <v>645</v>
      </c>
      <c r="T47" s="22" t="s">
        <v>645</v>
      </c>
      <c r="U47" s="22" t="s">
        <v>645</v>
      </c>
      <c r="V47" s="23">
        <v>4846.9459619999998</v>
      </c>
      <c r="W47" s="23">
        <v>83.001479840000002</v>
      </c>
      <c r="X47" s="23">
        <v>80.82761927</v>
      </c>
      <c r="Y47" s="23" t="s">
        <v>645</v>
      </c>
      <c r="Z47" s="23" t="s">
        <v>645</v>
      </c>
      <c r="AA47" s="23" t="s">
        <v>645</v>
      </c>
      <c r="AB47" s="23" t="s">
        <v>645</v>
      </c>
      <c r="AC47" s="23" t="s">
        <v>645</v>
      </c>
      <c r="AD47" s="23" t="s">
        <v>645</v>
      </c>
      <c r="AE47" s="22">
        <v>4.6235961569999997</v>
      </c>
      <c r="AF47" s="22">
        <v>3.6118444999999999E-2</v>
      </c>
      <c r="AG47" s="22">
        <v>3.4259521000000001E-2</v>
      </c>
      <c r="AH47" s="22" t="s">
        <v>645</v>
      </c>
      <c r="AI47" s="22" t="s">
        <v>645</v>
      </c>
      <c r="AJ47" s="22" t="s">
        <v>645</v>
      </c>
      <c r="AK47" s="22" t="s">
        <v>645</v>
      </c>
      <c r="AL47" s="22" t="s">
        <v>645</v>
      </c>
      <c r="AM47" s="22" t="s">
        <v>645</v>
      </c>
      <c r="AN47" s="22">
        <v>-0.220901711</v>
      </c>
      <c r="AO47" s="22">
        <v>0.18995915599999999</v>
      </c>
      <c r="AP47" s="22">
        <v>0.16472741599999999</v>
      </c>
      <c r="AQ47" s="22">
        <v>-0.62319174799999999</v>
      </c>
      <c r="AR47" s="22">
        <v>8.7585301000000004E-2</v>
      </c>
      <c r="AS47" s="22">
        <v>6.8119708000000001E-2</v>
      </c>
      <c r="AT47" s="22">
        <v>0.2381267869156283</v>
      </c>
      <c r="AU47" s="22">
        <v>4.3490885399722345E-2</v>
      </c>
      <c r="AV47" s="24">
        <v>4.0439118095395327E-2</v>
      </c>
      <c r="AW47" s="22" t="s">
        <v>645</v>
      </c>
      <c r="AX47" s="22" t="s">
        <v>645</v>
      </c>
      <c r="AY47" s="22" t="s">
        <v>645</v>
      </c>
      <c r="AZ47" s="22" t="s">
        <v>645</v>
      </c>
      <c r="BA47" s="22" t="s">
        <v>645</v>
      </c>
      <c r="BB47" s="24" t="s">
        <v>645</v>
      </c>
      <c r="BC47" s="22" t="s">
        <v>645</v>
      </c>
      <c r="BD47" s="22" t="s">
        <v>645</v>
      </c>
      <c r="BE47" s="22" t="s">
        <v>645</v>
      </c>
      <c r="BF47" s="22" t="s">
        <v>645</v>
      </c>
      <c r="BG47" s="22" t="s">
        <v>645</v>
      </c>
      <c r="BH47" s="24" t="s">
        <v>645</v>
      </c>
      <c r="BI47" s="22">
        <v>9.6260196209999993</v>
      </c>
      <c r="BJ47" s="22">
        <v>0.385815452</v>
      </c>
      <c r="BK47" s="22">
        <v>0.38872812699999998</v>
      </c>
      <c r="BL47" s="22">
        <v>4.2268771045164248</v>
      </c>
      <c r="BM47" s="22">
        <v>2.4882591148655835</v>
      </c>
      <c r="BN47" s="24">
        <v>6.1185338742539574</v>
      </c>
      <c r="BO47" s="23">
        <v>356.92444160000002</v>
      </c>
      <c r="BP47" s="23">
        <v>29.262337689999999</v>
      </c>
      <c r="BQ47" s="23">
        <v>24.29644313</v>
      </c>
      <c r="BR47" s="22">
        <v>0.16313192300000001</v>
      </c>
      <c r="BS47" s="22">
        <v>0.102144837</v>
      </c>
      <c r="BT47" s="22">
        <v>9.5013074000000003E-2</v>
      </c>
      <c r="BU47" s="29">
        <v>15.682371959999999</v>
      </c>
      <c r="BV47" s="29">
        <v>2.8471610000000001E-2</v>
      </c>
      <c r="BW47" s="29">
        <v>2.8751074000000001E-2</v>
      </c>
      <c r="BX47" s="29">
        <v>14.60909921</v>
      </c>
      <c r="BY47" s="29">
        <v>2.1735931E-2</v>
      </c>
      <c r="BZ47" s="29">
        <v>2.0550763999999999E-2</v>
      </c>
      <c r="CA47" s="29">
        <v>15.15690094</v>
      </c>
      <c r="CB47" s="29">
        <v>2.5679245E-2</v>
      </c>
      <c r="CC47" s="29">
        <v>2.4394987E-2</v>
      </c>
      <c r="CD47" s="29">
        <v>14.241147789999999</v>
      </c>
      <c r="CE47" s="29">
        <v>2.5053905000000001E-2</v>
      </c>
      <c r="CF47" s="29">
        <v>2.4091726000000001E-2</v>
      </c>
      <c r="CG47" s="29">
        <v>13.94262655</v>
      </c>
      <c r="CH47" s="29">
        <v>1.8000652999999998E-2</v>
      </c>
      <c r="CI47" s="29">
        <v>2.2784922999999999E-2</v>
      </c>
      <c r="CJ47" s="29">
        <v>13.79818146</v>
      </c>
      <c r="CK47" s="29">
        <v>1.5282438000000001E-2</v>
      </c>
      <c r="CL47" s="29">
        <v>1.7627248000000002E-2</v>
      </c>
      <c r="CM47" s="29">
        <v>12.732544969999999</v>
      </c>
      <c r="CN47" s="29">
        <v>1.3511657999999999E-2</v>
      </c>
      <c r="CO47" s="29">
        <v>1.5088249999999999E-2</v>
      </c>
      <c r="CP47" s="29">
        <v>12.187395670000001</v>
      </c>
      <c r="CQ47" s="29">
        <v>1.2299205000000001E-2</v>
      </c>
      <c r="CR47" s="29">
        <v>1.142377E-2</v>
      </c>
      <c r="CS47" s="29">
        <v>12.10245922</v>
      </c>
      <c r="CT47" s="29">
        <v>1.2302822E-2</v>
      </c>
      <c r="CU47" s="29">
        <v>1.1412847E-2</v>
      </c>
      <c r="CV47" s="29">
        <v>12.064711000000001</v>
      </c>
      <c r="CW47" s="29">
        <v>1.1670590999999999E-2</v>
      </c>
      <c r="CX47" s="29">
        <v>1.1413371E-2</v>
      </c>
      <c r="CY47" s="29">
        <v>12.116120629999999</v>
      </c>
      <c r="CZ47" s="29">
        <v>1.3204942000000001E-2</v>
      </c>
      <c r="DA47" s="29">
        <v>1.3728010000000001E-2</v>
      </c>
      <c r="DB47" s="29">
        <v>12.04598571</v>
      </c>
      <c r="DC47" s="29">
        <v>1.363872E-2</v>
      </c>
      <c r="DD47" s="29">
        <v>1.3022064E-2</v>
      </c>
      <c r="DE47" s="29" t="s">
        <v>645</v>
      </c>
      <c r="DF47" s="29" t="s">
        <v>645</v>
      </c>
      <c r="DG47" s="29" t="s">
        <v>645</v>
      </c>
      <c r="DH47" s="29" t="s">
        <v>645</v>
      </c>
      <c r="DI47" s="29" t="s">
        <v>645</v>
      </c>
      <c r="DJ47" s="29" t="s">
        <v>645</v>
      </c>
      <c r="DK47" s="29" t="s">
        <v>645</v>
      </c>
      <c r="DL47" s="29" t="s">
        <v>645</v>
      </c>
      <c r="DM47" s="29" t="s">
        <v>645</v>
      </c>
      <c r="DN47" s="29" t="s">
        <v>645</v>
      </c>
      <c r="DO47" s="29" t="s">
        <v>645</v>
      </c>
      <c r="DP47" s="29" t="s">
        <v>645</v>
      </c>
      <c r="DQ47" s="29" t="s">
        <v>645</v>
      </c>
      <c r="DR47" s="29" t="s">
        <v>645</v>
      </c>
      <c r="DS47" s="29" t="s">
        <v>645</v>
      </c>
      <c r="DT47" s="29" t="s">
        <v>645</v>
      </c>
      <c r="DU47" s="29" t="s">
        <v>645</v>
      </c>
      <c r="DV47" s="29" t="s">
        <v>645</v>
      </c>
      <c r="DW47" s="29" t="s">
        <v>645</v>
      </c>
      <c r="DX47" s="29" t="s">
        <v>645</v>
      </c>
      <c r="DY47" s="29" t="s">
        <v>645</v>
      </c>
      <c r="DZ47" s="29" t="s">
        <v>645</v>
      </c>
      <c r="EA47" s="29" t="s">
        <v>645</v>
      </c>
      <c r="EB47" s="29" t="s">
        <v>645</v>
      </c>
      <c r="EC47" s="29" t="s">
        <v>645</v>
      </c>
      <c r="ED47" s="29" t="s">
        <v>645</v>
      </c>
      <c r="EE47" s="29" t="s">
        <v>645</v>
      </c>
      <c r="EF47" s="29" t="s">
        <v>645</v>
      </c>
      <c r="EG47" s="29" t="s">
        <v>645</v>
      </c>
      <c r="EH47" s="29" t="s">
        <v>645</v>
      </c>
      <c r="EI47" s="29" t="s">
        <v>645</v>
      </c>
      <c r="EJ47" s="29" t="s">
        <v>645</v>
      </c>
      <c r="EK47" s="29" t="s">
        <v>645</v>
      </c>
      <c r="EL47" s="29" t="s">
        <v>645</v>
      </c>
      <c r="EM47" s="29" t="s">
        <v>645</v>
      </c>
      <c r="EN47" s="29" t="s">
        <v>645</v>
      </c>
      <c r="EO47" s="29" t="s">
        <v>645</v>
      </c>
      <c r="EP47" s="29" t="s">
        <v>645</v>
      </c>
      <c r="EQ47" s="29" t="s">
        <v>645</v>
      </c>
      <c r="ER47" s="29" t="s">
        <v>645</v>
      </c>
      <c r="ES47" s="29" t="s">
        <v>645</v>
      </c>
      <c r="ET47" s="29" t="s">
        <v>645</v>
      </c>
      <c r="EU47" s="29" t="s">
        <v>645</v>
      </c>
      <c r="EV47" s="29" t="s">
        <v>645</v>
      </c>
      <c r="EW47" s="29" t="s">
        <v>645</v>
      </c>
      <c r="EX47" s="29" t="s">
        <v>645</v>
      </c>
      <c r="EY47" s="29" t="s">
        <v>645</v>
      </c>
      <c r="EZ47" s="29" t="s">
        <v>645</v>
      </c>
      <c r="FA47" s="29" t="s">
        <v>645</v>
      </c>
      <c r="FB47" s="29" t="s">
        <v>645</v>
      </c>
      <c r="FC47" s="29" t="s">
        <v>645</v>
      </c>
      <c r="FD47" s="29" t="s">
        <v>645</v>
      </c>
      <c r="FE47" s="29" t="s">
        <v>645</v>
      </c>
      <c r="FF47" s="29" t="s">
        <v>645</v>
      </c>
      <c r="FG47" s="29" t="s">
        <v>645</v>
      </c>
      <c r="FH47" s="29" t="s">
        <v>645</v>
      </c>
      <c r="FI47" s="29" t="s">
        <v>645</v>
      </c>
      <c r="FJ47" s="29" t="s">
        <v>645</v>
      </c>
      <c r="FK47" s="29" t="s">
        <v>645</v>
      </c>
      <c r="FL47" s="29" t="s">
        <v>645</v>
      </c>
      <c r="FM47" s="29" t="s">
        <v>645</v>
      </c>
      <c r="FN47" s="29" t="s">
        <v>645</v>
      </c>
      <c r="FO47" s="29" t="s">
        <v>645</v>
      </c>
      <c r="FP47" s="29" t="s">
        <v>645</v>
      </c>
      <c r="FQ47" s="29" t="s">
        <v>645</v>
      </c>
      <c r="FR47" s="29" t="s">
        <v>645</v>
      </c>
      <c r="FS47" s="29" t="s">
        <v>645</v>
      </c>
      <c r="FT47" s="29" t="s">
        <v>645</v>
      </c>
      <c r="FU47" s="29" t="s">
        <v>645</v>
      </c>
      <c r="FV47" s="29" t="s">
        <v>645</v>
      </c>
      <c r="FW47" s="29" t="s">
        <v>645</v>
      </c>
      <c r="FX47" s="29" t="s">
        <v>645</v>
      </c>
      <c r="FY47" s="29" t="s">
        <v>645</v>
      </c>
      <c r="FZ47" s="29" t="s">
        <v>645</v>
      </c>
      <c r="GA47" s="29" t="s">
        <v>645</v>
      </c>
      <c r="GB47" s="29" t="s">
        <v>645</v>
      </c>
      <c r="GC47" s="29" t="s">
        <v>645</v>
      </c>
      <c r="GD47" s="29" t="s">
        <v>645</v>
      </c>
      <c r="GE47" s="29" t="s">
        <v>645</v>
      </c>
      <c r="GF47" s="29" t="s">
        <v>645</v>
      </c>
      <c r="GG47" s="29" t="s">
        <v>645</v>
      </c>
      <c r="GH47" s="29" t="s">
        <v>645</v>
      </c>
      <c r="GI47" s="29" t="s">
        <v>645</v>
      </c>
      <c r="GJ47" s="29" t="s">
        <v>645</v>
      </c>
      <c r="GK47" s="29" t="s">
        <v>645</v>
      </c>
      <c r="GL47" s="29" t="s">
        <v>645</v>
      </c>
      <c r="GM47" s="29" t="s">
        <v>645</v>
      </c>
      <c r="GN47" s="29" t="s">
        <v>645</v>
      </c>
      <c r="GO47" s="29" t="s">
        <v>645</v>
      </c>
      <c r="GP47" s="29" t="s">
        <v>645</v>
      </c>
      <c r="GQ47" s="29" t="s">
        <v>645</v>
      </c>
      <c r="GR47" s="29" t="s">
        <v>645</v>
      </c>
      <c r="GS47" s="29" t="s">
        <v>645</v>
      </c>
      <c r="GT47" s="29" t="s">
        <v>645</v>
      </c>
      <c r="GU47" s="29" t="s">
        <v>645</v>
      </c>
      <c r="GV47" s="29" t="s">
        <v>645</v>
      </c>
      <c r="GW47" s="29" t="s">
        <v>645</v>
      </c>
      <c r="GX47" s="29" t="s">
        <v>645</v>
      </c>
      <c r="GY47" s="29" t="s">
        <v>645</v>
      </c>
      <c r="GZ47" s="29" t="s">
        <v>645</v>
      </c>
      <c r="HA47" s="29" t="s">
        <v>645</v>
      </c>
      <c r="HB47" s="29" t="s">
        <v>645</v>
      </c>
      <c r="HC47" s="29" t="s">
        <v>645</v>
      </c>
      <c r="HD47" s="29" t="s">
        <v>645</v>
      </c>
      <c r="HE47" s="29" t="s">
        <v>645</v>
      </c>
      <c r="HF47" s="29" t="s">
        <v>645</v>
      </c>
      <c r="HG47" s="29" t="s">
        <v>645</v>
      </c>
      <c r="HH47" s="29" t="s">
        <v>645</v>
      </c>
      <c r="HI47" s="29">
        <v>6.872059761</v>
      </c>
      <c r="HJ47" s="29">
        <v>1.3673032300000001</v>
      </c>
      <c r="HK47" s="29">
        <v>0.80596739399999995</v>
      </c>
    </row>
    <row r="48" spans="1:219">
      <c r="A48">
        <v>201779067</v>
      </c>
      <c r="B48" t="s">
        <v>492</v>
      </c>
      <c r="C48">
        <v>46</v>
      </c>
      <c r="D48" s="22">
        <v>1.1437120089999999</v>
      </c>
      <c r="E48" s="22">
        <v>0.14091545799999999</v>
      </c>
      <c r="F48" s="22">
        <v>0.80305577500000003</v>
      </c>
      <c r="G48" s="22" t="s">
        <v>645</v>
      </c>
      <c r="H48" s="22" t="s">
        <v>645</v>
      </c>
      <c r="I48" s="22" t="s">
        <v>645</v>
      </c>
      <c r="J48" s="22" t="s">
        <v>645</v>
      </c>
      <c r="K48" s="22" t="s">
        <v>645</v>
      </c>
      <c r="L48" s="22" t="s">
        <v>645</v>
      </c>
      <c r="M48" s="22">
        <v>1.230550335</v>
      </c>
      <c r="N48" s="22">
        <v>0.223427615</v>
      </c>
      <c r="O48" s="22">
        <v>83.852354590000004</v>
      </c>
      <c r="P48" s="22" t="s">
        <v>645</v>
      </c>
      <c r="Q48" s="22" t="s">
        <v>645</v>
      </c>
      <c r="R48" s="22" t="s">
        <v>645</v>
      </c>
      <c r="S48" s="22" t="s">
        <v>645</v>
      </c>
      <c r="T48" s="22" t="s">
        <v>645</v>
      </c>
      <c r="U48" s="22" t="s">
        <v>645</v>
      </c>
      <c r="V48" s="23">
        <v>6180.4472029999997</v>
      </c>
      <c r="W48" s="23">
        <v>2104.1652549999999</v>
      </c>
      <c r="X48" s="23">
        <v>89.80160798</v>
      </c>
      <c r="Y48" s="23" t="s">
        <v>645</v>
      </c>
      <c r="Z48" s="23" t="s">
        <v>645</v>
      </c>
      <c r="AA48" s="23" t="s">
        <v>645</v>
      </c>
      <c r="AB48" s="23" t="s">
        <v>645</v>
      </c>
      <c r="AC48" s="23" t="s">
        <v>645</v>
      </c>
      <c r="AD48" s="23" t="s">
        <v>645</v>
      </c>
      <c r="AE48" s="22">
        <v>4.3106609520000001</v>
      </c>
      <c r="AF48" s="22">
        <v>3.4151553219999999</v>
      </c>
      <c r="AG48" s="22">
        <v>0.129566815</v>
      </c>
      <c r="AH48" s="22" t="s">
        <v>645</v>
      </c>
      <c r="AI48" s="22" t="s">
        <v>645</v>
      </c>
      <c r="AJ48" s="22" t="s">
        <v>645</v>
      </c>
      <c r="AK48" s="22" t="s">
        <v>645</v>
      </c>
      <c r="AL48" s="22" t="s">
        <v>645</v>
      </c>
      <c r="AM48" s="22" t="s">
        <v>645</v>
      </c>
      <c r="AN48" s="22">
        <v>-0.167891705</v>
      </c>
      <c r="AO48" s="22">
        <v>0.429879978</v>
      </c>
      <c r="AP48" s="22">
        <v>0.201312136</v>
      </c>
      <c r="AQ48" s="22">
        <v>0.31043876300000001</v>
      </c>
      <c r="AR48" s="22">
        <v>0.18621750500000001</v>
      </c>
      <c r="AS48" s="22">
        <v>2.906944019</v>
      </c>
      <c r="AT48" s="22">
        <v>2.0438017326839741</v>
      </c>
      <c r="AU48" s="22">
        <v>0.71266932155787477</v>
      </c>
      <c r="AV48" s="24">
        <v>1647.5719009276997</v>
      </c>
      <c r="AW48" s="22" t="s">
        <v>645</v>
      </c>
      <c r="AX48" s="22" t="s">
        <v>645</v>
      </c>
      <c r="AY48" s="22" t="s">
        <v>645</v>
      </c>
      <c r="AZ48" s="22" t="s">
        <v>645</v>
      </c>
      <c r="BA48" s="22" t="s">
        <v>645</v>
      </c>
      <c r="BB48" s="24" t="s">
        <v>645</v>
      </c>
      <c r="BC48" s="22" t="s">
        <v>645</v>
      </c>
      <c r="BD48" s="22" t="s">
        <v>645</v>
      </c>
      <c r="BE48" s="22" t="s">
        <v>645</v>
      </c>
      <c r="BF48" s="22" t="s">
        <v>645</v>
      </c>
      <c r="BG48" s="22" t="s">
        <v>645</v>
      </c>
      <c r="BH48" s="24" t="s">
        <v>645</v>
      </c>
      <c r="BI48" s="22">
        <v>9.4367640349999995</v>
      </c>
      <c r="BJ48" s="22">
        <v>0.31612597399999998</v>
      </c>
      <c r="BK48" s="22">
        <v>0.16501623100000001</v>
      </c>
      <c r="BL48" s="22">
        <v>2.7337829778026612</v>
      </c>
      <c r="BM48" s="22">
        <v>1.4135880465242228</v>
      </c>
      <c r="BN48" s="24">
        <v>1.2636414862454119</v>
      </c>
      <c r="BO48" s="23">
        <v>253.6671963</v>
      </c>
      <c r="BP48" s="23">
        <v>47.766789090000003</v>
      </c>
      <c r="BQ48" s="23">
        <v>1529.5843359999999</v>
      </c>
      <c r="BR48" s="22">
        <v>0.247217195</v>
      </c>
      <c r="BS48" s="22">
        <v>6.4591291999999995E-2</v>
      </c>
      <c r="BT48" s="22">
        <v>3.7444273E-2</v>
      </c>
      <c r="BU48" s="29">
        <v>11.896914110000001</v>
      </c>
      <c r="BV48" s="29">
        <v>2.2529761999999998E-2</v>
      </c>
      <c r="BW48" s="29">
        <v>1.5029541E-2</v>
      </c>
      <c r="BX48" s="29">
        <v>11.26972406</v>
      </c>
      <c r="BY48" s="29">
        <v>2.9261299999999999E-3</v>
      </c>
      <c r="BZ48" s="29">
        <v>2.9137849999999999E-3</v>
      </c>
      <c r="CA48" s="29">
        <v>11.540634109999999</v>
      </c>
      <c r="CB48" s="29">
        <v>1.4349426E-2</v>
      </c>
      <c r="CC48" s="29">
        <v>1.1052810999999999E-2</v>
      </c>
      <c r="CD48" s="29">
        <v>11.10165325</v>
      </c>
      <c r="CE48" s="29">
        <v>6.8353190000000003E-3</v>
      </c>
      <c r="CF48" s="29">
        <v>2.7330945999999998E-2</v>
      </c>
      <c r="CG48" s="29">
        <v>10.98356703</v>
      </c>
      <c r="CH48" s="29">
        <v>8.2029860000000007E-3</v>
      </c>
      <c r="CI48" s="29">
        <v>4.6646661999999998E-2</v>
      </c>
      <c r="CJ48" s="29">
        <v>10.96294904</v>
      </c>
      <c r="CK48" s="29">
        <v>8.589068E-3</v>
      </c>
      <c r="CL48" s="29">
        <v>2.6341931999999998E-2</v>
      </c>
      <c r="CM48" s="29">
        <v>10.1266538</v>
      </c>
      <c r="CN48" s="29">
        <v>9.5336489999999999E-3</v>
      </c>
      <c r="CO48" s="29">
        <v>2.5029851999999998E-2</v>
      </c>
      <c r="CP48" s="29">
        <v>9.8410598419999999</v>
      </c>
      <c r="CQ48" s="29">
        <v>1.2401881E-2</v>
      </c>
      <c r="CR48" s="29">
        <v>1.3606165999999999E-2</v>
      </c>
      <c r="CS48" s="29">
        <v>9.7926549079999994</v>
      </c>
      <c r="CT48" s="29">
        <v>1.128738E-2</v>
      </c>
      <c r="CU48" s="29">
        <v>1.0859834000000001E-2</v>
      </c>
      <c r="CV48" s="29">
        <v>9.7719906840000004</v>
      </c>
      <c r="CW48" s="29">
        <v>1.5179893E-2</v>
      </c>
      <c r="CX48" s="29">
        <v>1.1207208999999999E-2</v>
      </c>
      <c r="CY48" s="29">
        <v>9.7746205229999994</v>
      </c>
      <c r="CZ48" s="29">
        <v>1.0514201000000001E-2</v>
      </c>
      <c r="DA48" s="29">
        <v>1.0370325999999999E-2</v>
      </c>
      <c r="DB48" s="29">
        <v>9.7691101380000003</v>
      </c>
      <c r="DC48" s="29">
        <v>2.6192013E-2</v>
      </c>
      <c r="DD48" s="29">
        <v>1.1951163000000001E-2</v>
      </c>
      <c r="DE48" s="29" t="s">
        <v>645</v>
      </c>
      <c r="DF48" s="29" t="s">
        <v>645</v>
      </c>
      <c r="DG48" s="29" t="s">
        <v>645</v>
      </c>
      <c r="DH48" s="29" t="s">
        <v>645</v>
      </c>
      <c r="DI48" s="29" t="s">
        <v>645</v>
      </c>
      <c r="DJ48" s="29" t="s">
        <v>645</v>
      </c>
      <c r="DK48" s="29" t="s">
        <v>645</v>
      </c>
      <c r="DL48" s="29" t="s">
        <v>645</v>
      </c>
      <c r="DM48" s="29" t="s">
        <v>645</v>
      </c>
      <c r="DN48" s="29" t="s">
        <v>645</v>
      </c>
      <c r="DO48" s="29" t="s">
        <v>645</v>
      </c>
      <c r="DP48" s="29" t="s">
        <v>645</v>
      </c>
      <c r="DQ48" s="29" t="s">
        <v>645</v>
      </c>
      <c r="DR48" s="29" t="s">
        <v>645</v>
      </c>
      <c r="DS48" s="29" t="s">
        <v>645</v>
      </c>
      <c r="DT48" s="29" t="s">
        <v>645</v>
      </c>
      <c r="DU48" s="29" t="s">
        <v>645</v>
      </c>
      <c r="DV48" s="29" t="s">
        <v>645</v>
      </c>
      <c r="DW48" s="29" t="s">
        <v>645</v>
      </c>
      <c r="DX48" s="29" t="s">
        <v>645</v>
      </c>
      <c r="DY48" s="29" t="s">
        <v>645</v>
      </c>
      <c r="DZ48" s="29" t="s">
        <v>645</v>
      </c>
      <c r="EA48" s="29" t="s">
        <v>645</v>
      </c>
      <c r="EB48" s="29" t="s">
        <v>645</v>
      </c>
      <c r="EC48" s="29" t="s">
        <v>645</v>
      </c>
      <c r="ED48" s="29" t="s">
        <v>645</v>
      </c>
      <c r="EE48" s="29" t="s">
        <v>645</v>
      </c>
      <c r="EF48" s="29" t="s">
        <v>645</v>
      </c>
      <c r="EG48" s="29" t="s">
        <v>645</v>
      </c>
      <c r="EH48" s="29" t="s">
        <v>645</v>
      </c>
      <c r="EI48" s="29" t="s">
        <v>645</v>
      </c>
      <c r="EJ48" s="29" t="s">
        <v>645</v>
      </c>
      <c r="EK48" s="29" t="s">
        <v>645</v>
      </c>
      <c r="EL48" s="29" t="s">
        <v>645</v>
      </c>
      <c r="EM48" s="29" t="s">
        <v>645</v>
      </c>
      <c r="EN48" s="29" t="s">
        <v>645</v>
      </c>
      <c r="EO48" s="29" t="s">
        <v>645</v>
      </c>
      <c r="EP48" s="29" t="s">
        <v>645</v>
      </c>
      <c r="EQ48" s="29" t="s">
        <v>645</v>
      </c>
      <c r="ER48" s="29" t="s">
        <v>645</v>
      </c>
      <c r="ES48" s="29" t="s">
        <v>645</v>
      </c>
      <c r="ET48" s="29" t="s">
        <v>645</v>
      </c>
      <c r="EU48" s="29" t="s">
        <v>645</v>
      </c>
      <c r="EV48" s="29" t="s">
        <v>645</v>
      </c>
      <c r="EW48" s="29" t="s">
        <v>645</v>
      </c>
      <c r="EX48" s="29" t="s">
        <v>645</v>
      </c>
      <c r="EY48" s="29" t="s">
        <v>645</v>
      </c>
      <c r="EZ48" s="29" t="s">
        <v>645</v>
      </c>
      <c r="FA48" s="29" t="s">
        <v>645</v>
      </c>
      <c r="FB48" s="29" t="s">
        <v>645</v>
      </c>
      <c r="FC48" s="29" t="s">
        <v>645</v>
      </c>
      <c r="FD48" s="29" t="s">
        <v>645</v>
      </c>
      <c r="FE48" s="29" t="s">
        <v>645</v>
      </c>
      <c r="FF48" s="29" t="s">
        <v>645</v>
      </c>
      <c r="FG48" s="29" t="s">
        <v>645</v>
      </c>
      <c r="FH48" s="29" t="s">
        <v>645</v>
      </c>
      <c r="FI48" s="29" t="s">
        <v>645</v>
      </c>
      <c r="FJ48" s="29" t="s">
        <v>645</v>
      </c>
      <c r="FK48" s="29" t="s">
        <v>645</v>
      </c>
      <c r="FL48" s="29" t="s">
        <v>645</v>
      </c>
      <c r="FM48" s="29" t="s">
        <v>645</v>
      </c>
      <c r="FN48" s="29" t="s">
        <v>645</v>
      </c>
      <c r="FO48" s="29" t="s">
        <v>645</v>
      </c>
      <c r="FP48" s="29" t="s">
        <v>645</v>
      </c>
      <c r="FQ48" s="29" t="s">
        <v>645</v>
      </c>
      <c r="FR48" s="29" t="s">
        <v>645</v>
      </c>
      <c r="FS48" s="29" t="s">
        <v>645</v>
      </c>
      <c r="FT48" s="29" t="s">
        <v>645</v>
      </c>
      <c r="FU48" s="29" t="s">
        <v>645</v>
      </c>
      <c r="FV48" s="29" t="s">
        <v>645</v>
      </c>
      <c r="FW48" s="29" t="s">
        <v>645</v>
      </c>
      <c r="FX48" s="29" t="s">
        <v>645</v>
      </c>
      <c r="FY48" s="29" t="s">
        <v>645</v>
      </c>
      <c r="FZ48" s="29" t="s">
        <v>645</v>
      </c>
      <c r="GA48" s="29" t="s">
        <v>645</v>
      </c>
      <c r="GB48" s="29" t="s">
        <v>645</v>
      </c>
      <c r="GC48" s="29" t="s">
        <v>645</v>
      </c>
      <c r="GD48" s="29" t="s">
        <v>645</v>
      </c>
      <c r="GE48" s="29" t="s">
        <v>645</v>
      </c>
      <c r="GF48" s="29" t="s">
        <v>645</v>
      </c>
      <c r="GG48" s="29" t="s">
        <v>645</v>
      </c>
      <c r="GH48" s="29" t="s">
        <v>645</v>
      </c>
      <c r="GI48" s="29" t="s">
        <v>645</v>
      </c>
      <c r="GJ48" s="29" t="s">
        <v>645</v>
      </c>
      <c r="GK48" s="29" t="s">
        <v>645</v>
      </c>
      <c r="GL48" s="29" t="s">
        <v>645</v>
      </c>
      <c r="GM48" s="29" t="s">
        <v>645</v>
      </c>
      <c r="GN48" s="29" t="s">
        <v>645</v>
      </c>
      <c r="GO48" s="29" t="s">
        <v>645</v>
      </c>
      <c r="GP48" s="29" t="s">
        <v>645</v>
      </c>
      <c r="GQ48" s="29" t="s">
        <v>645</v>
      </c>
      <c r="GR48" s="29" t="s">
        <v>645</v>
      </c>
      <c r="GS48" s="29" t="s">
        <v>645</v>
      </c>
      <c r="GT48" s="29" t="s">
        <v>645</v>
      </c>
      <c r="GU48" s="29" t="s">
        <v>645</v>
      </c>
      <c r="GV48" s="29" t="s">
        <v>645</v>
      </c>
      <c r="GW48" s="29" t="s">
        <v>645</v>
      </c>
      <c r="GX48" s="29" t="s">
        <v>645</v>
      </c>
      <c r="GY48" s="29" t="s">
        <v>645</v>
      </c>
      <c r="GZ48" s="29" t="s">
        <v>645</v>
      </c>
      <c r="HA48" s="29" t="s">
        <v>645</v>
      </c>
      <c r="HB48" s="29" t="s">
        <v>645</v>
      </c>
      <c r="HC48" s="29" t="s">
        <v>645</v>
      </c>
      <c r="HD48" s="29" t="s">
        <v>645</v>
      </c>
      <c r="HE48" s="29" t="s">
        <v>645</v>
      </c>
      <c r="HF48" s="29" t="s">
        <v>645</v>
      </c>
      <c r="HG48" s="29" t="s">
        <v>645</v>
      </c>
      <c r="HH48" s="29" t="s">
        <v>645</v>
      </c>
      <c r="HI48" s="29">
        <v>12.151071809999999</v>
      </c>
      <c r="HJ48" s="29">
        <v>1.6380862060000001</v>
      </c>
      <c r="HK48" s="29">
        <v>1.2685730909999999</v>
      </c>
    </row>
    <row r="49" spans="1:219">
      <c r="A49">
        <v>201826968</v>
      </c>
      <c r="B49" t="s">
        <v>571</v>
      </c>
      <c r="C49">
        <v>47</v>
      </c>
      <c r="D49" s="22">
        <v>1.0072510589999999</v>
      </c>
      <c r="E49" s="22">
        <v>7.9775871999999998E-2</v>
      </c>
      <c r="F49" s="22">
        <v>8.5836926999999993E-2</v>
      </c>
      <c r="G49" s="22">
        <v>0.68135826300000002</v>
      </c>
      <c r="H49" s="22">
        <v>0.19402212599999999</v>
      </c>
      <c r="I49" s="22">
        <v>0.16796845499999999</v>
      </c>
      <c r="J49" s="22">
        <v>0.442808959</v>
      </c>
      <c r="K49" s="22">
        <v>0.217529633</v>
      </c>
      <c r="L49" s="22">
        <v>0.18730880999999999</v>
      </c>
      <c r="M49" s="22">
        <v>0.99433205599999996</v>
      </c>
      <c r="N49" s="22">
        <v>9.3629144999999997E-2</v>
      </c>
      <c r="O49" s="22">
        <v>0.168907152</v>
      </c>
      <c r="P49" s="22">
        <v>0.64424314000000005</v>
      </c>
      <c r="Q49" s="22">
        <v>0.180012535</v>
      </c>
      <c r="R49" s="22">
        <v>0.143263903</v>
      </c>
      <c r="S49" s="22">
        <v>0.41968947200000001</v>
      </c>
      <c r="T49" s="22">
        <v>0.18257262399999999</v>
      </c>
      <c r="U49" s="22">
        <v>0.18068441800000001</v>
      </c>
      <c r="V49" s="23">
        <v>5782.7776469999999</v>
      </c>
      <c r="W49" s="23">
        <v>204.2555855</v>
      </c>
      <c r="X49" s="23">
        <v>168.42524560000001</v>
      </c>
      <c r="Y49" s="23">
        <v>4365.794116</v>
      </c>
      <c r="Z49" s="23">
        <v>698.50091169999996</v>
      </c>
      <c r="AA49" s="23">
        <v>908.99234820000004</v>
      </c>
      <c r="AB49" s="23">
        <v>3588.6733519999998</v>
      </c>
      <c r="AC49" s="23">
        <v>278.47206929999999</v>
      </c>
      <c r="AD49" s="23">
        <v>556.18333929999994</v>
      </c>
      <c r="AE49" s="22">
        <v>4.4476158549999996</v>
      </c>
      <c r="AF49" s="22">
        <v>0.12402171100000001</v>
      </c>
      <c r="AG49" s="22">
        <v>6.4064037000000004E-2</v>
      </c>
      <c r="AH49" s="22">
        <v>4.6547041560000002</v>
      </c>
      <c r="AI49" s="22">
        <v>8.025881E-2</v>
      </c>
      <c r="AJ49" s="22">
        <v>0.13773697200000001</v>
      </c>
      <c r="AK49" s="22">
        <v>4.8389545199999997</v>
      </c>
      <c r="AL49" s="22">
        <v>0.15663828399999999</v>
      </c>
      <c r="AM49" s="22">
        <v>0.20360761699999999</v>
      </c>
      <c r="AN49" s="22">
        <v>-4.0344629E-2</v>
      </c>
      <c r="AO49" s="22">
        <v>0.22742520399999999</v>
      </c>
      <c r="AP49" s="22">
        <v>0.15672409000000001</v>
      </c>
      <c r="AQ49" s="22">
        <v>1.1846214000000001E-2</v>
      </c>
      <c r="AR49" s="22">
        <v>0.13211129499999999</v>
      </c>
      <c r="AS49" s="22">
        <v>0.16396950599999999</v>
      </c>
      <c r="AT49" s="22">
        <v>1.0276523364984607</v>
      </c>
      <c r="AU49" s="22">
        <v>0.26953763436979983</v>
      </c>
      <c r="AV49" s="24">
        <v>0.47139628715160065</v>
      </c>
      <c r="AW49" s="22">
        <v>-0.86833813800000004</v>
      </c>
      <c r="AX49" s="22">
        <v>0.58908387699999998</v>
      </c>
      <c r="AY49" s="22">
        <v>0.50288155700000003</v>
      </c>
      <c r="AZ49" s="22">
        <v>0.13541346840236054</v>
      </c>
      <c r="BA49" s="22">
        <v>0.10053334722899473</v>
      </c>
      <c r="BB49" s="24">
        <v>0.29565218364310841</v>
      </c>
      <c r="BC49" s="22">
        <v>-1.5811132999999999</v>
      </c>
      <c r="BD49" s="22">
        <v>0.631814553</v>
      </c>
      <c r="BE49" s="22">
        <v>0.56002817299999996</v>
      </c>
      <c r="BF49" s="22">
        <v>2.6235340189583702E-2</v>
      </c>
      <c r="BG49" s="22">
        <v>2.0110818923155041E-2</v>
      </c>
      <c r="BH49" s="24">
        <v>6.9025602079489434E-2</v>
      </c>
      <c r="BI49" s="22">
        <v>9.4870369320000005</v>
      </c>
      <c r="BJ49" s="22">
        <v>0.264923189</v>
      </c>
      <c r="BK49" s="22">
        <v>0.32491567599999999</v>
      </c>
      <c r="BL49" s="22">
        <v>3.0692829862723685</v>
      </c>
      <c r="BM49" s="22">
        <v>1.4015990595950467</v>
      </c>
      <c r="BN49" s="24">
        <v>3.4163535712580968</v>
      </c>
      <c r="BO49" s="23">
        <v>265.01882890000002</v>
      </c>
      <c r="BP49" s="23">
        <v>43.702874790000003</v>
      </c>
      <c r="BQ49" s="23">
        <v>50.117651639999998</v>
      </c>
      <c r="BR49" s="22">
        <v>0.16546893100000001</v>
      </c>
      <c r="BS49" s="22">
        <v>0.10654003500000001</v>
      </c>
      <c r="BT49" s="22">
        <v>9.0956892999999997E-2</v>
      </c>
      <c r="BU49" s="29">
        <v>12.6393591</v>
      </c>
      <c r="BV49" s="29">
        <v>5.6959517000000001E-2</v>
      </c>
      <c r="BW49" s="29">
        <v>6.1431600000000003E-2</v>
      </c>
      <c r="BX49" s="29">
        <v>11.86991605</v>
      </c>
      <c r="BY49" s="29">
        <v>3.5196628000000001E-2</v>
      </c>
      <c r="BZ49" s="29">
        <v>3.5962373999999998E-2</v>
      </c>
      <c r="CA49" s="29">
        <v>12.227426510000001</v>
      </c>
      <c r="CB49" s="29">
        <v>4.5935130999999997E-2</v>
      </c>
      <c r="CC49" s="29">
        <v>4.7565402999999999E-2</v>
      </c>
      <c r="CD49" s="29">
        <v>11.64623462</v>
      </c>
      <c r="CE49" s="29">
        <v>3.3326272999999997E-2</v>
      </c>
      <c r="CF49" s="29">
        <v>3.2666682000000002E-2</v>
      </c>
      <c r="CG49" s="29">
        <v>11.470622880000001</v>
      </c>
      <c r="CH49" s="29">
        <v>2.6555767000000001E-2</v>
      </c>
      <c r="CI49" s="29">
        <v>2.4322216000000001E-2</v>
      </c>
      <c r="CJ49" s="29">
        <v>11.402099140000001</v>
      </c>
      <c r="CK49" s="29">
        <v>2.0831413E-2</v>
      </c>
      <c r="CL49" s="29">
        <v>2.0633500999999999E-2</v>
      </c>
      <c r="CM49" s="29">
        <v>10.47831657</v>
      </c>
      <c r="CN49" s="29">
        <v>1.5867492E-2</v>
      </c>
      <c r="CO49" s="29">
        <v>1.4887592E-2</v>
      </c>
      <c r="CP49" s="29">
        <v>10.08992179</v>
      </c>
      <c r="CQ49" s="29">
        <v>1.3530103E-2</v>
      </c>
      <c r="CR49" s="29">
        <v>1.417886E-2</v>
      </c>
      <c r="CS49" s="29">
        <v>10.02097614</v>
      </c>
      <c r="CT49" s="29">
        <v>1.1480789999999999E-2</v>
      </c>
      <c r="CU49" s="29">
        <v>1.1709707E-2</v>
      </c>
      <c r="CV49" s="29">
        <v>9.9887488879999999</v>
      </c>
      <c r="CW49" s="29">
        <v>1.1703918000000001E-2</v>
      </c>
      <c r="CX49" s="29">
        <v>1.1844188E-2</v>
      </c>
      <c r="CY49" s="29">
        <v>10.007083379999999</v>
      </c>
      <c r="CZ49" s="29">
        <v>1.3394507999999999E-2</v>
      </c>
      <c r="DA49" s="29">
        <v>1.4117645999999999E-2</v>
      </c>
      <c r="DB49" s="29">
        <v>9.9615127619999999</v>
      </c>
      <c r="DC49" s="29">
        <v>1.6971170000000001E-2</v>
      </c>
      <c r="DD49" s="29">
        <v>1.6741642000000001E-2</v>
      </c>
      <c r="DE49" s="29">
        <v>12.693117190000001</v>
      </c>
      <c r="DF49" s="29">
        <v>7.5542682999999999E-2</v>
      </c>
      <c r="DG49" s="29">
        <v>0.195233869</v>
      </c>
      <c r="DH49" s="29">
        <v>16.437328740000002</v>
      </c>
      <c r="DI49" s="29">
        <v>1.8384265559999999</v>
      </c>
      <c r="DJ49" s="29">
        <v>1.9984921280000001</v>
      </c>
      <c r="DK49" s="29">
        <v>19.075785499999999</v>
      </c>
      <c r="DL49" s="29">
        <v>1.8355405739999999</v>
      </c>
      <c r="DM49" s="29">
        <v>2.0981294429999999</v>
      </c>
      <c r="DN49" s="29">
        <v>11.944423929999999</v>
      </c>
      <c r="DO49" s="29">
        <v>7.1576134999999999E-2</v>
      </c>
      <c r="DP49" s="29">
        <v>0.225755753</v>
      </c>
      <c r="DQ49" s="29">
        <v>15.15062034</v>
      </c>
      <c r="DR49" s="29">
        <v>1.548824838</v>
      </c>
      <c r="DS49" s="29">
        <v>1.9630088999999999</v>
      </c>
      <c r="DT49" s="29">
        <v>17.636677299999999</v>
      </c>
      <c r="DU49" s="29">
        <v>1.767195252</v>
      </c>
      <c r="DV49" s="29">
        <v>1.9677776659999999</v>
      </c>
      <c r="DW49" s="29">
        <v>12.284167500000001</v>
      </c>
      <c r="DX49" s="29">
        <v>6.8289681000000005E-2</v>
      </c>
      <c r="DY49" s="29">
        <v>0.211064906</v>
      </c>
      <c r="DZ49" s="29">
        <v>15.864013399999999</v>
      </c>
      <c r="EA49" s="29">
        <v>1.769006477</v>
      </c>
      <c r="EB49" s="29">
        <v>2.0094660439999998</v>
      </c>
      <c r="EC49" s="29">
        <v>18.48230886</v>
      </c>
      <c r="ED49" s="29">
        <v>1.828303469</v>
      </c>
      <c r="EE49" s="29">
        <v>2.03097649</v>
      </c>
      <c r="EF49" s="29">
        <v>11.740286469999999</v>
      </c>
      <c r="EG49" s="29">
        <v>7.9076100999999996E-2</v>
      </c>
      <c r="EH49" s="29">
        <v>0.23102851899999999</v>
      </c>
      <c r="EI49" s="29">
        <v>14.66725806</v>
      </c>
      <c r="EJ49" s="29">
        <v>1.385477268</v>
      </c>
      <c r="EK49" s="29">
        <v>1.974297749</v>
      </c>
      <c r="EL49" s="29">
        <v>17.104250969999999</v>
      </c>
      <c r="EM49" s="29">
        <v>1.7550760030000001</v>
      </c>
      <c r="EN49" s="29">
        <v>1.9292794959999999</v>
      </c>
      <c r="EO49" s="29">
        <v>11.59836789</v>
      </c>
      <c r="EP49" s="29">
        <v>9.9414353999999996E-2</v>
      </c>
      <c r="EQ49" s="29">
        <v>0.23664268499999999</v>
      </c>
      <c r="ER49" s="29">
        <v>14.164689429999999</v>
      </c>
      <c r="ES49" s="29">
        <v>1.132577376</v>
      </c>
      <c r="ET49" s="29">
        <v>1.6069997380000001</v>
      </c>
      <c r="EU49" s="29">
        <v>16.109310390000001</v>
      </c>
      <c r="EV49" s="29">
        <v>1.375295962</v>
      </c>
      <c r="EW49" s="29">
        <v>1.76568039</v>
      </c>
      <c r="EX49" s="29">
        <v>11.56572124</v>
      </c>
      <c r="EY49" s="29">
        <v>0.12862148400000001</v>
      </c>
      <c r="EZ49" s="29">
        <v>0.23799890600000001</v>
      </c>
      <c r="FA49" s="29">
        <v>13.88967968</v>
      </c>
      <c r="FB49" s="29">
        <v>0.97230793100000001</v>
      </c>
      <c r="FC49" s="29">
        <v>1.4133219930000001</v>
      </c>
      <c r="FD49" s="29">
        <v>15.53529642</v>
      </c>
      <c r="FE49" s="29">
        <v>1.1380494400000001</v>
      </c>
      <c r="FF49" s="29">
        <v>1.6570022630000001</v>
      </c>
      <c r="FG49" s="29">
        <v>10.69740496</v>
      </c>
      <c r="FH49" s="29">
        <v>0.16126195700000001</v>
      </c>
      <c r="FI49" s="29">
        <v>0.24389830100000001</v>
      </c>
      <c r="FJ49" s="29">
        <v>12.6762403</v>
      </c>
      <c r="FK49" s="29">
        <v>0.77379810500000001</v>
      </c>
      <c r="FL49" s="29">
        <v>1.3089902419999999</v>
      </c>
      <c r="FM49" s="29">
        <v>14.14782853</v>
      </c>
      <c r="FN49" s="29">
        <v>0.99842421800000003</v>
      </c>
      <c r="FO49" s="29">
        <v>1.5937641929999999</v>
      </c>
      <c r="FP49" s="29">
        <v>10.372469560000001</v>
      </c>
      <c r="FQ49" s="29">
        <v>0.19987809400000001</v>
      </c>
      <c r="FR49" s="29">
        <v>0.247525468</v>
      </c>
      <c r="FS49" s="29">
        <v>12.01493827</v>
      </c>
      <c r="FT49" s="29">
        <v>0.59269090199999996</v>
      </c>
      <c r="FU49" s="29">
        <v>1.380551632</v>
      </c>
      <c r="FV49" s="29">
        <v>13.55304349</v>
      </c>
      <c r="FW49" s="29">
        <v>1.0804648729999999</v>
      </c>
      <c r="FX49" s="29">
        <v>1.6478927720000001</v>
      </c>
      <c r="FY49" s="29">
        <v>10.32691859</v>
      </c>
      <c r="FZ49" s="29">
        <v>0.20601712899999999</v>
      </c>
      <c r="GA49" s="29">
        <v>0.247275362</v>
      </c>
      <c r="GB49" s="29">
        <v>11.879653040000001</v>
      </c>
      <c r="GC49" s="29">
        <v>0.53126549199999995</v>
      </c>
      <c r="GD49" s="29">
        <v>1.287423188</v>
      </c>
      <c r="GE49" s="29">
        <v>13.3264605</v>
      </c>
      <c r="GF49" s="29">
        <v>1.017528464</v>
      </c>
      <c r="GG49" s="29">
        <v>1.6282436469999999</v>
      </c>
      <c r="GH49" s="29">
        <v>10.30609209</v>
      </c>
      <c r="GI49" s="29">
        <v>0.208411396</v>
      </c>
      <c r="GJ49" s="29">
        <v>0.24802186800000001</v>
      </c>
      <c r="GK49" s="29">
        <v>11.81874363</v>
      </c>
      <c r="GL49" s="29">
        <v>0.50644249299999999</v>
      </c>
      <c r="GM49" s="29">
        <v>1.216065961</v>
      </c>
      <c r="GN49" s="29">
        <v>13.200560960000001</v>
      </c>
      <c r="GO49" s="29">
        <v>0.96839934900000002</v>
      </c>
      <c r="GP49" s="29">
        <v>1.570091634</v>
      </c>
      <c r="GQ49" s="29">
        <v>10.325179009999999</v>
      </c>
      <c r="GR49" s="29">
        <v>0.201110344</v>
      </c>
      <c r="GS49" s="29">
        <v>0.24638136299999999</v>
      </c>
      <c r="GT49" s="29">
        <v>11.85953892</v>
      </c>
      <c r="GU49" s="29">
        <v>0.50032111700000004</v>
      </c>
      <c r="GV49" s="29">
        <v>1.0120956619999999</v>
      </c>
      <c r="GW49" s="29">
        <v>13.04891598</v>
      </c>
      <c r="GX49" s="29">
        <v>0.81048926200000004</v>
      </c>
      <c r="GY49" s="29">
        <v>1.5191317449999999</v>
      </c>
      <c r="GZ49" s="29">
        <v>10.299526480000001</v>
      </c>
      <c r="HA49" s="29">
        <v>0.21080122700000001</v>
      </c>
      <c r="HB49" s="29">
        <v>0.24882348900000001</v>
      </c>
      <c r="HC49" s="29">
        <v>11.761584940000001</v>
      </c>
      <c r="HD49" s="29">
        <v>0.461505265</v>
      </c>
      <c r="HE49" s="29">
        <v>1.004206122</v>
      </c>
      <c r="HF49" s="29">
        <v>12.940042849999999</v>
      </c>
      <c r="HG49" s="29">
        <v>0.80383710100000005</v>
      </c>
      <c r="HH49" s="29">
        <v>1.4853483649999999</v>
      </c>
      <c r="HI49" s="29">
        <v>9.2545976549999995</v>
      </c>
      <c r="HJ49" s="29">
        <v>1.5418289789999999</v>
      </c>
      <c r="HK49" s="29">
        <v>1.0687411689999999</v>
      </c>
    </row>
    <row r="50" spans="1:219">
      <c r="A50">
        <v>201828749</v>
      </c>
      <c r="B50" t="s">
        <v>570</v>
      </c>
      <c r="C50">
        <v>48</v>
      </c>
      <c r="D50" s="22">
        <v>1.889436659</v>
      </c>
      <c r="E50" s="22">
        <v>0.96457495599999998</v>
      </c>
      <c r="F50" s="22">
        <v>0.119533787</v>
      </c>
      <c r="G50" s="22">
        <v>0.97168784399999997</v>
      </c>
      <c r="H50" s="22">
        <v>0.48240841400000001</v>
      </c>
      <c r="I50" s="22">
        <v>0.47282212000000001</v>
      </c>
      <c r="J50" s="22" t="s">
        <v>645</v>
      </c>
      <c r="K50" s="22" t="s">
        <v>645</v>
      </c>
      <c r="L50" s="22" t="s">
        <v>645</v>
      </c>
      <c r="M50" s="2">
        <v>89.418176320000001</v>
      </c>
      <c r="N50" s="2">
        <v>88.530108389999995</v>
      </c>
      <c r="O50" s="2">
        <v>2.5806489039999998</v>
      </c>
      <c r="P50" s="22">
        <v>0.91781358800000001</v>
      </c>
      <c r="Q50" s="22">
        <v>0.449759085</v>
      </c>
      <c r="R50" s="22">
        <v>0.62278795799999997</v>
      </c>
      <c r="S50" s="22" t="s">
        <v>645</v>
      </c>
      <c r="T50" s="22" t="s">
        <v>645</v>
      </c>
      <c r="U50" s="22" t="s">
        <v>645</v>
      </c>
      <c r="V50" s="23">
        <v>4006.0544060000002</v>
      </c>
      <c r="W50" s="23">
        <v>32.232148129999999</v>
      </c>
      <c r="X50" s="23">
        <v>1708.71712</v>
      </c>
      <c r="Y50" s="23">
        <v>6370.7653840000003</v>
      </c>
      <c r="Z50" s="23">
        <v>2461.5494250000002</v>
      </c>
      <c r="AA50" s="23">
        <v>1836.67462</v>
      </c>
      <c r="AB50" s="23" t="s">
        <v>645</v>
      </c>
      <c r="AC50" s="23" t="s">
        <v>645</v>
      </c>
      <c r="AD50" s="23" t="s">
        <v>645</v>
      </c>
      <c r="AE50" s="22">
        <v>0.82871213300000002</v>
      </c>
      <c r="AF50" s="22">
        <v>5.0957731999999999E-2</v>
      </c>
      <c r="AG50" s="22">
        <v>3.6686651929999998</v>
      </c>
      <c r="AH50" s="22">
        <v>4.4999567049999998</v>
      </c>
      <c r="AI50" s="22">
        <v>0.27510135400000002</v>
      </c>
      <c r="AJ50" s="22">
        <v>0.28802504299999998</v>
      </c>
      <c r="AK50" s="22" t="s">
        <v>645</v>
      </c>
      <c r="AL50" s="22" t="s">
        <v>645</v>
      </c>
      <c r="AM50" s="22" t="s">
        <v>645</v>
      </c>
      <c r="AN50" s="22">
        <v>-0.61075195699999996</v>
      </c>
      <c r="AO50" s="22">
        <v>9.7285108999999995E-2</v>
      </c>
      <c r="AP50" s="22">
        <v>9.7083219999999998E-2</v>
      </c>
      <c r="AQ50" s="22">
        <v>3.23453437</v>
      </c>
      <c r="AR50" s="22">
        <v>3.3114350250000002</v>
      </c>
      <c r="AS50" s="22">
        <v>1.1961662E-2</v>
      </c>
      <c r="AT50" s="23">
        <v>1716.067514072219</v>
      </c>
      <c r="AU50" s="23">
        <v>1715.2297931830899</v>
      </c>
      <c r="AV50" s="25">
        <v>47.92213336106397</v>
      </c>
      <c r="AW50" s="22">
        <v>9.7976886999999999E-2</v>
      </c>
      <c r="AX50" s="22">
        <v>1.433153613</v>
      </c>
      <c r="AY50" s="22">
        <v>0.91804636299999998</v>
      </c>
      <c r="AZ50" s="22">
        <v>1.2530744849822433</v>
      </c>
      <c r="BA50" s="22">
        <v>1.2068551945307204</v>
      </c>
      <c r="BB50" s="24">
        <v>9.1227651299763064</v>
      </c>
      <c r="BC50" s="22" t="s">
        <v>645</v>
      </c>
      <c r="BD50" s="22" t="s">
        <v>645</v>
      </c>
      <c r="BE50" s="22" t="s">
        <v>645</v>
      </c>
      <c r="BF50" s="22" t="s">
        <v>645</v>
      </c>
      <c r="BG50" s="22" t="s">
        <v>645</v>
      </c>
      <c r="BH50" s="24" t="s">
        <v>645</v>
      </c>
      <c r="BI50" s="22">
        <v>9.1769446969999997</v>
      </c>
      <c r="BJ50" s="22">
        <v>0.118229918</v>
      </c>
      <c r="BK50" s="22">
        <v>0.15737486000000001</v>
      </c>
      <c r="BL50" s="22">
        <v>1.5029505683839302</v>
      </c>
      <c r="BM50" s="22">
        <v>0.35818969056428385</v>
      </c>
      <c r="BN50" s="24">
        <v>0.65638210886532311</v>
      </c>
      <c r="BO50" s="23">
        <v>2568.284521</v>
      </c>
      <c r="BP50" s="23">
        <v>2363.0635699999998</v>
      </c>
      <c r="BQ50" s="23">
        <v>195.642663</v>
      </c>
      <c r="BR50" s="22">
        <v>0.22775747700000001</v>
      </c>
      <c r="BS50" s="22">
        <v>9.4359152000000002E-2</v>
      </c>
      <c r="BT50" s="22">
        <v>5.1664350999999997E-2</v>
      </c>
      <c r="BU50" s="29">
        <v>12.495594150000001</v>
      </c>
      <c r="BV50" s="29">
        <v>2.5187711000000002E-2</v>
      </c>
      <c r="BW50" s="29">
        <v>2.4815157000000001E-2</v>
      </c>
      <c r="BX50" s="29">
        <v>11.761588959999999</v>
      </c>
      <c r="BY50" s="29">
        <v>2.1059891000000001E-2</v>
      </c>
      <c r="BZ50" s="29">
        <v>1.938173E-2</v>
      </c>
      <c r="CA50" s="29">
        <v>12.0950934</v>
      </c>
      <c r="CB50" s="29">
        <v>2.0711038000000001E-2</v>
      </c>
      <c r="CC50" s="29">
        <v>2.0498583000000001E-2</v>
      </c>
      <c r="CD50" s="29">
        <v>11.576531559999999</v>
      </c>
      <c r="CE50" s="29">
        <v>2.6335741999999999E-2</v>
      </c>
      <c r="CF50" s="29">
        <v>2.656147E-2</v>
      </c>
      <c r="CG50" s="29">
        <v>11.388901450000001</v>
      </c>
      <c r="CH50" s="29">
        <v>1.3862819E-2</v>
      </c>
      <c r="CI50" s="29">
        <v>1.4075788000000001E-2</v>
      </c>
      <c r="CJ50" s="29">
        <v>11.30099594</v>
      </c>
      <c r="CK50" s="29">
        <v>1.3924313000000001E-2</v>
      </c>
      <c r="CL50" s="29">
        <v>1.5048119E-2</v>
      </c>
      <c r="CM50" s="29">
        <v>10.388699750000001</v>
      </c>
      <c r="CN50" s="29">
        <v>1.2040354E-2</v>
      </c>
      <c r="CO50" s="29">
        <v>1.2001960000000001E-2</v>
      </c>
      <c r="CP50" s="29">
        <v>10.009249069999999</v>
      </c>
      <c r="CQ50" s="29">
        <v>1.2584954000000001E-2</v>
      </c>
      <c r="CR50" s="29">
        <v>1.2411027999999999E-2</v>
      </c>
      <c r="CS50" s="29">
        <v>9.9205036369999995</v>
      </c>
      <c r="CT50" s="29">
        <v>1.3273999999999999E-2</v>
      </c>
      <c r="CU50" s="29">
        <v>1.4670548E-2</v>
      </c>
      <c r="CV50" s="29">
        <v>9.8836970300000004</v>
      </c>
      <c r="CW50" s="29">
        <v>1.3314249E-2</v>
      </c>
      <c r="CX50" s="29">
        <v>1.4264905E-2</v>
      </c>
      <c r="CY50" s="29">
        <v>9.9112947719999998</v>
      </c>
      <c r="CZ50" s="29">
        <v>1.4894984999999999E-2</v>
      </c>
      <c r="DA50" s="29">
        <v>1.3351669E-2</v>
      </c>
      <c r="DB50" s="29">
        <v>9.8565731870000004</v>
      </c>
      <c r="DC50" s="29">
        <v>1.3561953E-2</v>
      </c>
      <c r="DD50" s="29">
        <v>1.4003753000000001E-2</v>
      </c>
      <c r="DE50" s="29">
        <v>12.533603129999999</v>
      </c>
      <c r="DF50" s="29">
        <v>3.8275437000000002E-2</v>
      </c>
      <c r="DG50" s="29">
        <v>8.4306332999999997E-2</v>
      </c>
      <c r="DH50" s="29">
        <v>16.616847400000001</v>
      </c>
      <c r="DI50" s="29">
        <v>1.747373453</v>
      </c>
      <c r="DJ50" s="29">
        <v>3.2451148179999998</v>
      </c>
      <c r="DK50" s="29" t="s">
        <v>645</v>
      </c>
      <c r="DL50" s="29" t="s">
        <v>645</v>
      </c>
      <c r="DM50" s="29" t="s">
        <v>645</v>
      </c>
      <c r="DN50" s="29">
        <v>11.795344780000001</v>
      </c>
      <c r="DO50" s="29">
        <v>4.2064464000000003E-2</v>
      </c>
      <c r="DP50" s="29">
        <v>5.9138433999999997E-2</v>
      </c>
      <c r="DQ50" s="29">
        <v>15.62514859</v>
      </c>
      <c r="DR50" s="29">
        <v>1.052401441</v>
      </c>
      <c r="DS50" s="29">
        <v>3.2772234</v>
      </c>
      <c r="DT50" s="29" t="s">
        <v>645</v>
      </c>
      <c r="DU50" s="29" t="s">
        <v>645</v>
      </c>
      <c r="DV50" s="29" t="s">
        <v>645</v>
      </c>
      <c r="DW50" s="29">
        <v>12.130709319999999</v>
      </c>
      <c r="DX50" s="29">
        <v>3.7398556999999999E-2</v>
      </c>
      <c r="DY50" s="29">
        <v>6.9178170999999997E-2</v>
      </c>
      <c r="DZ50" s="29">
        <v>16.139811089999998</v>
      </c>
      <c r="EA50" s="29">
        <v>1.4989351500000001</v>
      </c>
      <c r="EB50" s="29">
        <v>3.2354631889999999</v>
      </c>
      <c r="EC50" s="29" t="s">
        <v>645</v>
      </c>
      <c r="ED50" s="29" t="s">
        <v>645</v>
      </c>
      <c r="EE50" s="29" t="s">
        <v>645</v>
      </c>
      <c r="EF50" s="29">
        <v>11.608416630000001</v>
      </c>
      <c r="EG50" s="29">
        <v>4.0131120999999999E-2</v>
      </c>
      <c r="EH50" s="29">
        <v>5.9649006999999997E-2</v>
      </c>
      <c r="EI50" s="29">
        <v>15.352410170000001</v>
      </c>
      <c r="EJ50" s="29">
        <v>0.873605305</v>
      </c>
      <c r="EK50" s="29">
        <v>3.226971947</v>
      </c>
      <c r="EL50" s="29" t="s">
        <v>645</v>
      </c>
      <c r="EM50" s="29" t="s">
        <v>645</v>
      </c>
      <c r="EN50" s="29" t="s">
        <v>645</v>
      </c>
      <c r="EO50" s="29">
        <v>11.419809770000001</v>
      </c>
      <c r="EP50" s="29">
        <v>3.2465387999999998E-2</v>
      </c>
      <c r="EQ50" s="29">
        <v>5.2841684E-2</v>
      </c>
      <c r="ER50" s="29">
        <v>15.17482833</v>
      </c>
      <c r="ES50" s="29">
        <v>0.87786799999999998</v>
      </c>
      <c r="ET50" s="29">
        <v>3.143372415</v>
      </c>
      <c r="EU50" s="29" t="s">
        <v>645</v>
      </c>
      <c r="EV50" s="29" t="s">
        <v>645</v>
      </c>
      <c r="EW50" s="29" t="s">
        <v>645</v>
      </c>
      <c r="EX50" s="29">
        <v>11.329013079999999</v>
      </c>
      <c r="EY50" s="29">
        <v>3.1999690999999997E-2</v>
      </c>
      <c r="EZ50" s="29">
        <v>6.2436769000000003E-2</v>
      </c>
      <c r="FA50" s="29">
        <v>15.236903290000001</v>
      </c>
      <c r="FB50" s="29">
        <v>1.085340285</v>
      </c>
      <c r="FC50" s="29">
        <v>2.9571267489999999</v>
      </c>
      <c r="FD50" s="29" t="s">
        <v>645</v>
      </c>
      <c r="FE50" s="29" t="s">
        <v>645</v>
      </c>
      <c r="FF50" s="29" t="s">
        <v>645</v>
      </c>
      <c r="FG50" s="29">
        <v>10.412718160000001</v>
      </c>
      <c r="FH50" s="29">
        <v>2.5150888E-2</v>
      </c>
      <c r="FI50" s="29">
        <v>7.5883418999999994E-2</v>
      </c>
      <c r="FJ50" s="29">
        <v>14.547361929999999</v>
      </c>
      <c r="FK50" s="29">
        <v>1.528500655</v>
      </c>
      <c r="FL50" s="29">
        <v>2.633813505</v>
      </c>
      <c r="FM50" s="29" t="s">
        <v>645</v>
      </c>
      <c r="FN50" s="29" t="s">
        <v>645</v>
      </c>
      <c r="FO50" s="29" t="s">
        <v>645</v>
      </c>
      <c r="FP50" s="29">
        <v>10.03041447</v>
      </c>
      <c r="FQ50" s="29">
        <v>2.0486157000000001E-2</v>
      </c>
      <c r="FR50" s="29">
        <v>9.9732392000000003E-2</v>
      </c>
      <c r="FS50" s="29">
        <v>14.45335508</v>
      </c>
      <c r="FT50" s="29">
        <v>2.0468154360000002</v>
      </c>
      <c r="FU50" s="29">
        <v>2.2119801849999998</v>
      </c>
      <c r="FV50" s="29" t="s">
        <v>645</v>
      </c>
      <c r="FW50" s="29" t="s">
        <v>645</v>
      </c>
      <c r="FX50" s="29" t="s">
        <v>645</v>
      </c>
      <c r="FY50" s="29">
        <v>9.9368977629999993</v>
      </c>
      <c r="FZ50" s="29">
        <v>1.9372370999999999E-2</v>
      </c>
      <c r="GA50" s="29">
        <v>0.143389345</v>
      </c>
      <c r="GB50" s="29">
        <v>14.423203940000001</v>
      </c>
      <c r="GC50" s="29">
        <v>2.228572963</v>
      </c>
      <c r="GD50" s="29">
        <v>2.1552106790000001</v>
      </c>
      <c r="GE50" s="29" t="s">
        <v>645</v>
      </c>
      <c r="GF50" s="29" t="s">
        <v>645</v>
      </c>
      <c r="GG50" s="29" t="s">
        <v>645</v>
      </c>
      <c r="GH50" s="29">
        <v>9.8999759530000002</v>
      </c>
      <c r="GI50" s="29">
        <v>1.8605384999999999E-2</v>
      </c>
      <c r="GJ50" s="29">
        <v>0.15426964000000001</v>
      </c>
      <c r="GK50" s="29">
        <v>14.41543261</v>
      </c>
      <c r="GL50" s="29">
        <v>2.3482269910000002</v>
      </c>
      <c r="GM50" s="29">
        <v>2.1223880749999999</v>
      </c>
      <c r="GN50" s="29" t="s">
        <v>645</v>
      </c>
      <c r="GO50" s="29" t="s">
        <v>645</v>
      </c>
      <c r="GP50" s="29" t="s">
        <v>645</v>
      </c>
      <c r="GQ50" s="29">
        <v>9.9333144000000004</v>
      </c>
      <c r="GR50" s="29">
        <v>1.8899407999999999E-2</v>
      </c>
      <c r="GS50" s="29">
        <v>0.13123468999999999</v>
      </c>
      <c r="GT50" s="29">
        <v>14.40505731</v>
      </c>
      <c r="GU50" s="29">
        <v>2.4113184140000001</v>
      </c>
      <c r="GV50" s="29">
        <v>2.1638565559999998</v>
      </c>
      <c r="GW50" s="29" t="s">
        <v>645</v>
      </c>
      <c r="GX50" s="29" t="s">
        <v>645</v>
      </c>
      <c r="GY50" s="29" t="s">
        <v>645</v>
      </c>
      <c r="GZ50" s="29">
        <v>9.8742184539999993</v>
      </c>
      <c r="HA50" s="29">
        <v>1.9996623000000002E-2</v>
      </c>
      <c r="HB50" s="29">
        <v>0.17271287599999999</v>
      </c>
      <c r="HC50" s="29">
        <v>14.415956080000001</v>
      </c>
      <c r="HD50" s="29">
        <v>2.53111467</v>
      </c>
      <c r="HE50" s="29">
        <v>2.1055533479999999</v>
      </c>
      <c r="HF50" s="29" t="s">
        <v>645</v>
      </c>
      <c r="HG50" s="29" t="s">
        <v>645</v>
      </c>
      <c r="HH50" s="29" t="s">
        <v>645</v>
      </c>
      <c r="HI50" s="29" t="s">
        <v>1125</v>
      </c>
      <c r="HJ50" s="29">
        <v>1.8188549570000001</v>
      </c>
      <c r="HK50" s="29">
        <v>1.4029955569999999</v>
      </c>
    </row>
    <row r="51" spans="1:219">
      <c r="A51">
        <v>201855371</v>
      </c>
      <c r="B51" t="s">
        <v>572</v>
      </c>
      <c r="C51">
        <v>49</v>
      </c>
      <c r="D51" s="22">
        <v>0.67872014000000003</v>
      </c>
      <c r="E51" s="22">
        <v>3.7854617E-2</v>
      </c>
      <c r="F51" s="22">
        <v>4.3137084999999999E-2</v>
      </c>
      <c r="G51" s="22" t="s">
        <v>645</v>
      </c>
      <c r="H51" s="22" t="s">
        <v>645</v>
      </c>
      <c r="I51" s="22" t="s">
        <v>645</v>
      </c>
      <c r="J51" s="22" t="s">
        <v>645</v>
      </c>
      <c r="K51" s="22" t="s">
        <v>645</v>
      </c>
      <c r="L51" s="22" t="s">
        <v>645</v>
      </c>
      <c r="M51" s="22">
        <v>0.64359660799999996</v>
      </c>
      <c r="N51" s="22">
        <v>2.9763779000000001E-2</v>
      </c>
      <c r="O51" s="22">
        <v>2.6426359999999999E-2</v>
      </c>
      <c r="P51" s="22" t="s">
        <v>645</v>
      </c>
      <c r="Q51" s="22" t="s">
        <v>645</v>
      </c>
      <c r="R51" s="22" t="s">
        <v>645</v>
      </c>
      <c r="S51" s="22" t="s">
        <v>645</v>
      </c>
      <c r="T51" s="22" t="s">
        <v>645</v>
      </c>
      <c r="U51" s="22" t="s">
        <v>645</v>
      </c>
      <c r="V51" s="23">
        <v>4308.1068459999997</v>
      </c>
      <c r="W51" s="23">
        <v>58.38027117</v>
      </c>
      <c r="X51" s="23">
        <v>87.697441810000001</v>
      </c>
      <c r="Y51" s="23" t="s">
        <v>645</v>
      </c>
      <c r="Z51" s="23" t="s">
        <v>645</v>
      </c>
      <c r="AA51" s="23" t="s">
        <v>645</v>
      </c>
      <c r="AB51" s="23" t="s">
        <v>645</v>
      </c>
      <c r="AC51" s="23" t="s">
        <v>645</v>
      </c>
      <c r="AD51" s="23" t="s">
        <v>645</v>
      </c>
      <c r="AE51" s="22">
        <v>4.6551681179999997</v>
      </c>
      <c r="AF51" s="22">
        <v>1.4536831E-2</v>
      </c>
      <c r="AG51" s="22">
        <v>1.8148758000000001E-2</v>
      </c>
      <c r="AH51" s="22" t="s">
        <v>645</v>
      </c>
      <c r="AI51" s="22" t="s">
        <v>645</v>
      </c>
      <c r="AJ51" s="22" t="s">
        <v>645</v>
      </c>
      <c r="AK51" s="22" t="s">
        <v>645</v>
      </c>
      <c r="AL51" s="22" t="s">
        <v>645</v>
      </c>
      <c r="AM51" s="22" t="s">
        <v>645</v>
      </c>
      <c r="AN51" s="22">
        <v>-4.8738189999999997E-3</v>
      </c>
      <c r="AO51" s="22">
        <v>0.133594887</v>
      </c>
      <c r="AP51" s="22">
        <v>0.18165887999999999</v>
      </c>
      <c r="AQ51" s="22">
        <v>-0.89482336399999995</v>
      </c>
      <c r="AR51" s="22">
        <v>5.7416412E-2</v>
      </c>
      <c r="AS51" s="22">
        <v>6.6929199999999994E-2</v>
      </c>
      <c r="AT51" s="22">
        <v>0.12740211447979186</v>
      </c>
      <c r="AU51" s="22">
        <v>1.5777435221279432E-2</v>
      </c>
      <c r="AV51" s="24">
        <v>2.1227665877656399E-2</v>
      </c>
      <c r="AW51" s="22" t="s">
        <v>645</v>
      </c>
      <c r="AX51" s="22" t="s">
        <v>645</v>
      </c>
      <c r="AY51" s="22" t="s">
        <v>645</v>
      </c>
      <c r="AZ51" s="22" t="s">
        <v>645</v>
      </c>
      <c r="BA51" s="22" t="s">
        <v>645</v>
      </c>
      <c r="BB51" s="24" t="s">
        <v>645</v>
      </c>
      <c r="BC51" s="22" t="s">
        <v>645</v>
      </c>
      <c r="BD51" s="22" t="s">
        <v>645</v>
      </c>
      <c r="BE51" s="22" t="s">
        <v>645</v>
      </c>
      <c r="BF51" s="22" t="s">
        <v>645</v>
      </c>
      <c r="BG51" s="22" t="s">
        <v>645</v>
      </c>
      <c r="BH51" s="24" t="s">
        <v>645</v>
      </c>
      <c r="BI51" s="22">
        <v>9.3488028619999994</v>
      </c>
      <c r="BJ51" s="22">
        <v>0.223361699</v>
      </c>
      <c r="BK51" s="22">
        <v>0.47274621300000003</v>
      </c>
      <c r="BL51" s="22">
        <v>2.2325585741260019</v>
      </c>
      <c r="BM51" s="22">
        <v>0.89768184217520453</v>
      </c>
      <c r="BN51" s="24">
        <v>4.3979841073523138</v>
      </c>
      <c r="BO51" s="23">
        <v>132.04832870000001</v>
      </c>
      <c r="BP51" s="23">
        <v>7.3061715439999997</v>
      </c>
      <c r="BQ51" s="23">
        <v>6.4900996400000004</v>
      </c>
      <c r="BR51" s="22">
        <v>0.10613015000000001</v>
      </c>
      <c r="BS51" s="22">
        <v>7.7913513000000004E-2</v>
      </c>
      <c r="BT51" s="22">
        <v>0.12565625499999999</v>
      </c>
      <c r="BU51" s="29">
        <v>14.75200102</v>
      </c>
      <c r="BV51" s="29">
        <v>2.8062488E-2</v>
      </c>
      <c r="BW51" s="29">
        <v>2.7019422000000001E-2</v>
      </c>
      <c r="BX51" s="29">
        <v>13.451905010000001</v>
      </c>
      <c r="BY51" s="29">
        <v>1.6476950000000001E-2</v>
      </c>
      <c r="BZ51" s="29">
        <v>1.6474525E-2</v>
      </c>
      <c r="CA51" s="29">
        <v>14.16923094</v>
      </c>
      <c r="CB51" s="29">
        <v>2.2922314999999999E-2</v>
      </c>
      <c r="CC51" s="29">
        <v>2.2905693000000001E-2</v>
      </c>
      <c r="CD51" s="29">
        <v>12.967240690000001</v>
      </c>
      <c r="CE51" s="29">
        <v>1.8789693999999999E-2</v>
      </c>
      <c r="CF51" s="29">
        <v>1.7169015999999999E-2</v>
      </c>
      <c r="CG51" s="29">
        <v>12.495373649999999</v>
      </c>
      <c r="CH51" s="29">
        <v>1.1569790999999999E-2</v>
      </c>
      <c r="CI51" s="29">
        <v>1.0757935999999999E-2</v>
      </c>
      <c r="CJ51" s="29">
        <v>12.25139965</v>
      </c>
      <c r="CK51" s="29">
        <v>1.6315356999999999E-2</v>
      </c>
      <c r="CL51" s="29">
        <v>1.1901649E-2</v>
      </c>
      <c r="CM51" s="29">
        <v>11.060049599999999</v>
      </c>
      <c r="CN51" s="29">
        <v>1.4029101E-2</v>
      </c>
      <c r="CO51" s="29">
        <v>1.0701842E-2</v>
      </c>
      <c r="CP51" s="29">
        <v>10.405617400000001</v>
      </c>
      <c r="CQ51" s="29">
        <v>1.1605676000000001E-2</v>
      </c>
      <c r="CR51" s="29">
        <v>1.1696720000000001E-2</v>
      </c>
      <c r="CS51" s="29">
        <v>10.27892701</v>
      </c>
      <c r="CT51" s="29">
        <v>1.0794026E-2</v>
      </c>
      <c r="CU51" s="29">
        <v>1.1240999E-2</v>
      </c>
      <c r="CV51" s="29">
        <v>10.22760038</v>
      </c>
      <c r="CW51" s="29">
        <v>1.0207333000000001E-2</v>
      </c>
      <c r="CX51" s="29">
        <v>1.0601031E-2</v>
      </c>
      <c r="CY51" s="29">
        <v>10.27980429</v>
      </c>
      <c r="CZ51" s="29">
        <v>1.5786372999999999E-2</v>
      </c>
      <c r="DA51" s="29">
        <v>1.467097E-2</v>
      </c>
      <c r="DB51" s="29">
        <v>10.18080383</v>
      </c>
      <c r="DC51" s="29">
        <v>1.8121957000000001E-2</v>
      </c>
      <c r="DD51" s="29">
        <v>1.5965210000000001E-2</v>
      </c>
      <c r="DE51" s="29" t="s">
        <v>645</v>
      </c>
      <c r="DF51" s="29" t="s">
        <v>645</v>
      </c>
      <c r="DG51" s="29" t="s">
        <v>645</v>
      </c>
      <c r="DH51" s="29" t="s">
        <v>645</v>
      </c>
      <c r="DI51" s="29" t="s">
        <v>645</v>
      </c>
      <c r="DJ51" s="29" t="s">
        <v>645</v>
      </c>
      <c r="DK51" s="29" t="s">
        <v>645</v>
      </c>
      <c r="DL51" s="29" t="s">
        <v>645</v>
      </c>
      <c r="DM51" s="29" t="s">
        <v>645</v>
      </c>
      <c r="DN51" s="29" t="s">
        <v>645</v>
      </c>
      <c r="DO51" s="29" t="s">
        <v>645</v>
      </c>
      <c r="DP51" s="29" t="s">
        <v>645</v>
      </c>
      <c r="DQ51" s="29" t="s">
        <v>645</v>
      </c>
      <c r="DR51" s="29" t="s">
        <v>645</v>
      </c>
      <c r="DS51" s="29" t="s">
        <v>645</v>
      </c>
      <c r="DT51" s="29" t="s">
        <v>645</v>
      </c>
      <c r="DU51" s="29" t="s">
        <v>645</v>
      </c>
      <c r="DV51" s="29" t="s">
        <v>645</v>
      </c>
      <c r="DW51" s="29" t="s">
        <v>645</v>
      </c>
      <c r="DX51" s="29" t="s">
        <v>645</v>
      </c>
      <c r="DY51" s="29" t="s">
        <v>645</v>
      </c>
      <c r="DZ51" s="29" t="s">
        <v>645</v>
      </c>
      <c r="EA51" s="29" t="s">
        <v>645</v>
      </c>
      <c r="EB51" s="29" t="s">
        <v>645</v>
      </c>
      <c r="EC51" s="29" t="s">
        <v>645</v>
      </c>
      <c r="ED51" s="29" t="s">
        <v>645</v>
      </c>
      <c r="EE51" s="29" t="s">
        <v>645</v>
      </c>
      <c r="EF51" s="29" t="s">
        <v>645</v>
      </c>
      <c r="EG51" s="29" t="s">
        <v>645</v>
      </c>
      <c r="EH51" s="29" t="s">
        <v>645</v>
      </c>
      <c r="EI51" s="29" t="s">
        <v>645</v>
      </c>
      <c r="EJ51" s="29" t="s">
        <v>645</v>
      </c>
      <c r="EK51" s="29" t="s">
        <v>645</v>
      </c>
      <c r="EL51" s="29" t="s">
        <v>645</v>
      </c>
      <c r="EM51" s="29" t="s">
        <v>645</v>
      </c>
      <c r="EN51" s="29" t="s">
        <v>645</v>
      </c>
      <c r="EO51" s="29" t="s">
        <v>645</v>
      </c>
      <c r="EP51" s="29" t="s">
        <v>645</v>
      </c>
      <c r="EQ51" s="29" t="s">
        <v>645</v>
      </c>
      <c r="ER51" s="29" t="s">
        <v>645</v>
      </c>
      <c r="ES51" s="29" t="s">
        <v>645</v>
      </c>
      <c r="ET51" s="29" t="s">
        <v>645</v>
      </c>
      <c r="EU51" s="29" t="s">
        <v>645</v>
      </c>
      <c r="EV51" s="29" t="s">
        <v>645</v>
      </c>
      <c r="EW51" s="29" t="s">
        <v>645</v>
      </c>
      <c r="EX51" s="29" t="s">
        <v>645</v>
      </c>
      <c r="EY51" s="29" t="s">
        <v>645</v>
      </c>
      <c r="EZ51" s="29" t="s">
        <v>645</v>
      </c>
      <c r="FA51" s="29" t="s">
        <v>645</v>
      </c>
      <c r="FB51" s="29" t="s">
        <v>645</v>
      </c>
      <c r="FC51" s="29" t="s">
        <v>645</v>
      </c>
      <c r="FD51" s="29" t="s">
        <v>645</v>
      </c>
      <c r="FE51" s="29" t="s">
        <v>645</v>
      </c>
      <c r="FF51" s="29" t="s">
        <v>645</v>
      </c>
      <c r="FG51" s="29" t="s">
        <v>645</v>
      </c>
      <c r="FH51" s="29" t="s">
        <v>645</v>
      </c>
      <c r="FI51" s="29" t="s">
        <v>645</v>
      </c>
      <c r="FJ51" s="29" t="s">
        <v>645</v>
      </c>
      <c r="FK51" s="29" t="s">
        <v>645</v>
      </c>
      <c r="FL51" s="29" t="s">
        <v>645</v>
      </c>
      <c r="FM51" s="29" t="s">
        <v>645</v>
      </c>
      <c r="FN51" s="29" t="s">
        <v>645</v>
      </c>
      <c r="FO51" s="29" t="s">
        <v>645</v>
      </c>
      <c r="FP51" s="29" t="s">
        <v>645</v>
      </c>
      <c r="FQ51" s="29" t="s">
        <v>645</v>
      </c>
      <c r="FR51" s="29" t="s">
        <v>645</v>
      </c>
      <c r="FS51" s="29" t="s">
        <v>645</v>
      </c>
      <c r="FT51" s="29" t="s">
        <v>645</v>
      </c>
      <c r="FU51" s="29" t="s">
        <v>645</v>
      </c>
      <c r="FV51" s="29" t="s">
        <v>645</v>
      </c>
      <c r="FW51" s="29" t="s">
        <v>645</v>
      </c>
      <c r="FX51" s="29" t="s">
        <v>645</v>
      </c>
      <c r="FY51" s="29" t="s">
        <v>645</v>
      </c>
      <c r="FZ51" s="29" t="s">
        <v>645</v>
      </c>
      <c r="GA51" s="29" t="s">
        <v>645</v>
      </c>
      <c r="GB51" s="29" t="s">
        <v>645</v>
      </c>
      <c r="GC51" s="29" t="s">
        <v>645</v>
      </c>
      <c r="GD51" s="29" t="s">
        <v>645</v>
      </c>
      <c r="GE51" s="29" t="s">
        <v>645</v>
      </c>
      <c r="GF51" s="29" t="s">
        <v>645</v>
      </c>
      <c r="GG51" s="29" t="s">
        <v>645</v>
      </c>
      <c r="GH51" s="29" t="s">
        <v>645</v>
      </c>
      <c r="GI51" s="29" t="s">
        <v>645</v>
      </c>
      <c r="GJ51" s="29" t="s">
        <v>645</v>
      </c>
      <c r="GK51" s="29" t="s">
        <v>645</v>
      </c>
      <c r="GL51" s="29" t="s">
        <v>645</v>
      </c>
      <c r="GM51" s="29" t="s">
        <v>645</v>
      </c>
      <c r="GN51" s="29" t="s">
        <v>645</v>
      </c>
      <c r="GO51" s="29" t="s">
        <v>645</v>
      </c>
      <c r="GP51" s="29" t="s">
        <v>645</v>
      </c>
      <c r="GQ51" s="29" t="s">
        <v>645</v>
      </c>
      <c r="GR51" s="29" t="s">
        <v>645</v>
      </c>
      <c r="GS51" s="29" t="s">
        <v>645</v>
      </c>
      <c r="GT51" s="29" t="s">
        <v>645</v>
      </c>
      <c r="GU51" s="29" t="s">
        <v>645</v>
      </c>
      <c r="GV51" s="29" t="s">
        <v>645</v>
      </c>
      <c r="GW51" s="29" t="s">
        <v>645</v>
      </c>
      <c r="GX51" s="29" t="s">
        <v>645</v>
      </c>
      <c r="GY51" s="29" t="s">
        <v>645</v>
      </c>
      <c r="GZ51" s="29" t="s">
        <v>645</v>
      </c>
      <c r="HA51" s="29" t="s">
        <v>645</v>
      </c>
      <c r="HB51" s="29" t="s">
        <v>645</v>
      </c>
      <c r="HC51" s="29" t="s">
        <v>645</v>
      </c>
      <c r="HD51" s="29" t="s">
        <v>645</v>
      </c>
      <c r="HE51" s="29" t="s">
        <v>645</v>
      </c>
      <c r="HF51" s="29" t="s">
        <v>645</v>
      </c>
      <c r="HG51" s="29" t="s">
        <v>645</v>
      </c>
      <c r="HH51" s="29" t="s">
        <v>645</v>
      </c>
      <c r="HI51" s="29">
        <v>7.8687915540000004</v>
      </c>
      <c r="HJ51" s="29">
        <v>1.71835385</v>
      </c>
      <c r="HK51" s="29">
        <v>1.0365666259999999</v>
      </c>
    </row>
    <row r="52" spans="1:219">
      <c r="A52">
        <v>201862715</v>
      </c>
      <c r="B52" t="s">
        <v>497</v>
      </c>
      <c r="C52">
        <v>50</v>
      </c>
      <c r="D52" s="22">
        <v>1.010073896</v>
      </c>
      <c r="E52" s="22">
        <v>3.7070746000000002E-2</v>
      </c>
      <c r="F52" s="22">
        <v>3.0842159000000001E-2</v>
      </c>
      <c r="G52" s="22">
        <v>0.85184046400000002</v>
      </c>
      <c r="H52" s="22">
        <v>0.219957021</v>
      </c>
      <c r="I52" s="22">
        <v>9.0157102000000003E-2</v>
      </c>
      <c r="J52" s="22" t="s">
        <v>645</v>
      </c>
      <c r="K52" s="22" t="s">
        <v>645</v>
      </c>
      <c r="L52" s="22" t="s">
        <v>645</v>
      </c>
      <c r="M52" s="22">
        <v>0.97821179700000005</v>
      </c>
      <c r="N52" s="22">
        <v>4.1836844999999998E-2</v>
      </c>
      <c r="O52" s="22">
        <v>6.1860498999999999E-2</v>
      </c>
      <c r="P52" s="22">
        <v>0.78447852299999998</v>
      </c>
      <c r="Q52" s="22">
        <v>0.184728056</v>
      </c>
      <c r="R52" s="22">
        <v>0.12036983599999999</v>
      </c>
      <c r="S52" s="22" t="s">
        <v>645</v>
      </c>
      <c r="T52" s="22" t="s">
        <v>645</v>
      </c>
      <c r="U52" s="22" t="s">
        <v>645</v>
      </c>
      <c r="V52" s="23">
        <v>5792.9889860000003</v>
      </c>
      <c r="W52" s="23">
        <v>65.461368820000004</v>
      </c>
      <c r="X52" s="23">
        <v>48.708005659999998</v>
      </c>
      <c r="Y52" s="23">
        <v>5155.6504450000002</v>
      </c>
      <c r="Z52" s="23">
        <v>1095.308372</v>
      </c>
      <c r="AA52" s="23">
        <v>435.66591679999999</v>
      </c>
      <c r="AB52" s="23" t="s">
        <v>645</v>
      </c>
      <c r="AC52" s="23" t="s">
        <v>645</v>
      </c>
      <c r="AD52" s="23" t="s">
        <v>645</v>
      </c>
      <c r="AE52" s="22">
        <v>4.466195645</v>
      </c>
      <c r="AF52" s="22">
        <v>6.0801530999999999E-2</v>
      </c>
      <c r="AG52" s="22">
        <v>3.1418082E-2</v>
      </c>
      <c r="AH52" s="22">
        <v>4.5808647819999999</v>
      </c>
      <c r="AI52" s="22">
        <v>8.2017863999999996E-2</v>
      </c>
      <c r="AJ52" s="22">
        <v>0.102370499</v>
      </c>
      <c r="AK52" s="22" t="s">
        <v>645</v>
      </c>
      <c r="AL52" s="22" t="s">
        <v>645</v>
      </c>
      <c r="AM52" s="22" t="s">
        <v>645</v>
      </c>
      <c r="AN52" s="22">
        <v>1.2666189E-2</v>
      </c>
      <c r="AO52" s="22">
        <v>7.5176107000000006E-2</v>
      </c>
      <c r="AP52" s="22">
        <v>7.1556876000000005E-2</v>
      </c>
      <c r="AQ52" s="22">
        <v>-1.1506819E-2</v>
      </c>
      <c r="AR52" s="22">
        <v>5.1241074999999997E-2</v>
      </c>
      <c r="AS52" s="22">
        <v>5.2650556000000001E-2</v>
      </c>
      <c r="AT52" s="22">
        <v>0.97385249443139565</v>
      </c>
      <c r="AU52" s="22">
        <v>0.10838231989160529</v>
      </c>
      <c r="AV52" s="24">
        <v>0.12551713950658006</v>
      </c>
      <c r="AW52" s="22">
        <v>-0.40790373499999999</v>
      </c>
      <c r="AX52" s="22">
        <v>0.65015590400000001</v>
      </c>
      <c r="AY52" s="22">
        <v>0.26468404299999998</v>
      </c>
      <c r="AZ52" s="22">
        <v>0.39092753854422041</v>
      </c>
      <c r="BA52" s="22">
        <v>0.30344117581252589</v>
      </c>
      <c r="BB52" s="24">
        <v>0.3281575913775116</v>
      </c>
      <c r="BC52" s="22" t="s">
        <v>645</v>
      </c>
      <c r="BD52" s="22" t="s">
        <v>645</v>
      </c>
      <c r="BE52" s="22" t="s">
        <v>645</v>
      </c>
      <c r="BF52" s="22" t="s">
        <v>645</v>
      </c>
      <c r="BG52" s="22" t="s">
        <v>645</v>
      </c>
      <c r="BH52" s="24" t="s">
        <v>645</v>
      </c>
      <c r="BI52" s="22">
        <v>9.5003805270000008</v>
      </c>
      <c r="BJ52" s="22">
        <v>0.27876057999999998</v>
      </c>
      <c r="BK52" s="22">
        <v>0.26293070800000001</v>
      </c>
      <c r="BL52" s="22">
        <v>3.1650496487903816</v>
      </c>
      <c r="BM52" s="22">
        <v>1.499260813355638</v>
      </c>
      <c r="BN52" s="24">
        <v>2.633391250944686</v>
      </c>
      <c r="BO52" s="23">
        <v>150.33334859999999</v>
      </c>
      <c r="BP52" s="23">
        <v>15.36294163</v>
      </c>
      <c r="BQ52" s="23">
        <v>13.22242511</v>
      </c>
      <c r="BR52" s="22">
        <v>3.9244111999999998E-2</v>
      </c>
      <c r="BS52" s="22">
        <v>2.9044713E-2</v>
      </c>
      <c r="BT52" s="22">
        <v>5.6872976999999998E-2</v>
      </c>
      <c r="BU52" s="29">
        <v>11.174365440000001</v>
      </c>
      <c r="BV52" s="29">
        <v>2.0771306999999999E-2</v>
      </c>
      <c r="BW52" s="29">
        <v>2.0863047999999999E-2</v>
      </c>
      <c r="BX52" s="29">
        <v>10.431696649999999</v>
      </c>
      <c r="BY52" s="29">
        <v>1.7995851E-2</v>
      </c>
      <c r="BZ52" s="29">
        <v>1.8114967999999999E-2</v>
      </c>
      <c r="CA52" s="29">
        <v>10.77127042</v>
      </c>
      <c r="CB52" s="29">
        <v>1.6107436999999999E-2</v>
      </c>
      <c r="CC52" s="29">
        <v>1.6803532999999999E-2</v>
      </c>
      <c r="CD52" s="29">
        <v>10.218915770000001</v>
      </c>
      <c r="CE52" s="29">
        <v>1.9703407999999999E-2</v>
      </c>
      <c r="CF52" s="29">
        <v>2.3072131999999999E-2</v>
      </c>
      <c r="CG52" s="29">
        <v>10.07840131</v>
      </c>
      <c r="CH52" s="29">
        <v>1.8036716000000001E-2</v>
      </c>
      <c r="CI52" s="29">
        <v>2.3356317000000001E-2</v>
      </c>
      <c r="CJ52" s="29">
        <v>10.044552210000001</v>
      </c>
      <c r="CK52" s="29">
        <v>1.8243328E-2</v>
      </c>
      <c r="CL52" s="29">
        <v>2.1967578000000001E-2</v>
      </c>
      <c r="CM52" s="29">
        <v>9.1586222379999995</v>
      </c>
      <c r="CN52" s="29">
        <v>1.5473980999999999E-2</v>
      </c>
      <c r="CO52" s="29">
        <v>1.7855353000000001E-2</v>
      </c>
      <c r="CP52" s="29">
        <v>8.8010045209999994</v>
      </c>
      <c r="CQ52" s="29">
        <v>1.1940104999999999E-2</v>
      </c>
      <c r="CR52" s="29">
        <v>1.1995969E-2</v>
      </c>
      <c r="CS52" s="29">
        <v>8.7510492339999999</v>
      </c>
      <c r="CT52" s="29">
        <v>1.1061526E-2</v>
      </c>
      <c r="CU52" s="29">
        <v>1.1286726E-2</v>
      </c>
      <c r="CV52" s="29">
        <v>8.72938394</v>
      </c>
      <c r="CW52" s="29">
        <v>1.1201788000000001E-2</v>
      </c>
      <c r="CX52" s="29">
        <v>1.1718052E-2</v>
      </c>
      <c r="CY52" s="29">
        <v>8.7600334960000001</v>
      </c>
      <c r="CZ52" s="29">
        <v>1.2267388000000001E-2</v>
      </c>
      <c r="DA52" s="29">
        <v>1.2058575E-2</v>
      </c>
      <c r="DB52" s="29">
        <v>8.7139297500000001</v>
      </c>
      <c r="DC52" s="29">
        <v>1.5283033E-2</v>
      </c>
      <c r="DD52" s="29">
        <v>1.4774374E-2</v>
      </c>
      <c r="DE52" s="29">
        <v>11.443920820000001</v>
      </c>
      <c r="DF52" s="29">
        <v>0.25750369200000001</v>
      </c>
      <c r="DG52" s="29">
        <v>0.33891788499999997</v>
      </c>
      <c r="DH52" s="29">
        <v>12.8726992</v>
      </c>
      <c r="DI52" s="29">
        <v>0.765281094</v>
      </c>
      <c r="DJ52" s="29">
        <v>2.5718603629999999</v>
      </c>
      <c r="DK52" s="29" t="s">
        <v>645</v>
      </c>
      <c r="DL52" s="29" t="s">
        <v>645</v>
      </c>
      <c r="DM52" s="29" t="s">
        <v>645</v>
      </c>
      <c r="DN52" s="29">
        <v>10.745206140000001</v>
      </c>
      <c r="DO52" s="29">
        <v>0.261042722</v>
      </c>
      <c r="DP52" s="29">
        <v>0.30030611200000001</v>
      </c>
      <c r="DQ52" s="29">
        <v>11.92761932</v>
      </c>
      <c r="DR52" s="29">
        <v>0.61050582600000003</v>
      </c>
      <c r="DS52" s="29">
        <v>2.1647330650000001</v>
      </c>
      <c r="DT52" s="29" t="s">
        <v>645</v>
      </c>
      <c r="DU52" s="29" t="s">
        <v>645</v>
      </c>
      <c r="DV52" s="29" t="s">
        <v>645</v>
      </c>
      <c r="DW52" s="29">
        <v>11.05631868</v>
      </c>
      <c r="DX52" s="29">
        <v>0.25739799099999999</v>
      </c>
      <c r="DY52" s="29">
        <v>0.323836754</v>
      </c>
      <c r="DZ52" s="29">
        <v>12.382356919999999</v>
      </c>
      <c r="EA52" s="29">
        <v>0.70099898999999999</v>
      </c>
      <c r="EB52" s="29">
        <v>2.4792589340000002</v>
      </c>
      <c r="EC52" s="29" t="s">
        <v>645</v>
      </c>
      <c r="ED52" s="29" t="s">
        <v>645</v>
      </c>
      <c r="EE52" s="29" t="s">
        <v>645</v>
      </c>
      <c r="EF52" s="29">
        <v>10.554521100000001</v>
      </c>
      <c r="EG52" s="29">
        <v>0.26123824699999998</v>
      </c>
      <c r="EH52" s="29">
        <v>0.286220641</v>
      </c>
      <c r="EI52" s="29">
        <v>11.63226944</v>
      </c>
      <c r="EJ52" s="29">
        <v>0.54032285400000002</v>
      </c>
      <c r="EK52" s="29">
        <v>1.951585844</v>
      </c>
      <c r="EL52" s="29" t="s">
        <v>645</v>
      </c>
      <c r="EM52" s="29" t="s">
        <v>645</v>
      </c>
      <c r="EN52" s="29" t="s">
        <v>645</v>
      </c>
      <c r="EO52" s="29">
        <v>10.439334049999999</v>
      </c>
      <c r="EP52" s="29">
        <v>0.25862702399999998</v>
      </c>
      <c r="EQ52" s="29">
        <v>0.26768214899999998</v>
      </c>
      <c r="ER52" s="29">
        <v>11.434733850000001</v>
      </c>
      <c r="ES52" s="29">
        <v>0.49436629500000001</v>
      </c>
      <c r="ET52" s="29">
        <v>1.558829171</v>
      </c>
      <c r="EU52" s="29" t="s">
        <v>645</v>
      </c>
      <c r="EV52" s="29" t="s">
        <v>645</v>
      </c>
      <c r="EW52" s="29" t="s">
        <v>645</v>
      </c>
      <c r="EX52" s="29">
        <v>10.42467658</v>
      </c>
      <c r="EY52" s="29">
        <v>0.25534357800000002</v>
      </c>
      <c r="EZ52" s="29">
        <v>0.25242179399999998</v>
      </c>
      <c r="FA52" s="29">
        <v>11.356150700000001</v>
      </c>
      <c r="FB52" s="29">
        <v>0.45803354600000001</v>
      </c>
      <c r="FC52" s="29">
        <v>1.3185131590000001</v>
      </c>
      <c r="FD52" s="29" t="s">
        <v>645</v>
      </c>
      <c r="FE52" s="29" t="s">
        <v>645</v>
      </c>
      <c r="FF52" s="29" t="s">
        <v>645</v>
      </c>
      <c r="FG52" s="29">
        <v>9.5745834359999993</v>
      </c>
      <c r="FH52" s="29">
        <v>0.25364720899999998</v>
      </c>
      <c r="FI52" s="29">
        <v>0.23151072</v>
      </c>
      <c r="FJ52" s="29">
        <v>10.38968111</v>
      </c>
      <c r="FK52" s="29">
        <v>0.386593301</v>
      </c>
      <c r="FL52" s="29">
        <v>1.0495082520000001</v>
      </c>
      <c r="FM52" s="29" t="s">
        <v>645</v>
      </c>
      <c r="FN52" s="29" t="s">
        <v>645</v>
      </c>
      <c r="FO52" s="29" t="s">
        <v>645</v>
      </c>
      <c r="FP52" s="29">
        <v>9.2585047659999997</v>
      </c>
      <c r="FQ52" s="29">
        <v>0.25200329700000001</v>
      </c>
      <c r="FR52" s="29">
        <v>0.212542751</v>
      </c>
      <c r="FS52" s="29">
        <v>9.9423674880000004</v>
      </c>
      <c r="FT52" s="29">
        <v>0.30000074399999999</v>
      </c>
      <c r="FU52" s="29">
        <v>0.82359557900000002</v>
      </c>
      <c r="FV52" s="29" t="s">
        <v>645</v>
      </c>
      <c r="FW52" s="29" t="s">
        <v>645</v>
      </c>
      <c r="FX52" s="29" t="s">
        <v>645</v>
      </c>
      <c r="FY52" s="29">
        <v>9.2192133320000007</v>
      </c>
      <c r="FZ52" s="29">
        <v>0.25037257200000002</v>
      </c>
      <c r="GA52" s="29">
        <v>0.208108927</v>
      </c>
      <c r="GB52" s="29">
        <v>9.8837250589999996</v>
      </c>
      <c r="GC52" s="29">
        <v>0.28952513499999999</v>
      </c>
      <c r="GD52" s="29">
        <v>0.72886859999999998</v>
      </c>
      <c r="GE52" s="29" t="s">
        <v>645</v>
      </c>
      <c r="GF52" s="29" t="s">
        <v>645</v>
      </c>
      <c r="GG52" s="29" t="s">
        <v>645</v>
      </c>
      <c r="GH52" s="29">
        <v>9.2022357610000007</v>
      </c>
      <c r="GI52" s="29">
        <v>0.24924670600000001</v>
      </c>
      <c r="GJ52" s="29">
        <v>0.20611984999999999</v>
      </c>
      <c r="GK52" s="29">
        <v>9.8554036640000007</v>
      </c>
      <c r="GL52" s="29">
        <v>0.28286309999999998</v>
      </c>
      <c r="GM52" s="29">
        <v>0.68967890499999995</v>
      </c>
      <c r="GN52" s="29" t="s">
        <v>645</v>
      </c>
      <c r="GO52" s="29" t="s">
        <v>645</v>
      </c>
      <c r="GP52" s="29" t="s">
        <v>645</v>
      </c>
      <c r="GQ52" s="29">
        <v>9.2275383049999995</v>
      </c>
      <c r="GR52" s="29">
        <v>0.24782718100000001</v>
      </c>
      <c r="GS52" s="29">
        <v>0.207407123</v>
      </c>
      <c r="GT52" s="29">
        <v>9.9064871799999992</v>
      </c>
      <c r="GU52" s="29">
        <v>0.30196390400000001</v>
      </c>
      <c r="GV52" s="29">
        <v>0.66161802300000006</v>
      </c>
      <c r="GW52" s="29" t="s">
        <v>645</v>
      </c>
      <c r="GX52" s="29" t="s">
        <v>645</v>
      </c>
      <c r="GY52" s="29" t="s">
        <v>645</v>
      </c>
      <c r="GZ52" s="29">
        <v>9.1926611149999999</v>
      </c>
      <c r="HA52" s="29">
        <v>0.249938569</v>
      </c>
      <c r="HB52" s="29">
        <v>0.20580553300000001</v>
      </c>
      <c r="HC52" s="29">
        <v>9.8401371659999999</v>
      </c>
      <c r="HD52" s="29">
        <v>0.27874243399999998</v>
      </c>
      <c r="HE52" s="29">
        <v>0.61328642300000002</v>
      </c>
      <c r="HF52" s="29" t="s">
        <v>645</v>
      </c>
      <c r="HG52" s="29" t="s">
        <v>645</v>
      </c>
      <c r="HH52" s="29" t="s">
        <v>645</v>
      </c>
      <c r="HI52" s="29">
        <v>-26.082303899999999</v>
      </c>
      <c r="HJ52" s="29">
        <v>1.6686272440000001</v>
      </c>
      <c r="HK52" s="29">
        <v>1.0766113429999999</v>
      </c>
    </row>
    <row r="53" spans="1:219">
      <c r="A53">
        <v>201890494</v>
      </c>
      <c r="B53" t="s">
        <v>571</v>
      </c>
      <c r="C53">
        <v>51</v>
      </c>
      <c r="D53" s="22">
        <v>0.84239571800000002</v>
      </c>
      <c r="E53" s="22">
        <v>5.1398034000000002E-2</v>
      </c>
      <c r="F53" s="22">
        <v>5.7594406000000001E-2</v>
      </c>
      <c r="G53" s="22">
        <v>0.49692244499999999</v>
      </c>
      <c r="H53" s="22">
        <v>4.4979454000000002E-2</v>
      </c>
      <c r="I53" s="22">
        <v>3.8765234000000003E-2</v>
      </c>
      <c r="J53" s="22">
        <v>0.4395577</v>
      </c>
      <c r="K53" s="22">
        <v>8.0036982000000007E-2</v>
      </c>
      <c r="L53" s="22">
        <v>4.9717193E-2</v>
      </c>
      <c r="M53" s="22">
        <v>0.79120764200000004</v>
      </c>
      <c r="N53" s="22">
        <v>4.5578995999999997E-2</v>
      </c>
      <c r="O53" s="22">
        <v>6.5628801E-2</v>
      </c>
      <c r="P53" s="22">
        <v>0.476401931</v>
      </c>
      <c r="Q53" s="22">
        <v>4.8232648000000003E-2</v>
      </c>
      <c r="R53" s="22">
        <v>3.9587481000000001E-2</v>
      </c>
      <c r="S53" s="22">
        <v>0.41461305300000001</v>
      </c>
      <c r="T53" s="22">
        <v>7.4333615000000006E-2</v>
      </c>
      <c r="U53" s="22">
        <v>5.2688269000000003E-2</v>
      </c>
      <c r="V53" s="23">
        <v>5818.4409679999999</v>
      </c>
      <c r="W53" s="23">
        <v>88.100199829999994</v>
      </c>
      <c r="X53" s="23">
        <v>124.2511755</v>
      </c>
      <c r="Y53" s="23">
        <v>3963.8199690000001</v>
      </c>
      <c r="Z53" s="23">
        <v>114.6060385</v>
      </c>
      <c r="AA53" s="23">
        <v>130.175577</v>
      </c>
      <c r="AB53" s="23">
        <v>3800.3751550000002</v>
      </c>
      <c r="AC53" s="23">
        <v>141.9998162</v>
      </c>
      <c r="AD53" s="23">
        <v>127.1221037</v>
      </c>
      <c r="AE53" s="22">
        <v>4.5695419069999996</v>
      </c>
      <c r="AF53" s="22">
        <v>5.0857217000000003E-2</v>
      </c>
      <c r="AG53" s="22">
        <v>3.0930444000000001E-2</v>
      </c>
      <c r="AH53" s="22">
        <v>4.7788696819999998</v>
      </c>
      <c r="AI53" s="22">
        <v>3.7674007000000002E-2</v>
      </c>
      <c r="AJ53" s="22">
        <v>5.1996571999999998E-2</v>
      </c>
      <c r="AK53" s="22">
        <v>4.8456849100000001</v>
      </c>
      <c r="AL53" s="22">
        <v>5.8139389E-2</v>
      </c>
      <c r="AM53" s="22">
        <v>8.5067527000000004E-2</v>
      </c>
      <c r="AN53" s="22">
        <v>-0.54217701699999998</v>
      </c>
      <c r="AO53" s="22">
        <v>0.190673911</v>
      </c>
      <c r="AP53" s="22">
        <v>0.14268851199999999</v>
      </c>
      <c r="AQ53" s="22">
        <v>-0.19034865500000001</v>
      </c>
      <c r="AR53" s="22">
        <v>7.0312632E-2</v>
      </c>
      <c r="AS53" s="22">
        <v>9.5781667000000001E-2</v>
      </c>
      <c r="AT53" s="22">
        <v>0.64513610078639805</v>
      </c>
      <c r="AU53" s="22">
        <v>9.6431359366707325E-2</v>
      </c>
      <c r="AV53" s="24">
        <v>0.15919157421621655</v>
      </c>
      <c r="AW53" s="22">
        <v>-1.2996589030000001</v>
      </c>
      <c r="AX53" s="22">
        <v>0.13424657200000001</v>
      </c>
      <c r="AY53" s="22">
        <v>0.118820596</v>
      </c>
      <c r="AZ53" s="22">
        <v>5.0158102314193223E-2</v>
      </c>
      <c r="BA53" s="22">
        <v>1.3337191682487509E-2</v>
      </c>
      <c r="BB53" s="24">
        <v>1.5783833607385847E-2</v>
      </c>
      <c r="BC53" s="22">
        <v>-1.489939355</v>
      </c>
      <c r="BD53" s="22">
        <v>0.23344052700000001</v>
      </c>
      <c r="BE53" s="22">
        <v>0.15186941200000001</v>
      </c>
      <c r="BF53" s="22">
        <v>3.2363884679130032E-2</v>
      </c>
      <c r="BG53" s="22">
        <v>1.34569937862473E-2</v>
      </c>
      <c r="BH53" s="24">
        <v>1.3548521829394596E-2</v>
      </c>
      <c r="BI53" s="22">
        <v>9.4314720689999998</v>
      </c>
      <c r="BJ53" s="22">
        <v>0.24605993200000001</v>
      </c>
      <c r="BK53" s="22">
        <v>0.31178980299999998</v>
      </c>
      <c r="BL53" s="22">
        <v>2.7006734129682721</v>
      </c>
      <c r="BM53" s="22">
        <v>1.1681322894829449</v>
      </c>
      <c r="BN53" s="24">
        <v>2.8361652900220644</v>
      </c>
      <c r="BO53" s="23">
        <v>236.25542920000001</v>
      </c>
      <c r="BP53" s="23">
        <v>17.97441924</v>
      </c>
      <c r="BQ53" s="23">
        <v>19.309168140000001</v>
      </c>
      <c r="BR53" s="22">
        <v>8.8042720000000005E-2</v>
      </c>
      <c r="BS53" s="22">
        <v>6.3850702999999995E-2</v>
      </c>
      <c r="BT53" s="22">
        <v>0.106022774</v>
      </c>
      <c r="BU53" s="29">
        <v>12.878924550000001</v>
      </c>
      <c r="BV53" s="29">
        <v>1.4034478E-2</v>
      </c>
      <c r="BW53" s="29">
        <v>1.4171270999999999E-2</v>
      </c>
      <c r="BX53" s="29">
        <v>12.200028850000001</v>
      </c>
      <c r="BY53" s="29">
        <v>1.5735545E-2</v>
      </c>
      <c r="BZ53" s="29">
        <v>1.4280222E-2</v>
      </c>
      <c r="CA53" s="29">
        <v>12.51158392</v>
      </c>
      <c r="CB53" s="29">
        <v>1.3375494E-2</v>
      </c>
      <c r="CC53" s="29">
        <v>1.2218487E-2</v>
      </c>
      <c r="CD53" s="29">
        <v>11.9971377</v>
      </c>
      <c r="CE53" s="29">
        <v>1.6686916999999999E-2</v>
      </c>
      <c r="CF53" s="29">
        <v>1.4644427999999999E-2</v>
      </c>
      <c r="CG53" s="29">
        <v>11.824840999999999</v>
      </c>
      <c r="CH53" s="29">
        <v>1.5166238E-2</v>
      </c>
      <c r="CI53" s="29">
        <v>1.2459227E-2</v>
      </c>
      <c r="CJ53" s="29">
        <v>11.75635119</v>
      </c>
      <c r="CK53" s="29">
        <v>1.5198853999999999E-2</v>
      </c>
      <c r="CL53" s="29">
        <v>1.2577344000000001E-2</v>
      </c>
      <c r="CM53" s="29">
        <v>10.8375082</v>
      </c>
      <c r="CN53" s="29">
        <v>1.4978019E-2</v>
      </c>
      <c r="CO53" s="29">
        <v>1.3500697000000001E-2</v>
      </c>
      <c r="CP53" s="29">
        <v>10.442946109999999</v>
      </c>
      <c r="CQ53" s="29">
        <v>1.3608887E-2</v>
      </c>
      <c r="CR53" s="29">
        <v>1.2663198000000001E-2</v>
      </c>
      <c r="CS53" s="29">
        <v>10.365689270000001</v>
      </c>
      <c r="CT53" s="29">
        <v>1.3110749999999999E-2</v>
      </c>
      <c r="CU53" s="29">
        <v>1.2752332999999999E-2</v>
      </c>
      <c r="CV53" s="29">
        <v>10.318484059999999</v>
      </c>
      <c r="CW53" s="29">
        <v>1.3052513E-2</v>
      </c>
      <c r="CX53" s="29">
        <v>1.2703475000000001E-2</v>
      </c>
      <c r="CY53" s="29">
        <v>10.309251890000001</v>
      </c>
      <c r="CZ53" s="29">
        <v>1.3474827E-2</v>
      </c>
      <c r="DA53" s="29">
        <v>1.3444106000000001E-2</v>
      </c>
      <c r="DB53" s="29">
        <v>10.26302778</v>
      </c>
      <c r="DC53" s="29">
        <v>1.5363897E-2</v>
      </c>
      <c r="DD53" s="29">
        <v>1.5971524000000001E-2</v>
      </c>
      <c r="DE53" s="29">
        <v>12.90852258</v>
      </c>
      <c r="DF53" s="29">
        <v>1.6252539999999999E-2</v>
      </c>
      <c r="DG53" s="29">
        <v>1.7579299999999999E-2</v>
      </c>
      <c r="DH53" s="29">
        <v>17.316079510000002</v>
      </c>
      <c r="DI53" s="29">
        <v>0.41896111600000002</v>
      </c>
      <c r="DJ53" s="29">
        <v>0.43533016400000002</v>
      </c>
      <c r="DK53" s="29">
        <v>18.025475369999999</v>
      </c>
      <c r="DL53" s="29">
        <v>0.51615234899999995</v>
      </c>
      <c r="DM53" s="29">
        <v>0.71948351200000005</v>
      </c>
      <c r="DN53" s="29">
        <v>12.25786373</v>
      </c>
      <c r="DO53" s="29">
        <v>2.9390184E-2</v>
      </c>
      <c r="DP53" s="29">
        <v>3.0312452E-2</v>
      </c>
      <c r="DQ53" s="29">
        <v>15.92164796</v>
      </c>
      <c r="DR53" s="29">
        <v>0.36042267900000002</v>
      </c>
      <c r="DS53" s="29">
        <v>0.388270326</v>
      </c>
      <c r="DT53" s="29">
        <v>16.562551249999999</v>
      </c>
      <c r="DU53" s="29">
        <v>0.46032384900000001</v>
      </c>
      <c r="DV53" s="29">
        <v>0.66141051399999995</v>
      </c>
      <c r="DW53" s="29">
        <v>12.54780603</v>
      </c>
      <c r="DX53" s="29">
        <v>2.0509897999999999E-2</v>
      </c>
      <c r="DY53" s="29">
        <v>2.1805656E-2</v>
      </c>
      <c r="DZ53" s="29">
        <v>16.715148299999999</v>
      </c>
      <c r="EA53" s="29">
        <v>0.40527734999999998</v>
      </c>
      <c r="EB53" s="29">
        <v>0.42390177499999998</v>
      </c>
      <c r="EC53" s="29">
        <v>17.406910440000001</v>
      </c>
      <c r="ED53" s="29">
        <v>0.50200503799999996</v>
      </c>
      <c r="EE53" s="29">
        <v>0.70369268399999996</v>
      </c>
      <c r="EF53" s="29">
        <v>12.07724915</v>
      </c>
      <c r="EG53" s="29">
        <v>3.6520931999999999E-2</v>
      </c>
      <c r="EH53" s="29">
        <v>3.6361586000000001E-2</v>
      </c>
      <c r="EI53" s="29">
        <v>15.383191480000001</v>
      </c>
      <c r="EJ53" s="29">
        <v>0.337190618</v>
      </c>
      <c r="EK53" s="29">
        <v>0.37255449699999998</v>
      </c>
      <c r="EL53" s="29">
        <v>16.002471150000002</v>
      </c>
      <c r="EM53" s="29">
        <v>0.44201470500000001</v>
      </c>
      <c r="EN53" s="29">
        <v>0.65390491399999995</v>
      </c>
      <c r="EO53" s="29">
        <v>11.94312684</v>
      </c>
      <c r="EP53" s="29">
        <v>4.1964472000000003E-2</v>
      </c>
      <c r="EQ53" s="29">
        <v>4.1604953E-2</v>
      </c>
      <c r="ER53" s="29">
        <v>14.8267311</v>
      </c>
      <c r="ES53" s="29">
        <v>0.27353069200000002</v>
      </c>
      <c r="ET53" s="29">
        <v>0.299395305</v>
      </c>
      <c r="EU53" s="29">
        <v>15.35676469</v>
      </c>
      <c r="EV53" s="29">
        <v>0.36800899599999998</v>
      </c>
      <c r="EW53" s="29">
        <v>0.53946678800000003</v>
      </c>
      <c r="EX53" s="29">
        <v>11.90854158</v>
      </c>
      <c r="EY53" s="29">
        <v>4.7048377000000002E-2</v>
      </c>
      <c r="EZ53" s="29">
        <v>4.6677959999999998E-2</v>
      </c>
      <c r="FA53" s="29">
        <v>14.515321889999999</v>
      </c>
      <c r="FB53" s="29">
        <v>0.237670152</v>
      </c>
      <c r="FC53" s="29">
        <v>0.25350459800000003</v>
      </c>
      <c r="FD53" s="29">
        <v>14.986395610000001</v>
      </c>
      <c r="FE53" s="29">
        <v>0.316832059</v>
      </c>
      <c r="FF53" s="29">
        <v>0.47542468900000001</v>
      </c>
      <c r="FG53" s="29">
        <v>11.04590256</v>
      </c>
      <c r="FH53" s="29">
        <v>5.4102889000000001E-2</v>
      </c>
      <c r="FI53" s="29">
        <v>5.3510272999999997E-2</v>
      </c>
      <c r="FJ53" s="29">
        <v>13.293728209999999</v>
      </c>
      <c r="FK53" s="29">
        <v>0.21181610200000001</v>
      </c>
      <c r="FL53" s="29">
        <v>0.225467738</v>
      </c>
      <c r="FM53" s="29">
        <v>13.724141830000001</v>
      </c>
      <c r="FN53" s="29">
        <v>0.28015053499999998</v>
      </c>
      <c r="FO53" s="29">
        <v>0.439998424</v>
      </c>
      <c r="FP53" s="29">
        <v>10.7068402</v>
      </c>
      <c r="FQ53" s="29">
        <v>5.8472356000000003E-2</v>
      </c>
      <c r="FR53" s="29">
        <v>5.7872590000000002E-2</v>
      </c>
      <c r="FS53" s="29">
        <v>12.66929547</v>
      </c>
      <c r="FT53" s="29">
        <v>0.2185995</v>
      </c>
      <c r="FU53" s="29">
        <v>0.23104100299999999</v>
      </c>
      <c r="FV53" s="29">
        <v>13.11597995</v>
      </c>
      <c r="FW53" s="29">
        <v>0.28785198099999998</v>
      </c>
      <c r="FX53" s="29">
        <v>0.44567905099999999</v>
      </c>
      <c r="FY53" s="29">
        <v>10.663312680000001</v>
      </c>
      <c r="FZ53" s="29">
        <v>6.0645104999999998E-2</v>
      </c>
      <c r="GA53" s="29">
        <v>5.9312428E-2</v>
      </c>
      <c r="GB53" s="29">
        <v>12.480468009999999</v>
      </c>
      <c r="GC53" s="29">
        <v>0.19857182300000001</v>
      </c>
      <c r="GD53" s="29">
        <v>0.21335246399999999</v>
      </c>
      <c r="GE53" s="29">
        <v>12.90354567</v>
      </c>
      <c r="GF53" s="29">
        <v>0.27152833599999998</v>
      </c>
      <c r="GG53" s="29">
        <v>0.43775758599999998</v>
      </c>
      <c r="GH53" s="29">
        <v>10.640920189999999</v>
      </c>
      <c r="GI53" s="29">
        <v>6.2524026999999996E-2</v>
      </c>
      <c r="GJ53" s="29">
        <v>6.0760215999999999E-2</v>
      </c>
      <c r="GK53" s="29">
        <v>12.359197119999999</v>
      </c>
      <c r="GL53" s="29">
        <v>0.18456710000000001</v>
      </c>
      <c r="GM53" s="29">
        <v>0.20579378200000001</v>
      </c>
      <c r="GN53" s="29">
        <v>12.7677741</v>
      </c>
      <c r="GO53" s="29">
        <v>0.26176747299999997</v>
      </c>
      <c r="GP53" s="29">
        <v>0.43081511099999997</v>
      </c>
      <c r="GQ53" s="29">
        <v>10.6492118</v>
      </c>
      <c r="GR53" s="29">
        <v>6.1821762000000002E-2</v>
      </c>
      <c r="GS53" s="29">
        <v>6.0561470999999999E-2</v>
      </c>
      <c r="GT53" s="29">
        <v>12.314815640000001</v>
      </c>
      <c r="GU53" s="29">
        <v>0.16156013299999999</v>
      </c>
      <c r="GV53" s="29">
        <v>0.17869711099999999</v>
      </c>
      <c r="GW53" s="29">
        <v>12.681504540000001</v>
      </c>
      <c r="GX53" s="29">
        <v>0.23255050799999999</v>
      </c>
      <c r="GY53" s="29">
        <v>0.39113415400000001</v>
      </c>
      <c r="GZ53" s="29">
        <v>10.62997717</v>
      </c>
      <c r="HA53" s="29">
        <v>6.2104267999999997E-2</v>
      </c>
      <c r="HB53" s="29">
        <v>5.9443218999999999E-2</v>
      </c>
      <c r="HC53" s="29">
        <v>12.1984823</v>
      </c>
      <c r="HD53" s="29">
        <v>0.16083593800000001</v>
      </c>
      <c r="HE53" s="29">
        <v>0.18189280399999999</v>
      </c>
      <c r="HF53" s="29">
        <v>12.56798959</v>
      </c>
      <c r="HG53" s="29">
        <v>0.23833447799999999</v>
      </c>
      <c r="HH53" s="29">
        <v>0.39421018499999999</v>
      </c>
      <c r="HI53" s="29">
        <v>-41.987934080000002</v>
      </c>
      <c r="HJ53" s="29">
        <v>2.0944301140000001</v>
      </c>
      <c r="HK53" s="29">
        <v>1.6163040200000001</v>
      </c>
    </row>
    <row r="54" spans="1:219">
      <c r="A54">
        <v>201912552</v>
      </c>
      <c r="B54" t="s">
        <v>572</v>
      </c>
      <c r="C54">
        <v>52</v>
      </c>
      <c r="D54" s="22">
        <v>0.43429697</v>
      </c>
      <c r="E54" s="22">
        <v>1.7106171999999999E-2</v>
      </c>
      <c r="F54" s="22">
        <v>1.5650164000000001E-2</v>
      </c>
      <c r="G54" s="22" t="s">
        <v>645</v>
      </c>
      <c r="H54" s="22" t="s">
        <v>645</v>
      </c>
      <c r="I54" s="22" t="s">
        <v>645</v>
      </c>
      <c r="J54" s="22" t="s">
        <v>645</v>
      </c>
      <c r="K54" s="22" t="s">
        <v>645</v>
      </c>
      <c r="L54" s="22" t="s">
        <v>645</v>
      </c>
      <c r="M54" s="22">
        <v>0.41606870800000001</v>
      </c>
      <c r="N54" s="22">
        <v>1.6568342E-2</v>
      </c>
      <c r="O54" s="22">
        <v>1.4014354E-2</v>
      </c>
      <c r="P54" s="22" t="s">
        <v>645</v>
      </c>
      <c r="Q54" s="22" t="s">
        <v>645</v>
      </c>
      <c r="R54" s="22" t="s">
        <v>645</v>
      </c>
      <c r="S54" s="22" t="s">
        <v>645</v>
      </c>
      <c r="T54" s="22" t="s">
        <v>645</v>
      </c>
      <c r="U54" s="22" t="s">
        <v>645</v>
      </c>
      <c r="V54" s="23">
        <v>3504.928206</v>
      </c>
      <c r="W54" s="23">
        <v>21.000271210000001</v>
      </c>
      <c r="X54" s="23">
        <v>19.130594080000002</v>
      </c>
      <c r="Y54" s="23" t="s">
        <v>645</v>
      </c>
      <c r="Z54" s="23" t="s">
        <v>645</v>
      </c>
      <c r="AA54" s="23" t="s">
        <v>645</v>
      </c>
      <c r="AB54" s="23" t="s">
        <v>645</v>
      </c>
      <c r="AC54" s="23" t="s">
        <v>645</v>
      </c>
      <c r="AD54" s="23" t="s">
        <v>645</v>
      </c>
      <c r="AE54" s="22">
        <v>4.8386233059999997</v>
      </c>
      <c r="AF54" s="22">
        <v>1.5785534E-2</v>
      </c>
      <c r="AG54" s="22">
        <v>1.8503043E-2</v>
      </c>
      <c r="AH54" s="22" t="s">
        <v>645</v>
      </c>
      <c r="AI54" s="22" t="s">
        <v>645</v>
      </c>
      <c r="AJ54" s="22" t="s">
        <v>645</v>
      </c>
      <c r="AK54" s="22" t="s">
        <v>645</v>
      </c>
      <c r="AL54" s="22" t="s">
        <v>645</v>
      </c>
      <c r="AM54" s="22" t="s">
        <v>645</v>
      </c>
      <c r="AN54" s="22">
        <v>0.115456208</v>
      </c>
      <c r="AO54" s="22">
        <v>6.2651907000000007E-2</v>
      </c>
      <c r="AP54" s="22">
        <v>5.8142412999999997E-2</v>
      </c>
      <c r="AQ54" s="22">
        <v>-1.6336764239999999</v>
      </c>
      <c r="AR54" s="22">
        <v>4.4074397000000001E-2</v>
      </c>
      <c r="AS54" s="22">
        <v>3.7180871999999997E-2</v>
      </c>
      <c r="AT54" s="22">
        <v>2.3244680224485569E-2</v>
      </c>
      <c r="AU54" s="22">
        <v>2.2432351423898773E-3</v>
      </c>
      <c r="AV54" s="24">
        <v>2.0776954761961564E-3</v>
      </c>
      <c r="AW54" s="22" t="s">
        <v>645</v>
      </c>
      <c r="AX54" s="22" t="s">
        <v>645</v>
      </c>
      <c r="AY54" s="22" t="s">
        <v>645</v>
      </c>
      <c r="AZ54" s="22" t="s">
        <v>645</v>
      </c>
      <c r="BA54" s="22" t="s">
        <v>645</v>
      </c>
      <c r="BB54" s="24" t="s">
        <v>645</v>
      </c>
      <c r="BC54" s="22" t="s">
        <v>645</v>
      </c>
      <c r="BD54" s="22" t="s">
        <v>645</v>
      </c>
      <c r="BE54" s="22" t="s">
        <v>645</v>
      </c>
      <c r="BF54" s="22" t="s">
        <v>645</v>
      </c>
      <c r="BG54" s="22" t="s">
        <v>645</v>
      </c>
      <c r="BH54" s="24" t="s">
        <v>645</v>
      </c>
      <c r="BI54" s="22">
        <v>9.7279094149999992</v>
      </c>
      <c r="BJ54" s="22">
        <v>0.467448048</v>
      </c>
      <c r="BK54" s="22">
        <v>0.30056461400000001</v>
      </c>
      <c r="BL54" s="22">
        <v>5.3445287176637821</v>
      </c>
      <c r="BM54" s="22">
        <v>3.5228936967253026</v>
      </c>
      <c r="BN54" s="24">
        <v>5.3330806629229128</v>
      </c>
      <c r="BO54" s="23">
        <v>34.205490869999998</v>
      </c>
      <c r="BP54" s="23">
        <v>1.5892312580000001</v>
      </c>
      <c r="BQ54" s="23">
        <v>1.4163474730000001</v>
      </c>
      <c r="BR54" s="22">
        <v>0.27475548500000002</v>
      </c>
      <c r="BS54" s="22">
        <v>3.2618307999999999E-2</v>
      </c>
      <c r="BT54" s="22">
        <v>1.8192224E-2</v>
      </c>
      <c r="BU54" s="29">
        <v>14.933004800000001</v>
      </c>
      <c r="BV54" s="29">
        <v>2.2903841000000001E-2</v>
      </c>
      <c r="BW54" s="29">
        <v>2.2533133E-2</v>
      </c>
      <c r="BX54" s="29">
        <v>13.44896535</v>
      </c>
      <c r="BY54" s="29">
        <v>2.1730085E-2</v>
      </c>
      <c r="BZ54" s="29">
        <v>2.0898409E-2</v>
      </c>
      <c r="CA54" s="29">
        <v>14.31806576</v>
      </c>
      <c r="CB54" s="29">
        <v>2.1274985E-2</v>
      </c>
      <c r="CC54" s="29">
        <v>2.1128824000000001E-2</v>
      </c>
      <c r="CD54" s="29">
        <v>12.902671850000001</v>
      </c>
      <c r="CE54" s="29">
        <v>2.3173637E-2</v>
      </c>
      <c r="CF54" s="29">
        <v>2.3015062999999999E-2</v>
      </c>
      <c r="CG54" s="29">
        <v>11.81393005</v>
      </c>
      <c r="CH54" s="29">
        <v>1.1544119E-2</v>
      </c>
      <c r="CI54" s="29">
        <v>1.2410457E-2</v>
      </c>
      <c r="CJ54" s="29">
        <v>11.184117990000001</v>
      </c>
      <c r="CK54" s="29">
        <v>9.4193939999999993E-3</v>
      </c>
      <c r="CL54" s="29">
        <v>9.3588290000000008E-3</v>
      </c>
      <c r="CM54" s="29">
        <v>9.7644998619999992</v>
      </c>
      <c r="CN54" s="29">
        <v>9.8717619999999992E-3</v>
      </c>
      <c r="CO54" s="29">
        <v>1.0164952E-2</v>
      </c>
      <c r="CP54" s="29">
        <v>9.1527932419999996</v>
      </c>
      <c r="CQ54" s="29">
        <v>1.1130644E-2</v>
      </c>
      <c r="CR54" s="29">
        <v>1.1034614999999999E-2</v>
      </c>
      <c r="CS54" s="29">
        <v>8.9175199539999994</v>
      </c>
      <c r="CT54" s="29">
        <v>1.0228045E-2</v>
      </c>
      <c r="CU54" s="29">
        <v>1.0259456E-2</v>
      </c>
      <c r="CV54" s="29">
        <v>8.7920609800000005</v>
      </c>
      <c r="CW54" s="29">
        <v>9.2121879999999996E-3</v>
      </c>
      <c r="CX54" s="29">
        <v>9.6652630000000003E-3</v>
      </c>
      <c r="CY54" s="29">
        <v>8.6341272839999998</v>
      </c>
      <c r="CZ54" s="29">
        <v>1.1721443E-2</v>
      </c>
      <c r="DA54" s="29">
        <v>1.1805493E-2</v>
      </c>
      <c r="DB54" s="29">
        <v>8.5361441389999992</v>
      </c>
      <c r="DC54" s="29">
        <v>1.3191433000000001E-2</v>
      </c>
      <c r="DD54" s="29">
        <v>1.2895761E-2</v>
      </c>
      <c r="DE54" s="29" t="s">
        <v>645</v>
      </c>
      <c r="DF54" s="29" t="s">
        <v>645</v>
      </c>
      <c r="DG54" s="29" t="s">
        <v>645</v>
      </c>
      <c r="DH54" s="29" t="s">
        <v>645</v>
      </c>
      <c r="DI54" s="29" t="s">
        <v>645</v>
      </c>
      <c r="DJ54" s="29" t="s">
        <v>645</v>
      </c>
      <c r="DK54" s="29" t="s">
        <v>645</v>
      </c>
      <c r="DL54" s="29" t="s">
        <v>645</v>
      </c>
      <c r="DM54" s="29" t="s">
        <v>645</v>
      </c>
      <c r="DN54" s="29" t="s">
        <v>645</v>
      </c>
      <c r="DO54" s="29" t="s">
        <v>645</v>
      </c>
      <c r="DP54" s="29" t="s">
        <v>645</v>
      </c>
      <c r="DQ54" s="29" t="s">
        <v>645</v>
      </c>
      <c r="DR54" s="29" t="s">
        <v>645</v>
      </c>
      <c r="DS54" s="29" t="s">
        <v>645</v>
      </c>
      <c r="DT54" s="29" t="s">
        <v>645</v>
      </c>
      <c r="DU54" s="29" t="s">
        <v>645</v>
      </c>
      <c r="DV54" s="29" t="s">
        <v>645</v>
      </c>
      <c r="DW54" s="29" t="s">
        <v>645</v>
      </c>
      <c r="DX54" s="29" t="s">
        <v>645</v>
      </c>
      <c r="DY54" s="29" t="s">
        <v>645</v>
      </c>
      <c r="DZ54" s="29" t="s">
        <v>645</v>
      </c>
      <c r="EA54" s="29" t="s">
        <v>645</v>
      </c>
      <c r="EB54" s="29" t="s">
        <v>645</v>
      </c>
      <c r="EC54" s="29" t="s">
        <v>645</v>
      </c>
      <c r="ED54" s="29" t="s">
        <v>645</v>
      </c>
      <c r="EE54" s="29" t="s">
        <v>645</v>
      </c>
      <c r="EF54" s="29" t="s">
        <v>645</v>
      </c>
      <c r="EG54" s="29" t="s">
        <v>645</v>
      </c>
      <c r="EH54" s="29" t="s">
        <v>645</v>
      </c>
      <c r="EI54" s="29" t="s">
        <v>645</v>
      </c>
      <c r="EJ54" s="29" t="s">
        <v>645</v>
      </c>
      <c r="EK54" s="29" t="s">
        <v>645</v>
      </c>
      <c r="EL54" s="29" t="s">
        <v>645</v>
      </c>
      <c r="EM54" s="29" t="s">
        <v>645</v>
      </c>
      <c r="EN54" s="29" t="s">
        <v>645</v>
      </c>
      <c r="EO54" s="29" t="s">
        <v>645</v>
      </c>
      <c r="EP54" s="29" t="s">
        <v>645</v>
      </c>
      <c r="EQ54" s="29" t="s">
        <v>645</v>
      </c>
      <c r="ER54" s="29" t="s">
        <v>645</v>
      </c>
      <c r="ES54" s="29" t="s">
        <v>645</v>
      </c>
      <c r="ET54" s="29" t="s">
        <v>645</v>
      </c>
      <c r="EU54" s="29" t="s">
        <v>645</v>
      </c>
      <c r="EV54" s="29" t="s">
        <v>645</v>
      </c>
      <c r="EW54" s="29" t="s">
        <v>645</v>
      </c>
      <c r="EX54" s="29" t="s">
        <v>645</v>
      </c>
      <c r="EY54" s="29" t="s">
        <v>645</v>
      </c>
      <c r="EZ54" s="29" t="s">
        <v>645</v>
      </c>
      <c r="FA54" s="29" t="s">
        <v>645</v>
      </c>
      <c r="FB54" s="29" t="s">
        <v>645</v>
      </c>
      <c r="FC54" s="29" t="s">
        <v>645</v>
      </c>
      <c r="FD54" s="29" t="s">
        <v>645</v>
      </c>
      <c r="FE54" s="29" t="s">
        <v>645</v>
      </c>
      <c r="FF54" s="29" t="s">
        <v>645</v>
      </c>
      <c r="FG54" s="29" t="s">
        <v>645</v>
      </c>
      <c r="FH54" s="29" t="s">
        <v>645</v>
      </c>
      <c r="FI54" s="29" t="s">
        <v>645</v>
      </c>
      <c r="FJ54" s="29" t="s">
        <v>645</v>
      </c>
      <c r="FK54" s="29" t="s">
        <v>645</v>
      </c>
      <c r="FL54" s="29" t="s">
        <v>645</v>
      </c>
      <c r="FM54" s="29" t="s">
        <v>645</v>
      </c>
      <c r="FN54" s="29" t="s">
        <v>645</v>
      </c>
      <c r="FO54" s="29" t="s">
        <v>645</v>
      </c>
      <c r="FP54" s="29" t="s">
        <v>645</v>
      </c>
      <c r="FQ54" s="29" t="s">
        <v>645</v>
      </c>
      <c r="FR54" s="29" t="s">
        <v>645</v>
      </c>
      <c r="FS54" s="29" t="s">
        <v>645</v>
      </c>
      <c r="FT54" s="29" t="s">
        <v>645</v>
      </c>
      <c r="FU54" s="29" t="s">
        <v>645</v>
      </c>
      <c r="FV54" s="29" t="s">
        <v>645</v>
      </c>
      <c r="FW54" s="29" t="s">
        <v>645</v>
      </c>
      <c r="FX54" s="29" t="s">
        <v>645</v>
      </c>
      <c r="FY54" s="29" t="s">
        <v>645</v>
      </c>
      <c r="FZ54" s="29" t="s">
        <v>645</v>
      </c>
      <c r="GA54" s="29" t="s">
        <v>645</v>
      </c>
      <c r="GB54" s="29" t="s">
        <v>645</v>
      </c>
      <c r="GC54" s="29" t="s">
        <v>645</v>
      </c>
      <c r="GD54" s="29" t="s">
        <v>645</v>
      </c>
      <c r="GE54" s="29" t="s">
        <v>645</v>
      </c>
      <c r="GF54" s="29" t="s">
        <v>645</v>
      </c>
      <c r="GG54" s="29" t="s">
        <v>645</v>
      </c>
      <c r="GH54" s="29" t="s">
        <v>645</v>
      </c>
      <c r="GI54" s="29" t="s">
        <v>645</v>
      </c>
      <c r="GJ54" s="29" t="s">
        <v>645</v>
      </c>
      <c r="GK54" s="29" t="s">
        <v>645</v>
      </c>
      <c r="GL54" s="29" t="s">
        <v>645</v>
      </c>
      <c r="GM54" s="29" t="s">
        <v>645</v>
      </c>
      <c r="GN54" s="29" t="s">
        <v>645</v>
      </c>
      <c r="GO54" s="29" t="s">
        <v>645</v>
      </c>
      <c r="GP54" s="29" t="s">
        <v>645</v>
      </c>
      <c r="GQ54" s="29" t="s">
        <v>645</v>
      </c>
      <c r="GR54" s="29" t="s">
        <v>645</v>
      </c>
      <c r="GS54" s="29" t="s">
        <v>645</v>
      </c>
      <c r="GT54" s="29" t="s">
        <v>645</v>
      </c>
      <c r="GU54" s="29" t="s">
        <v>645</v>
      </c>
      <c r="GV54" s="29" t="s">
        <v>645</v>
      </c>
      <c r="GW54" s="29" t="s">
        <v>645</v>
      </c>
      <c r="GX54" s="29" t="s">
        <v>645</v>
      </c>
      <c r="GY54" s="29" t="s">
        <v>645</v>
      </c>
      <c r="GZ54" s="29" t="s">
        <v>645</v>
      </c>
      <c r="HA54" s="29" t="s">
        <v>645</v>
      </c>
      <c r="HB54" s="29" t="s">
        <v>645</v>
      </c>
      <c r="HC54" s="29" t="s">
        <v>645</v>
      </c>
      <c r="HD54" s="29" t="s">
        <v>645</v>
      </c>
      <c r="HE54" s="29" t="s">
        <v>645</v>
      </c>
      <c r="HF54" s="29" t="s">
        <v>645</v>
      </c>
      <c r="HG54" s="29" t="s">
        <v>645</v>
      </c>
      <c r="HH54" s="29" t="s">
        <v>645</v>
      </c>
      <c r="HI54" s="29">
        <v>0.93640213900000002</v>
      </c>
      <c r="HJ54" s="29">
        <v>1.701631482</v>
      </c>
      <c r="HK54" s="29">
        <v>1.1119072189999999</v>
      </c>
    </row>
    <row r="55" spans="1:219">
      <c r="A55">
        <v>201920032</v>
      </c>
      <c r="B55" t="s">
        <v>740</v>
      </c>
      <c r="C55">
        <v>53</v>
      </c>
      <c r="D55" s="22">
        <v>0.98378826900000005</v>
      </c>
      <c r="E55" s="22">
        <v>6.0336708000000003E-2</v>
      </c>
      <c r="F55" s="22">
        <v>7.3824680000000004E-2</v>
      </c>
      <c r="G55" s="22" t="s">
        <v>645</v>
      </c>
      <c r="H55" s="22" t="s">
        <v>645</v>
      </c>
      <c r="I55" s="22" t="s">
        <v>645</v>
      </c>
      <c r="J55" s="22" t="s">
        <v>645</v>
      </c>
      <c r="K55" s="22" t="s">
        <v>645</v>
      </c>
      <c r="L55" s="22" t="s">
        <v>645</v>
      </c>
      <c r="M55" s="22">
        <v>0.97203252299999998</v>
      </c>
      <c r="N55" s="22">
        <v>8.7965493000000006E-2</v>
      </c>
      <c r="O55" s="22">
        <v>0.17764596699999999</v>
      </c>
      <c r="P55" s="22" t="s">
        <v>645</v>
      </c>
      <c r="Q55" s="22" t="s">
        <v>645</v>
      </c>
      <c r="R55" s="22" t="s">
        <v>645</v>
      </c>
      <c r="S55" s="22" t="s">
        <v>645</v>
      </c>
      <c r="T55" s="22" t="s">
        <v>645</v>
      </c>
      <c r="U55" s="22" t="s">
        <v>645</v>
      </c>
      <c r="V55" s="23">
        <v>5767.6870570000001</v>
      </c>
      <c r="W55" s="23">
        <v>124.9178938</v>
      </c>
      <c r="X55" s="23">
        <v>135.3717192</v>
      </c>
      <c r="Y55" s="23" t="s">
        <v>645</v>
      </c>
      <c r="Z55" s="23" t="s">
        <v>645</v>
      </c>
      <c r="AA55" s="23" t="s">
        <v>645</v>
      </c>
      <c r="AB55" s="23" t="s">
        <v>645</v>
      </c>
      <c r="AC55" s="23" t="s">
        <v>645</v>
      </c>
      <c r="AD55" s="23" t="s">
        <v>645</v>
      </c>
      <c r="AE55" s="22">
        <v>4.459656861</v>
      </c>
      <c r="AF55" s="22">
        <v>0.113316496</v>
      </c>
      <c r="AG55" s="22">
        <v>6.3126632000000002E-2</v>
      </c>
      <c r="AH55" s="22" t="s">
        <v>645</v>
      </c>
      <c r="AI55" s="22" t="s">
        <v>645</v>
      </c>
      <c r="AJ55" s="22" t="s">
        <v>645</v>
      </c>
      <c r="AK55" s="22" t="s">
        <v>645</v>
      </c>
      <c r="AL55" s="22" t="s">
        <v>645</v>
      </c>
      <c r="AM55" s="22" t="s">
        <v>645</v>
      </c>
      <c r="AN55" s="22">
        <v>-3.4413524000000001E-2</v>
      </c>
      <c r="AO55" s="22">
        <v>0.15015853900000001</v>
      </c>
      <c r="AP55" s="22">
        <v>0.124256773</v>
      </c>
      <c r="AQ55" s="22">
        <v>-2.1308466000000002E-2</v>
      </c>
      <c r="AR55" s="22">
        <v>0.114170598</v>
      </c>
      <c r="AS55" s="22">
        <v>0.16994907000000001</v>
      </c>
      <c r="AT55" s="22">
        <v>0.95211966251933566</v>
      </c>
      <c r="AU55" s="22">
        <v>0.22010305190279378</v>
      </c>
      <c r="AV55" s="24">
        <v>0.45600337565363869</v>
      </c>
      <c r="AW55" s="22" t="s">
        <v>645</v>
      </c>
      <c r="AX55" s="22" t="s">
        <v>645</v>
      </c>
      <c r="AY55" s="22" t="s">
        <v>645</v>
      </c>
      <c r="AZ55" s="22" t="s">
        <v>645</v>
      </c>
      <c r="BA55" s="22" t="s">
        <v>645</v>
      </c>
      <c r="BB55" s="24" t="s">
        <v>645</v>
      </c>
      <c r="BC55" s="22" t="s">
        <v>645</v>
      </c>
      <c r="BD55" s="22" t="s">
        <v>645</v>
      </c>
      <c r="BE55" s="22" t="s">
        <v>645</v>
      </c>
      <c r="BF55" s="22" t="s">
        <v>645</v>
      </c>
      <c r="BG55" s="22" t="s">
        <v>645</v>
      </c>
      <c r="BH55" s="24" t="s">
        <v>645</v>
      </c>
      <c r="BI55" s="22">
        <v>9.5563692610000004</v>
      </c>
      <c r="BJ55" s="22">
        <v>0.39346631999999998</v>
      </c>
      <c r="BK55" s="22">
        <v>0.30171115700000001</v>
      </c>
      <c r="BL55" s="22">
        <v>3.6005534385564495</v>
      </c>
      <c r="BM55" s="22">
        <v>2.145419597240692</v>
      </c>
      <c r="BN55" s="24">
        <v>3.6118567464906248</v>
      </c>
      <c r="BO55" s="23">
        <v>397.67098620000002</v>
      </c>
      <c r="BP55" s="23">
        <v>38.391152269999999</v>
      </c>
      <c r="BQ55" s="23">
        <v>85.362820279999994</v>
      </c>
      <c r="BR55" s="22">
        <v>0.14652697200000001</v>
      </c>
      <c r="BS55" s="22">
        <v>9.5157907999999999E-2</v>
      </c>
      <c r="BT55" s="22">
        <v>9.9573592000000002E-2</v>
      </c>
      <c r="BU55" s="29">
        <v>13.784299900000001</v>
      </c>
      <c r="BV55" s="29">
        <v>1.9140259999999999E-2</v>
      </c>
      <c r="BW55" s="29">
        <v>1.8892997000000002E-2</v>
      </c>
      <c r="BX55" s="29">
        <v>13.035441759999999</v>
      </c>
      <c r="BY55" s="29">
        <v>1.7182833000000002E-2</v>
      </c>
      <c r="BZ55" s="29">
        <v>1.6556807999999999E-2</v>
      </c>
      <c r="CA55" s="29">
        <v>13.377591710000001</v>
      </c>
      <c r="CB55" s="29">
        <v>1.6862950000000002E-2</v>
      </c>
      <c r="CC55" s="29">
        <v>1.6146213999999999E-2</v>
      </c>
      <c r="CD55" s="29">
        <v>12.82455313</v>
      </c>
      <c r="CE55" s="29">
        <v>1.8173952E-2</v>
      </c>
      <c r="CF55" s="29">
        <v>1.8316758999999998E-2</v>
      </c>
      <c r="CG55" s="29">
        <v>12.678082979999999</v>
      </c>
      <c r="CH55" s="29">
        <v>1.4443934E-2</v>
      </c>
      <c r="CI55" s="29">
        <v>1.5247897E-2</v>
      </c>
      <c r="CJ55" s="29">
        <v>12.63846777</v>
      </c>
      <c r="CK55" s="29">
        <v>1.2652827E-2</v>
      </c>
      <c r="CL55" s="29">
        <v>1.3310226E-2</v>
      </c>
      <c r="CM55" s="29">
        <v>11.757185850000001</v>
      </c>
      <c r="CN55" s="29">
        <v>1.0784742E-2</v>
      </c>
      <c r="CO55" s="29">
        <v>1.1492472E-2</v>
      </c>
      <c r="CP55" s="29">
        <v>11.4157578</v>
      </c>
      <c r="CQ55" s="29">
        <v>1.0692859000000001E-2</v>
      </c>
      <c r="CR55" s="29">
        <v>1.1685116000000001E-2</v>
      </c>
      <c r="CS55" s="29">
        <v>11.36837002</v>
      </c>
      <c r="CT55" s="29">
        <v>1.0501689999999999E-2</v>
      </c>
      <c r="CU55" s="29">
        <v>1.1030862000000001E-2</v>
      </c>
      <c r="CV55" s="29">
        <v>11.346368569999999</v>
      </c>
      <c r="CW55" s="29">
        <v>1.0696414E-2</v>
      </c>
      <c r="CX55" s="29">
        <v>1.1153031000000001E-2</v>
      </c>
      <c r="CY55" s="29">
        <v>11.36972813</v>
      </c>
      <c r="CZ55" s="29">
        <v>1.1988699E-2</v>
      </c>
      <c r="DA55" s="29">
        <v>1.1744689000000001E-2</v>
      </c>
      <c r="DB55" s="29">
        <v>11.33870703</v>
      </c>
      <c r="DC55" s="29">
        <v>1.2502611E-2</v>
      </c>
      <c r="DD55" s="29">
        <v>1.2589217E-2</v>
      </c>
      <c r="DE55" s="29" t="s">
        <v>645</v>
      </c>
      <c r="DF55" s="29" t="s">
        <v>645</v>
      </c>
      <c r="DG55" s="29" t="s">
        <v>645</v>
      </c>
      <c r="DH55" s="29" t="s">
        <v>645</v>
      </c>
      <c r="DI55" s="29" t="s">
        <v>645</v>
      </c>
      <c r="DJ55" s="29" t="s">
        <v>645</v>
      </c>
      <c r="DK55" s="29" t="s">
        <v>645</v>
      </c>
      <c r="DL55" s="29" t="s">
        <v>645</v>
      </c>
      <c r="DM55" s="29" t="s">
        <v>645</v>
      </c>
      <c r="DN55" s="29" t="s">
        <v>645</v>
      </c>
      <c r="DO55" s="29" t="s">
        <v>645</v>
      </c>
      <c r="DP55" s="29" t="s">
        <v>645</v>
      </c>
      <c r="DQ55" s="29" t="s">
        <v>645</v>
      </c>
      <c r="DR55" s="29" t="s">
        <v>645</v>
      </c>
      <c r="DS55" s="29" t="s">
        <v>645</v>
      </c>
      <c r="DT55" s="29" t="s">
        <v>645</v>
      </c>
      <c r="DU55" s="29" t="s">
        <v>645</v>
      </c>
      <c r="DV55" s="29" t="s">
        <v>645</v>
      </c>
      <c r="DW55" s="29" t="s">
        <v>645</v>
      </c>
      <c r="DX55" s="29" t="s">
        <v>645</v>
      </c>
      <c r="DY55" s="29" t="s">
        <v>645</v>
      </c>
      <c r="DZ55" s="29" t="s">
        <v>645</v>
      </c>
      <c r="EA55" s="29" t="s">
        <v>645</v>
      </c>
      <c r="EB55" s="29" t="s">
        <v>645</v>
      </c>
      <c r="EC55" s="29" t="s">
        <v>645</v>
      </c>
      <c r="ED55" s="29" t="s">
        <v>645</v>
      </c>
      <c r="EE55" s="29" t="s">
        <v>645</v>
      </c>
      <c r="EF55" s="29" t="s">
        <v>645</v>
      </c>
      <c r="EG55" s="29" t="s">
        <v>645</v>
      </c>
      <c r="EH55" s="29" t="s">
        <v>645</v>
      </c>
      <c r="EI55" s="29" t="s">
        <v>645</v>
      </c>
      <c r="EJ55" s="29" t="s">
        <v>645</v>
      </c>
      <c r="EK55" s="29" t="s">
        <v>645</v>
      </c>
      <c r="EL55" s="29" t="s">
        <v>645</v>
      </c>
      <c r="EM55" s="29" t="s">
        <v>645</v>
      </c>
      <c r="EN55" s="29" t="s">
        <v>645</v>
      </c>
      <c r="EO55" s="29" t="s">
        <v>645</v>
      </c>
      <c r="EP55" s="29" t="s">
        <v>645</v>
      </c>
      <c r="EQ55" s="29" t="s">
        <v>645</v>
      </c>
      <c r="ER55" s="29" t="s">
        <v>645</v>
      </c>
      <c r="ES55" s="29" t="s">
        <v>645</v>
      </c>
      <c r="ET55" s="29" t="s">
        <v>645</v>
      </c>
      <c r="EU55" s="29" t="s">
        <v>645</v>
      </c>
      <c r="EV55" s="29" t="s">
        <v>645</v>
      </c>
      <c r="EW55" s="29" t="s">
        <v>645</v>
      </c>
      <c r="EX55" s="29" t="s">
        <v>645</v>
      </c>
      <c r="EY55" s="29" t="s">
        <v>645</v>
      </c>
      <c r="EZ55" s="29" t="s">
        <v>645</v>
      </c>
      <c r="FA55" s="29" t="s">
        <v>645</v>
      </c>
      <c r="FB55" s="29" t="s">
        <v>645</v>
      </c>
      <c r="FC55" s="29" t="s">
        <v>645</v>
      </c>
      <c r="FD55" s="29" t="s">
        <v>645</v>
      </c>
      <c r="FE55" s="29" t="s">
        <v>645</v>
      </c>
      <c r="FF55" s="29" t="s">
        <v>645</v>
      </c>
      <c r="FG55" s="29" t="s">
        <v>645</v>
      </c>
      <c r="FH55" s="29" t="s">
        <v>645</v>
      </c>
      <c r="FI55" s="29" t="s">
        <v>645</v>
      </c>
      <c r="FJ55" s="29" t="s">
        <v>645</v>
      </c>
      <c r="FK55" s="29" t="s">
        <v>645</v>
      </c>
      <c r="FL55" s="29" t="s">
        <v>645</v>
      </c>
      <c r="FM55" s="29" t="s">
        <v>645</v>
      </c>
      <c r="FN55" s="29" t="s">
        <v>645</v>
      </c>
      <c r="FO55" s="29" t="s">
        <v>645</v>
      </c>
      <c r="FP55" s="29" t="s">
        <v>645</v>
      </c>
      <c r="FQ55" s="29" t="s">
        <v>645</v>
      </c>
      <c r="FR55" s="29" t="s">
        <v>645</v>
      </c>
      <c r="FS55" s="29" t="s">
        <v>645</v>
      </c>
      <c r="FT55" s="29" t="s">
        <v>645</v>
      </c>
      <c r="FU55" s="29" t="s">
        <v>645</v>
      </c>
      <c r="FV55" s="29" t="s">
        <v>645</v>
      </c>
      <c r="FW55" s="29" t="s">
        <v>645</v>
      </c>
      <c r="FX55" s="29" t="s">
        <v>645</v>
      </c>
      <c r="FY55" s="29" t="s">
        <v>645</v>
      </c>
      <c r="FZ55" s="29" t="s">
        <v>645</v>
      </c>
      <c r="GA55" s="29" t="s">
        <v>645</v>
      </c>
      <c r="GB55" s="29" t="s">
        <v>645</v>
      </c>
      <c r="GC55" s="29" t="s">
        <v>645</v>
      </c>
      <c r="GD55" s="29" t="s">
        <v>645</v>
      </c>
      <c r="GE55" s="29" t="s">
        <v>645</v>
      </c>
      <c r="GF55" s="29" t="s">
        <v>645</v>
      </c>
      <c r="GG55" s="29" t="s">
        <v>645</v>
      </c>
      <c r="GH55" s="29" t="s">
        <v>645</v>
      </c>
      <c r="GI55" s="29" t="s">
        <v>645</v>
      </c>
      <c r="GJ55" s="29" t="s">
        <v>645</v>
      </c>
      <c r="GK55" s="29" t="s">
        <v>645</v>
      </c>
      <c r="GL55" s="29" t="s">
        <v>645</v>
      </c>
      <c r="GM55" s="29" t="s">
        <v>645</v>
      </c>
      <c r="GN55" s="29" t="s">
        <v>645</v>
      </c>
      <c r="GO55" s="29" t="s">
        <v>645</v>
      </c>
      <c r="GP55" s="29" t="s">
        <v>645</v>
      </c>
      <c r="GQ55" s="29" t="s">
        <v>645</v>
      </c>
      <c r="GR55" s="29" t="s">
        <v>645</v>
      </c>
      <c r="GS55" s="29" t="s">
        <v>645</v>
      </c>
      <c r="GT55" s="29" t="s">
        <v>645</v>
      </c>
      <c r="GU55" s="29" t="s">
        <v>645</v>
      </c>
      <c r="GV55" s="29" t="s">
        <v>645</v>
      </c>
      <c r="GW55" s="29" t="s">
        <v>645</v>
      </c>
      <c r="GX55" s="29" t="s">
        <v>645</v>
      </c>
      <c r="GY55" s="29" t="s">
        <v>645</v>
      </c>
      <c r="GZ55" s="29" t="s">
        <v>645</v>
      </c>
      <c r="HA55" s="29" t="s">
        <v>645</v>
      </c>
      <c r="HB55" s="29" t="s">
        <v>645</v>
      </c>
      <c r="HC55" s="29" t="s">
        <v>645</v>
      </c>
      <c r="HD55" s="29" t="s">
        <v>645</v>
      </c>
      <c r="HE55" s="29" t="s">
        <v>645</v>
      </c>
      <c r="HF55" s="29" t="s">
        <v>645</v>
      </c>
      <c r="HG55" s="29" t="s">
        <v>645</v>
      </c>
      <c r="HH55" s="29" t="s">
        <v>645</v>
      </c>
      <c r="HI55" s="29">
        <v>12.31458203</v>
      </c>
      <c r="HJ55" s="29">
        <v>1.4331429769999999</v>
      </c>
      <c r="HK55" s="29">
        <v>0.810347441</v>
      </c>
    </row>
    <row r="56" spans="1:219">
      <c r="A56">
        <v>201928968</v>
      </c>
      <c r="B56" t="s">
        <v>571</v>
      </c>
      <c r="C56">
        <v>54</v>
      </c>
      <c r="D56" s="22">
        <v>1.2541698779999999</v>
      </c>
      <c r="E56" s="22">
        <v>5.9137281E-2</v>
      </c>
      <c r="F56" s="22">
        <v>5.5120703E-2</v>
      </c>
      <c r="G56" s="22">
        <v>0.33376884699999998</v>
      </c>
      <c r="H56" s="22">
        <v>0.13450667499999999</v>
      </c>
      <c r="I56" s="22">
        <v>0.15156861199999999</v>
      </c>
      <c r="J56" s="22" t="s">
        <v>645</v>
      </c>
      <c r="K56" s="22" t="s">
        <v>645</v>
      </c>
      <c r="L56" s="22" t="s">
        <v>645</v>
      </c>
      <c r="M56" s="22">
        <v>1.3215335239999999</v>
      </c>
      <c r="N56" s="22">
        <v>6.9019358000000003E-2</v>
      </c>
      <c r="O56" s="22">
        <v>7.7972510999999994E-2</v>
      </c>
      <c r="P56" s="22">
        <v>0.32367077999999999</v>
      </c>
      <c r="Q56" s="22">
        <v>0.10870118099999999</v>
      </c>
      <c r="R56" s="22">
        <v>0.13379940100000001</v>
      </c>
      <c r="S56" s="22" t="s">
        <v>645</v>
      </c>
      <c r="T56" s="22" t="s">
        <v>645</v>
      </c>
      <c r="U56" s="22" t="s">
        <v>645</v>
      </c>
      <c r="V56" s="23">
        <v>6637.8094389999997</v>
      </c>
      <c r="W56" s="23">
        <v>171.575413</v>
      </c>
      <c r="X56" s="23">
        <v>216.59190240000001</v>
      </c>
      <c r="Y56" s="23">
        <v>3441.0168659999999</v>
      </c>
      <c r="Z56" s="23">
        <v>166.86516610000001</v>
      </c>
      <c r="AA56" s="23">
        <v>270.9808989</v>
      </c>
      <c r="AB56" s="23" t="s">
        <v>645</v>
      </c>
      <c r="AC56" s="23" t="s">
        <v>645</v>
      </c>
      <c r="AD56" s="23" t="s">
        <v>645</v>
      </c>
      <c r="AE56" s="22">
        <v>4.2946840259999997</v>
      </c>
      <c r="AF56" s="22">
        <v>3.7031446000000003E-2</v>
      </c>
      <c r="AG56" s="22">
        <v>3.2629488999999998E-2</v>
      </c>
      <c r="AH56" s="22">
        <v>4.9414200429999999</v>
      </c>
      <c r="AI56" s="22">
        <v>0.13829931300000001</v>
      </c>
      <c r="AJ56" s="22">
        <v>0.13023251599999999</v>
      </c>
      <c r="AK56" s="22" t="s">
        <v>645</v>
      </c>
      <c r="AL56" s="22" t="s">
        <v>645</v>
      </c>
      <c r="AM56" s="22" t="s">
        <v>645</v>
      </c>
      <c r="AN56" s="22">
        <v>-0.110143754</v>
      </c>
      <c r="AO56" s="22">
        <v>0.19960807899999999</v>
      </c>
      <c r="AP56" s="22">
        <v>0.173342315</v>
      </c>
      <c r="AQ56" s="22">
        <v>0.48655157199999999</v>
      </c>
      <c r="AR56" s="22">
        <v>6.5426499999999999E-2</v>
      </c>
      <c r="AS56" s="22">
        <v>6.6705100000000003E-2</v>
      </c>
      <c r="AT56" s="22">
        <v>3.06585472474295</v>
      </c>
      <c r="AU56" s="22">
        <v>0.42876399534573117</v>
      </c>
      <c r="AV56" s="24">
        <v>0.50898579592190396</v>
      </c>
      <c r="AW56" s="22">
        <v>-1.8785076839999999</v>
      </c>
      <c r="AX56" s="22">
        <v>0.44049846999999998</v>
      </c>
      <c r="AY56" s="22">
        <v>0.42502542100000001</v>
      </c>
      <c r="AZ56" s="22">
        <v>1.3227943035188082E-2</v>
      </c>
      <c r="BA56" s="22">
        <v>8.4306765270905221E-3</v>
      </c>
      <c r="BB56" s="24">
        <v>2.1970036706927973E-2</v>
      </c>
      <c r="BC56" s="22" t="s">
        <v>645</v>
      </c>
      <c r="BD56" s="22" t="s">
        <v>645</v>
      </c>
      <c r="BE56" s="22" t="s">
        <v>645</v>
      </c>
      <c r="BF56" s="22" t="s">
        <v>645</v>
      </c>
      <c r="BG56" s="22" t="s">
        <v>645</v>
      </c>
      <c r="BH56" s="24" t="s">
        <v>645</v>
      </c>
      <c r="BI56" s="22">
        <v>9.2139853130000002</v>
      </c>
      <c r="BJ56" s="22">
        <v>9.0527419999999997E-2</v>
      </c>
      <c r="BK56" s="22">
        <v>0.140821322</v>
      </c>
      <c r="BL56" s="22">
        <v>1.6367611683925689</v>
      </c>
      <c r="BM56" s="22">
        <v>0.30796645073771023</v>
      </c>
      <c r="BN56" s="24">
        <v>0.62687505483969763</v>
      </c>
      <c r="BO56" s="23">
        <v>62.645134929999998</v>
      </c>
      <c r="BP56" s="23">
        <v>3.2193164749999998</v>
      </c>
      <c r="BQ56" s="23">
        <v>3.7411454829999999</v>
      </c>
      <c r="BR56" s="22">
        <v>0.24402358599999999</v>
      </c>
      <c r="BS56" s="22">
        <v>7.9998294999999997E-2</v>
      </c>
      <c r="BT56" s="22">
        <v>3.9817129999999999E-2</v>
      </c>
      <c r="BU56" s="29">
        <v>8.2699485849999999</v>
      </c>
      <c r="BV56" s="29">
        <v>0.144193453</v>
      </c>
      <c r="BW56" s="29">
        <v>0.129820401</v>
      </c>
      <c r="BX56" s="29">
        <v>7.7418095810000001</v>
      </c>
      <c r="BY56" s="29">
        <v>9.5079880000000006E-2</v>
      </c>
      <c r="BZ56" s="29">
        <v>8.6484379E-2</v>
      </c>
      <c r="CA56" s="29">
        <v>7.9561646699999997</v>
      </c>
      <c r="CB56" s="29">
        <v>0.12513342899999999</v>
      </c>
      <c r="CC56" s="29">
        <v>0.11263627399999999</v>
      </c>
      <c r="CD56" s="29">
        <v>7.6125638740000001</v>
      </c>
      <c r="CE56" s="29">
        <v>7.6551675999999999E-2</v>
      </c>
      <c r="CF56" s="29">
        <v>6.8018726000000002E-2</v>
      </c>
      <c r="CG56" s="29">
        <v>7.535759198</v>
      </c>
      <c r="CH56" s="29">
        <v>5.4987934000000002E-2</v>
      </c>
      <c r="CI56" s="29">
        <v>5.0508348000000002E-2</v>
      </c>
      <c r="CJ56" s="29">
        <v>7.5470070189999996</v>
      </c>
      <c r="CK56" s="29">
        <v>4.0255646999999999E-2</v>
      </c>
      <c r="CL56" s="29">
        <v>3.7913025000000003E-2</v>
      </c>
      <c r="CM56" s="29">
        <v>6.756850987</v>
      </c>
      <c r="CN56" s="29">
        <v>2.2739420999999999E-2</v>
      </c>
      <c r="CO56" s="29">
        <v>2.2061124000000001E-2</v>
      </c>
      <c r="CP56" s="29">
        <v>6.5265231420000003</v>
      </c>
      <c r="CQ56" s="29">
        <v>1.0308266E-2</v>
      </c>
      <c r="CR56" s="29">
        <v>9.6747919999999998E-3</v>
      </c>
      <c r="CS56" s="29">
        <v>6.4836649570000002</v>
      </c>
      <c r="CT56" s="29">
        <v>8.8513949999999997E-3</v>
      </c>
      <c r="CU56" s="29">
        <v>9.0134870000000006E-3</v>
      </c>
      <c r="CV56" s="29">
        <v>6.4631710059999996</v>
      </c>
      <c r="CW56" s="29">
        <v>9.1391939999999998E-3</v>
      </c>
      <c r="CX56" s="29">
        <v>9.5347739999999993E-3</v>
      </c>
      <c r="CY56" s="29">
        <v>6.4536706370000001</v>
      </c>
      <c r="CZ56" s="29">
        <v>9.4850990000000003E-3</v>
      </c>
      <c r="DA56" s="29">
        <v>1.0375985000000001E-2</v>
      </c>
      <c r="DB56" s="29">
        <v>6.4564271880000002</v>
      </c>
      <c r="DC56" s="29">
        <v>9.6412100000000008E-3</v>
      </c>
      <c r="DD56" s="29">
        <v>9.9431190000000003E-3</v>
      </c>
      <c r="DE56" s="29">
        <v>8.2729154569999999</v>
      </c>
      <c r="DF56" s="29">
        <v>0.14442967700000001</v>
      </c>
      <c r="DG56" s="29">
        <v>0.134190591</v>
      </c>
      <c r="DH56" s="29">
        <v>16.869818290000001</v>
      </c>
      <c r="DI56" s="29">
        <v>1.4819672960000001</v>
      </c>
      <c r="DJ56" s="29">
        <v>1.465950544</v>
      </c>
      <c r="DK56" s="29" t="s">
        <v>645</v>
      </c>
      <c r="DL56" s="29" t="s">
        <v>645</v>
      </c>
      <c r="DM56" s="29" t="s">
        <v>645</v>
      </c>
      <c r="DN56" s="29">
        <v>7.7463496940000001</v>
      </c>
      <c r="DO56" s="29">
        <v>9.5823952000000004E-2</v>
      </c>
      <c r="DP56" s="29">
        <v>8.8394924999999999E-2</v>
      </c>
      <c r="DQ56" s="29">
        <v>15.34134422</v>
      </c>
      <c r="DR56" s="29">
        <v>1.4240741159999999</v>
      </c>
      <c r="DS56" s="29">
        <v>1.3655941540000001</v>
      </c>
      <c r="DT56" s="29" t="s">
        <v>645</v>
      </c>
      <c r="DU56" s="29" t="s">
        <v>645</v>
      </c>
      <c r="DV56" s="29" t="s">
        <v>645</v>
      </c>
      <c r="DW56" s="29">
        <v>7.9593597709999999</v>
      </c>
      <c r="DX56" s="29">
        <v>0.125211819</v>
      </c>
      <c r="DY56" s="29">
        <v>0.11620646699999999</v>
      </c>
      <c r="DZ56" s="29">
        <v>16.237206709999999</v>
      </c>
      <c r="EA56" s="29">
        <v>1.467454281</v>
      </c>
      <c r="EB56" s="29">
        <v>1.426617756</v>
      </c>
      <c r="EC56" s="29" t="s">
        <v>645</v>
      </c>
      <c r="ED56" s="29" t="s">
        <v>645</v>
      </c>
      <c r="EE56" s="29" t="s">
        <v>645</v>
      </c>
      <c r="EF56" s="29">
        <v>7.6163071279999999</v>
      </c>
      <c r="EG56" s="29">
        <v>7.6504233000000005E-2</v>
      </c>
      <c r="EH56" s="29">
        <v>7.2367082999999999E-2</v>
      </c>
      <c r="EI56" s="29">
        <v>14.77520533</v>
      </c>
      <c r="EJ56" s="29">
        <v>1.407832094</v>
      </c>
      <c r="EK56" s="29">
        <v>1.343613084</v>
      </c>
      <c r="EL56" s="29" t="s">
        <v>645</v>
      </c>
      <c r="EM56" s="29" t="s">
        <v>645</v>
      </c>
      <c r="EN56" s="29" t="s">
        <v>645</v>
      </c>
      <c r="EO56" s="29">
        <v>7.5425710600000002</v>
      </c>
      <c r="EP56" s="29">
        <v>5.5450544999999997E-2</v>
      </c>
      <c r="EQ56" s="29">
        <v>5.4926775999999997E-2</v>
      </c>
      <c r="ER56" s="29">
        <v>13.71006277</v>
      </c>
      <c r="ES56" s="29">
        <v>1.1830592209999999</v>
      </c>
      <c r="ET56" s="29">
        <v>1.1935897339999999</v>
      </c>
      <c r="EU56" s="29" t="s">
        <v>645</v>
      </c>
      <c r="EV56" s="29" t="s">
        <v>645</v>
      </c>
      <c r="EW56" s="29" t="s">
        <v>645</v>
      </c>
      <c r="EX56" s="29">
        <v>7.5561914110000004</v>
      </c>
      <c r="EY56" s="29">
        <v>4.1670632999999999E-2</v>
      </c>
      <c r="EZ56" s="29">
        <v>4.3865250000000001E-2</v>
      </c>
      <c r="FA56" s="29">
        <v>13.100413339999999</v>
      </c>
      <c r="FB56" s="29">
        <v>1.058775206</v>
      </c>
      <c r="FC56" s="29">
        <v>1.0925697839999999</v>
      </c>
      <c r="FD56" s="29" t="s">
        <v>645</v>
      </c>
      <c r="FE56" s="29" t="s">
        <v>645</v>
      </c>
      <c r="FF56" s="29" t="s">
        <v>645</v>
      </c>
      <c r="FG56" s="29">
        <v>6.7703273299999998</v>
      </c>
      <c r="FH56" s="29">
        <v>2.568964E-2</v>
      </c>
      <c r="FI56" s="29">
        <v>3.2588906000000001E-2</v>
      </c>
      <c r="FJ56" s="29">
        <v>11.68370019</v>
      </c>
      <c r="FK56" s="29">
        <v>0.97201258800000001</v>
      </c>
      <c r="FL56" s="29">
        <v>1.0344906549999999</v>
      </c>
      <c r="FM56" s="29" t="s">
        <v>645</v>
      </c>
      <c r="FN56" s="29" t="s">
        <v>645</v>
      </c>
      <c r="FO56" s="29" t="s">
        <v>645</v>
      </c>
      <c r="FP56" s="29">
        <v>6.5444866160000004</v>
      </c>
      <c r="FQ56" s="29">
        <v>1.6713319000000001E-2</v>
      </c>
      <c r="FR56" s="29">
        <v>3.0458579999999999E-2</v>
      </c>
      <c r="FS56" s="29">
        <v>11.097354960000001</v>
      </c>
      <c r="FT56" s="29">
        <v>1.0169820970000001</v>
      </c>
      <c r="FU56" s="29">
        <v>1.0512922650000001</v>
      </c>
      <c r="FV56" s="29" t="s">
        <v>645</v>
      </c>
      <c r="FW56" s="29" t="s">
        <v>645</v>
      </c>
      <c r="FX56" s="29" t="s">
        <v>645</v>
      </c>
      <c r="FY56" s="29">
        <v>6.5050315349999996</v>
      </c>
      <c r="FZ56" s="29">
        <v>1.6836677000000001E-2</v>
      </c>
      <c r="GA56" s="29">
        <v>3.1948757000000001E-2</v>
      </c>
      <c r="GB56" s="29">
        <v>10.857877370000001</v>
      </c>
      <c r="GC56" s="29">
        <v>0.99652659799999999</v>
      </c>
      <c r="GD56" s="29">
        <v>1.036619073</v>
      </c>
      <c r="GE56" s="29" t="s">
        <v>645</v>
      </c>
      <c r="GF56" s="29" t="s">
        <v>645</v>
      </c>
      <c r="GG56" s="29" t="s">
        <v>645</v>
      </c>
      <c r="GH56" s="29">
        <v>6.4872945360000003</v>
      </c>
      <c r="GI56" s="29">
        <v>1.7805824000000001E-2</v>
      </c>
      <c r="GJ56" s="29">
        <v>3.3212421999999998E-2</v>
      </c>
      <c r="GK56" s="29">
        <v>10.70904561</v>
      </c>
      <c r="GL56" s="29">
        <v>0.96616157000000003</v>
      </c>
      <c r="GM56" s="29">
        <v>1.0010663470000001</v>
      </c>
      <c r="GN56" s="29" t="s">
        <v>645</v>
      </c>
      <c r="GO56" s="29" t="s">
        <v>645</v>
      </c>
      <c r="GP56" s="29" t="s">
        <v>645</v>
      </c>
      <c r="GQ56" s="29">
        <v>6.4809313790000003</v>
      </c>
      <c r="GR56" s="29">
        <v>1.8183384E-2</v>
      </c>
      <c r="GS56" s="29">
        <v>3.2928576000000001E-2</v>
      </c>
      <c r="GT56" s="29">
        <v>10.530066440000001</v>
      </c>
      <c r="GU56" s="29">
        <v>0.88690669200000005</v>
      </c>
      <c r="GV56" s="29">
        <v>0.97363455300000001</v>
      </c>
      <c r="GW56" s="29" t="s">
        <v>645</v>
      </c>
      <c r="GX56" s="29" t="s">
        <v>645</v>
      </c>
      <c r="GY56" s="29" t="s">
        <v>645</v>
      </c>
      <c r="GZ56" s="29">
        <v>6.4870110040000002</v>
      </c>
      <c r="HA56" s="29">
        <v>1.7674492999999999E-2</v>
      </c>
      <c r="HB56" s="29">
        <v>3.2318200999999998E-2</v>
      </c>
      <c r="HC56" s="29">
        <v>10.420202440000001</v>
      </c>
      <c r="HD56" s="29">
        <v>0.87845890400000004</v>
      </c>
      <c r="HE56" s="29">
        <v>0.95003266600000003</v>
      </c>
      <c r="HF56" s="29" t="s">
        <v>645</v>
      </c>
      <c r="HG56" s="29" t="s">
        <v>645</v>
      </c>
      <c r="HH56" s="29" t="s">
        <v>645</v>
      </c>
      <c r="HI56" s="29" t="s">
        <v>1126</v>
      </c>
      <c r="HJ56" s="29">
        <v>1.9333440959999999</v>
      </c>
      <c r="HK56" s="29">
        <v>1.3333628230000001</v>
      </c>
    </row>
    <row r="57" spans="1:219">
      <c r="A57">
        <v>201929294</v>
      </c>
      <c r="B57" t="s">
        <v>492</v>
      </c>
      <c r="C57">
        <v>55</v>
      </c>
      <c r="D57" s="22">
        <v>0.66798151699999997</v>
      </c>
      <c r="E57" s="22">
        <v>4.6586284999999998E-2</v>
      </c>
      <c r="F57" s="22">
        <v>8.9126913000000002E-2</v>
      </c>
      <c r="G57" s="22" t="s">
        <v>645</v>
      </c>
      <c r="H57" s="22" t="s">
        <v>645</v>
      </c>
      <c r="I57" s="22" t="s">
        <v>645</v>
      </c>
      <c r="J57" s="22" t="s">
        <v>645</v>
      </c>
      <c r="K57" s="22" t="s">
        <v>645</v>
      </c>
      <c r="L57" s="22" t="s">
        <v>645</v>
      </c>
      <c r="M57" s="22">
        <v>0.63584584</v>
      </c>
      <c r="N57" s="22">
        <v>4.768439E-2</v>
      </c>
      <c r="O57" s="22">
        <v>7.1510290000000004E-2</v>
      </c>
      <c r="P57" s="22" t="s">
        <v>645</v>
      </c>
      <c r="Q57" s="22" t="s">
        <v>645</v>
      </c>
      <c r="R57" s="22" t="s">
        <v>645</v>
      </c>
      <c r="S57" s="22" t="s">
        <v>645</v>
      </c>
      <c r="T57" s="22" t="s">
        <v>645</v>
      </c>
      <c r="U57" s="22" t="s">
        <v>645</v>
      </c>
      <c r="V57" s="23">
        <v>4877.658128</v>
      </c>
      <c r="W57" s="23">
        <v>126.1357489</v>
      </c>
      <c r="X57" s="23">
        <v>63.56660102</v>
      </c>
      <c r="Y57" s="23" t="s">
        <v>645</v>
      </c>
      <c r="Z57" s="23" t="s">
        <v>645</v>
      </c>
      <c r="AA57" s="23" t="s">
        <v>645</v>
      </c>
      <c r="AB57" s="23" t="s">
        <v>645</v>
      </c>
      <c r="AC57" s="23" t="s">
        <v>645</v>
      </c>
      <c r="AD57" s="23" t="s">
        <v>645</v>
      </c>
      <c r="AE57" s="22">
        <v>4.6572498690000002</v>
      </c>
      <c r="AF57" s="22">
        <v>4.8790086000000003E-2</v>
      </c>
      <c r="AG57" s="22">
        <v>3.9948365999999999E-2</v>
      </c>
      <c r="AH57" s="22" t="s">
        <v>645</v>
      </c>
      <c r="AI57" s="22" t="s">
        <v>645</v>
      </c>
      <c r="AJ57" s="22" t="s">
        <v>645</v>
      </c>
      <c r="AK57" s="22" t="s">
        <v>645</v>
      </c>
      <c r="AL57" s="22" t="s">
        <v>645</v>
      </c>
      <c r="AM57" s="22" t="s">
        <v>645</v>
      </c>
      <c r="AN57" s="22">
        <v>-0.58481766800000001</v>
      </c>
      <c r="AO57" s="22">
        <v>0.25236161600000001</v>
      </c>
      <c r="AP57" s="22">
        <v>0.30066393800000002</v>
      </c>
      <c r="AQ57" s="22">
        <v>-0.68736189800000003</v>
      </c>
      <c r="AR57" s="22">
        <v>8.6423229000000004E-2</v>
      </c>
      <c r="AS57" s="22">
        <v>0.1159139</v>
      </c>
      <c r="AT57" s="22">
        <v>0.20541781340151799</v>
      </c>
      <c r="AU57" s="22">
        <v>3.7067134147569542E-2</v>
      </c>
      <c r="AV57" s="24">
        <v>6.2839766338735115E-2</v>
      </c>
      <c r="AW57" s="22" t="s">
        <v>645</v>
      </c>
      <c r="AX57" s="22" t="s">
        <v>645</v>
      </c>
      <c r="AY57" s="22" t="s">
        <v>645</v>
      </c>
      <c r="AZ57" s="22" t="s">
        <v>645</v>
      </c>
      <c r="BA57" s="22" t="s">
        <v>645</v>
      </c>
      <c r="BB57" s="24" t="s">
        <v>645</v>
      </c>
      <c r="BC57" s="22" t="s">
        <v>645</v>
      </c>
      <c r="BD57" s="22" t="s">
        <v>645</v>
      </c>
      <c r="BE57" s="22" t="s">
        <v>645</v>
      </c>
      <c r="BF57" s="22" t="s">
        <v>645</v>
      </c>
      <c r="BG57" s="22" t="s">
        <v>645</v>
      </c>
      <c r="BH57" s="24" t="s">
        <v>645</v>
      </c>
      <c r="BI57" s="22">
        <v>9.4932605740000007</v>
      </c>
      <c r="BJ57" s="22">
        <v>0.32874678899999998</v>
      </c>
      <c r="BK57" s="22">
        <v>0.48796513800000002</v>
      </c>
      <c r="BL57" s="22">
        <v>3.1135839078500234</v>
      </c>
      <c r="BM57" s="22">
        <v>1.6530427999109039</v>
      </c>
      <c r="BN57" s="24">
        <v>6.4633328374882701</v>
      </c>
      <c r="BO57" s="23">
        <v>180.22841740000001</v>
      </c>
      <c r="BP57" s="23">
        <v>14.8007899</v>
      </c>
      <c r="BQ57" s="23">
        <v>22.166291220000002</v>
      </c>
      <c r="BR57" s="22">
        <v>0.235067832</v>
      </c>
      <c r="BS57" s="22">
        <v>0.113202382</v>
      </c>
      <c r="BT57" s="22">
        <v>4.5876967999999997E-2</v>
      </c>
      <c r="BU57" s="29">
        <v>14.338406490000001</v>
      </c>
      <c r="BV57" s="29">
        <v>2.5080571999999999E-2</v>
      </c>
      <c r="BW57" s="29">
        <v>2.4829935000000001E-2</v>
      </c>
      <c r="BX57" s="29">
        <v>13.300910460000001</v>
      </c>
      <c r="BY57" s="29">
        <v>1.7193126E-2</v>
      </c>
      <c r="BZ57" s="29">
        <v>1.7390289E-2</v>
      </c>
      <c r="CA57" s="29">
        <v>13.824479500000001</v>
      </c>
      <c r="CB57" s="29">
        <v>2.1373403999999999E-2</v>
      </c>
      <c r="CC57" s="29">
        <v>2.1470456999999998E-2</v>
      </c>
      <c r="CD57" s="29">
        <v>12.95515758</v>
      </c>
      <c r="CE57" s="29">
        <v>2.1679403E-2</v>
      </c>
      <c r="CF57" s="29">
        <v>1.9803435000000001E-2</v>
      </c>
      <c r="CG57" s="29">
        <v>12.65931219</v>
      </c>
      <c r="CH57" s="29">
        <v>2.3095116999999998E-2</v>
      </c>
      <c r="CI57" s="29">
        <v>1.6185629999999999E-2</v>
      </c>
      <c r="CJ57" s="29">
        <v>12.50503814</v>
      </c>
      <c r="CK57" s="29">
        <v>2.2711462000000002E-2</v>
      </c>
      <c r="CL57" s="29">
        <v>1.5676302E-2</v>
      </c>
      <c r="CM57" s="29">
        <v>11.44311692</v>
      </c>
      <c r="CN57" s="29">
        <v>1.5680263E-2</v>
      </c>
      <c r="CO57" s="29">
        <v>1.4389900000000001E-2</v>
      </c>
      <c r="CP57" s="29">
        <v>10.89788894</v>
      </c>
      <c r="CQ57" s="29">
        <v>1.1861136E-2</v>
      </c>
      <c r="CR57" s="29">
        <v>1.5718076000000001E-2</v>
      </c>
      <c r="CS57" s="29">
        <v>10.81092851</v>
      </c>
      <c r="CT57" s="29">
        <v>1.1314891000000001E-2</v>
      </c>
      <c r="CU57" s="29">
        <v>1.1494951999999999E-2</v>
      </c>
      <c r="CV57" s="29">
        <v>10.76570001</v>
      </c>
      <c r="CW57" s="29">
        <v>1.1023300999999999E-2</v>
      </c>
      <c r="CX57" s="29">
        <v>1.1074501E-2</v>
      </c>
      <c r="CY57" s="29">
        <v>10.804279709999999</v>
      </c>
      <c r="CZ57" s="29">
        <v>1.7951475000000001E-2</v>
      </c>
      <c r="DA57" s="29">
        <v>1.4807831E-2</v>
      </c>
      <c r="DB57" s="29">
        <v>10.74546584</v>
      </c>
      <c r="DC57" s="29">
        <v>1.8451983000000002E-2</v>
      </c>
      <c r="DD57" s="29">
        <v>1.4070877000000001E-2</v>
      </c>
      <c r="DE57" s="29" t="s">
        <v>645</v>
      </c>
      <c r="DF57" s="29" t="s">
        <v>645</v>
      </c>
      <c r="DG57" s="29" t="s">
        <v>645</v>
      </c>
      <c r="DH57" s="29" t="s">
        <v>645</v>
      </c>
      <c r="DI57" s="29" t="s">
        <v>645</v>
      </c>
      <c r="DJ57" s="29" t="s">
        <v>645</v>
      </c>
      <c r="DK57" s="29" t="s">
        <v>645</v>
      </c>
      <c r="DL57" s="29" t="s">
        <v>645</v>
      </c>
      <c r="DM57" s="29" t="s">
        <v>645</v>
      </c>
      <c r="DN57" s="29" t="s">
        <v>645</v>
      </c>
      <c r="DO57" s="29" t="s">
        <v>645</v>
      </c>
      <c r="DP57" s="29" t="s">
        <v>645</v>
      </c>
      <c r="DQ57" s="29" t="s">
        <v>645</v>
      </c>
      <c r="DR57" s="29" t="s">
        <v>645</v>
      </c>
      <c r="DS57" s="29" t="s">
        <v>645</v>
      </c>
      <c r="DT57" s="29" t="s">
        <v>645</v>
      </c>
      <c r="DU57" s="29" t="s">
        <v>645</v>
      </c>
      <c r="DV57" s="29" t="s">
        <v>645</v>
      </c>
      <c r="DW57" s="29" t="s">
        <v>645</v>
      </c>
      <c r="DX57" s="29" t="s">
        <v>645</v>
      </c>
      <c r="DY57" s="29" t="s">
        <v>645</v>
      </c>
      <c r="DZ57" s="29" t="s">
        <v>645</v>
      </c>
      <c r="EA57" s="29" t="s">
        <v>645</v>
      </c>
      <c r="EB57" s="29" t="s">
        <v>645</v>
      </c>
      <c r="EC57" s="29" t="s">
        <v>645</v>
      </c>
      <c r="ED57" s="29" t="s">
        <v>645</v>
      </c>
      <c r="EE57" s="29" t="s">
        <v>645</v>
      </c>
      <c r="EF57" s="29" t="s">
        <v>645</v>
      </c>
      <c r="EG57" s="29" t="s">
        <v>645</v>
      </c>
      <c r="EH57" s="29" t="s">
        <v>645</v>
      </c>
      <c r="EI57" s="29" t="s">
        <v>645</v>
      </c>
      <c r="EJ57" s="29" t="s">
        <v>645</v>
      </c>
      <c r="EK57" s="29" t="s">
        <v>645</v>
      </c>
      <c r="EL57" s="29" t="s">
        <v>645</v>
      </c>
      <c r="EM57" s="29" t="s">
        <v>645</v>
      </c>
      <c r="EN57" s="29" t="s">
        <v>645</v>
      </c>
      <c r="EO57" s="29" t="s">
        <v>645</v>
      </c>
      <c r="EP57" s="29" t="s">
        <v>645</v>
      </c>
      <c r="EQ57" s="29" t="s">
        <v>645</v>
      </c>
      <c r="ER57" s="29" t="s">
        <v>645</v>
      </c>
      <c r="ES57" s="29" t="s">
        <v>645</v>
      </c>
      <c r="ET57" s="29" t="s">
        <v>645</v>
      </c>
      <c r="EU57" s="29" t="s">
        <v>645</v>
      </c>
      <c r="EV57" s="29" t="s">
        <v>645</v>
      </c>
      <c r="EW57" s="29" t="s">
        <v>645</v>
      </c>
      <c r="EX57" s="29" t="s">
        <v>645</v>
      </c>
      <c r="EY57" s="29" t="s">
        <v>645</v>
      </c>
      <c r="EZ57" s="29" t="s">
        <v>645</v>
      </c>
      <c r="FA57" s="29" t="s">
        <v>645</v>
      </c>
      <c r="FB57" s="29" t="s">
        <v>645</v>
      </c>
      <c r="FC57" s="29" t="s">
        <v>645</v>
      </c>
      <c r="FD57" s="29" t="s">
        <v>645</v>
      </c>
      <c r="FE57" s="29" t="s">
        <v>645</v>
      </c>
      <c r="FF57" s="29" t="s">
        <v>645</v>
      </c>
      <c r="FG57" s="29" t="s">
        <v>645</v>
      </c>
      <c r="FH57" s="29" t="s">
        <v>645</v>
      </c>
      <c r="FI57" s="29" t="s">
        <v>645</v>
      </c>
      <c r="FJ57" s="29" t="s">
        <v>645</v>
      </c>
      <c r="FK57" s="29" t="s">
        <v>645</v>
      </c>
      <c r="FL57" s="29" t="s">
        <v>645</v>
      </c>
      <c r="FM57" s="29" t="s">
        <v>645</v>
      </c>
      <c r="FN57" s="29" t="s">
        <v>645</v>
      </c>
      <c r="FO57" s="29" t="s">
        <v>645</v>
      </c>
      <c r="FP57" s="29" t="s">
        <v>645</v>
      </c>
      <c r="FQ57" s="29" t="s">
        <v>645</v>
      </c>
      <c r="FR57" s="29" t="s">
        <v>645</v>
      </c>
      <c r="FS57" s="29" t="s">
        <v>645</v>
      </c>
      <c r="FT57" s="29" t="s">
        <v>645</v>
      </c>
      <c r="FU57" s="29" t="s">
        <v>645</v>
      </c>
      <c r="FV57" s="29" t="s">
        <v>645</v>
      </c>
      <c r="FW57" s="29" t="s">
        <v>645</v>
      </c>
      <c r="FX57" s="29" t="s">
        <v>645</v>
      </c>
      <c r="FY57" s="29" t="s">
        <v>645</v>
      </c>
      <c r="FZ57" s="29" t="s">
        <v>645</v>
      </c>
      <c r="GA57" s="29" t="s">
        <v>645</v>
      </c>
      <c r="GB57" s="29" t="s">
        <v>645</v>
      </c>
      <c r="GC57" s="29" t="s">
        <v>645</v>
      </c>
      <c r="GD57" s="29" t="s">
        <v>645</v>
      </c>
      <c r="GE57" s="29" t="s">
        <v>645</v>
      </c>
      <c r="GF57" s="29" t="s">
        <v>645</v>
      </c>
      <c r="GG57" s="29" t="s">
        <v>645</v>
      </c>
      <c r="GH57" s="29" t="s">
        <v>645</v>
      </c>
      <c r="GI57" s="29" t="s">
        <v>645</v>
      </c>
      <c r="GJ57" s="29" t="s">
        <v>645</v>
      </c>
      <c r="GK57" s="29" t="s">
        <v>645</v>
      </c>
      <c r="GL57" s="29" t="s">
        <v>645</v>
      </c>
      <c r="GM57" s="29" t="s">
        <v>645</v>
      </c>
      <c r="GN57" s="29" t="s">
        <v>645</v>
      </c>
      <c r="GO57" s="29" t="s">
        <v>645</v>
      </c>
      <c r="GP57" s="29" t="s">
        <v>645</v>
      </c>
      <c r="GQ57" s="29" t="s">
        <v>645</v>
      </c>
      <c r="GR57" s="29" t="s">
        <v>645</v>
      </c>
      <c r="GS57" s="29" t="s">
        <v>645</v>
      </c>
      <c r="GT57" s="29" t="s">
        <v>645</v>
      </c>
      <c r="GU57" s="29" t="s">
        <v>645</v>
      </c>
      <c r="GV57" s="29" t="s">
        <v>645</v>
      </c>
      <c r="GW57" s="29" t="s">
        <v>645</v>
      </c>
      <c r="GX57" s="29" t="s">
        <v>645</v>
      </c>
      <c r="GY57" s="29" t="s">
        <v>645</v>
      </c>
      <c r="GZ57" s="29" t="s">
        <v>645</v>
      </c>
      <c r="HA57" s="29" t="s">
        <v>645</v>
      </c>
      <c r="HB57" s="29" t="s">
        <v>645</v>
      </c>
      <c r="HC57" s="29" t="s">
        <v>645</v>
      </c>
      <c r="HD57" s="29" t="s">
        <v>645</v>
      </c>
      <c r="HE57" s="29" t="s">
        <v>645</v>
      </c>
      <c r="HF57" s="29" t="s">
        <v>645</v>
      </c>
      <c r="HG57" s="29" t="s">
        <v>645</v>
      </c>
      <c r="HH57" s="29" t="s">
        <v>645</v>
      </c>
      <c r="HI57" s="29">
        <v>-0.84865137700000004</v>
      </c>
      <c r="HJ57" s="29">
        <v>1.5895044789999999</v>
      </c>
      <c r="HK57" s="29">
        <v>1.0093041700000001</v>
      </c>
    </row>
    <row r="58" spans="1:219">
      <c r="A58">
        <v>203533312</v>
      </c>
      <c r="B58" t="s">
        <v>571</v>
      </c>
      <c r="C58">
        <v>56</v>
      </c>
      <c r="D58" s="22">
        <v>2.2521633510000001</v>
      </c>
      <c r="E58" s="22">
        <v>1.5363375509999999</v>
      </c>
      <c r="F58" s="22">
        <v>3.0840301000000001E-2</v>
      </c>
      <c r="G58" s="22">
        <v>0.59871342299999997</v>
      </c>
      <c r="H58" s="22">
        <v>0.139010048</v>
      </c>
      <c r="I58" s="22">
        <v>0.42656126</v>
      </c>
      <c r="J58" s="22" t="s">
        <v>645</v>
      </c>
      <c r="K58" s="22" t="s">
        <v>645</v>
      </c>
      <c r="L58" s="22" t="s">
        <v>645</v>
      </c>
      <c r="M58" s="23">
        <v>153.7474382</v>
      </c>
      <c r="N58" s="23">
        <v>153.0794501</v>
      </c>
      <c r="O58" s="23">
        <v>7.0393496300000002</v>
      </c>
      <c r="P58" s="22">
        <v>0.56895006299999995</v>
      </c>
      <c r="Q58" s="22">
        <v>0.13415429100000001</v>
      </c>
      <c r="R58" s="22">
        <v>0.41126844600000001</v>
      </c>
      <c r="S58" s="22" t="s">
        <v>645</v>
      </c>
      <c r="T58" s="22" t="s">
        <v>645</v>
      </c>
      <c r="U58" s="22" t="s">
        <v>645</v>
      </c>
      <c r="V58" s="23">
        <v>3780.7066989999998</v>
      </c>
      <c r="W58" s="23">
        <v>15.19276146</v>
      </c>
      <c r="X58" s="23">
        <v>1261.402182</v>
      </c>
      <c r="Y58" s="23">
        <v>4508.2436770000004</v>
      </c>
      <c r="Z58" s="23">
        <v>739.30754030000003</v>
      </c>
      <c r="AA58" s="23">
        <v>2111.513927</v>
      </c>
      <c r="AB58" s="23" t="s">
        <v>645</v>
      </c>
      <c r="AC58" s="23" t="s">
        <v>645</v>
      </c>
      <c r="AD58" s="23" t="s">
        <v>645</v>
      </c>
      <c r="AE58" s="22">
        <v>0.415358212</v>
      </c>
      <c r="AF58" s="22">
        <v>3.1575896999999999E-2</v>
      </c>
      <c r="AG58" s="22">
        <v>4.2325647000000002</v>
      </c>
      <c r="AH58" s="22">
        <v>4.700682638</v>
      </c>
      <c r="AI58" s="22">
        <v>0.23409886499999999</v>
      </c>
      <c r="AJ58" s="22">
        <v>0.12383994600000001</v>
      </c>
      <c r="AK58" s="22" t="s">
        <v>645</v>
      </c>
      <c r="AL58" s="22" t="s">
        <v>645</v>
      </c>
      <c r="AM58" s="22" t="s">
        <v>645</v>
      </c>
      <c r="AN58" s="22">
        <v>-0.647431643</v>
      </c>
      <c r="AO58" s="22">
        <v>3.5865333999999999E-2</v>
      </c>
      <c r="AP58" s="22">
        <v>0.37234254700000002</v>
      </c>
      <c r="AQ58" s="22">
        <v>3.5670096149999999</v>
      </c>
      <c r="AR58" s="22">
        <v>4.1780732739999999</v>
      </c>
      <c r="AS58" s="22">
        <v>3.2186740999999998E-2</v>
      </c>
      <c r="AT58" s="23">
        <v>3689.85767586867</v>
      </c>
      <c r="AU58" s="23">
        <v>3689.6128054402884</v>
      </c>
      <c r="AV58" s="25">
        <v>283.85403270083134</v>
      </c>
      <c r="AW58" s="22">
        <v>-0.92371192300000005</v>
      </c>
      <c r="AX58" s="22">
        <v>0.53295029199999999</v>
      </c>
      <c r="AY58" s="22">
        <v>1.143152264</v>
      </c>
      <c r="AZ58" s="22">
        <v>0.11920324469560312</v>
      </c>
      <c r="BA58" s="22">
        <v>8.4262047194298084E-2</v>
      </c>
      <c r="BB58" s="24">
        <v>1.5382463927832744</v>
      </c>
      <c r="BC58" s="22" t="s">
        <v>645</v>
      </c>
      <c r="BD58" s="22" t="s">
        <v>645</v>
      </c>
      <c r="BE58" s="22" t="s">
        <v>645</v>
      </c>
      <c r="BF58" s="22" t="s">
        <v>645</v>
      </c>
      <c r="BG58" s="22" t="s">
        <v>645</v>
      </c>
      <c r="BH58" s="24" t="s">
        <v>645</v>
      </c>
      <c r="BI58" s="22">
        <v>9.1127672109999995</v>
      </c>
      <c r="BJ58" s="22">
        <v>8.5274889999999992E-3</v>
      </c>
      <c r="BK58" s="22">
        <v>0.29552636999999998</v>
      </c>
      <c r="BL58" s="22">
        <v>1.2964841478309974</v>
      </c>
      <c r="BM58" s="22">
        <v>2.5208517145725251E-2</v>
      </c>
      <c r="BN58" s="24">
        <v>1.2638319156701345</v>
      </c>
      <c r="BO58" s="23">
        <v>738.79436610000005</v>
      </c>
      <c r="BP58" s="23">
        <v>603.16444990000002</v>
      </c>
      <c r="BQ58" s="23">
        <v>60.51212228</v>
      </c>
      <c r="BR58" s="22">
        <v>0.221398281</v>
      </c>
      <c r="BS58" s="22">
        <v>9.5146050000000006E-3</v>
      </c>
      <c r="BT58" s="22">
        <v>5.9503E-2</v>
      </c>
      <c r="BU58" s="29">
        <v>13.434180660000001</v>
      </c>
      <c r="BV58" s="29">
        <v>2.5485748999999999E-2</v>
      </c>
      <c r="BW58" s="29">
        <v>2.5287212E-2</v>
      </c>
      <c r="BX58" s="29">
        <v>12.419941039999999</v>
      </c>
      <c r="BY58" s="29">
        <v>1.7887765999999999E-2</v>
      </c>
      <c r="BZ58" s="29">
        <v>2.0262777999999999E-2</v>
      </c>
      <c r="CA58" s="29">
        <v>12.94555237</v>
      </c>
      <c r="CB58" s="29">
        <v>1.2725844E-2</v>
      </c>
      <c r="CC58" s="29">
        <v>1.1923850999999999E-2</v>
      </c>
      <c r="CD58" s="29">
        <v>12.07482338</v>
      </c>
      <c r="CE58" s="29">
        <v>2.7539553000000001E-2</v>
      </c>
      <c r="CF58" s="29">
        <v>2.9020035E-2</v>
      </c>
      <c r="CG58" s="29">
        <v>11.735339550000001</v>
      </c>
      <c r="CH58" s="29">
        <v>2.1263015999999999E-2</v>
      </c>
      <c r="CI58" s="29">
        <v>1.9231313999999999E-2</v>
      </c>
      <c r="CJ58" s="29">
        <v>11.547454070000001</v>
      </c>
      <c r="CK58" s="29">
        <v>1.3915211E-2</v>
      </c>
      <c r="CL58" s="29">
        <v>1.5753634999999998E-2</v>
      </c>
      <c r="CM58" s="29">
        <v>10.467373009999999</v>
      </c>
      <c r="CN58" s="29">
        <v>1.404306E-2</v>
      </c>
      <c r="CO58" s="29">
        <v>1.284681E-2</v>
      </c>
      <c r="CP58" s="29">
        <v>9.9483811820000003</v>
      </c>
      <c r="CQ58" s="29">
        <v>2.925065E-2</v>
      </c>
      <c r="CR58" s="29">
        <v>1.9810914999999998E-2</v>
      </c>
      <c r="CS58" s="29">
        <v>9.8202516650000007</v>
      </c>
      <c r="CT58" s="29">
        <v>1.1808440999999999E-2</v>
      </c>
      <c r="CU58" s="29">
        <v>1.0432344E-2</v>
      </c>
      <c r="CV58" s="29">
        <v>9.7487763879999996</v>
      </c>
      <c r="CW58" s="29">
        <v>1.0959755999999999E-2</v>
      </c>
      <c r="CX58" s="29">
        <v>1.2616303000000001E-2</v>
      </c>
      <c r="CY58" s="29">
        <v>9.7431671469999994</v>
      </c>
      <c r="CZ58" s="29">
        <v>1.8817745E-2</v>
      </c>
      <c r="DA58" s="29">
        <v>2.7127256999999998E-2</v>
      </c>
      <c r="DB58" s="29">
        <v>9.6700397539999994</v>
      </c>
      <c r="DC58" s="29">
        <v>2.4042511999999999E-2</v>
      </c>
      <c r="DD58" s="29">
        <v>3.6568709999999997E-2</v>
      </c>
      <c r="DE58" s="29">
        <v>13.62023407</v>
      </c>
      <c r="DF58" s="29">
        <v>0.12860845500000001</v>
      </c>
      <c r="DG58" s="29">
        <v>0.33629238900000002</v>
      </c>
      <c r="DH58" s="29">
        <v>15.509243270000001</v>
      </c>
      <c r="DI58" s="29">
        <v>1.09467242</v>
      </c>
      <c r="DJ58" s="29">
        <v>1.530965168</v>
      </c>
      <c r="DK58" s="29" t="s">
        <v>645</v>
      </c>
      <c r="DL58" s="29" t="s">
        <v>645</v>
      </c>
      <c r="DM58" s="29" t="s">
        <v>645</v>
      </c>
      <c r="DN58" s="29">
        <v>12.598182789999999</v>
      </c>
      <c r="DO58" s="29">
        <v>0.13078495200000001</v>
      </c>
      <c r="DP58" s="29">
        <v>0.15621502100000001</v>
      </c>
      <c r="DQ58" s="29">
        <v>14.40316514</v>
      </c>
      <c r="DR58" s="29">
        <v>0.47003347699999998</v>
      </c>
      <c r="DS58" s="29">
        <v>1.148827772</v>
      </c>
      <c r="DT58" s="29" t="s">
        <v>645</v>
      </c>
      <c r="DU58" s="29" t="s">
        <v>645</v>
      </c>
      <c r="DV58" s="29" t="s">
        <v>645</v>
      </c>
      <c r="DW58" s="29">
        <v>13.130965209999999</v>
      </c>
      <c r="DX58" s="29">
        <v>0.14506882600000001</v>
      </c>
      <c r="DY58" s="29">
        <v>0.266618735</v>
      </c>
      <c r="DZ58" s="29">
        <v>14.920933870000001</v>
      </c>
      <c r="EA58" s="29">
        <v>0.79796657100000001</v>
      </c>
      <c r="EB58" s="29">
        <v>1.4902939710000001</v>
      </c>
      <c r="EC58" s="29" t="s">
        <v>645</v>
      </c>
      <c r="ED58" s="29" t="s">
        <v>645</v>
      </c>
      <c r="EE58" s="29" t="s">
        <v>645</v>
      </c>
      <c r="EF58" s="29">
        <v>12.242726129999999</v>
      </c>
      <c r="EG58" s="29">
        <v>0.117677191</v>
      </c>
      <c r="EH58" s="29">
        <v>0.111673696</v>
      </c>
      <c r="EI58" s="29">
        <v>14.163852179999999</v>
      </c>
      <c r="EJ58" s="29">
        <v>0.35205699499999998</v>
      </c>
      <c r="EK58" s="29">
        <v>0.82450431400000002</v>
      </c>
      <c r="EL58" s="29" t="s">
        <v>645</v>
      </c>
      <c r="EM58" s="29" t="s">
        <v>645</v>
      </c>
      <c r="EN58" s="29" t="s">
        <v>645</v>
      </c>
      <c r="EO58" s="29">
        <v>11.891563229999999</v>
      </c>
      <c r="EP58" s="29">
        <v>5.9364209000000001E-2</v>
      </c>
      <c r="EQ58" s="29">
        <v>6.0154322000000003E-2</v>
      </c>
      <c r="ER58" s="29">
        <v>13.912833640000001</v>
      </c>
      <c r="ES58" s="29">
        <v>0.21701688299999999</v>
      </c>
      <c r="ET58" s="29">
        <v>0.30901360700000002</v>
      </c>
      <c r="EU58" s="29" t="s">
        <v>645</v>
      </c>
      <c r="EV58" s="29" t="s">
        <v>645</v>
      </c>
      <c r="EW58" s="29" t="s">
        <v>645</v>
      </c>
      <c r="EX58" s="29">
        <v>11.701689160000001</v>
      </c>
      <c r="EY58" s="29">
        <v>3.8797854999999999E-2</v>
      </c>
      <c r="EZ58" s="29">
        <v>4.4676313000000002E-2</v>
      </c>
      <c r="FA58" s="29">
        <v>13.753171480000001</v>
      </c>
      <c r="FB58" s="29">
        <v>0.20294294900000001</v>
      </c>
      <c r="FC58" s="29">
        <v>0.20230999099999999</v>
      </c>
      <c r="FD58" s="29" t="s">
        <v>645</v>
      </c>
      <c r="FE58" s="29" t="s">
        <v>645</v>
      </c>
      <c r="FF58" s="29" t="s">
        <v>645</v>
      </c>
      <c r="FG58" s="29">
        <v>10.60808842</v>
      </c>
      <c r="FH58" s="29">
        <v>4.1634243000000001E-2</v>
      </c>
      <c r="FI58" s="29">
        <v>8.4785297999999995E-2</v>
      </c>
      <c r="FJ58" s="29">
        <v>12.82748312</v>
      </c>
      <c r="FK58" s="29">
        <v>0.55163172900000002</v>
      </c>
      <c r="FL58" s="29">
        <v>0.27937869999999998</v>
      </c>
      <c r="FM58" s="29" t="s">
        <v>645</v>
      </c>
      <c r="FN58" s="29" t="s">
        <v>645</v>
      </c>
      <c r="FO58" s="29" t="s">
        <v>645</v>
      </c>
      <c r="FP58" s="29">
        <v>10.070475310000001</v>
      </c>
      <c r="FQ58" s="29">
        <v>2.9005922999999999E-2</v>
      </c>
      <c r="FR58" s="29">
        <v>0.106988156</v>
      </c>
      <c r="FS58" s="29">
        <v>12.567409420000001</v>
      </c>
      <c r="FT58" s="29">
        <v>0.932083781</v>
      </c>
      <c r="FU58" s="29">
        <v>0.27576187699999999</v>
      </c>
      <c r="FV58" s="29" t="s">
        <v>645</v>
      </c>
      <c r="FW58" s="29" t="s">
        <v>645</v>
      </c>
      <c r="FX58" s="29" t="s">
        <v>645</v>
      </c>
      <c r="FY58" s="29">
        <v>9.9259726659999998</v>
      </c>
      <c r="FZ58" s="29">
        <v>3.0438434E-2</v>
      </c>
      <c r="GA58" s="29">
        <v>0.16743321899999999</v>
      </c>
      <c r="GB58" s="29">
        <v>12.533448229999999</v>
      </c>
      <c r="GC58" s="29">
        <v>1.1059016209999999</v>
      </c>
      <c r="GD58" s="29">
        <v>0.27539014499999998</v>
      </c>
      <c r="GE58" s="29" t="s">
        <v>645</v>
      </c>
      <c r="GF58" s="29" t="s">
        <v>645</v>
      </c>
      <c r="GG58" s="29" t="s">
        <v>645</v>
      </c>
      <c r="GH58" s="29">
        <v>9.8396694409999998</v>
      </c>
      <c r="GI58" s="29">
        <v>2.8959937000000002E-2</v>
      </c>
      <c r="GJ58" s="29">
        <v>0.21252742499999999</v>
      </c>
      <c r="GK58" s="29">
        <v>12.52027071</v>
      </c>
      <c r="GL58" s="29">
        <v>1.2189614879999999</v>
      </c>
      <c r="GM58" s="29">
        <v>0.274197886</v>
      </c>
      <c r="GN58" s="29" t="s">
        <v>645</v>
      </c>
      <c r="GO58" s="29" t="s">
        <v>645</v>
      </c>
      <c r="GP58" s="29" t="s">
        <v>645</v>
      </c>
      <c r="GQ58" s="29">
        <v>9.8230851359999996</v>
      </c>
      <c r="GR58" s="29">
        <v>2.7862775999999999E-2</v>
      </c>
      <c r="GS58" s="29">
        <v>0.26523655000000002</v>
      </c>
      <c r="GT58" s="29">
        <v>12.50996074</v>
      </c>
      <c r="GU58" s="29">
        <v>1.276775741</v>
      </c>
      <c r="GV58" s="29">
        <v>0.275291868</v>
      </c>
      <c r="GW58" s="29" t="s">
        <v>645</v>
      </c>
      <c r="GX58" s="29" t="s">
        <v>645</v>
      </c>
      <c r="GY58" s="29" t="s">
        <v>645</v>
      </c>
      <c r="GZ58" s="29">
        <v>9.7380805660000007</v>
      </c>
      <c r="HA58" s="29">
        <v>2.6395109999999999E-2</v>
      </c>
      <c r="HB58" s="29">
        <v>0.29970926199999998</v>
      </c>
      <c r="HC58" s="29">
        <v>12.517828140000001</v>
      </c>
      <c r="HD58" s="29">
        <v>1.388336993</v>
      </c>
      <c r="HE58" s="29">
        <v>0.27324802500000001</v>
      </c>
      <c r="HF58" s="29" t="s">
        <v>645</v>
      </c>
      <c r="HG58" s="29" t="s">
        <v>645</v>
      </c>
      <c r="HH58" s="29" t="s">
        <v>645</v>
      </c>
      <c r="HI58" s="29" t="s">
        <v>1127</v>
      </c>
      <c r="HJ58" s="29">
        <v>8.1296524330000004</v>
      </c>
      <c r="HK58" s="29">
        <v>5.3436623169999997</v>
      </c>
    </row>
    <row r="59" spans="1:219">
      <c r="A59">
        <v>204129699</v>
      </c>
      <c r="B59" t="s">
        <v>571</v>
      </c>
      <c r="C59">
        <v>57</v>
      </c>
      <c r="D59" s="22">
        <v>1.0296549269999999</v>
      </c>
      <c r="E59" s="22">
        <v>8.3470042999999994E-2</v>
      </c>
      <c r="F59" s="22">
        <v>0.11180678500000001</v>
      </c>
      <c r="G59" s="22">
        <v>0.77307624399999997</v>
      </c>
      <c r="H59" s="22">
        <v>0.35791730700000002</v>
      </c>
      <c r="I59" s="22">
        <v>0.166622416</v>
      </c>
      <c r="J59" s="22" t="s">
        <v>645</v>
      </c>
      <c r="K59" s="22" t="s">
        <v>645</v>
      </c>
      <c r="L59" s="22" t="s">
        <v>645</v>
      </c>
      <c r="M59" s="22">
        <v>1.04130433</v>
      </c>
      <c r="N59" s="22">
        <v>0.125992668</v>
      </c>
      <c r="O59" s="22">
        <v>0.19955780300000001</v>
      </c>
      <c r="P59" s="22">
        <v>0.72060957400000003</v>
      </c>
      <c r="Q59" s="22">
        <v>0.32409963400000003</v>
      </c>
      <c r="R59" s="22">
        <v>0.17018924799999999</v>
      </c>
      <c r="S59" s="22" t="s">
        <v>645</v>
      </c>
      <c r="T59" s="22" t="s">
        <v>645</v>
      </c>
      <c r="U59" s="22" t="s">
        <v>645</v>
      </c>
      <c r="V59" s="23">
        <v>5866.8077039999998</v>
      </c>
      <c r="W59" s="23">
        <v>218.77301069999999</v>
      </c>
      <c r="X59" s="23">
        <v>237.1426697</v>
      </c>
      <c r="Y59" s="23">
        <v>4771.0616190000001</v>
      </c>
      <c r="Z59" s="23">
        <v>1266.882558</v>
      </c>
      <c r="AA59" s="23">
        <v>834.5788675</v>
      </c>
      <c r="AB59" s="23" t="s">
        <v>645</v>
      </c>
      <c r="AC59" s="23" t="s">
        <v>645</v>
      </c>
      <c r="AD59" s="23" t="s">
        <v>645</v>
      </c>
      <c r="AE59" s="22">
        <v>4.4165558789999997</v>
      </c>
      <c r="AF59" s="22">
        <v>0.120073865</v>
      </c>
      <c r="AG59" s="22">
        <v>8.7704624999999994E-2</v>
      </c>
      <c r="AH59" s="22">
        <v>4.61415723</v>
      </c>
      <c r="AI59" s="22">
        <v>0.100184436</v>
      </c>
      <c r="AJ59" s="22">
        <v>0.24659239599999999</v>
      </c>
      <c r="AK59" s="22" t="s">
        <v>645</v>
      </c>
      <c r="AL59" s="22" t="s">
        <v>645</v>
      </c>
      <c r="AM59" s="22" t="s">
        <v>645</v>
      </c>
      <c r="AN59" s="22">
        <v>1.5571154E-2</v>
      </c>
      <c r="AO59" s="22">
        <v>0.15341115399999999</v>
      </c>
      <c r="AP59" s="22">
        <v>0.13018712099999999</v>
      </c>
      <c r="AQ59" s="22">
        <v>6.3660398000000007E-2</v>
      </c>
      <c r="AR59" s="22">
        <v>0.16386889800000001</v>
      </c>
      <c r="AS59" s="22">
        <v>0.20430067900000001</v>
      </c>
      <c r="AT59" s="22">
        <v>1.1578715898973546</v>
      </c>
      <c r="AU59" s="22">
        <v>0.36392461188861214</v>
      </c>
      <c r="AV59" s="24">
        <v>0.69549392093363238</v>
      </c>
      <c r="AW59" s="22">
        <v>-0.61766144700000003</v>
      </c>
      <c r="AX59" s="22">
        <v>1.062114913</v>
      </c>
      <c r="AY59" s="22">
        <v>0.46515148000000001</v>
      </c>
      <c r="AZ59" s="22">
        <v>0.24117847958855274</v>
      </c>
      <c r="BA59" s="22">
        <v>0.22027475667625951</v>
      </c>
      <c r="BB59" s="24">
        <v>0.46268759453072394</v>
      </c>
      <c r="BC59" s="22" t="s">
        <v>645</v>
      </c>
      <c r="BD59" s="22" t="s">
        <v>645</v>
      </c>
      <c r="BE59" s="22" t="s">
        <v>645</v>
      </c>
      <c r="BF59" s="22" t="s">
        <v>645</v>
      </c>
      <c r="BG59" s="22" t="s">
        <v>645</v>
      </c>
      <c r="BH59" s="24" t="s">
        <v>645</v>
      </c>
      <c r="BI59" s="22">
        <v>9.5153182380000008</v>
      </c>
      <c r="BJ59" s="22">
        <v>0.29206268899999999</v>
      </c>
      <c r="BK59" s="22">
        <v>0.288505648</v>
      </c>
      <c r="BL59" s="22">
        <v>3.2758064824890623</v>
      </c>
      <c r="BM59" s="22">
        <v>1.6037322701368804</v>
      </c>
      <c r="BN59" s="24">
        <v>3.0895669330144404</v>
      </c>
      <c r="BO59" s="23">
        <v>159.23252500000001</v>
      </c>
      <c r="BP59" s="23">
        <v>28.966314149999999</v>
      </c>
      <c r="BQ59" s="23">
        <v>30.811104570000001</v>
      </c>
      <c r="BR59" s="22">
        <v>0.360136124</v>
      </c>
      <c r="BS59" s="22">
        <v>0.18141958399999999</v>
      </c>
      <c r="BT59" s="22">
        <v>0.18647308400000001</v>
      </c>
      <c r="BU59" s="29">
        <v>11.5687011</v>
      </c>
      <c r="BV59" s="29">
        <v>8.1438480000000004E-3</v>
      </c>
      <c r="BW59" s="29">
        <v>8.3873550000000009E-3</v>
      </c>
      <c r="BX59" s="29">
        <v>10.75432633</v>
      </c>
      <c r="BY59" s="29">
        <v>1.2640491E-2</v>
      </c>
      <c r="BZ59" s="29">
        <v>1.3938022E-2</v>
      </c>
      <c r="CA59" s="29">
        <v>11.135741550000001</v>
      </c>
      <c r="CB59" s="29">
        <v>8.0773059999999994E-3</v>
      </c>
      <c r="CC59" s="29">
        <v>8.2417719999999996E-3</v>
      </c>
      <c r="CD59" s="29">
        <v>10.514413169999999</v>
      </c>
      <c r="CE59" s="29">
        <v>1.6025635E-2</v>
      </c>
      <c r="CF59" s="29">
        <v>1.7772817E-2</v>
      </c>
      <c r="CG59" s="29">
        <v>10.318049350000001</v>
      </c>
      <c r="CH59" s="29">
        <v>1.3576276999999999E-2</v>
      </c>
      <c r="CI59" s="29">
        <v>1.4210548999999999E-2</v>
      </c>
      <c r="CJ59" s="29">
        <v>10.23692956</v>
      </c>
      <c r="CK59" s="29">
        <v>1.9054199000000001E-2</v>
      </c>
      <c r="CL59" s="29">
        <v>1.8999339000000001E-2</v>
      </c>
      <c r="CM59" s="29">
        <v>9.3073037759999995</v>
      </c>
      <c r="CN59" s="29">
        <v>1.5679624999999999E-2</v>
      </c>
      <c r="CO59" s="29">
        <v>1.6045207999999998E-2</v>
      </c>
      <c r="CP59" s="29">
        <v>8.9340421780000003</v>
      </c>
      <c r="CQ59" s="29">
        <v>1.4749480000000001E-2</v>
      </c>
      <c r="CR59" s="29">
        <v>1.4762618E-2</v>
      </c>
      <c r="CS59" s="29">
        <v>8.8674442300000003</v>
      </c>
      <c r="CT59" s="29">
        <v>1.2656607E-2</v>
      </c>
      <c r="CU59" s="29">
        <v>1.2739567E-2</v>
      </c>
      <c r="CV59" s="29">
        <v>8.8344016350000008</v>
      </c>
      <c r="CW59" s="29">
        <v>1.1692767999999999E-2</v>
      </c>
      <c r="CX59" s="29">
        <v>1.1583932E-2</v>
      </c>
      <c r="CY59" s="29">
        <v>8.8477844819999998</v>
      </c>
      <c r="CZ59" s="29">
        <v>1.5999266000000002E-2</v>
      </c>
      <c r="DA59" s="29">
        <v>1.4960859999999999E-2</v>
      </c>
      <c r="DB59" s="29">
        <v>8.8290492510000007</v>
      </c>
      <c r="DC59" s="29">
        <v>2.1017289000000001E-2</v>
      </c>
      <c r="DD59" s="29">
        <v>1.8468851000000001E-2</v>
      </c>
      <c r="DE59" s="29">
        <v>11.655072909999999</v>
      </c>
      <c r="DF59" s="29">
        <v>8.1657871000000007E-2</v>
      </c>
      <c r="DG59" s="29">
        <v>0.336049598</v>
      </c>
      <c r="DH59" s="29">
        <v>14.340326210000001</v>
      </c>
      <c r="DI59" s="29">
        <v>1.539640771</v>
      </c>
      <c r="DJ59" s="29">
        <v>3.6809651429999999</v>
      </c>
      <c r="DK59" s="29" t="s">
        <v>645</v>
      </c>
      <c r="DL59" s="29" t="s">
        <v>645</v>
      </c>
      <c r="DM59" s="29" t="s">
        <v>645</v>
      </c>
      <c r="DN59" s="29">
        <v>10.88898311</v>
      </c>
      <c r="DO59" s="29">
        <v>0.129835388</v>
      </c>
      <c r="DP59" s="29">
        <v>0.32505263299999998</v>
      </c>
      <c r="DQ59" s="29">
        <v>13.13290684</v>
      </c>
      <c r="DR59" s="29">
        <v>1.231050778</v>
      </c>
      <c r="DS59" s="29">
        <v>3.3757215120000001</v>
      </c>
      <c r="DT59" s="29" t="s">
        <v>645</v>
      </c>
      <c r="DU59" s="29" t="s">
        <v>645</v>
      </c>
      <c r="DV59" s="29" t="s">
        <v>645</v>
      </c>
      <c r="DW59" s="29">
        <v>11.240450640000001</v>
      </c>
      <c r="DX59" s="29">
        <v>0.101741954</v>
      </c>
      <c r="DY59" s="29">
        <v>0.33255278399999999</v>
      </c>
      <c r="DZ59" s="29">
        <v>13.76081542</v>
      </c>
      <c r="EA59" s="29">
        <v>1.4298958180000001</v>
      </c>
      <c r="EB59" s="29">
        <v>3.6262876049999999</v>
      </c>
      <c r="EC59" s="29" t="s">
        <v>645</v>
      </c>
      <c r="ED59" s="29" t="s">
        <v>645</v>
      </c>
      <c r="EE59" s="29" t="s">
        <v>645</v>
      </c>
      <c r="EF59" s="29">
        <v>10.67057664</v>
      </c>
      <c r="EG59" s="29">
        <v>0.147034679</v>
      </c>
      <c r="EH59" s="29">
        <v>0.320411379</v>
      </c>
      <c r="EI59" s="29">
        <v>12.71081161</v>
      </c>
      <c r="EJ59" s="29">
        <v>1.0783781530000001</v>
      </c>
      <c r="EK59" s="29">
        <v>3.2435869670000002</v>
      </c>
      <c r="EL59" s="29" t="s">
        <v>645</v>
      </c>
      <c r="EM59" s="29" t="s">
        <v>645</v>
      </c>
      <c r="EN59" s="29" t="s">
        <v>645</v>
      </c>
      <c r="EO59" s="29">
        <v>10.50294251</v>
      </c>
      <c r="EP59" s="29">
        <v>0.16486289100000001</v>
      </c>
      <c r="EQ59" s="29">
        <v>0.30334223700000001</v>
      </c>
      <c r="ER59" s="29">
        <v>12.36089215</v>
      </c>
      <c r="ES59" s="29">
        <v>0.95686837000000002</v>
      </c>
      <c r="ET59" s="29">
        <v>2.5274832599999999</v>
      </c>
      <c r="EU59" s="29" t="s">
        <v>645</v>
      </c>
      <c r="EV59" s="29" t="s">
        <v>645</v>
      </c>
      <c r="EW59" s="29" t="s">
        <v>645</v>
      </c>
      <c r="EX59" s="29">
        <v>10.44491011</v>
      </c>
      <c r="EY59" s="29">
        <v>0.17784377300000001</v>
      </c>
      <c r="EZ59" s="29">
        <v>0.28797961100000002</v>
      </c>
      <c r="FA59" s="29">
        <v>12.181168720000001</v>
      </c>
      <c r="FB59" s="29">
        <v>0.88202481600000004</v>
      </c>
      <c r="FC59" s="29">
        <v>2.0922621119999998</v>
      </c>
      <c r="FD59" s="29" t="s">
        <v>645</v>
      </c>
      <c r="FE59" s="29" t="s">
        <v>645</v>
      </c>
      <c r="FF59" s="29" t="s">
        <v>645</v>
      </c>
      <c r="FG59" s="29">
        <v>9.5557020579999996</v>
      </c>
      <c r="FH59" s="29">
        <v>0.20426807399999999</v>
      </c>
      <c r="FI59" s="29">
        <v>0.27316848399999999</v>
      </c>
      <c r="FJ59" s="29">
        <v>11.05069911</v>
      </c>
      <c r="FK59" s="29">
        <v>0.71530456399999998</v>
      </c>
      <c r="FL59" s="29">
        <v>1.806314207</v>
      </c>
      <c r="FM59" s="29" t="s">
        <v>645</v>
      </c>
      <c r="FN59" s="29" t="s">
        <v>645</v>
      </c>
      <c r="FO59" s="29" t="s">
        <v>645</v>
      </c>
      <c r="FP59" s="29">
        <v>9.2275460220000003</v>
      </c>
      <c r="FQ59" s="29">
        <v>0.23491007699999999</v>
      </c>
      <c r="FR59" s="29">
        <v>0.25895352100000002</v>
      </c>
      <c r="FS59" s="29">
        <v>10.479292340000001</v>
      </c>
      <c r="FT59" s="29">
        <v>0.54998903799999999</v>
      </c>
      <c r="FU59" s="29">
        <v>1.757760341</v>
      </c>
      <c r="FV59" s="29" t="s">
        <v>645</v>
      </c>
      <c r="FW59" s="29" t="s">
        <v>645</v>
      </c>
      <c r="FX59" s="29" t="s">
        <v>645</v>
      </c>
      <c r="FY59" s="29">
        <v>9.1706104429999993</v>
      </c>
      <c r="FZ59" s="29">
        <v>0.23690459699999999</v>
      </c>
      <c r="GA59" s="29">
        <v>0.25442726700000001</v>
      </c>
      <c r="GB59" s="29">
        <v>10.374600060000001</v>
      </c>
      <c r="GC59" s="29">
        <v>0.51452651699999996</v>
      </c>
      <c r="GD59" s="29">
        <v>1.6235002940000001</v>
      </c>
      <c r="GE59" s="29" t="s">
        <v>645</v>
      </c>
      <c r="GF59" s="29" t="s">
        <v>645</v>
      </c>
      <c r="GG59" s="29" t="s">
        <v>645</v>
      </c>
      <c r="GH59" s="29">
        <v>9.1443692989999992</v>
      </c>
      <c r="GI59" s="29">
        <v>0.23927847899999999</v>
      </c>
      <c r="GJ59" s="29">
        <v>0.25132686199999998</v>
      </c>
      <c r="GK59" s="29">
        <v>10.328274110000001</v>
      </c>
      <c r="GL59" s="29">
        <v>0.50329156100000005</v>
      </c>
      <c r="GM59" s="29">
        <v>1.5395987099999999</v>
      </c>
      <c r="GN59" s="29" t="s">
        <v>645</v>
      </c>
      <c r="GO59" s="29" t="s">
        <v>645</v>
      </c>
      <c r="GP59" s="29" t="s">
        <v>645</v>
      </c>
      <c r="GQ59" s="29">
        <v>9.1533081589999998</v>
      </c>
      <c r="GR59" s="29">
        <v>0.23017690199999999</v>
      </c>
      <c r="GS59" s="29">
        <v>0.24843643500000001</v>
      </c>
      <c r="GT59" s="29">
        <v>10.38030215</v>
      </c>
      <c r="GU59" s="29">
        <v>0.53644573500000003</v>
      </c>
      <c r="GV59" s="29">
        <v>1.3321812850000001</v>
      </c>
      <c r="GW59" s="29" t="s">
        <v>645</v>
      </c>
      <c r="GX59" s="29" t="s">
        <v>645</v>
      </c>
      <c r="GY59" s="29" t="s">
        <v>645</v>
      </c>
      <c r="GZ59" s="29">
        <v>9.1441829759999997</v>
      </c>
      <c r="HA59" s="29">
        <v>0.24037614900000001</v>
      </c>
      <c r="HB59" s="29">
        <v>0.25529158400000002</v>
      </c>
      <c r="HC59" s="29">
        <v>10.31486447</v>
      </c>
      <c r="HD59" s="29">
        <v>0.491687027</v>
      </c>
      <c r="HE59" s="29">
        <v>1.3071330320000001</v>
      </c>
      <c r="HF59" s="29" t="s">
        <v>645</v>
      </c>
      <c r="HG59" s="29" t="s">
        <v>645</v>
      </c>
      <c r="HH59" s="29" t="s">
        <v>645</v>
      </c>
      <c r="HI59" s="29">
        <v>10.72698422</v>
      </c>
      <c r="HJ59" s="29">
        <v>1.563939908</v>
      </c>
      <c r="HK59" s="29">
        <v>0.99989517500000002</v>
      </c>
    </row>
    <row r="60" spans="1:219">
      <c r="A60">
        <v>205924614</v>
      </c>
      <c r="B60" t="s">
        <v>740</v>
      </c>
      <c r="C60">
        <v>58</v>
      </c>
      <c r="D60" s="22">
        <v>0.70421843399999995</v>
      </c>
      <c r="E60" s="22">
        <v>3.5086826000000002E-2</v>
      </c>
      <c r="F60" s="22">
        <v>2.9229477E-2</v>
      </c>
      <c r="G60" s="22" t="s">
        <v>645</v>
      </c>
      <c r="H60" s="22" t="s">
        <v>645</v>
      </c>
      <c r="I60" s="22" t="s">
        <v>645</v>
      </c>
      <c r="J60" s="22" t="s">
        <v>645</v>
      </c>
      <c r="K60" s="22" t="s">
        <v>645</v>
      </c>
      <c r="L60" s="22" t="s">
        <v>645</v>
      </c>
      <c r="M60" s="22">
        <v>0.66919749799999995</v>
      </c>
      <c r="N60" s="22">
        <v>2.9234330999999999E-2</v>
      </c>
      <c r="O60" s="22">
        <v>2.2158641999999999E-2</v>
      </c>
      <c r="P60" s="22" t="s">
        <v>645</v>
      </c>
      <c r="Q60" s="22" t="s">
        <v>645</v>
      </c>
      <c r="R60" s="22" t="s">
        <v>645</v>
      </c>
      <c r="S60" s="22" t="s">
        <v>645</v>
      </c>
      <c r="T60" s="22" t="s">
        <v>645</v>
      </c>
      <c r="U60" s="22" t="s">
        <v>645</v>
      </c>
      <c r="V60" s="23">
        <v>4435.2750059999998</v>
      </c>
      <c r="W60" s="23">
        <v>68.579676250000006</v>
      </c>
      <c r="X60" s="23">
        <v>66.321185929999999</v>
      </c>
      <c r="Y60" s="23" t="s">
        <v>645</v>
      </c>
      <c r="Z60" s="23" t="s">
        <v>645</v>
      </c>
      <c r="AA60" s="23" t="s">
        <v>645</v>
      </c>
      <c r="AB60" s="23" t="s">
        <v>645</v>
      </c>
      <c r="AC60" s="23" t="s">
        <v>645</v>
      </c>
      <c r="AD60" s="23" t="s">
        <v>645</v>
      </c>
      <c r="AE60" s="22">
        <v>4.6389184400000003</v>
      </c>
      <c r="AF60" s="22">
        <v>2.3996593E-2</v>
      </c>
      <c r="AG60" s="22">
        <v>1.7003463999999999E-2</v>
      </c>
      <c r="AH60" s="22" t="s">
        <v>645</v>
      </c>
      <c r="AI60" s="22" t="s">
        <v>645</v>
      </c>
      <c r="AJ60" s="22" t="s">
        <v>645</v>
      </c>
      <c r="AK60" s="22" t="s">
        <v>645</v>
      </c>
      <c r="AL60" s="22" t="s">
        <v>645</v>
      </c>
      <c r="AM60" s="22" t="s">
        <v>645</v>
      </c>
      <c r="AN60" s="22">
        <v>9.3652979999999993E-3</v>
      </c>
      <c r="AO60" s="22">
        <v>0.13460186699999999</v>
      </c>
      <c r="AP60" s="22">
        <v>0.147934912</v>
      </c>
      <c r="AQ60" s="22">
        <v>-0.81011224699999995</v>
      </c>
      <c r="AR60" s="22">
        <v>5.5161096999999999E-2</v>
      </c>
      <c r="AS60" s="22">
        <v>4.8871229000000002E-2</v>
      </c>
      <c r="AT60" s="22">
        <v>0.15484163661768047</v>
      </c>
      <c r="AU60" s="22">
        <v>1.8469182501140602E-2</v>
      </c>
      <c r="AV60" s="24">
        <v>1.8442569893237587E-2</v>
      </c>
      <c r="AW60" s="22" t="s">
        <v>645</v>
      </c>
      <c r="AX60" s="22" t="s">
        <v>645</v>
      </c>
      <c r="AY60" s="22" t="s">
        <v>645</v>
      </c>
      <c r="AZ60" s="22" t="s">
        <v>645</v>
      </c>
      <c r="BA60" s="22" t="s">
        <v>645</v>
      </c>
      <c r="BB60" s="24" t="s">
        <v>645</v>
      </c>
      <c r="BC60" s="22" t="s">
        <v>645</v>
      </c>
      <c r="BD60" s="22" t="s">
        <v>645</v>
      </c>
      <c r="BE60" s="22" t="s">
        <v>645</v>
      </c>
      <c r="BF60" s="22" t="s">
        <v>645</v>
      </c>
      <c r="BG60" s="22" t="s">
        <v>645</v>
      </c>
      <c r="BH60" s="24" t="s">
        <v>645</v>
      </c>
      <c r="BI60" s="22">
        <v>9.5644056400000004</v>
      </c>
      <c r="BJ60" s="22">
        <v>0.327620152</v>
      </c>
      <c r="BK60" s="22">
        <v>0.41647992099999998</v>
      </c>
      <c r="BL60" s="22">
        <v>3.6677999478628376</v>
      </c>
      <c r="BM60" s="22">
        <v>1.942814292173864</v>
      </c>
      <c r="BN60" s="24">
        <v>5.9016188380081855</v>
      </c>
      <c r="BO60" s="23">
        <v>153.89971869999999</v>
      </c>
      <c r="BP60" s="23">
        <v>7.6588718790000003</v>
      </c>
      <c r="BQ60" s="23">
        <v>6.1323446410000004</v>
      </c>
      <c r="BR60" s="22">
        <v>0.15935727199999999</v>
      </c>
      <c r="BS60" s="22">
        <v>0.107144276</v>
      </c>
      <c r="BT60" s="22">
        <v>9.7430933999999997E-2</v>
      </c>
      <c r="BU60" s="29">
        <v>14.792256999999999</v>
      </c>
      <c r="BV60" s="29">
        <v>2.9480869E-2</v>
      </c>
      <c r="BW60" s="29">
        <v>2.8719674000000001E-2</v>
      </c>
      <c r="BX60" s="29">
        <v>13.515284339999999</v>
      </c>
      <c r="BY60" s="29">
        <v>1.9211481999999998E-2</v>
      </c>
      <c r="BZ60" s="29">
        <v>2.0069746999999999E-2</v>
      </c>
      <c r="CA60" s="29">
        <v>14.20964674</v>
      </c>
      <c r="CB60" s="29">
        <v>2.4376835999999999E-2</v>
      </c>
      <c r="CC60" s="29">
        <v>2.4370336999999999E-2</v>
      </c>
      <c r="CD60" s="29">
        <v>13.040067029999999</v>
      </c>
      <c r="CE60" s="29">
        <v>2.2786522E-2</v>
      </c>
      <c r="CF60" s="29">
        <v>2.4065863999999999E-2</v>
      </c>
      <c r="CG60" s="29">
        <v>12.62093161</v>
      </c>
      <c r="CH60" s="29">
        <v>1.5307303E-2</v>
      </c>
      <c r="CI60" s="29">
        <v>1.4553374000000001E-2</v>
      </c>
      <c r="CJ60" s="29">
        <v>12.40784976</v>
      </c>
      <c r="CK60" s="29">
        <v>1.5033671E-2</v>
      </c>
      <c r="CL60" s="29">
        <v>1.2536790000000001E-2</v>
      </c>
      <c r="CM60" s="29">
        <v>11.23464689</v>
      </c>
      <c r="CN60" s="29">
        <v>1.3175262E-2</v>
      </c>
      <c r="CO60" s="29">
        <v>1.1142681E-2</v>
      </c>
      <c r="CP60" s="29">
        <v>10.591060909999999</v>
      </c>
      <c r="CQ60" s="29">
        <v>1.2407990000000001E-2</v>
      </c>
      <c r="CR60" s="29">
        <v>1.2678993E-2</v>
      </c>
      <c r="CS60" s="29">
        <v>10.47614134</v>
      </c>
      <c r="CT60" s="29">
        <v>1.1680126000000001E-2</v>
      </c>
      <c r="CU60" s="29">
        <v>1.1685563E-2</v>
      </c>
      <c r="CV60" s="29">
        <v>10.4316879</v>
      </c>
      <c r="CW60" s="29">
        <v>1.1449954E-2</v>
      </c>
      <c r="CX60" s="29">
        <v>1.1161699000000001E-2</v>
      </c>
      <c r="CY60" s="29">
        <v>10.495243739999999</v>
      </c>
      <c r="CZ60" s="29">
        <v>1.551949E-2</v>
      </c>
      <c r="DA60" s="29">
        <v>1.4481758000000001E-2</v>
      </c>
      <c r="DB60" s="29">
        <v>10.401586330000001</v>
      </c>
      <c r="DC60" s="29">
        <v>1.5976550999999999E-2</v>
      </c>
      <c r="DD60" s="29">
        <v>1.3703020999999999E-2</v>
      </c>
      <c r="DE60" s="29" t="s">
        <v>645</v>
      </c>
      <c r="DF60" s="29" t="s">
        <v>645</v>
      </c>
      <c r="DG60" s="29" t="s">
        <v>645</v>
      </c>
      <c r="DH60" s="29" t="s">
        <v>645</v>
      </c>
      <c r="DI60" s="29" t="s">
        <v>645</v>
      </c>
      <c r="DJ60" s="29" t="s">
        <v>645</v>
      </c>
      <c r="DK60" s="29" t="s">
        <v>645</v>
      </c>
      <c r="DL60" s="29" t="s">
        <v>645</v>
      </c>
      <c r="DM60" s="29" t="s">
        <v>645</v>
      </c>
      <c r="DN60" s="29" t="s">
        <v>645</v>
      </c>
      <c r="DO60" s="29" t="s">
        <v>645</v>
      </c>
      <c r="DP60" s="29" t="s">
        <v>645</v>
      </c>
      <c r="DQ60" s="29" t="s">
        <v>645</v>
      </c>
      <c r="DR60" s="29" t="s">
        <v>645</v>
      </c>
      <c r="DS60" s="29" t="s">
        <v>645</v>
      </c>
      <c r="DT60" s="29" t="s">
        <v>645</v>
      </c>
      <c r="DU60" s="29" t="s">
        <v>645</v>
      </c>
      <c r="DV60" s="29" t="s">
        <v>645</v>
      </c>
      <c r="DW60" s="29" t="s">
        <v>645</v>
      </c>
      <c r="DX60" s="29" t="s">
        <v>645</v>
      </c>
      <c r="DY60" s="29" t="s">
        <v>645</v>
      </c>
      <c r="DZ60" s="29" t="s">
        <v>645</v>
      </c>
      <c r="EA60" s="29" t="s">
        <v>645</v>
      </c>
      <c r="EB60" s="29" t="s">
        <v>645</v>
      </c>
      <c r="EC60" s="29" t="s">
        <v>645</v>
      </c>
      <c r="ED60" s="29" t="s">
        <v>645</v>
      </c>
      <c r="EE60" s="29" t="s">
        <v>645</v>
      </c>
      <c r="EF60" s="29" t="s">
        <v>645</v>
      </c>
      <c r="EG60" s="29" t="s">
        <v>645</v>
      </c>
      <c r="EH60" s="29" t="s">
        <v>645</v>
      </c>
      <c r="EI60" s="29" t="s">
        <v>645</v>
      </c>
      <c r="EJ60" s="29" t="s">
        <v>645</v>
      </c>
      <c r="EK60" s="29" t="s">
        <v>645</v>
      </c>
      <c r="EL60" s="29" t="s">
        <v>645</v>
      </c>
      <c r="EM60" s="29" t="s">
        <v>645</v>
      </c>
      <c r="EN60" s="29" t="s">
        <v>645</v>
      </c>
      <c r="EO60" s="29" t="s">
        <v>645</v>
      </c>
      <c r="EP60" s="29" t="s">
        <v>645</v>
      </c>
      <c r="EQ60" s="29" t="s">
        <v>645</v>
      </c>
      <c r="ER60" s="29" t="s">
        <v>645</v>
      </c>
      <c r="ES60" s="29" t="s">
        <v>645</v>
      </c>
      <c r="ET60" s="29" t="s">
        <v>645</v>
      </c>
      <c r="EU60" s="29" t="s">
        <v>645</v>
      </c>
      <c r="EV60" s="29" t="s">
        <v>645</v>
      </c>
      <c r="EW60" s="29" t="s">
        <v>645</v>
      </c>
      <c r="EX60" s="29" t="s">
        <v>645</v>
      </c>
      <c r="EY60" s="29" t="s">
        <v>645</v>
      </c>
      <c r="EZ60" s="29" t="s">
        <v>645</v>
      </c>
      <c r="FA60" s="29" t="s">
        <v>645</v>
      </c>
      <c r="FB60" s="29" t="s">
        <v>645</v>
      </c>
      <c r="FC60" s="29" t="s">
        <v>645</v>
      </c>
      <c r="FD60" s="29" t="s">
        <v>645</v>
      </c>
      <c r="FE60" s="29" t="s">
        <v>645</v>
      </c>
      <c r="FF60" s="29" t="s">
        <v>645</v>
      </c>
      <c r="FG60" s="29" t="s">
        <v>645</v>
      </c>
      <c r="FH60" s="29" t="s">
        <v>645</v>
      </c>
      <c r="FI60" s="29" t="s">
        <v>645</v>
      </c>
      <c r="FJ60" s="29" t="s">
        <v>645</v>
      </c>
      <c r="FK60" s="29" t="s">
        <v>645</v>
      </c>
      <c r="FL60" s="29" t="s">
        <v>645</v>
      </c>
      <c r="FM60" s="29" t="s">
        <v>645</v>
      </c>
      <c r="FN60" s="29" t="s">
        <v>645</v>
      </c>
      <c r="FO60" s="29" t="s">
        <v>645</v>
      </c>
      <c r="FP60" s="29" t="s">
        <v>645</v>
      </c>
      <c r="FQ60" s="29" t="s">
        <v>645</v>
      </c>
      <c r="FR60" s="29" t="s">
        <v>645</v>
      </c>
      <c r="FS60" s="29" t="s">
        <v>645</v>
      </c>
      <c r="FT60" s="29" t="s">
        <v>645</v>
      </c>
      <c r="FU60" s="29" t="s">
        <v>645</v>
      </c>
      <c r="FV60" s="29" t="s">
        <v>645</v>
      </c>
      <c r="FW60" s="29" t="s">
        <v>645</v>
      </c>
      <c r="FX60" s="29" t="s">
        <v>645</v>
      </c>
      <c r="FY60" s="29" t="s">
        <v>645</v>
      </c>
      <c r="FZ60" s="29" t="s">
        <v>645</v>
      </c>
      <c r="GA60" s="29" t="s">
        <v>645</v>
      </c>
      <c r="GB60" s="29" t="s">
        <v>645</v>
      </c>
      <c r="GC60" s="29" t="s">
        <v>645</v>
      </c>
      <c r="GD60" s="29" t="s">
        <v>645</v>
      </c>
      <c r="GE60" s="29" t="s">
        <v>645</v>
      </c>
      <c r="GF60" s="29" t="s">
        <v>645</v>
      </c>
      <c r="GG60" s="29" t="s">
        <v>645</v>
      </c>
      <c r="GH60" s="29" t="s">
        <v>645</v>
      </c>
      <c r="GI60" s="29" t="s">
        <v>645</v>
      </c>
      <c r="GJ60" s="29" t="s">
        <v>645</v>
      </c>
      <c r="GK60" s="29" t="s">
        <v>645</v>
      </c>
      <c r="GL60" s="29" t="s">
        <v>645</v>
      </c>
      <c r="GM60" s="29" t="s">
        <v>645</v>
      </c>
      <c r="GN60" s="29" t="s">
        <v>645</v>
      </c>
      <c r="GO60" s="29" t="s">
        <v>645</v>
      </c>
      <c r="GP60" s="29" t="s">
        <v>645</v>
      </c>
      <c r="GQ60" s="29" t="s">
        <v>645</v>
      </c>
      <c r="GR60" s="29" t="s">
        <v>645</v>
      </c>
      <c r="GS60" s="29" t="s">
        <v>645</v>
      </c>
      <c r="GT60" s="29" t="s">
        <v>645</v>
      </c>
      <c r="GU60" s="29" t="s">
        <v>645</v>
      </c>
      <c r="GV60" s="29" t="s">
        <v>645</v>
      </c>
      <c r="GW60" s="29" t="s">
        <v>645</v>
      </c>
      <c r="GX60" s="29" t="s">
        <v>645</v>
      </c>
      <c r="GY60" s="29" t="s">
        <v>645</v>
      </c>
      <c r="GZ60" s="29" t="s">
        <v>645</v>
      </c>
      <c r="HA60" s="29" t="s">
        <v>645</v>
      </c>
      <c r="HB60" s="29" t="s">
        <v>645</v>
      </c>
      <c r="HC60" s="29" t="s">
        <v>645</v>
      </c>
      <c r="HD60" s="29" t="s">
        <v>645</v>
      </c>
      <c r="HE60" s="29" t="s">
        <v>645</v>
      </c>
      <c r="HF60" s="29" t="s">
        <v>645</v>
      </c>
      <c r="HG60" s="29" t="s">
        <v>645</v>
      </c>
      <c r="HH60" s="29" t="s">
        <v>645</v>
      </c>
      <c r="HI60" s="29">
        <v>11.010553870000001</v>
      </c>
      <c r="HJ60" s="29">
        <v>1.508078485</v>
      </c>
      <c r="HK60" s="29">
        <v>0.777173055</v>
      </c>
    </row>
    <row r="61" spans="1:219">
      <c r="A61">
        <v>205985357</v>
      </c>
      <c r="B61" t="s">
        <v>571</v>
      </c>
      <c r="C61">
        <v>59</v>
      </c>
      <c r="D61" s="22">
        <v>0.874582941</v>
      </c>
      <c r="E61" s="22">
        <v>6.8096314000000005E-2</v>
      </c>
      <c r="F61" s="22">
        <v>5.9199951000000001E-2</v>
      </c>
      <c r="G61" s="22">
        <v>0.54859189799999997</v>
      </c>
      <c r="H61" s="22">
        <v>0.10361345600000001</v>
      </c>
      <c r="I61" s="22">
        <v>8.2007190999999993E-2</v>
      </c>
      <c r="J61" s="22" t="s">
        <v>645</v>
      </c>
      <c r="K61" s="22" t="s">
        <v>645</v>
      </c>
      <c r="L61" s="22" t="s">
        <v>645</v>
      </c>
      <c r="M61" s="22">
        <v>0.83093318500000002</v>
      </c>
      <c r="N61" s="22">
        <v>6.6701212999999995E-2</v>
      </c>
      <c r="O61" s="22">
        <v>6.8636831999999995E-2</v>
      </c>
      <c r="P61" s="22">
        <v>0.52771661400000003</v>
      </c>
      <c r="Q61" s="22">
        <v>0.107364894</v>
      </c>
      <c r="R61" s="22">
        <v>7.5625502999999997E-2</v>
      </c>
      <c r="S61" s="22" t="s">
        <v>645</v>
      </c>
      <c r="T61" s="22" t="s">
        <v>645</v>
      </c>
      <c r="U61" s="22" t="s">
        <v>645</v>
      </c>
      <c r="V61" s="23">
        <v>5470.3022330000003</v>
      </c>
      <c r="W61" s="23">
        <v>119.27023250000001</v>
      </c>
      <c r="X61" s="23">
        <v>110.2954103</v>
      </c>
      <c r="Y61" s="23">
        <v>3887.9892359999999</v>
      </c>
      <c r="Z61" s="23">
        <v>248.67061290000001</v>
      </c>
      <c r="AA61" s="23">
        <v>316.50272569999998</v>
      </c>
      <c r="AB61" s="23" t="s">
        <v>645</v>
      </c>
      <c r="AC61" s="23" t="s">
        <v>645</v>
      </c>
      <c r="AD61" s="23" t="s">
        <v>645</v>
      </c>
      <c r="AE61" s="22">
        <v>4.5474294310000003</v>
      </c>
      <c r="AF61" s="22">
        <v>6.4074608000000005E-2</v>
      </c>
      <c r="AG61" s="22">
        <v>4.3684033999999997E-2</v>
      </c>
      <c r="AH61" s="22">
        <v>4.7333794080000002</v>
      </c>
      <c r="AI61" s="22">
        <v>5.6668288999999997E-2</v>
      </c>
      <c r="AJ61" s="22">
        <v>0.105078874</v>
      </c>
      <c r="AK61" s="22" t="s">
        <v>645</v>
      </c>
      <c r="AL61" s="22" t="s">
        <v>645</v>
      </c>
      <c r="AM61" s="22" t="s">
        <v>645</v>
      </c>
      <c r="AN61" s="22">
        <v>-0.14362086900000001</v>
      </c>
      <c r="AO61" s="22">
        <v>0.20228847799999999</v>
      </c>
      <c r="AP61" s="22">
        <v>0.16302323499999999</v>
      </c>
      <c r="AQ61" s="22">
        <v>-0.25621185099999999</v>
      </c>
      <c r="AR61" s="22">
        <v>9.5280647999999996E-2</v>
      </c>
      <c r="AS61" s="22">
        <v>9.2861156E-2</v>
      </c>
      <c r="AT61" s="22">
        <v>0.55435522976410145</v>
      </c>
      <c r="AU61" s="22">
        <v>0.1092040783973473</v>
      </c>
      <c r="AV61" s="24">
        <v>0.1321586229412397</v>
      </c>
      <c r="AW61" s="22">
        <v>-1.2413970889999999</v>
      </c>
      <c r="AX61" s="22">
        <v>0.30884323600000002</v>
      </c>
      <c r="AY61" s="22">
        <v>0.24629361899999999</v>
      </c>
      <c r="AZ61" s="22">
        <v>5.7359176951461949E-2</v>
      </c>
      <c r="BA61" s="22">
        <v>2.9190939375178124E-2</v>
      </c>
      <c r="BB61" s="24">
        <v>4.3774670618586323E-2</v>
      </c>
      <c r="BC61" s="22" t="s">
        <v>645</v>
      </c>
      <c r="BD61" s="22" t="s">
        <v>645</v>
      </c>
      <c r="BE61" s="22" t="s">
        <v>645</v>
      </c>
      <c r="BF61" s="22" t="s">
        <v>645</v>
      </c>
      <c r="BG61" s="22" t="s">
        <v>645</v>
      </c>
      <c r="BH61" s="24" t="s">
        <v>645</v>
      </c>
      <c r="BI61" s="22">
        <v>9.5404142879999991</v>
      </c>
      <c r="BJ61" s="22">
        <v>0.33488063400000001</v>
      </c>
      <c r="BK61" s="22">
        <v>0.38661925000000003</v>
      </c>
      <c r="BL61" s="22">
        <v>3.4706777211934559</v>
      </c>
      <c r="BM61" s="22">
        <v>1.8654610777541019</v>
      </c>
      <c r="BN61" s="24">
        <v>4.9827635145854101</v>
      </c>
      <c r="BO61" s="23">
        <v>417.47984630000002</v>
      </c>
      <c r="BP61" s="23">
        <v>43.483645750000001</v>
      </c>
      <c r="BQ61" s="23">
        <v>42.470306100000002</v>
      </c>
      <c r="BR61" s="22">
        <v>0.17582383900000001</v>
      </c>
      <c r="BS61" s="22">
        <v>0.107914886</v>
      </c>
      <c r="BT61" s="22">
        <v>8.6401629999999993E-2</v>
      </c>
      <c r="BU61" s="29">
        <v>14.58753347</v>
      </c>
      <c r="BV61" s="29">
        <v>3.1012720000000001E-2</v>
      </c>
      <c r="BW61" s="29">
        <v>3.0946748E-2</v>
      </c>
      <c r="BX61" s="29">
        <v>13.720792769999999</v>
      </c>
      <c r="BY61" s="29">
        <v>1.9626119000000001E-2</v>
      </c>
      <c r="BZ61" s="29">
        <v>1.9591246999999999E-2</v>
      </c>
      <c r="CA61" s="29">
        <v>14.13461839</v>
      </c>
      <c r="CB61" s="29">
        <v>2.3740883000000001E-2</v>
      </c>
      <c r="CC61" s="29">
        <v>2.2998434000000002E-2</v>
      </c>
      <c r="CD61" s="29">
        <v>13.455288769999999</v>
      </c>
      <c r="CE61" s="29">
        <v>1.9402900000000001E-2</v>
      </c>
      <c r="CF61" s="29">
        <v>1.9136033E-2</v>
      </c>
      <c r="CG61" s="29">
        <v>13.23806044</v>
      </c>
      <c r="CH61" s="29">
        <v>1.5743709000000002E-2</v>
      </c>
      <c r="CI61" s="29">
        <v>1.4906862999999999E-2</v>
      </c>
      <c r="CJ61" s="29">
        <v>13.139134289999999</v>
      </c>
      <c r="CK61" s="29">
        <v>1.3502696999999999E-2</v>
      </c>
      <c r="CL61" s="29">
        <v>1.3388540000000001E-2</v>
      </c>
      <c r="CM61" s="29">
        <v>12.16533437</v>
      </c>
      <c r="CN61" s="29">
        <v>1.2211438999999999E-2</v>
      </c>
      <c r="CO61" s="29">
        <v>1.2343728E-2</v>
      </c>
      <c r="CP61" s="29">
        <v>11.72654344</v>
      </c>
      <c r="CQ61" s="29">
        <v>1.2044796999999999E-2</v>
      </c>
      <c r="CR61" s="29">
        <v>1.1619284000000001E-2</v>
      </c>
      <c r="CS61" s="29">
        <v>11.64911414</v>
      </c>
      <c r="CT61" s="29">
        <v>1.1097566E-2</v>
      </c>
      <c r="CU61" s="29">
        <v>1.1154551E-2</v>
      </c>
      <c r="CV61" s="29">
        <v>11.60979075</v>
      </c>
      <c r="CW61" s="29">
        <v>1.1022541E-2</v>
      </c>
      <c r="CX61" s="29">
        <v>1.1678081999999999E-2</v>
      </c>
      <c r="CY61" s="29">
        <v>11.629810989999999</v>
      </c>
      <c r="CZ61" s="29">
        <v>1.4693318E-2</v>
      </c>
      <c r="DA61" s="29">
        <v>1.4669784999999999E-2</v>
      </c>
      <c r="DB61" s="29">
        <v>11.576041569999999</v>
      </c>
      <c r="DC61" s="29">
        <v>1.5608594E-2</v>
      </c>
      <c r="DD61" s="29">
        <v>1.6699519999999999E-2</v>
      </c>
      <c r="DE61" s="29">
        <v>14.617472490000001</v>
      </c>
      <c r="DF61" s="29">
        <v>3.3926191000000001E-2</v>
      </c>
      <c r="DG61" s="29">
        <v>4.1270807E-2</v>
      </c>
      <c r="DH61" s="29">
        <v>18.686076910000001</v>
      </c>
      <c r="DI61" s="29">
        <v>0.87483289900000005</v>
      </c>
      <c r="DJ61" s="29">
        <v>0.90684063400000003</v>
      </c>
      <c r="DK61" s="29" t="s">
        <v>645</v>
      </c>
      <c r="DL61" s="29" t="s">
        <v>645</v>
      </c>
      <c r="DM61" s="29" t="s">
        <v>645</v>
      </c>
      <c r="DN61" s="29">
        <v>13.765266479999999</v>
      </c>
      <c r="DO61" s="29">
        <v>3.3348079000000003E-2</v>
      </c>
      <c r="DP61" s="29">
        <v>5.3423983000000001E-2</v>
      </c>
      <c r="DQ61" s="29">
        <v>17.271684369999999</v>
      </c>
      <c r="DR61" s="29">
        <v>0.79236527599999995</v>
      </c>
      <c r="DS61" s="29">
        <v>0.84959507599999995</v>
      </c>
      <c r="DT61" s="29" t="s">
        <v>645</v>
      </c>
      <c r="DU61" s="29" t="s">
        <v>645</v>
      </c>
      <c r="DV61" s="29" t="s">
        <v>645</v>
      </c>
      <c r="DW61" s="29">
        <v>14.166700779999999</v>
      </c>
      <c r="DX61" s="29">
        <v>2.9395101E-2</v>
      </c>
      <c r="DY61" s="29">
        <v>4.2173464000000001E-2</v>
      </c>
      <c r="DZ61" s="29">
        <v>18.084447130000001</v>
      </c>
      <c r="EA61" s="29">
        <v>0.859267326</v>
      </c>
      <c r="EB61" s="29">
        <v>0.89414864400000005</v>
      </c>
      <c r="EC61" s="29" t="s">
        <v>645</v>
      </c>
      <c r="ED61" s="29" t="s">
        <v>645</v>
      </c>
      <c r="EE61" s="29" t="s">
        <v>645</v>
      </c>
      <c r="EF61" s="29">
        <v>13.51327217</v>
      </c>
      <c r="EG61" s="29">
        <v>4.0394753999999998E-2</v>
      </c>
      <c r="EH61" s="29">
        <v>6.2441450000000003E-2</v>
      </c>
      <c r="EI61" s="29">
        <v>16.739544540000001</v>
      </c>
      <c r="EJ61" s="29">
        <v>0.76798618699999999</v>
      </c>
      <c r="EK61" s="29">
        <v>0.83646319999999996</v>
      </c>
      <c r="EL61" s="29" t="s">
        <v>645</v>
      </c>
      <c r="EM61" s="29" t="s">
        <v>645</v>
      </c>
      <c r="EN61" s="29" t="s">
        <v>645</v>
      </c>
      <c r="EO61" s="29">
        <v>13.32735516</v>
      </c>
      <c r="EP61" s="29">
        <v>4.7771180000000003E-2</v>
      </c>
      <c r="EQ61" s="29">
        <v>6.7138361999999993E-2</v>
      </c>
      <c r="ER61" s="29">
        <v>16.026830100000002</v>
      </c>
      <c r="ES61" s="29">
        <v>0.57785400499999995</v>
      </c>
      <c r="ET61" s="29">
        <v>0.66406379100000001</v>
      </c>
      <c r="EU61" s="29" t="s">
        <v>645</v>
      </c>
      <c r="EV61" s="29" t="s">
        <v>645</v>
      </c>
      <c r="EW61" s="29" t="s">
        <v>645</v>
      </c>
      <c r="EX61" s="29">
        <v>13.25599072</v>
      </c>
      <c r="EY61" s="29">
        <v>5.5437489999999999E-2</v>
      </c>
      <c r="EZ61" s="29">
        <v>7.2299124000000006E-2</v>
      </c>
      <c r="FA61" s="29">
        <v>15.627341550000001</v>
      </c>
      <c r="FB61" s="29">
        <v>0.46041337799999998</v>
      </c>
      <c r="FC61" s="29">
        <v>0.55199452400000004</v>
      </c>
      <c r="FD61" s="29" t="s">
        <v>645</v>
      </c>
      <c r="FE61" s="29" t="s">
        <v>645</v>
      </c>
      <c r="FF61" s="29" t="s">
        <v>645</v>
      </c>
      <c r="FG61" s="29">
        <v>12.32337321</v>
      </c>
      <c r="FH61" s="29">
        <v>6.8280978000000006E-2</v>
      </c>
      <c r="FI61" s="29">
        <v>8.1301829000000006E-2</v>
      </c>
      <c r="FJ61" s="29">
        <v>14.3475313</v>
      </c>
      <c r="FK61" s="29">
        <v>0.39327645300000003</v>
      </c>
      <c r="FL61" s="29">
        <v>0.49569746799999997</v>
      </c>
      <c r="FM61" s="29" t="s">
        <v>645</v>
      </c>
      <c r="FN61" s="29" t="s">
        <v>645</v>
      </c>
      <c r="FO61" s="29" t="s">
        <v>645</v>
      </c>
      <c r="FP61" s="29">
        <v>11.92467619</v>
      </c>
      <c r="FQ61" s="29">
        <v>8.0553621000000006E-2</v>
      </c>
      <c r="FR61" s="29">
        <v>9.0205717000000005E-2</v>
      </c>
      <c r="FS61" s="29">
        <v>13.69138706</v>
      </c>
      <c r="FT61" s="29">
        <v>0.40779136199999999</v>
      </c>
      <c r="FU61" s="29">
        <v>0.53509336100000005</v>
      </c>
      <c r="FV61" s="29" t="s">
        <v>645</v>
      </c>
      <c r="FW61" s="29" t="s">
        <v>645</v>
      </c>
      <c r="FX61" s="29" t="s">
        <v>645</v>
      </c>
      <c r="FY61" s="29">
        <v>11.867657879999999</v>
      </c>
      <c r="FZ61" s="29">
        <v>8.2772900999999996E-2</v>
      </c>
      <c r="GA61" s="29">
        <v>9.1886296000000006E-2</v>
      </c>
      <c r="GB61" s="29">
        <v>13.499916539999999</v>
      </c>
      <c r="GC61" s="29">
        <v>0.36046969000000001</v>
      </c>
      <c r="GD61" s="29">
        <v>0.50470911100000004</v>
      </c>
      <c r="GE61" s="29" t="s">
        <v>645</v>
      </c>
      <c r="GF61" s="29" t="s">
        <v>645</v>
      </c>
      <c r="GG61" s="29" t="s">
        <v>645</v>
      </c>
      <c r="GH61" s="29">
        <v>11.84002008</v>
      </c>
      <c r="GI61" s="29">
        <v>8.4072034000000004E-2</v>
      </c>
      <c r="GJ61" s="29">
        <v>9.2694228000000004E-2</v>
      </c>
      <c r="GK61" s="29">
        <v>13.40095882</v>
      </c>
      <c r="GL61" s="29">
        <v>0.32838587299999999</v>
      </c>
      <c r="GM61" s="29">
        <v>0.48407484200000001</v>
      </c>
      <c r="GN61" s="29" t="s">
        <v>645</v>
      </c>
      <c r="GO61" s="29" t="s">
        <v>645</v>
      </c>
      <c r="GP61" s="29" t="s">
        <v>645</v>
      </c>
      <c r="GQ61" s="29">
        <v>11.872137499999999</v>
      </c>
      <c r="GR61" s="29">
        <v>8.4612213000000006E-2</v>
      </c>
      <c r="GS61" s="29">
        <v>9.1402619000000004E-2</v>
      </c>
      <c r="GT61" s="29">
        <v>13.3592619</v>
      </c>
      <c r="GU61" s="29">
        <v>0.26145168400000002</v>
      </c>
      <c r="GV61" s="29">
        <v>0.40646081000000001</v>
      </c>
      <c r="GW61" s="29" t="s">
        <v>645</v>
      </c>
      <c r="GX61" s="29" t="s">
        <v>645</v>
      </c>
      <c r="GY61" s="29" t="s">
        <v>645</v>
      </c>
      <c r="GZ61" s="29">
        <v>11.830641930000001</v>
      </c>
      <c r="HA61" s="29">
        <v>8.5982866000000005E-2</v>
      </c>
      <c r="HB61" s="29">
        <v>9.2951934E-2</v>
      </c>
      <c r="HC61" s="29">
        <v>13.254725369999999</v>
      </c>
      <c r="HD61" s="29">
        <v>0.25903051399999999</v>
      </c>
      <c r="HE61" s="29">
        <v>0.40612273399999999</v>
      </c>
      <c r="HF61" s="29" t="s">
        <v>645</v>
      </c>
      <c r="HG61" s="29" t="s">
        <v>645</v>
      </c>
      <c r="HH61" s="29" t="s">
        <v>645</v>
      </c>
      <c r="HI61" s="29">
        <v>10.746697510000001</v>
      </c>
      <c r="HJ61" s="29">
        <v>1.729794442</v>
      </c>
      <c r="HK61" s="29">
        <v>1.0788304120000001</v>
      </c>
    </row>
    <row r="62" spans="1:219">
      <c r="A62">
        <v>206029314</v>
      </c>
      <c r="B62" t="s">
        <v>740</v>
      </c>
      <c r="C62">
        <v>60</v>
      </c>
      <c r="D62" s="22">
        <v>0.84230917100000002</v>
      </c>
      <c r="E62" s="22">
        <v>5.7566634999999998E-2</v>
      </c>
      <c r="F62" s="22">
        <v>4.9854915999999999E-2</v>
      </c>
      <c r="G62" s="22" t="s">
        <v>645</v>
      </c>
      <c r="H62" s="22" t="s">
        <v>645</v>
      </c>
      <c r="I62" s="22" t="s">
        <v>645</v>
      </c>
      <c r="J62" s="22" t="s">
        <v>645</v>
      </c>
      <c r="K62" s="22" t="s">
        <v>645</v>
      </c>
      <c r="L62" s="22" t="s">
        <v>645</v>
      </c>
      <c r="M62" s="22">
        <v>0.80536760900000004</v>
      </c>
      <c r="N62" s="22">
        <v>5.8644340000000003E-2</v>
      </c>
      <c r="O62" s="22">
        <v>8.0409830000000002E-2</v>
      </c>
      <c r="P62" s="22" t="s">
        <v>645</v>
      </c>
      <c r="Q62" s="22" t="s">
        <v>645</v>
      </c>
      <c r="R62" s="22" t="s">
        <v>645</v>
      </c>
      <c r="S62" s="22" t="s">
        <v>645</v>
      </c>
      <c r="T62" s="22" t="s">
        <v>645</v>
      </c>
      <c r="U62" s="22" t="s">
        <v>645</v>
      </c>
      <c r="V62" s="23">
        <v>5615.5364760000002</v>
      </c>
      <c r="W62" s="23">
        <v>96.305034689999999</v>
      </c>
      <c r="X62" s="23">
        <v>53.973147679999997</v>
      </c>
      <c r="Y62" s="23" t="s">
        <v>645</v>
      </c>
      <c r="Z62" s="23" t="s">
        <v>645</v>
      </c>
      <c r="AA62" s="23" t="s">
        <v>645</v>
      </c>
      <c r="AB62" s="23" t="s">
        <v>645</v>
      </c>
      <c r="AC62" s="23" t="s">
        <v>645</v>
      </c>
      <c r="AD62" s="23" t="s">
        <v>645</v>
      </c>
      <c r="AE62" s="22">
        <v>4.5554198020000003</v>
      </c>
      <c r="AF62" s="22">
        <v>7.7896283999999996E-2</v>
      </c>
      <c r="AG62" s="22">
        <v>4.4809908000000002E-2</v>
      </c>
      <c r="AH62" s="22" t="s">
        <v>645</v>
      </c>
      <c r="AI62" s="22" t="s">
        <v>645</v>
      </c>
      <c r="AJ62" s="22" t="s">
        <v>645</v>
      </c>
      <c r="AK62" s="22" t="s">
        <v>645</v>
      </c>
      <c r="AL62" s="22" t="s">
        <v>645</v>
      </c>
      <c r="AM62" s="22" t="s">
        <v>645</v>
      </c>
      <c r="AN62" s="22">
        <v>-0.34978178799999998</v>
      </c>
      <c r="AO62" s="22">
        <v>0.146511212</v>
      </c>
      <c r="AP62" s="22">
        <v>0.123658083</v>
      </c>
      <c r="AQ62" s="22">
        <v>-0.23786125599999999</v>
      </c>
      <c r="AR62" s="22">
        <v>8.4849656999999995E-2</v>
      </c>
      <c r="AS62" s="22">
        <v>9.2307266999999998E-2</v>
      </c>
      <c r="AT62" s="22">
        <v>0.57828076117627092</v>
      </c>
      <c r="AU62" s="22">
        <v>0.1026290242375365</v>
      </c>
      <c r="AV62" s="24">
        <v>0.13694971402027456</v>
      </c>
      <c r="AW62" s="22" t="s">
        <v>645</v>
      </c>
      <c r="AX62" s="22" t="s">
        <v>645</v>
      </c>
      <c r="AY62" s="22" t="s">
        <v>645</v>
      </c>
      <c r="AZ62" s="22" t="s">
        <v>645</v>
      </c>
      <c r="BA62" s="22" t="s">
        <v>645</v>
      </c>
      <c r="BB62" s="24" t="s">
        <v>645</v>
      </c>
      <c r="BC62" s="22" t="s">
        <v>645</v>
      </c>
      <c r="BD62" s="22" t="s">
        <v>645</v>
      </c>
      <c r="BE62" s="22" t="s">
        <v>645</v>
      </c>
      <c r="BF62" s="22" t="s">
        <v>645</v>
      </c>
      <c r="BG62" s="22" t="s">
        <v>645</v>
      </c>
      <c r="BH62" s="24" t="s">
        <v>645</v>
      </c>
      <c r="BI62" s="22">
        <v>9.6088450230000007</v>
      </c>
      <c r="BJ62" s="22">
        <v>0.40279412199999998</v>
      </c>
      <c r="BK62" s="22">
        <v>0.33490996699999998</v>
      </c>
      <c r="BL62" s="22">
        <v>4.0629831666107554</v>
      </c>
      <c r="BM62" s="22">
        <v>2.4558535628044433</v>
      </c>
      <c r="BN62" s="24">
        <v>4.7222843387238083</v>
      </c>
      <c r="BO62" s="23">
        <v>382.71439479999998</v>
      </c>
      <c r="BP62" s="23">
        <v>30.48829533</v>
      </c>
      <c r="BQ62" s="23">
        <v>40.806052200000003</v>
      </c>
      <c r="BR62" s="22">
        <v>0.2447973</v>
      </c>
      <c r="BS62" s="22">
        <v>7.8902594000000006E-2</v>
      </c>
      <c r="BT62" s="22">
        <v>4.0658039999999999E-2</v>
      </c>
      <c r="BU62" s="29">
        <v>14.40507126</v>
      </c>
      <c r="BV62" s="29">
        <v>1.2113277E-2</v>
      </c>
      <c r="BW62" s="29">
        <v>1.2900511999999999E-2</v>
      </c>
      <c r="BX62" s="29">
        <v>13.61238829</v>
      </c>
      <c r="BY62" s="29">
        <v>1.1246585E-2</v>
      </c>
      <c r="BZ62" s="29">
        <v>1.0497573E-2</v>
      </c>
      <c r="CA62" s="29">
        <v>13.98216165</v>
      </c>
      <c r="CB62" s="29">
        <v>9.4137030000000007E-3</v>
      </c>
      <c r="CC62" s="29">
        <v>9.7377149999999992E-3</v>
      </c>
      <c r="CD62" s="29">
        <v>13.3789415</v>
      </c>
      <c r="CE62" s="29">
        <v>1.3860473E-2</v>
      </c>
      <c r="CF62" s="29">
        <v>1.4430991000000001E-2</v>
      </c>
      <c r="CG62" s="29">
        <v>13.19241388</v>
      </c>
      <c r="CH62" s="29">
        <v>1.1522078999999999E-2</v>
      </c>
      <c r="CI62" s="29">
        <v>1.1406876999999999E-2</v>
      </c>
      <c r="CJ62" s="29">
        <v>13.11764077</v>
      </c>
      <c r="CK62" s="29">
        <v>9.9079300000000006E-3</v>
      </c>
      <c r="CL62" s="29">
        <v>1.0752487999999999E-2</v>
      </c>
      <c r="CM62" s="29">
        <v>12.19371634</v>
      </c>
      <c r="CN62" s="29">
        <v>9.7205E-3</v>
      </c>
      <c r="CO62" s="29">
        <v>1.0800669000000001E-2</v>
      </c>
      <c r="CP62" s="29">
        <v>11.804280650000001</v>
      </c>
      <c r="CQ62" s="29">
        <v>1.1297332E-2</v>
      </c>
      <c r="CR62" s="29">
        <v>1.0743851E-2</v>
      </c>
      <c r="CS62" s="29">
        <v>11.74720913</v>
      </c>
      <c r="CT62" s="29">
        <v>1.1485304999999999E-2</v>
      </c>
      <c r="CU62" s="29">
        <v>1.0748535E-2</v>
      </c>
      <c r="CV62" s="29">
        <v>11.717840929999999</v>
      </c>
      <c r="CW62" s="29">
        <v>1.1821536000000001E-2</v>
      </c>
      <c r="CX62" s="29">
        <v>1.1260429000000001E-2</v>
      </c>
      <c r="CY62" s="29">
        <v>11.7356429</v>
      </c>
      <c r="CZ62" s="29">
        <v>1.3232337E-2</v>
      </c>
      <c r="DA62" s="29">
        <v>1.3194367E-2</v>
      </c>
      <c r="DB62" s="29">
        <v>11.710400549999999</v>
      </c>
      <c r="DC62" s="29">
        <v>1.3294766E-2</v>
      </c>
      <c r="DD62" s="29">
        <v>1.1733726999999999E-2</v>
      </c>
      <c r="DE62" s="29" t="s">
        <v>645</v>
      </c>
      <c r="DF62" s="29" t="s">
        <v>645</v>
      </c>
      <c r="DG62" s="29" t="s">
        <v>645</v>
      </c>
      <c r="DH62" s="29" t="s">
        <v>645</v>
      </c>
      <c r="DI62" s="29" t="s">
        <v>645</v>
      </c>
      <c r="DJ62" s="29" t="s">
        <v>645</v>
      </c>
      <c r="DK62" s="29" t="s">
        <v>645</v>
      </c>
      <c r="DL62" s="29" t="s">
        <v>645</v>
      </c>
      <c r="DM62" s="29" t="s">
        <v>645</v>
      </c>
      <c r="DN62" s="29" t="s">
        <v>645</v>
      </c>
      <c r="DO62" s="29" t="s">
        <v>645</v>
      </c>
      <c r="DP62" s="29" t="s">
        <v>645</v>
      </c>
      <c r="DQ62" s="29" t="s">
        <v>645</v>
      </c>
      <c r="DR62" s="29" t="s">
        <v>645</v>
      </c>
      <c r="DS62" s="29" t="s">
        <v>645</v>
      </c>
      <c r="DT62" s="29" t="s">
        <v>645</v>
      </c>
      <c r="DU62" s="29" t="s">
        <v>645</v>
      </c>
      <c r="DV62" s="29" t="s">
        <v>645</v>
      </c>
      <c r="DW62" s="29" t="s">
        <v>645</v>
      </c>
      <c r="DX62" s="29" t="s">
        <v>645</v>
      </c>
      <c r="DY62" s="29" t="s">
        <v>645</v>
      </c>
      <c r="DZ62" s="29" t="s">
        <v>645</v>
      </c>
      <c r="EA62" s="29" t="s">
        <v>645</v>
      </c>
      <c r="EB62" s="29" t="s">
        <v>645</v>
      </c>
      <c r="EC62" s="29" t="s">
        <v>645</v>
      </c>
      <c r="ED62" s="29" t="s">
        <v>645</v>
      </c>
      <c r="EE62" s="29" t="s">
        <v>645</v>
      </c>
      <c r="EF62" s="29" t="s">
        <v>645</v>
      </c>
      <c r="EG62" s="29" t="s">
        <v>645</v>
      </c>
      <c r="EH62" s="29" t="s">
        <v>645</v>
      </c>
      <c r="EI62" s="29" t="s">
        <v>645</v>
      </c>
      <c r="EJ62" s="29" t="s">
        <v>645</v>
      </c>
      <c r="EK62" s="29" t="s">
        <v>645</v>
      </c>
      <c r="EL62" s="29" t="s">
        <v>645</v>
      </c>
      <c r="EM62" s="29" t="s">
        <v>645</v>
      </c>
      <c r="EN62" s="29" t="s">
        <v>645</v>
      </c>
      <c r="EO62" s="29" t="s">
        <v>645</v>
      </c>
      <c r="EP62" s="29" t="s">
        <v>645</v>
      </c>
      <c r="EQ62" s="29" t="s">
        <v>645</v>
      </c>
      <c r="ER62" s="29" t="s">
        <v>645</v>
      </c>
      <c r="ES62" s="29" t="s">
        <v>645</v>
      </c>
      <c r="ET62" s="29" t="s">
        <v>645</v>
      </c>
      <c r="EU62" s="29" t="s">
        <v>645</v>
      </c>
      <c r="EV62" s="29" t="s">
        <v>645</v>
      </c>
      <c r="EW62" s="29" t="s">
        <v>645</v>
      </c>
      <c r="EX62" s="29" t="s">
        <v>645</v>
      </c>
      <c r="EY62" s="29" t="s">
        <v>645</v>
      </c>
      <c r="EZ62" s="29" t="s">
        <v>645</v>
      </c>
      <c r="FA62" s="29" t="s">
        <v>645</v>
      </c>
      <c r="FB62" s="29" t="s">
        <v>645</v>
      </c>
      <c r="FC62" s="29" t="s">
        <v>645</v>
      </c>
      <c r="FD62" s="29" t="s">
        <v>645</v>
      </c>
      <c r="FE62" s="29" t="s">
        <v>645</v>
      </c>
      <c r="FF62" s="29" t="s">
        <v>645</v>
      </c>
      <c r="FG62" s="29" t="s">
        <v>645</v>
      </c>
      <c r="FH62" s="29" t="s">
        <v>645</v>
      </c>
      <c r="FI62" s="29" t="s">
        <v>645</v>
      </c>
      <c r="FJ62" s="29" t="s">
        <v>645</v>
      </c>
      <c r="FK62" s="29" t="s">
        <v>645</v>
      </c>
      <c r="FL62" s="29" t="s">
        <v>645</v>
      </c>
      <c r="FM62" s="29" t="s">
        <v>645</v>
      </c>
      <c r="FN62" s="29" t="s">
        <v>645</v>
      </c>
      <c r="FO62" s="29" t="s">
        <v>645</v>
      </c>
      <c r="FP62" s="29" t="s">
        <v>645</v>
      </c>
      <c r="FQ62" s="29" t="s">
        <v>645</v>
      </c>
      <c r="FR62" s="29" t="s">
        <v>645</v>
      </c>
      <c r="FS62" s="29" t="s">
        <v>645</v>
      </c>
      <c r="FT62" s="29" t="s">
        <v>645</v>
      </c>
      <c r="FU62" s="29" t="s">
        <v>645</v>
      </c>
      <c r="FV62" s="29" t="s">
        <v>645</v>
      </c>
      <c r="FW62" s="29" t="s">
        <v>645</v>
      </c>
      <c r="FX62" s="29" t="s">
        <v>645</v>
      </c>
      <c r="FY62" s="29" t="s">
        <v>645</v>
      </c>
      <c r="FZ62" s="29" t="s">
        <v>645</v>
      </c>
      <c r="GA62" s="29" t="s">
        <v>645</v>
      </c>
      <c r="GB62" s="29" t="s">
        <v>645</v>
      </c>
      <c r="GC62" s="29" t="s">
        <v>645</v>
      </c>
      <c r="GD62" s="29" t="s">
        <v>645</v>
      </c>
      <c r="GE62" s="29" t="s">
        <v>645</v>
      </c>
      <c r="GF62" s="29" t="s">
        <v>645</v>
      </c>
      <c r="GG62" s="29" t="s">
        <v>645</v>
      </c>
      <c r="GH62" s="29" t="s">
        <v>645</v>
      </c>
      <c r="GI62" s="29" t="s">
        <v>645</v>
      </c>
      <c r="GJ62" s="29" t="s">
        <v>645</v>
      </c>
      <c r="GK62" s="29" t="s">
        <v>645</v>
      </c>
      <c r="GL62" s="29" t="s">
        <v>645</v>
      </c>
      <c r="GM62" s="29" t="s">
        <v>645</v>
      </c>
      <c r="GN62" s="29" t="s">
        <v>645</v>
      </c>
      <c r="GO62" s="29" t="s">
        <v>645</v>
      </c>
      <c r="GP62" s="29" t="s">
        <v>645</v>
      </c>
      <c r="GQ62" s="29" t="s">
        <v>645</v>
      </c>
      <c r="GR62" s="29" t="s">
        <v>645</v>
      </c>
      <c r="GS62" s="29" t="s">
        <v>645</v>
      </c>
      <c r="GT62" s="29" t="s">
        <v>645</v>
      </c>
      <c r="GU62" s="29" t="s">
        <v>645</v>
      </c>
      <c r="GV62" s="29" t="s">
        <v>645</v>
      </c>
      <c r="GW62" s="29" t="s">
        <v>645</v>
      </c>
      <c r="GX62" s="29" t="s">
        <v>645</v>
      </c>
      <c r="GY62" s="29" t="s">
        <v>645</v>
      </c>
      <c r="GZ62" s="29" t="s">
        <v>645</v>
      </c>
      <c r="HA62" s="29" t="s">
        <v>645</v>
      </c>
      <c r="HB62" s="29" t="s">
        <v>645</v>
      </c>
      <c r="HC62" s="29" t="s">
        <v>645</v>
      </c>
      <c r="HD62" s="29" t="s">
        <v>645</v>
      </c>
      <c r="HE62" s="29" t="s">
        <v>645</v>
      </c>
      <c r="HF62" s="29" t="s">
        <v>645</v>
      </c>
      <c r="HG62" s="29" t="s">
        <v>645</v>
      </c>
      <c r="HH62" s="29" t="s">
        <v>645</v>
      </c>
      <c r="HI62" s="29">
        <v>10.32938667</v>
      </c>
      <c r="HJ62" s="29">
        <v>1.6501649629999999</v>
      </c>
      <c r="HK62" s="29">
        <v>1.054164002</v>
      </c>
    </row>
    <row r="63" spans="1:219">
      <c r="A63">
        <v>206038483</v>
      </c>
      <c r="B63" t="s">
        <v>740</v>
      </c>
      <c r="C63">
        <v>61</v>
      </c>
      <c r="D63" s="22">
        <v>0.97738469299999997</v>
      </c>
      <c r="E63" s="22">
        <v>5.1860208999999997E-2</v>
      </c>
      <c r="F63" s="22">
        <v>5.2182306999999997E-2</v>
      </c>
      <c r="G63" s="22" t="s">
        <v>645</v>
      </c>
      <c r="H63" s="22" t="s">
        <v>645</v>
      </c>
      <c r="I63" s="22" t="s">
        <v>645</v>
      </c>
      <c r="J63" s="22" t="s">
        <v>645</v>
      </c>
      <c r="K63" s="22" t="s">
        <v>645</v>
      </c>
      <c r="L63" s="22" t="s">
        <v>645</v>
      </c>
      <c r="M63" s="22">
        <v>0.97346053099999996</v>
      </c>
      <c r="N63" s="22">
        <v>8.6909014000000007E-2</v>
      </c>
      <c r="O63" s="22">
        <v>0.26067298799999999</v>
      </c>
      <c r="P63" s="22" t="s">
        <v>645</v>
      </c>
      <c r="Q63" s="22" t="s">
        <v>645</v>
      </c>
      <c r="R63" s="22" t="s">
        <v>645</v>
      </c>
      <c r="S63" s="22" t="s">
        <v>645</v>
      </c>
      <c r="T63" s="22" t="s">
        <v>645</v>
      </c>
      <c r="U63" s="22" t="s">
        <v>645</v>
      </c>
      <c r="V63" s="23">
        <v>5699.5193959999997</v>
      </c>
      <c r="W63" s="23">
        <v>120.82320180000001</v>
      </c>
      <c r="X63" s="23">
        <v>88.277933739999995</v>
      </c>
      <c r="Y63" s="23" t="s">
        <v>645</v>
      </c>
      <c r="Z63" s="23" t="s">
        <v>645</v>
      </c>
      <c r="AA63" s="23" t="s">
        <v>645</v>
      </c>
      <c r="AB63" s="23" t="s">
        <v>645</v>
      </c>
      <c r="AC63" s="23" t="s">
        <v>645</v>
      </c>
      <c r="AD63" s="23" t="s">
        <v>645</v>
      </c>
      <c r="AE63" s="22">
        <v>4.4535003309999999</v>
      </c>
      <c r="AF63" s="22">
        <v>0.19907692199999999</v>
      </c>
      <c r="AG63" s="22">
        <v>7.0049245999999996E-2</v>
      </c>
      <c r="AH63" s="22" t="s">
        <v>645</v>
      </c>
      <c r="AI63" s="22" t="s">
        <v>645</v>
      </c>
      <c r="AJ63" s="22" t="s">
        <v>645</v>
      </c>
      <c r="AK63" s="22" t="s">
        <v>645</v>
      </c>
      <c r="AL63" s="22" t="s">
        <v>645</v>
      </c>
      <c r="AM63" s="22" t="s">
        <v>645</v>
      </c>
      <c r="AN63" s="22">
        <v>2.2875891999999998E-2</v>
      </c>
      <c r="AO63" s="22">
        <v>0.14596187399999999</v>
      </c>
      <c r="AP63" s="22">
        <v>0.12534321000000001</v>
      </c>
      <c r="AQ63" s="22">
        <v>-4.1856078999999997E-2</v>
      </c>
      <c r="AR63" s="22">
        <v>0.110209178</v>
      </c>
      <c r="AS63" s="22">
        <v>0.19858612</v>
      </c>
      <c r="AT63" s="22">
        <v>0.90812142299439824</v>
      </c>
      <c r="AU63" s="22">
        <v>0.20353423310873997</v>
      </c>
      <c r="AV63" s="24">
        <v>0.52647598227669434</v>
      </c>
      <c r="AW63" s="22" t="s">
        <v>645</v>
      </c>
      <c r="AX63" s="22" t="s">
        <v>645</v>
      </c>
      <c r="AY63" s="22" t="s">
        <v>645</v>
      </c>
      <c r="AZ63" s="22" t="s">
        <v>645</v>
      </c>
      <c r="BA63" s="22" t="s">
        <v>645</v>
      </c>
      <c r="BB63" s="24" t="s">
        <v>645</v>
      </c>
      <c r="BC63" s="22" t="s">
        <v>645</v>
      </c>
      <c r="BD63" s="22" t="s">
        <v>645</v>
      </c>
      <c r="BE63" s="22" t="s">
        <v>645</v>
      </c>
      <c r="BF63" s="22" t="s">
        <v>645</v>
      </c>
      <c r="BG63" s="22" t="s">
        <v>645</v>
      </c>
      <c r="BH63" s="24" t="s">
        <v>645</v>
      </c>
      <c r="BI63" s="22">
        <v>9.6995759750000001</v>
      </c>
      <c r="BJ63" s="22">
        <v>0.439685512</v>
      </c>
      <c r="BK63" s="22">
        <v>0.25528315400000001</v>
      </c>
      <c r="BL63" s="22">
        <v>5.0069813645012653</v>
      </c>
      <c r="BM63" s="22">
        <v>3.187739409807214</v>
      </c>
      <c r="BN63" s="24">
        <v>4.0058060823567914</v>
      </c>
      <c r="BO63" s="23">
        <v>334.9456917</v>
      </c>
      <c r="BP63" s="23">
        <v>32.128428820000003</v>
      </c>
      <c r="BQ63" s="23">
        <v>88.836681069999997</v>
      </c>
      <c r="BR63" s="22">
        <v>0.199087599</v>
      </c>
      <c r="BS63" s="22">
        <v>0.103354495</v>
      </c>
      <c r="BT63" s="22">
        <v>7.1581112000000002E-2</v>
      </c>
      <c r="BU63" s="29">
        <v>13.547124760000001</v>
      </c>
      <c r="BV63" s="29">
        <v>2.5641456E-2</v>
      </c>
      <c r="BW63" s="29">
        <v>2.3384471E-2</v>
      </c>
      <c r="BX63" s="29">
        <v>12.754648850000001</v>
      </c>
      <c r="BY63" s="29">
        <v>1.7677803999999998E-2</v>
      </c>
      <c r="BZ63" s="29">
        <v>1.6833085000000001E-2</v>
      </c>
      <c r="CA63" s="29">
        <v>13.121415450000001</v>
      </c>
      <c r="CB63" s="29">
        <v>2.0210965000000001E-2</v>
      </c>
      <c r="CC63" s="29">
        <v>1.865377E-2</v>
      </c>
      <c r="CD63" s="29">
        <v>12.52828635</v>
      </c>
      <c r="CE63" s="29">
        <v>1.8453752E-2</v>
      </c>
      <c r="CF63" s="29">
        <v>1.7666078000000002E-2</v>
      </c>
      <c r="CG63" s="29">
        <v>12.366435429999999</v>
      </c>
      <c r="CH63" s="29">
        <v>1.4308299E-2</v>
      </c>
      <c r="CI63" s="29">
        <v>1.3498995999999999E-2</v>
      </c>
      <c r="CJ63" s="29">
        <v>12.31474614</v>
      </c>
      <c r="CK63" s="29">
        <v>1.2175722999999999E-2</v>
      </c>
      <c r="CL63" s="29">
        <v>1.2409208999999999E-2</v>
      </c>
      <c r="CM63" s="29">
        <v>11.41653513</v>
      </c>
      <c r="CN63" s="29">
        <v>1.0249236E-2</v>
      </c>
      <c r="CO63" s="29">
        <v>1.0636961E-2</v>
      </c>
      <c r="CP63" s="29">
        <v>11.063206190000001</v>
      </c>
      <c r="CQ63" s="29">
        <v>1.1015219999999999E-2</v>
      </c>
      <c r="CR63" s="29">
        <v>1.0674802000000001E-2</v>
      </c>
      <c r="CS63" s="29">
        <v>11.011349389999999</v>
      </c>
      <c r="CT63" s="29">
        <v>1.0667167E-2</v>
      </c>
      <c r="CU63" s="29">
        <v>1.0054547E-2</v>
      </c>
      <c r="CV63" s="29">
        <v>10.986901769999999</v>
      </c>
      <c r="CW63" s="29">
        <v>1.0664303999999999E-2</v>
      </c>
      <c r="CX63" s="29">
        <v>9.8873350000000006E-3</v>
      </c>
      <c r="CY63" s="29">
        <v>11.0123084</v>
      </c>
      <c r="CZ63" s="29">
        <v>1.1940355999999999E-2</v>
      </c>
      <c r="DA63" s="29">
        <v>1.2010422E-2</v>
      </c>
      <c r="DB63" s="29">
        <v>10.980311710000001</v>
      </c>
      <c r="DC63" s="29">
        <v>1.2015625E-2</v>
      </c>
      <c r="DD63" s="29">
        <v>1.1019317000000001E-2</v>
      </c>
      <c r="DE63" s="29" t="s">
        <v>645</v>
      </c>
      <c r="DF63" s="29" t="s">
        <v>645</v>
      </c>
      <c r="DG63" s="29" t="s">
        <v>645</v>
      </c>
      <c r="DH63" s="29" t="s">
        <v>645</v>
      </c>
      <c r="DI63" s="29" t="s">
        <v>645</v>
      </c>
      <c r="DJ63" s="29" t="s">
        <v>645</v>
      </c>
      <c r="DK63" s="29" t="s">
        <v>645</v>
      </c>
      <c r="DL63" s="29" t="s">
        <v>645</v>
      </c>
      <c r="DM63" s="29" t="s">
        <v>645</v>
      </c>
      <c r="DN63" s="29" t="s">
        <v>645</v>
      </c>
      <c r="DO63" s="29" t="s">
        <v>645</v>
      </c>
      <c r="DP63" s="29" t="s">
        <v>645</v>
      </c>
      <c r="DQ63" s="29" t="s">
        <v>645</v>
      </c>
      <c r="DR63" s="29" t="s">
        <v>645</v>
      </c>
      <c r="DS63" s="29" t="s">
        <v>645</v>
      </c>
      <c r="DT63" s="29" t="s">
        <v>645</v>
      </c>
      <c r="DU63" s="29" t="s">
        <v>645</v>
      </c>
      <c r="DV63" s="29" t="s">
        <v>645</v>
      </c>
      <c r="DW63" s="29" t="s">
        <v>645</v>
      </c>
      <c r="DX63" s="29" t="s">
        <v>645</v>
      </c>
      <c r="DY63" s="29" t="s">
        <v>645</v>
      </c>
      <c r="DZ63" s="29" t="s">
        <v>645</v>
      </c>
      <c r="EA63" s="29" t="s">
        <v>645</v>
      </c>
      <c r="EB63" s="29" t="s">
        <v>645</v>
      </c>
      <c r="EC63" s="29" t="s">
        <v>645</v>
      </c>
      <c r="ED63" s="29" t="s">
        <v>645</v>
      </c>
      <c r="EE63" s="29" t="s">
        <v>645</v>
      </c>
      <c r="EF63" s="29" t="s">
        <v>645</v>
      </c>
      <c r="EG63" s="29" t="s">
        <v>645</v>
      </c>
      <c r="EH63" s="29" t="s">
        <v>645</v>
      </c>
      <c r="EI63" s="29" t="s">
        <v>645</v>
      </c>
      <c r="EJ63" s="29" t="s">
        <v>645</v>
      </c>
      <c r="EK63" s="29" t="s">
        <v>645</v>
      </c>
      <c r="EL63" s="29" t="s">
        <v>645</v>
      </c>
      <c r="EM63" s="29" t="s">
        <v>645</v>
      </c>
      <c r="EN63" s="29" t="s">
        <v>645</v>
      </c>
      <c r="EO63" s="29" t="s">
        <v>645</v>
      </c>
      <c r="EP63" s="29" t="s">
        <v>645</v>
      </c>
      <c r="EQ63" s="29" t="s">
        <v>645</v>
      </c>
      <c r="ER63" s="29" t="s">
        <v>645</v>
      </c>
      <c r="ES63" s="29" t="s">
        <v>645</v>
      </c>
      <c r="ET63" s="29" t="s">
        <v>645</v>
      </c>
      <c r="EU63" s="29" t="s">
        <v>645</v>
      </c>
      <c r="EV63" s="29" t="s">
        <v>645</v>
      </c>
      <c r="EW63" s="29" t="s">
        <v>645</v>
      </c>
      <c r="EX63" s="29" t="s">
        <v>645</v>
      </c>
      <c r="EY63" s="29" t="s">
        <v>645</v>
      </c>
      <c r="EZ63" s="29" t="s">
        <v>645</v>
      </c>
      <c r="FA63" s="29" t="s">
        <v>645</v>
      </c>
      <c r="FB63" s="29" t="s">
        <v>645</v>
      </c>
      <c r="FC63" s="29" t="s">
        <v>645</v>
      </c>
      <c r="FD63" s="29" t="s">
        <v>645</v>
      </c>
      <c r="FE63" s="29" t="s">
        <v>645</v>
      </c>
      <c r="FF63" s="29" t="s">
        <v>645</v>
      </c>
      <c r="FG63" s="29" t="s">
        <v>645</v>
      </c>
      <c r="FH63" s="29" t="s">
        <v>645</v>
      </c>
      <c r="FI63" s="29" t="s">
        <v>645</v>
      </c>
      <c r="FJ63" s="29" t="s">
        <v>645</v>
      </c>
      <c r="FK63" s="29" t="s">
        <v>645</v>
      </c>
      <c r="FL63" s="29" t="s">
        <v>645</v>
      </c>
      <c r="FM63" s="29" t="s">
        <v>645</v>
      </c>
      <c r="FN63" s="29" t="s">
        <v>645</v>
      </c>
      <c r="FO63" s="29" t="s">
        <v>645</v>
      </c>
      <c r="FP63" s="29" t="s">
        <v>645</v>
      </c>
      <c r="FQ63" s="29" t="s">
        <v>645</v>
      </c>
      <c r="FR63" s="29" t="s">
        <v>645</v>
      </c>
      <c r="FS63" s="29" t="s">
        <v>645</v>
      </c>
      <c r="FT63" s="29" t="s">
        <v>645</v>
      </c>
      <c r="FU63" s="29" t="s">
        <v>645</v>
      </c>
      <c r="FV63" s="29" t="s">
        <v>645</v>
      </c>
      <c r="FW63" s="29" t="s">
        <v>645</v>
      </c>
      <c r="FX63" s="29" t="s">
        <v>645</v>
      </c>
      <c r="FY63" s="29" t="s">
        <v>645</v>
      </c>
      <c r="FZ63" s="29" t="s">
        <v>645</v>
      </c>
      <c r="GA63" s="29" t="s">
        <v>645</v>
      </c>
      <c r="GB63" s="29" t="s">
        <v>645</v>
      </c>
      <c r="GC63" s="29" t="s">
        <v>645</v>
      </c>
      <c r="GD63" s="29" t="s">
        <v>645</v>
      </c>
      <c r="GE63" s="29" t="s">
        <v>645</v>
      </c>
      <c r="GF63" s="29" t="s">
        <v>645</v>
      </c>
      <c r="GG63" s="29" t="s">
        <v>645</v>
      </c>
      <c r="GH63" s="29" t="s">
        <v>645</v>
      </c>
      <c r="GI63" s="29" t="s">
        <v>645</v>
      </c>
      <c r="GJ63" s="29" t="s">
        <v>645</v>
      </c>
      <c r="GK63" s="29" t="s">
        <v>645</v>
      </c>
      <c r="GL63" s="29" t="s">
        <v>645</v>
      </c>
      <c r="GM63" s="29" t="s">
        <v>645</v>
      </c>
      <c r="GN63" s="29" t="s">
        <v>645</v>
      </c>
      <c r="GO63" s="29" t="s">
        <v>645</v>
      </c>
      <c r="GP63" s="29" t="s">
        <v>645</v>
      </c>
      <c r="GQ63" s="29" t="s">
        <v>645</v>
      </c>
      <c r="GR63" s="29" t="s">
        <v>645</v>
      </c>
      <c r="GS63" s="29" t="s">
        <v>645</v>
      </c>
      <c r="GT63" s="29" t="s">
        <v>645</v>
      </c>
      <c r="GU63" s="29" t="s">
        <v>645</v>
      </c>
      <c r="GV63" s="29" t="s">
        <v>645</v>
      </c>
      <c r="GW63" s="29" t="s">
        <v>645</v>
      </c>
      <c r="GX63" s="29" t="s">
        <v>645</v>
      </c>
      <c r="GY63" s="29" t="s">
        <v>645</v>
      </c>
      <c r="GZ63" s="29" t="s">
        <v>645</v>
      </c>
      <c r="HA63" s="29" t="s">
        <v>645</v>
      </c>
      <c r="HB63" s="29" t="s">
        <v>645</v>
      </c>
      <c r="HC63" s="29" t="s">
        <v>645</v>
      </c>
      <c r="HD63" s="29" t="s">
        <v>645</v>
      </c>
      <c r="HE63" s="29" t="s">
        <v>645</v>
      </c>
      <c r="HF63" s="29" t="s">
        <v>645</v>
      </c>
      <c r="HG63" s="29" t="s">
        <v>645</v>
      </c>
      <c r="HH63" s="29" t="s">
        <v>645</v>
      </c>
      <c r="HI63" s="29">
        <v>13.10701562</v>
      </c>
      <c r="HJ63" s="29">
        <v>1.4943943799999999</v>
      </c>
      <c r="HK63" s="29">
        <v>0.87006242700000003</v>
      </c>
    </row>
    <row r="64" spans="1:219">
      <c r="A64">
        <v>206047297</v>
      </c>
      <c r="B64" t="s">
        <v>571</v>
      </c>
      <c r="C64">
        <v>62</v>
      </c>
      <c r="D64" s="22">
        <v>0.76800261299999995</v>
      </c>
      <c r="E64" s="22">
        <v>4.9500712000000002E-2</v>
      </c>
      <c r="F64" s="22">
        <v>6.8693981000000001E-2</v>
      </c>
      <c r="G64" s="22">
        <v>0.51407467500000004</v>
      </c>
      <c r="H64" s="22">
        <v>6.0219718999999998E-2</v>
      </c>
      <c r="I64" s="22">
        <v>4.9140827999999998E-2</v>
      </c>
      <c r="J64" s="22" t="s">
        <v>645</v>
      </c>
      <c r="K64" s="22" t="s">
        <v>645</v>
      </c>
      <c r="L64" s="22" t="s">
        <v>645</v>
      </c>
      <c r="M64" s="22">
        <v>0.72205939799999996</v>
      </c>
      <c r="N64" s="22">
        <v>4.2277544E-2</v>
      </c>
      <c r="O64" s="22">
        <v>7.0846230999999996E-2</v>
      </c>
      <c r="P64" s="22">
        <v>0.49713666200000001</v>
      </c>
      <c r="Q64" s="22">
        <v>6.4791689999999999E-2</v>
      </c>
      <c r="R64" s="22">
        <v>4.8233304999999997E-2</v>
      </c>
      <c r="S64" s="22" t="s">
        <v>645</v>
      </c>
      <c r="T64" s="22" t="s">
        <v>645</v>
      </c>
      <c r="U64" s="22" t="s">
        <v>645</v>
      </c>
      <c r="V64" s="23">
        <v>5366.2211880000004</v>
      </c>
      <c r="W64" s="23">
        <v>102.4554742</v>
      </c>
      <c r="X64" s="23">
        <v>116.1148341</v>
      </c>
      <c r="Y64" s="23">
        <v>3965.230939</v>
      </c>
      <c r="Z64" s="23">
        <v>170.74065730000001</v>
      </c>
      <c r="AA64" s="23">
        <v>176.43853350000001</v>
      </c>
      <c r="AB64" s="23" t="s">
        <v>645</v>
      </c>
      <c r="AC64" s="23" t="s">
        <v>645</v>
      </c>
      <c r="AD64" s="23" t="s">
        <v>645</v>
      </c>
      <c r="AE64" s="22">
        <v>4.6074791099999999</v>
      </c>
      <c r="AF64" s="22">
        <v>5.1456946000000003E-2</v>
      </c>
      <c r="AG64" s="22">
        <v>3.2957657000000001E-2</v>
      </c>
      <c r="AH64" s="22">
        <v>4.7563558480000001</v>
      </c>
      <c r="AI64" s="22">
        <v>4.1390984999999998E-2</v>
      </c>
      <c r="AJ64" s="22">
        <v>6.8801081E-2</v>
      </c>
      <c r="AK64" s="22" t="s">
        <v>645</v>
      </c>
      <c r="AL64" s="22" t="s">
        <v>645</v>
      </c>
      <c r="AM64" s="22" t="s">
        <v>645</v>
      </c>
      <c r="AN64" s="22">
        <v>-0.46120281099999999</v>
      </c>
      <c r="AO64" s="22">
        <v>0.165668595</v>
      </c>
      <c r="AP64" s="22">
        <v>0.22747298099999999</v>
      </c>
      <c r="AQ64" s="22">
        <v>-0.40697694200000001</v>
      </c>
      <c r="AR64" s="22">
        <v>8.1382338999999998E-2</v>
      </c>
      <c r="AS64" s="22">
        <v>9.8290365000000005E-2</v>
      </c>
      <c r="AT64" s="22">
        <v>0.39176267641417956</v>
      </c>
      <c r="AU64" s="22">
        <v>6.6944204435394117E-2</v>
      </c>
      <c r="AV64" s="24">
        <v>9.9499607539532575E-2</v>
      </c>
      <c r="AW64" s="22">
        <v>-1.260119239</v>
      </c>
      <c r="AX64" s="22">
        <v>0.19517899499999999</v>
      </c>
      <c r="AY64" s="22">
        <v>0.145564531</v>
      </c>
      <c r="AZ64" s="22">
        <v>5.4939001375607456E-2</v>
      </c>
      <c r="BA64" s="22">
        <v>1.9887892164614659E-2</v>
      </c>
      <c r="BB64" s="24">
        <v>2.1875867227253341E-2</v>
      </c>
      <c r="BC64" s="22" t="s">
        <v>645</v>
      </c>
      <c r="BD64" s="22" t="s">
        <v>645</v>
      </c>
      <c r="BE64" s="22" t="s">
        <v>645</v>
      </c>
      <c r="BF64" s="22" t="s">
        <v>645</v>
      </c>
      <c r="BG64" s="22" t="s">
        <v>645</v>
      </c>
      <c r="BH64" s="24" t="s">
        <v>645</v>
      </c>
      <c r="BI64" s="22">
        <v>9.5509175640000006</v>
      </c>
      <c r="BJ64" s="22">
        <v>0.363223507</v>
      </c>
      <c r="BK64" s="22">
        <v>0.38444688900000001</v>
      </c>
      <c r="BL64" s="22">
        <v>3.5556382049480968</v>
      </c>
      <c r="BM64" s="22">
        <v>2.015023435522477</v>
      </c>
      <c r="BN64" s="24">
        <v>5.0615276716296105</v>
      </c>
      <c r="BO64" s="23">
        <v>187.48428240000001</v>
      </c>
      <c r="BP64" s="23">
        <v>14.209006</v>
      </c>
      <c r="BQ64" s="23">
        <v>18.708853099999999</v>
      </c>
      <c r="BR64" s="22">
        <v>0.13650593499999999</v>
      </c>
      <c r="BS64" s="22">
        <v>9.1444626000000001E-2</v>
      </c>
      <c r="BT64" s="22">
        <v>0.106071333</v>
      </c>
      <c r="BU64" s="29">
        <v>13.21541972</v>
      </c>
      <c r="BV64" s="29">
        <v>2.6497626E-2</v>
      </c>
      <c r="BW64" s="29">
        <v>2.8723032999999999E-2</v>
      </c>
      <c r="BX64" s="29">
        <v>12.35292546</v>
      </c>
      <c r="BY64" s="29">
        <v>1.8513910000000001E-2</v>
      </c>
      <c r="BZ64" s="29">
        <v>1.8089838E-2</v>
      </c>
      <c r="CA64" s="29">
        <v>12.769055079999999</v>
      </c>
      <c r="CB64" s="29">
        <v>2.1293413000000001E-2</v>
      </c>
      <c r="CC64" s="29">
        <v>2.1600142999999999E-2</v>
      </c>
      <c r="CD64" s="29">
        <v>12.08321565</v>
      </c>
      <c r="CE64" s="29">
        <v>1.9203632000000002E-2</v>
      </c>
      <c r="CF64" s="29">
        <v>1.7556180000000001E-2</v>
      </c>
      <c r="CG64" s="29">
        <v>11.85158401</v>
      </c>
      <c r="CH64" s="29">
        <v>1.552772E-2</v>
      </c>
      <c r="CI64" s="29">
        <v>1.403371E-2</v>
      </c>
      <c r="CJ64" s="29">
        <v>11.74119859</v>
      </c>
      <c r="CK64" s="29">
        <v>1.3836329E-2</v>
      </c>
      <c r="CL64" s="29">
        <v>1.2489095E-2</v>
      </c>
      <c r="CM64" s="29">
        <v>10.75304616</v>
      </c>
      <c r="CN64" s="29">
        <v>1.3335111E-2</v>
      </c>
      <c r="CO64" s="29">
        <v>1.2124708E-2</v>
      </c>
      <c r="CP64" s="29">
        <v>10.289543310000001</v>
      </c>
      <c r="CQ64" s="29">
        <v>1.1622894999999999E-2</v>
      </c>
      <c r="CR64" s="29">
        <v>1.1877993999999999E-2</v>
      </c>
      <c r="CS64" s="29">
        <v>10.20565208</v>
      </c>
      <c r="CT64" s="29">
        <v>1.0721322E-2</v>
      </c>
      <c r="CU64" s="29">
        <v>1.0825375E-2</v>
      </c>
      <c r="CV64" s="29">
        <v>10.157875580000001</v>
      </c>
      <c r="CW64" s="29">
        <v>1.0781232999999999E-2</v>
      </c>
      <c r="CX64" s="29">
        <v>1.0930870000000001E-2</v>
      </c>
      <c r="CY64" s="29">
        <v>10.171049890000001</v>
      </c>
      <c r="CZ64" s="29">
        <v>1.3233867999999999E-2</v>
      </c>
      <c r="DA64" s="29">
        <v>1.4178913E-2</v>
      </c>
      <c r="DB64" s="29">
        <v>10.11405594</v>
      </c>
      <c r="DC64" s="29">
        <v>1.4592928999999999E-2</v>
      </c>
      <c r="DD64" s="29">
        <v>1.5535732999999999E-2</v>
      </c>
      <c r="DE64" s="29">
        <v>13.25946057</v>
      </c>
      <c r="DF64" s="29">
        <v>3.1084101999999999E-2</v>
      </c>
      <c r="DG64" s="29">
        <v>3.4791830000000003E-2</v>
      </c>
      <c r="DH64" s="29">
        <v>16.80986394</v>
      </c>
      <c r="DI64" s="29">
        <v>0.54296935599999996</v>
      </c>
      <c r="DJ64" s="29">
        <v>0.61532076599999996</v>
      </c>
      <c r="DK64" s="29" t="s">
        <v>645</v>
      </c>
      <c r="DL64" s="29" t="s">
        <v>645</v>
      </c>
      <c r="DM64" s="29" t="s">
        <v>645</v>
      </c>
      <c r="DN64" s="29">
        <v>12.42142799</v>
      </c>
      <c r="DO64" s="29">
        <v>3.7029963999999999E-2</v>
      </c>
      <c r="DP64" s="29">
        <v>4.5452115000000001E-2</v>
      </c>
      <c r="DQ64" s="29">
        <v>15.40879198</v>
      </c>
      <c r="DR64" s="29">
        <v>0.46900946199999999</v>
      </c>
      <c r="DS64" s="29">
        <v>0.55789021900000002</v>
      </c>
      <c r="DT64" s="29" t="s">
        <v>645</v>
      </c>
      <c r="DU64" s="29" t="s">
        <v>645</v>
      </c>
      <c r="DV64" s="29" t="s">
        <v>645</v>
      </c>
      <c r="DW64" s="29">
        <v>12.817679999999999</v>
      </c>
      <c r="DX64" s="29">
        <v>3.0743412000000001E-2</v>
      </c>
      <c r="DY64" s="29">
        <v>3.7247447000000003E-2</v>
      </c>
      <c r="DZ64" s="29">
        <v>16.204626220000002</v>
      </c>
      <c r="EA64" s="29">
        <v>0.52185432300000001</v>
      </c>
      <c r="EB64" s="29">
        <v>0.60148434299999998</v>
      </c>
      <c r="EC64" s="29" t="s">
        <v>645</v>
      </c>
      <c r="ED64" s="29" t="s">
        <v>645</v>
      </c>
      <c r="EE64" s="29" t="s">
        <v>645</v>
      </c>
      <c r="EF64" s="29">
        <v>12.172148229999999</v>
      </c>
      <c r="EG64" s="29">
        <v>4.5699991000000002E-2</v>
      </c>
      <c r="EH64" s="29">
        <v>5.1974897999999999E-2</v>
      </c>
      <c r="EI64" s="29">
        <v>14.870755969999999</v>
      </c>
      <c r="EJ64" s="29">
        <v>0.43979391299999998</v>
      </c>
      <c r="EK64" s="29">
        <v>0.54240225500000006</v>
      </c>
      <c r="EL64" s="29" t="s">
        <v>645</v>
      </c>
      <c r="EM64" s="29" t="s">
        <v>645</v>
      </c>
      <c r="EN64" s="29" t="s">
        <v>645</v>
      </c>
      <c r="EO64" s="29">
        <v>11.97466328</v>
      </c>
      <c r="EP64" s="29">
        <v>4.9140706999999999E-2</v>
      </c>
      <c r="EQ64" s="29">
        <v>5.5675100999999998E-2</v>
      </c>
      <c r="ER64" s="29">
        <v>14.28022131</v>
      </c>
      <c r="ES64" s="29">
        <v>0.34375080000000002</v>
      </c>
      <c r="ET64" s="29">
        <v>0.42629265</v>
      </c>
      <c r="EU64" s="29" t="s">
        <v>645</v>
      </c>
      <c r="EV64" s="29" t="s">
        <v>645</v>
      </c>
      <c r="EW64" s="29" t="s">
        <v>645</v>
      </c>
      <c r="EX64" s="29">
        <v>11.89342926</v>
      </c>
      <c r="EY64" s="29">
        <v>5.3401787999999999E-2</v>
      </c>
      <c r="EZ64" s="29">
        <v>5.7278482999999998E-2</v>
      </c>
      <c r="FA64" s="29">
        <v>13.94747499</v>
      </c>
      <c r="FB64" s="29">
        <v>0.283614686</v>
      </c>
      <c r="FC64" s="29">
        <v>0.356121352</v>
      </c>
      <c r="FD64" s="29" t="s">
        <v>645</v>
      </c>
      <c r="FE64" s="29" t="s">
        <v>645</v>
      </c>
      <c r="FF64" s="29" t="s">
        <v>645</v>
      </c>
      <c r="FG64" s="29">
        <v>10.94822888</v>
      </c>
      <c r="FH64" s="29">
        <v>6.0600315000000002E-2</v>
      </c>
      <c r="FI64" s="29">
        <v>6.2988075000000004E-2</v>
      </c>
      <c r="FJ64" s="29">
        <v>12.70914906</v>
      </c>
      <c r="FK64" s="29">
        <v>0.242527242</v>
      </c>
      <c r="FL64" s="29">
        <v>0.31317231699999998</v>
      </c>
      <c r="FM64" s="29" t="s">
        <v>645</v>
      </c>
      <c r="FN64" s="29" t="s">
        <v>645</v>
      </c>
      <c r="FO64" s="29" t="s">
        <v>645</v>
      </c>
      <c r="FP64" s="29">
        <v>10.52633127</v>
      </c>
      <c r="FQ64" s="29">
        <v>6.7434899000000006E-2</v>
      </c>
      <c r="FR64" s="29">
        <v>6.6601462E-2</v>
      </c>
      <c r="FS64" s="29">
        <v>12.06998579</v>
      </c>
      <c r="FT64" s="29">
        <v>0.25329439799999998</v>
      </c>
      <c r="FU64" s="29">
        <v>0.33030274599999998</v>
      </c>
      <c r="FV64" s="29" t="s">
        <v>645</v>
      </c>
      <c r="FW64" s="29" t="s">
        <v>645</v>
      </c>
      <c r="FX64" s="29" t="s">
        <v>645</v>
      </c>
      <c r="FY64" s="29">
        <v>10.46664372</v>
      </c>
      <c r="FZ64" s="29">
        <v>6.8308072999999997E-2</v>
      </c>
      <c r="GA64" s="29">
        <v>6.7004517E-2</v>
      </c>
      <c r="GB64" s="29">
        <v>11.883419399999999</v>
      </c>
      <c r="GC64" s="29">
        <v>0.22527693900000001</v>
      </c>
      <c r="GD64" s="29">
        <v>0.30640141799999998</v>
      </c>
      <c r="GE64" s="29" t="s">
        <v>645</v>
      </c>
      <c r="GF64" s="29" t="s">
        <v>645</v>
      </c>
      <c r="GG64" s="29" t="s">
        <v>645</v>
      </c>
      <c r="GH64" s="29">
        <v>10.435978260000001</v>
      </c>
      <c r="GI64" s="29">
        <v>6.8573324000000005E-2</v>
      </c>
      <c r="GJ64" s="29">
        <v>6.6174828000000005E-2</v>
      </c>
      <c r="GK64" s="29">
        <v>11.770015000000001</v>
      </c>
      <c r="GL64" s="29">
        <v>0.20602299800000001</v>
      </c>
      <c r="GM64" s="29">
        <v>0.292999917</v>
      </c>
      <c r="GN64" s="29" t="s">
        <v>645</v>
      </c>
      <c r="GO64" s="29" t="s">
        <v>645</v>
      </c>
      <c r="GP64" s="29" t="s">
        <v>645</v>
      </c>
      <c r="GQ64" s="29">
        <v>10.46364505</v>
      </c>
      <c r="GR64" s="29">
        <v>6.5998807000000007E-2</v>
      </c>
      <c r="GS64" s="29">
        <v>6.5176610999999995E-2</v>
      </c>
      <c r="GT64" s="29">
        <v>11.73293239</v>
      </c>
      <c r="GU64" s="29">
        <v>0.173537204</v>
      </c>
      <c r="GV64" s="29">
        <v>0.25021026400000002</v>
      </c>
      <c r="GW64" s="29" t="s">
        <v>645</v>
      </c>
      <c r="GX64" s="29" t="s">
        <v>645</v>
      </c>
      <c r="GY64" s="29" t="s">
        <v>645</v>
      </c>
      <c r="GZ64" s="29">
        <v>10.424334549999999</v>
      </c>
      <c r="HA64" s="29">
        <v>7.0345060000000001E-2</v>
      </c>
      <c r="HB64" s="29">
        <v>6.5314648000000003E-2</v>
      </c>
      <c r="HC64" s="29">
        <v>11.62083778</v>
      </c>
      <c r="HD64" s="29">
        <v>0.17151865399999999</v>
      </c>
      <c r="HE64" s="29">
        <v>0.253262033</v>
      </c>
      <c r="HF64" s="29" t="s">
        <v>645</v>
      </c>
      <c r="HG64" s="29" t="s">
        <v>645</v>
      </c>
      <c r="HH64" s="29" t="s">
        <v>645</v>
      </c>
      <c r="HI64" s="29">
        <v>3.2808102969999999</v>
      </c>
      <c r="HJ64" s="29">
        <v>1.7591325719999999</v>
      </c>
      <c r="HK64" s="29">
        <v>1.082371824</v>
      </c>
    </row>
    <row r="65" spans="1:219">
      <c r="A65">
        <v>206061524</v>
      </c>
      <c r="B65" t="s">
        <v>740</v>
      </c>
      <c r="C65">
        <v>63</v>
      </c>
      <c r="D65" s="22">
        <v>0.64917797799999999</v>
      </c>
      <c r="E65" s="22">
        <v>5.0361942999999999E-2</v>
      </c>
      <c r="F65" s="22">
        <v>4.3351407000000002E-2</v>
      </c>
      <c r="G65" s="22">
        <v>0.50031837300000004</v>
      </c>
      <c r="H65" s="22">
        <v>0.21362579400000001</v>
      </c>
      <c r="I65" s="22">
        <v>7.5194748000000006E-2</v>
      </c>
      <c r="J65" s="22" t="s">
        <v>645</v>
      </c>
      <c r="K65" s="22" t="s">
        <v>645</v>
      </c>
      <c r="L65" s="22" t="s">
        <v>645</v>
      </c>
      <c r="M65" s="22">
        <v>0.62219729099999999</v>
      </c>
      <c r="N65" s="22">
        <v>4.2931156999999998E-2</v>
      </c>
      <c r="O65" s="22">
        <v>3.7855270000000003E-2</v>
      </c>
      <c r="P65" s="22">
        <v>0.47862195299999999</v>
      </c>
      <c r="Q65" s="22">
        <v>0.193552736</v>
      </c>
      <c r="R65" s="22">
        <v>7.6205064000000003E-2</v>
      </c>
      <c r="S65" s="22" t="s">
        <v>645</v>
      </c>
      <c r="T65" s="22" t="s">
        <v>645</v>
      </c>
      <c r="U65" s="22" t="s">
        <v>645</v>
      </c>
      <c r="V65" s="23">
        <v>4322.2125900000001</v>
      </c>
      <c r="W65" s="23">
        <v>92.940526559999995</v>
      </c>
      <c r="X65" s="23">
        <v>89.493680710000007</v>
      </c>
      <c r="Y65" s="23">
        <v>3735.0555300000001</v>
      </c>
      <c r="Z65" s="23">
        <v>331.87078409999998</v>
      </c>
      <c r="AA65" s="23">
        <v>286.41060449999998</v>
      </c>
      <c r="AB65" s="23" t="s">
        <v>645</v>
      </c>
      <c r="AC65" s="23" t="s">
        <v>645</v>
      </c>
      <c r="AD65" s="23" t="s">
        <v>645</v>
      </c>
      <c r="AE65" s="22">
        <v>4.6642101809999996</v>
      </c>
      <c r="AF65" s="22">
        <v>2.5740565999999999E-2</v>
      </c>
      <c r="AG65" s="22">
        <v>2.7822390999999998E-2</v>
      </c>
      <c r="AH65" s="22">
        <v>4.7776661020000004</v>
      </c>
      <c r="AI65" s="22">
        <v>6.8098165000000002E-2</v>
      </c>
      <c r="AJ65" s="22">
        <v>0.20449086899999999</v>
      </c>
      <c r="AK65" s="22" t="s">
        <v>645</v>
      </c>
      <c r="AL65" s="22" t="s">
        <v>645</v>
      </c>
      <c r="AM65" s="22" t="s">
        <v>645</v>
      </c>
      <c r="AN65" s="22">
        <v>-0.13688302999999999</v>
      </c>
      <c r="AO65" s="22">
        <v>0.19880592</v>
      </c>
      <c r="AP65" s="22">
        <v>0.15398392</v>
      </c>
      <c r="AQ65" s="22">
        <v>-0.91754523899999996</v>
      </c>
      <c r="AR65" s="22">
        <v>8.8690344000000004E-2</v>
      </c>
      <c r="AS65" s="22">
        <v>8.0208629000000004E-2</v>
      </c>
      <c r="AT65" s="22">
        <v>0.12090792306538675</v>
      </c>
      <c r="AU65" s="22">
        <v>2.2333460715384737E-2</v>
      </c>
      <c r="AV65" s="24">
        <v>2.452521997095608E-2</v>
      </c>
      <c r="AW65" s="22">
        <v>-1.3900606929999999</v>
      </c>
      <c r="AX65" s="22">
        <v>0.60825452499999999</v>
      </c>
      <c r="AY65" s="22">
        <v>0.24416676400000001</v>
      </c>
      <c r="AZ65" s="22">
        <v>4.0732335006352864E-2</v>
      </c>
      <c r="BA65" s="22">
        <v>3.0693466122839706E-2</v>
      </c>
      <c r="BB65" s="24">
        <v>3.073475041231407E-2</v>
      </c>
      <c r="BC65" s="22" t="s">
        <v>645</v>
      </c>
      <c r="BD65" s="22" t="s">
        <v>645</v>
      </c>
      <c r="BE65" s="22" t="s">
        <v>645</v>
      </c>
      <c r="BF65" s="22" t="s">
        <v>645</v>
      </c>
      <c r="BG65" s="22" t="s">
        <v>645</v>
      </c>
      <c r="BH65" s="24" t="s">
        <v>645</v>
      </c>
      <c r="BI65" s="22">
        <v>9.5867543390000005</v>
      </c>
      <c r="BJ65" s="22">
        <v>0.34656779599999998</v>
      </c>
      <c r="BK65" s="22">
        <v>0.37555621500000003</v>
      </c>
      <c r="BL65" s="22">
        <v>3.8614848830440534</v>
      </c>
      <c r="BM65" s="22">
        <v>2.1229374544067756</v>
      </c>
      <c r="BN65" s="24">
        <v>5.3072740433076939</v>
      </c>
      <c r="BO65" s="23">
        <v>277.94868739999998</v>
      </c>
      <c r="BP65" s="23">
        <v>38.071747469999998</v>
      </c>
      <c r="BQ65" s="23">
        <v>28.084640749999998</v>
      </c>
      <c r="BR65" s="22">
        <v>0.162243782</v>
      </c>
      <c r="BS65" s="22">
        <v>0.106235936</v>
      </c>
      <c r="BT65" s="22">
        <v>9.2600745999999998E-2</v>
      </c>
      <c r="BU65" s="29">
        <v>16.211025410000001</v>
      </c>
      <c r="BV65" s="29">
        <v>3.4120084000000002E-2</v>
      </c>
      <c r="BW65" s="29">
        <v>3.6840378E-2</v>
      </c>
      <c r="BX65" s="29">
        <v>14.8989446</v>
      </c>
      <c r="BY65" s="29">
        <v>2.4855275999999999E-2</v>
      </c>
      <c r="BZ65" s="29">
        <v>2.5505376E-2</v>
      </c>
      <c r="CA65" s="29">
        <v>15.626346209999999</v>
      </c>
      <c r="CB65" s="29">
        <v>3.1654461000000002E-2</v>
      </c>
      <c r="CC65" s="29">
        <v>3.1514024000000002E-2</v>
      </c>
      <c r="CD65" s="29">
        <v>14.40596369</v>
      </c>
      <c r="CE65" s="29">
        <v>2.4999375000000001E-2</v>
      </c>
      <c r="CF65" s="29">
        <v>2.4218432000000002E-2</v>
      </c>
      <c r="CG65" s="29">
        <v>13.894069890000001</v>
      </c>
      <c r="CH65" s="29">
        <v>1.5533244E-2</v>
      </c>
      <c r="CI65" s="29">
        <v>1.6271866999999999E-2</v>
      </c>
      <c r="CJ65" s="29">
        <v>13.611486279999999</v>
      </c>
      <c r="CK65" s="29">
        <v>1.3886074999999999E-2</v>
      </c>
      <c r="CL65" s="29">
        <v>1.4494913999999999E-2</v>
      </c>
      <c r="CM65" s="29">
        <v>12.39481939</v>
      </c>
      <c r="CN65" s="29">
        <v>1.1497231E-2</v>
      </c>
      <c r="CO65" s="29">
        <v>1.3376568E-2</v>
      </c>
      <c r="CP65" s="29">
        <v>11.740181679999999</v>
      </c>
      <c r="CQ65" s="29">
        <v>1.4090445E-2</v>
      </c>
      <c r="CR65" s="29">
        <v>1.4902195999999999E-2</v>
      </c>
      <c r="CS65" s="29">
        <v>11.59577159</v>
      </c>
      <c r="CT65" s="29">
        <v>1.2330318999999999E-2</v>
      </c>
      <c r="CU65" s="29">
        <v>1.2120023000000001E-2</v>
      </c>
      <c r="CV65" s="29">
        <v>11.52754535</v>
      </c>
      <c r="CW65" s="29">
        <v>1.1302566999999999E-2</v>
      </c>
      <c r="CX65" s="29">
        <v>1.074257E-2</v>
      </c>
      <c r="CY65" s="29">
        <v>11.542325269999999</v>
      </c>
      <c r="CZ65" s="29">
        <v>1.9614481999999999E-2</v>
      </c>
      <c r="DA65" s="29">
        <v>1.8199311999999999E-2</v>
      </c>
      <c r="DB65" s="29">
        <v>11.44409928</v>
      </c>
      <c r="DC65" s="29">
        <v>2.2425304E-2</v>
      </c>
      <c r="DD65" s="29">
        <v>1.9021646999999999E-2</v>
      </c>
      <c r="DE65" s="29">
        <v>16.360003729999999</v>
      </c>
      <c r="DF65" s="29">
        <v>0.11563282799999999</v>
      </c>
      <c r="DG65" s="29">
        <v>0.25840971600000001</v>
      </c>
      <c r="DH65" s="29">
        <v>18.432771049999999</v>
      </c>
      <c r="DI65" s="29">
        <v>0.94141523400000005</v>
      </c>
      <c r="DJ65" s="29">
        <v>1.6246053380000001</v>
      </c>
      <c r="DK65" s="29" t="s">
        <v>645</v>
      </c>
      <c r="DL65" s="29" t="s">
        <v>645</v>
      </c>
      <c r="DM65" s="29" t="s">
        <v>645</v>
      </c>
      <c r="DN65" s="29">
        <v>15.068666220000001</v>
      </c>
      <c r="DO65" s="29">
        <v>0.130792617</v>
      </c>
      <c r="DP65" s="29">
        <v>0.26592711800000002</v>
      </c>
      <c r="DQ65" s="29">
        <v>16.985479359999999</v>
      </c>
      <c r="DR65" s="29">
        <v>0.875423073</v>
      </c>
      <c r="DS65" s="29">
        <v>1.534734628</v>
      </c>
      <c r="DT65" s="29" t="s">
        <v>645</v>
      </c>
      <c r="DU65" s="29" t="s">
        <v>645</v>
      </c>
      <c r="DV65" s="29" t="s">
        <v>645</v>
      </c>
      <c r="DW65" s="29">
        <v>15.77526469</v>
      </c>
      <c r="DX65" s="29">
        <v>0.113790424</v>
      </c>
      <c r="DY65" s="29">
        <v>0.265032353</v>
      </c>
      <c r="DZ65" s="29">
        <v>17.82149832</v>
      </c>
      <c r="EA65" s="29">
        <v>0.929983373</v>
      </c>
      <c r="EB65" s="29">
        <v>1.6023022709999999</v>
      </c>
      <c r="EC65" s="29" t="s">
        <v>645</v>
      </c>
      <c r="ED65" s="29" t="s">
        <v>645</v>
      </c>
      <c r="EE65" s="29" t="s">
        <v>645</v>
      </c>
      <c r="EF65" s="29">
        <v>14.58809767</v>
      </c>
      <c r="EG65" s="29">
        <v>0.140777656</v>
      </c>
      <c r="EH65" s="29">
        <v>0.26247661900000002</v>
      </c>
      <c r="EI65" s="29">
        <v>16.449643259999998</v>
      </c>
      <c r="EJ65" s="29">
        <v>0.86170489900000002</v>
      </c>
      <c r="EK65" s="29">
        <v>1.508399193</v>
      </c>
      <c r="EL65" s="29" t="s">
        <v>645</v>
      </c>
      <c r="EM65" s="29" t="s">
        <v>645</v>
      </c>
      <c r="EN65" s="29" t="s">
        <v>645</v>
      </c>
      <c r="EO65" s="29">
        <v>14.14578983</v>
      </c>
      <c r="EP65" s="29">
        <v>0.17932406000000001</v>
      </c>
      <c r="EQ65" s="29">
        <v>0.24407493599999999</v>
      </c>
      <c r="ER65" s="29">
        <v>15.620704160000001</v>
      </c>
      <c r="ES65" s="29">
        <v>0.64343210500000003</v>
      </c>
      <c r="ET65" s="29">
        <v>1.2644032780000001</v>
      </c>
      <c r="EU65" s="29" t="s">
        <v>645</v>
      </c>
      <c r="EV65" s="29" t="s">
        <v>645</v>
      </c>
      <c r="EW65" s="29" t="s">
        <v>645</v>
      </c>
      <c r="EX65" s="29">
        <v>13.91467269</v>
      </c>
      <c r="EY65" s="29">
        <v>0.204206467</v>
      </c>
      <c r="EZ65" s="29">
        <v>0.22899950999999999</v>
      </c>
      <c r="FA65" s="29">
        <v>15.1502956</v>
      </c>
      <c r="FB65" s="29">
        <v>0.51260757599999995</v>
      </c>
      <c r="FC65" s="29">
        <v>1.1139792369999999</v>
      </c>
      <c r="FD65" s="29" t="s">
        <v>645</v>
      </c>
      <c r="FE65" s="29" t="s">
        <v>645</v>
      </c>
      <c r="FF65" s="29" t="s">
        <v>645</v>
      </c>
      <c r="FG65" s="29">
        <v>12.72867561</v>
      </c>
      <c r="FH65" s="29">
        <v>0.217044178</v>
      </c>
      <c r="FI65" s="29">
        <v>0.22524035100000001</v>
      </c>
      <c r="FJ65" s="29">
        <v>13.833504250000001</v>
      </c>
      <c r="FK65" s="29">
        <v>0.439584376</v>
      </c>
      <c r="FL65" s="29">
        <v>1.029791092</v>
      </c>
      <c r="FM65" s="29" t="s">
        <v>645</v>
      </c>
      <c r="FN65" s="29" t="s">
        <v>645</v>
      </c>
      <c r="FO65" s="29" t="s">
        <v>645</v>
      </c>
      <c r="FP65" s="29">
        <v>12.07412952</v>
      </c>
      <c r="FQ65" s="29">
        <v>0.22569787199999999</v>
      </c>
      <c r="FR65" s="29">
        <v>0.22050700200000001</v>
      </c>
      <c r="FS65" s="29">
        <v>13.192216</v>
      </c>
      <c r="FT65" s="29">
        <v>0.46122105200000002</v>
      </c>
      <c r="FU65" s="29">
        <v>1.0942425410000001</v>
      </c>
      <c r="FV65" s="29" t="s">
        <v>645</v>
      </c>
      <c r="FW65" s="29" t="s">
        <v>645</v>
      </c>
      <c r="FX65" s="29" t="s">
        <v>645</v>
      </c>
      <c r="FY65" s="29">
        <v>11.952690390000001</v>
      </c>
      <c r="FZ65" s="29">
        <v>0.236293946</v>
      </c>
      <c r="GA65" s="29">
        <v>0.213756165</v>
      </c>
      <c r="GB65" s="29">
        <v>12.98011013</v>
      </c>
      <c r="GC65" s="29">
        <v>0.41973115100000002</v>
      </c>
      <c r="GD65" s="29">
        <v>1.0693578829999999</v>
      </c>
      <c r="GE65" s="29" t="s">
        <v>645</v>
      </c>
      <c r="GF65" s="29" t="s">
        <v>645</v>
      </c>
      <c r="GG65" s="29" t="s">
        <v>645</v>
      </c>
      <c r="GH65" s="29">
        <v>11.90161035</v>
      </c>
      <c r="GI65" s="29">
        <v>0.241867948</v>
      </c>
      <c r="GJ65" s="29">
        <v>0.209846597</v>
      </c>
      <c r="GK65" s="29">
        <v>12.869572610000001</v>
      </c>
      <c r="GL65" s="29">
        <v>0.39612757100000001</v>
      </c>
      <c r="GM65" s="29">
        <v>1.0270166060000001</v>
      </c>
      <c r="GN65" s="29" t="s">
        <v>645</v>
      </c>
      <c r="GO65" s="29" t="s">
        <v>645</v>
      </c>
      <c r="GP65" s="29" t="s">
        <v>645</v>
      </c>
      <c r="GQ65" s="29">
        <v>11.955421360000001</v>
      </c>
      <c r="GR65" s="29">
        <v>0.25498036400000001</v>
      </c>
      <c r="GS65" s="29">
        <v>0.196865598</v>
      </c>
      <c r="GT65" s="29">
        <v>12.783129539999999</v>
      </c>
      <c r="GU65" s="29">
        <v>0.32045875499999998</v>
      </c>
      <c r="GV65" s="29">
        <v>0.92625234499999998</v>
      </c>
      <c r="GW65" s="29" t="s">
        <v>645</v>
      </c>
      <c r="GX65" s="29" t="s">
        <v>645</v>
      </c>
      <c r="GY65" s="29" t="s">
        <v>645</v>
      </c>
      <c r="GZ65" s="29">
        <v>11.862243080000001</v>
      </c>
      <c r="HA65" s="29">
        <v>0.25912643699999999</v>
      </c>
      <c r="HB65" s="29">
        <v>0.19534611900000001</v>
      </c>
      <c r="HC65" s="29">
        <v>12.681374679999999</v>
      </c>
      <c r="HD65" s="29">
        <v>0.32586348999999998</v>
      </c>
      <c r="HE65" s="29">
        <v>0.91107412899999995</v>
      </c>
      <c r="HF65" s="29" t="s">
        <v>645</v>
      </c>
      <c r="HG65" s="29" t="s">
        <v>645</v>
      </c>
      <c r="HH65" s="29" t="s">
        <v>645</v>
      </c>
      <c r="HI65" s="29">
        <v>6.1926805150000002</v>
      </c>
      <c r="HJ65" s="29">
        <v>1.3441808630000001</v>
      </c>
      <c r="HK65" s="29">
        <v>0.98124101200000002</v>
      </c>
    </row>
    <row r="66" spans="1:219">
      <c r="A66">
        <v>206082454</v>
      </c>
      <c r="B66" t="s">
        <v>740</v>
      </c>
      <c r="C66">
        <v>64</v>
      </c>
      <c r="D66" s="22">
        <v>0.89995459200000005</v>
      </c>
      <c r="E66" s="22">
        <v>6.9332756999999995E-2</v>
      </c>
      <c r="F66" s="22">
        <v>6.1569815E-2</v>
      </c>
      <c r="G66" s="22" t="s">
        <v>645</v>
      </c>
      <c r="H66" s="22" t="s">
        <v>645</v>
      </c>
      <c r="I66" s="22" t="s">
        <v>645</v>
      </c>
      <c r="J66" s="22" t="s">
        <v>645</v>
      </c>
      <c r="K66" s="22" t="s">
        <v>645</v>
      </c>
      <c r="L66" s="22" t="s">
        <v>645</v>
      </c>
      <c r="M66" s="22">
        <v>0.89102983599999996</v>
      </c>
      <c r="N66" s="22">
        <v>8.8159299999999996E-2</v>
      </c>
      <c r="O66" s="22">
        <v>0.110027711</v>
      </c>
      <c r="P66" s="22" t="s">
        <v>645</v>
      </c>
      <c r="Q66" s="22" t="s">
        <v>645</v>
      </c>
      <c r="R66" s="22" t="s">
        <v>645</v>
      </c>
      <c r="S66" s="22" t="s">
        <v>645</v>
      </c>
      <c r="T66" s="22" t="s">
        <v>645</v>
      </c>
      <c r="U66" s="22" t="s">
        <v>645</v>
      </c>
      <c r="V66" s="23">
        <v>5708.1141239999997</v>
      </c>
      <c r="W66" s="23">
        <v>126.0064699</v>
      </c>
      <c r="X66" s="23">
        <v>85.068753770000001</v>
      </c>
      <c r="Y66" s="23" t="s">
        <v>645</v>
      </c>
      <c r="Z66" s="23" t="s">
        <v>645</v>
      </c>
      <c r="AA66" s="23" t="s">
        <v>645</v>
      </c>
      <c r="AB66" s="23" t="s">
        <v>645</v>
      </c>
      <c r="AC66" s="23" t="s">
        <v>645</v>
      </c>
      <c r="AD66" s="23" t="s">
        <v>645</v>
      </c>
      <c r="AE66" s="22">
        <v>4.5027689830000002</v>
      </c>
      <c r="AF66" s="22">
        <v>0.107335386</v>
      </c>
      <c r="AG66" s="22">
        <v>6.2965568E-2</v>
      </c>
      <c r="AH66" s="22" t="s">
        <v>645</v>
      </c>
      <c r="AI66" s="22" t="s">
        <v>645</v>
      </c>
      <c r="AJ66" s="22" t="s">
        <v>645</v>
      </c>
      <c r="AK66" s="22" t="s">
        <v>645</v>
      </c>
      <c r="AL66" s="22" t="s">
        <v>645</v>
      </c>
      <c r="AM66" s="22" t="s">
        <v>645</v>
      </c>
      <c r="AN66" s="22">
        <v>-0.23407410000000001</v>
      </c>
      <c r="AO66" s="22">
        <v>0.16477007599999999</v>
      </c>
      <c r="AP66" s="22">
        <v>0.15733441000000001</v>
      </c>
      <c r="AQ66" s="22">
        <v>-0.119109415</v>
      </c>
      <c r="AR66" s="22">
        <v>0.11454197300000001</v>
      </c>
      <c r="AS66" s="22">
        <v>0.110642037</v>
      </c>
      <c r="AT66" s="22">
        <v>0.76013474648224366</v>
      </c>
      <c r="AU66" s="22">
        <v>0.17622111767300108</v>
      </c>
      <c r="AV66" s="24">
        <v>0.22055722968316827</v>
      </c>
      <c r="AW66" s="22" t="s">
        <v>645</v>
      </c>
      <c r="AX66" s="22" t="s">
        <v>645</v>
      </c>
      <c r="AY66" s="22" t="s">
        <v>645</v>
      </c>
      <c r="AZ66" s="22" t="s">
        <v>645</v>
      </c>
      <c r="BA66" s="22" t="s">
        <v>645</v>
      </c>
      <c r="BB66" s="24" t="s">
        <v>645</v>
      </c>
      <c r="BC66" s="22" t="s">
        <v>645</v>
      </c>
      <c r="BD66" s="22" t="s">
        <v>645</v>
      </c>
      <c r="BE66" s="22" t="s">
        <v>645</v>
      </c>
      <c r="BF66" s="22" t="s">
        <v>645</v>
      </c>
      <c r="BG66" s="22" t="s">
        <v>645</v>
      </c>
      <c r="BH66" s="24" t="s">
        <v>645</v>
      </c>
      <c r="BI66" s="22">
        <v>9.6617165620000005</v>
      </c>
      <c r="BJ66" s="22">
        <v>0.42387266299999998</v>
      </c>
      <c r="BK66" s="22">
        <v>0.296183643</v>
      </c>
      <c r="BL66" s="22">
        <v>4.5889841956753976</v>
      </c>
      <c r="BM66" s="22">
        <v>2.8597894827211334</v>
      </c>
      <c r="BN66" s="24">
        <v>4.4871352969259073</v>
      </c>
      <c r="BO66" s="23">
        <v>262.43839389999999</v>
      </c>
      <c r="BP66" s="23">
        <v>27.732338370000001</v>
      </c>
      <c r="BQ66" s="23">
        <v>33.40566724</v>
      </c>
      <c r="BR66" s="22">
        <v>0.20538944100000001</v>
      </c>
      <c r="BS66" s="22">
        <v>0.106396881</v>
      </c>
      <c r="BT66" s="22">
        <v>6.646386E-2</v>
      </c>
      <c r="BU66" s="29">
        <v>13.200313189999999</v>
      </c>
      <c r="BV66" s="29">
        <v>1.8548974999999999E-2</v>
      </c>
      <c r="BW66" s="29">
        <v>1.836658E-2</v>
      </c>
      <c r="BX66" s="29">
        <v>12.437738189999999</v>
      </c>
      <c r="BY66" s="29">
        <v>1.3392945999999999E-2</v>
      </c>
      <c r="BZ66" s="29">
        <v>1.3301429E-2</v>
      </c>
      <c r="CA66" s="29">
        <v>12.78907339</v>
      </c>
      <c r="CB66" s="29">
        <v>1.1927139999999999E-2</v>
      </c>
      <c r="CC66" s="29">
        <v>1.2204961E-2</v>
      </c>
      <c r="CD66" s="29">
        <v>12.21778913</v>
      </c>
      <c r="CE66" s="29">
        <v>1.6254035999999999E-2</v>
      </c>
      <c r="CF66" s="29">
        <v>1.6977442999999998E-2</v>
      </c>
      <c r="CG66" s="29">
        <v>12.05271509</v>
      </c>
      <c r="CH66" s="29">
        <v>1.3367301999999999E-2</v>
      </c>
      <c r="CI66" s="29">
        <v>1.3889181E-2</v>
      </c>
      <c r="CJ66" s="29">
        <v>11.995904169999999</v>
      </c>
      <c r="CK66" s="29">
        <v>1.2179603000000001E-2</v>
      </c>
      <c r="CL66" s="29">
        <v>1.2303206000000001E-2</v>
      </c>
      <c r="CM66" s="29">
        <v>11.09466419</v>
      </c>
      <c r="CN66" s="29">
        <v>1.0830683000000001E-2</v>
      </c>
      <c r="CO66" s="29">
        <v>1.1614885E-2</v>
      </c>
      <c r="CP66" s="29">
        <v>10.730394520000001</v>
      </c>
      <c r="CQ66" s="29">
        <v>1.0867682E-2</v>
      </c>
      <c r="CR66" s="29">
        <v>1.0263959E-2</v>
      </c>
      <c r="CS66" s="29">
        <v>10.678527150000001</v>
      </c>
      <c r="CT66" s="29">
        <v>1.0548007E-2</v>
      </c>
      <c r="CU66" s="29">
        <v>9.9715499999999992E-3</v>
      </c>
      <c r="CV66" s="29">
        <v>10.65330236</v>
      </c>
      <c r="CW66" s="29">
        <v>1.0690119999999999E-2</v>
      </c>
      <c r="CX66" s="29">
        <v>1.0116226000000001E-2</v>
      </c>
      <c r="CY66" s="29">
        <v>10.67204128</v>
      </c>
      <c r="CZ66" s="29">
        <v>1.2092919000000001E-2</v>
      </c>
      <c r="DA66" s="29">
        <v>1.3073604000000001E-2</v>
      </c>
      <c r="DB66" s="29">
        <v>10.64573107</v>
      </c>
      <c r="DC66" s="29">
        <v>1.168344E-2</v>
      </c>
      <c r="DD66" s="29">
        <v>1.1534299E-2</v>
      </c>
      <c r="DE66" s="29" t="s">
        <v>645</v>
      </c>
      <c r="DF66" s="29" t="s">
        <v>645</v>
      </c>
      <c r="DG66" s="29" t="s">
        <v>645</v>
      </c>
      <c r="DH66" s="29" t="s">
        <v>645</v>
      </c>
      <c r="DI66" s="29" t="s">
        <v>645</v>
      </c>
      <c r="DJ66" s="29" t="s">
        <v>645</v>
      </c>
      <c r="DK66" s="29" t="s">
        <v>645</v>
      </c>
      <c r="DL66" s="29" t="s">
        <v>645</v>
      </c>
      <c r="DM66" s="29" t="s">
        <v>645</v>
      </c>
      <c r="DN66" s="29" t="s">
        <v>645</v>
      </c>
      <c r="DO66" s="29" t="s">
        <v>645</v>
      </c>
      <c r="DP66" s="29" t="s">
        <v>645</v>
      </c>
      <c r="DQ66" s="29" t="s">
        <v>645</v>
      </c>
      <c r="DR66" s="29" t="s">
        <v>645</v>
      </c>
      <c r="DS66" s="29" t="s">
        <v>645</v>
      </c>
      <c r="DT66" s="29" t="s">
        <v>645</v>
      </c>
      <c r="DU66" s="29" t="s">
        <v>645</v>
      </c>
      <c r="DV66" s="29" t="s">
        <v>645</v>
      </c>
      <c r="DW66" s="29" t="s">
        <v>645</v>
      </c>
      <c r="DX66" s="29" t="s">
        <v>645</v>
      </c>
      <c r="DY66" s="29" t="s">
        <v>645</v>
      </c>
      <c r="DZ66" s="29" t="s">
        <v>645</v>
      </c>
      <c r="EA66" s="29" t="s">
        <v>645</v>
      </c>
      <c r="EB66" s="29" t="s">
        <v>645</v>
      </c>
      <c r="EC66" s="29" t="s">
        <v>645</v>
      </c>
      <c r="ED66" s="29" t="s">
        <v>645</v>
      </c>
      <c r="EE66" s="29" t="s">
        <v>645</v>
      </c>
      <c r="EF66" s="29" t="s">
        <v>645</v>
      </c>
      <c r="EG66" s="29" t="s">
        <v>645</v>
      </c>
      <c r="EH66" s="29" t="s">
        <v>645</v>
      </c>
      <c r="EI66" s="29" t="s">
        <v>645</v>
      </c>
      <c r="EJ66" s="29" t="s">
        <v>645</v>
      </c>
      <c r="EK66" s="29" t="s">
        <v>645</v>
      </c>
      <c r="EL66" s="29" t="s">
        <v>645</v>
      </c>
      <c r="EM66" s="29" t="s">
        <v>645</v>
      </c>
      <c r="EN66" s="29" t="s">
        <v>645</v>
      </c>
      <c r="EO66" s="29" t="s">
        <v>645</v>
      </c>
      <c r="EP66" s="29" t="s">
        <v>645</v>
      </c>
      <c r="EQ66" s="29" t="s">
        <v>645</v>
      </c>
      <c r="ER66" s="29" t="s">
        <v>645</v>
      </c>
      <c r="ES66" s="29" t="s">
        <v>645</v>
      </c>
      <c r="ET66" s="29" t="s">
        <v>645</v>
      </c>
      <c r="EU66" s="29" t="s">
        <v>645</v>
      </c>
      <c r="EV66" s="29" t="s">
        <v>645</v>
      </c>
      <c r="EW66" s="29" t="s">
        <v>645</v>
      </c>
      <c r="EX66" s="29" t="s">
        <v>645</v>
      </c>
      <c r="EY66" s="29" t="s">
        <v>645</v>
      </c>
      <c r="EZ66" s="29" t="s">
        <v>645</v>
      </c>
      <c r="FA66" s="29" t="s">
        <v>645</v>
      </c>
      <c r="FB66" s="29" t="s">
        <v>645</v>
      </c>
      <c r="FC66" s="29" t="s">
        <v>645</v>
      </c>
      <c r="FD66" s="29" t="s">
        <v>645</v>
      </c>
      <c r="FE66" s="29" t="s">
        <v>645</v>
      </c>
      <c r="FF66" s="29" t="s">
        <v>645</v>
      </c>
      <c r="FG66" s="29" t="s">
        <v>645</v>
      </c>
      <c r="FH66" s="29" t="s">
        <v>645</v>
      </c>
      <c r="FI66" s="29" t="s">
        <v>645</v>
      </c>
      <c r="FJ66" s="29" t="s">
        <v>645</v>
      </c>
      <c r="FK66" s="29" t="s">
        <v>645</v>
      </c>
      <c r="FL66" s="29" t="s">
        <v>645</v>
      </c>
      <c r="FM66" s="29" t="s">
        <v>645</v>
      </c>
      <c r="FN66" s="29" t="s">
        <v>645</v>
      </c>
      <c r="FO66" s="29" t="s">
        <v>645</v>
      </c>
      <c r="FP66" s="29" t="s">
        <v>645</v>
      </c>
      <c r="FQ66" s="29" t="s">
        <v>645</v>
      </c>
      <c r="FR66" s="29" t="s">
        <v>645</v>
      </c>
      <c r="FS66" s="29" t="s">
        <v>645</v>
      </c>
      <c r="FT66" s="29" t="s">
        <v>645</v>
      </c>
      <c r="FU66" s="29" t="s">
        <v>645</v>
      </c>
      <c r="FV66" s="29" t="s">
        <v>645</v>
      </c>
      <c r="FW66" s="29" t="s">
        <v>645</v>
      </c>
      <c r="FX66" s="29" t="s">
        <v>645</v>
      </c>
      <c r="FY66" s="29" t="s">
        <v>645</v>
      </c>
      <c r="FZ66" s="29" t="s">
        <v>645</v>
      </c>
      <c r="GA66" s="29" t="s">
        <v>645</v>
      </c>
      <c r="GB66" s="29" t="s">
        <v>645</v>
      </c>
      <c r="GC66" s="29" t="s">
        <v>645</v>
      </c>
      <c r="GD66" s="29" t="s">
        <v>645</v>
      </c>
      <c r="GE66" s="29" t="s">
        <v>645</v>
      </c>
      <c r="GF66" s="29" t="s">
        <v>645</v>
      </c>
      <c r="GG66" s="29" t="s">
        <v>645</v>
      </c>
      <c r="GH66" s="29" t="s">
        <v>645</v>
      </c>
      <c r="GI66" s="29" t="s">
        <v>645</v>
      </c>
      <c r="GJ66" s="29" t="s">
        <v>645</v>
      </c>
      <c r="GK66" s="29" t="s">
        <v>645</v>
      </c>
      <c r="GL66" s="29" t="s">
        <v>645</v>
      </c>
      <c r="GM66" s="29" t="s">
        <v>645</v>
      </c>
      <c r="GN66" s="29" t="s">
        <v>645</v>
      </c>
      <c r="GO66" s="29" t="s">
        <v>645</v>
      </c>
      <c r="GP66" s="29" t="s">
        <v>645</v>
      </c>
      <c r="GQ66" s="29" t="s">
        <v>645</v>
      </c>
      <c r="GR66" s="29" t="s">
        <v>645</v>
      </c>
      <c r="GS66" s="29" t="s">
        <v>645</v>
      </c>
      <c r="GT66" s="29" t="s">
        <v>645</v>
      </c>
      <c r="GU66" s="29" t="s">
        <v>645</v>
      </c>
      <c r="GV66" s="29" t="s">
        <v>645</v>
      </c>
      <c r="GW66" s="29" t="s">
        <v>645</v>
      </c>
      <c r="GX66" s="29" t="s">
        <v>645</v>
      </c>
      <c r="GY66" s="29" t="s">
        <v>645</v>
      </c>
      <c r="GZ66" s="29" t="s">
        <v>645</v>
      </c>
      <c r="HA66" s="29" t="s">
        <v>645</v>
      </c>
      <c r="HB66" s="29" t="s">
        <v>645</v>
      </c>
      <c r="HC66" s="29" t="s">
        <v>645</v>
      </c>
      <c r="HD66" s="29" t="s">
        <v>645</v>
      </c>
      <c r="HE66" s="29" t="s">
        <v>645</v>
      </c>
      <c r="HF66" s="29" t="s">
        <v>645</v>
      </c>
      <c r="HG66" s="29" t="s">
        <v>645</v>
      </c>
      <c r="HH66" s="29" t="s">
        <v>645</v>
      </c>
      <c r="HI66" s="29">
        <v>11.492737249999999</v>
      </c>
      <c r="HJ66" s="29">
        <v>1.4593940999999999</v>
      </c>
      <c r="HK66" s="29">
        <v>0.89412406200000005</v>
      </c>
    </row>
    <row r="67" spans="1:219">
      <c r="A67">
        <v>206135075</v>
      </c>
      <c r="B67" t="s">
        <v>571</v>
      </c>
      <c r="C67">
        <v>65</v>
      </c>
      <c r="D67" s="22">
        <v>1.3712475079999999</v>
      </c>
      <c r="E67" s="22">
        <v>0.15524348499999999</v>
      </c>
      <c r="F67" s="22">
        <v>0.16185692500000001</v>
      </c>
      <c r="G67" s="22">
        <v>0.79006059699999998</v>
      </c>
      <c r="H67" s="22">
        <v>0.22486578199999999</v>
      </c>
      <c r="I67" s="22">
        <v>0.305043387</v>
      </c>
      <c r="J67" s="22" t="s">
        <v>645</v>
      </c>
      <c r="K67" s="22" t="s">
        <v>645</v>
      </c>
      <c r="L67" s="22" t="s">
        <v>645</v>
      </c>
      <c r="M67" s="22">
        <v>1.560216276</v>
      </c>
      <c r="N67" s="22">
        <v>0.24513586700000001</v>
      </c>
      <c r="O67" s="22">
        <v>0.39672266899999997</v>
      </c>
      <c r="P67" s="22">
        <v>0.72142329599999999</v>
      </c>
      <c r="Q67" s="22">
        <v>0.18360848599999999</v>
      </c>
      <c r="R67" s="22">
        <v>0.35652379200000001</v>
      </c>
      <c r="S67" s="22" t="s">
        <v>645</v>
      </c>
      <c r="T67" s="22" t="s">
        <v>645</v>
      </c>
      <c r="U67" s="22" t="s">
        <v>645</v>
      </c>
      <c r="V67" s="23">
        <v>6757.1042159999997</v>
      </c>
      <c r="W67" s="23">
        <v>155.33930939999999</v>
      </c>
      <c r="X67" s="23">
        <v>159.86026319999999</v>
      </c>
      <c r="Y67" s="23">
        <v>4907.3178600000001</v>
      </c>
      <c r="Z67" s="23">
        <v>1012.802993</v>
      </c>
      <c r="AA67" s="23">
        <v>1328.6530290000001</v>
      </c>
      <c r="AB67" s="23" t="s">
        <v>645</v>
      </c>
      <c r="AC67" s="23" t="s">
        <v>645</v>
      </c>
      <c r="AD67" s="23" t="s">
        <v>645</v>
      </c>
      <c r="AE67" s="22">
        <v>4.1874683859999999</v>
      </c>
      <c r="AF67" s="22">
        <v>0.15581392999999999</v>
      </c>
      <c r="AG67" s="22">
        <v>0.103814433</v>
      </c>
      <c r="AH67" s="22">
        <v>4.6197111719999997</v>
      </c>
      <c r="AI67" s="22">
        <v>0.206169407</v>
      </c>
      <c r="AJ67" s="22">
        <v>0.11158172099999999</v>
      </c>
      <c r="AK67" s="22" t="s">
        <v>645</v>
      </c>
      <c r="AL67" s="22" t="s">
        <v>645</v>
      </c>
      <c r="AM67" s="22" t="s">
        <v>645</v>
      </c>
      <c r="AN67" s="22">
        <v>-5.7332495999999997E-2</v>
      </c>
      <c r="AO67" s="22">
        <v>0.20594226500000001</v>
      </c>
      <c r="AP67" s="22">
        <v>0.13012818200000001</v>
      </c>
      <c r="AQ67" s="22">
        <v>0.66699369799999997</v>
      </c>
      <c r="AR67" s="22">
        <v>0.16868129300000001</v>
      </c>
      <c r="AS67" s="22">
        <v>0.19736936999999999</v>
      </c>
      <c r="AT67" s="22">
        <v>4.6450853474100926</v>
      </c>
      <c r="AU67" s="22">
        <v>1.4950719202876455</v>
      </c>
      <c r="AV67" s="24">
        <v>2.6724203289780526</v>
      </c>
      <c r="AW67" s="22">
        <v>-0.56502056700000003</v>
      </c>
      <c r="AX67" s="22">
        <v>0.66040428299999998</v>
      </c>
      <c r="AY67" s="22">
        <v>0.768216503</v>
      </c>
      <c r="AZ67" s="22">
        <v>0.27225723714365174</v>
      </c>
      <c r="BA67" s="22">
        <v>0.21274926514259504</v>
      </c>
      <c r="BB67" s="24">
        <v>1.324342068273249</v>
      </c>
      <c r="BC67" s="22" t="s">
        <v>645</v>
      </c>
      <c r="BD67" s="22" t="s">
        <v>645</v>
      </c>
      <c r="BE67" s="22" t="s">
        <v>645</v>
      </c>
      <c r="BF67" s="22" t="s">
        <v>645</v>
      </c>
      <c r="BG67" s="22" t="s">
        <v>645</v>
      </c>
      <c r="BH67" s="24" t="s">
        <v>645</v>
      </c>
      <c r="BI67" s="22">
        <v>9.2453089609999992</v>
      </c>
      <c r="BJ67" s="22">
        <v>9.5788824999999994E-2</v>
      </c>
      <c r="BK67" s="22">
        <v>0.124014744</v>
      </c>
      <c r="BL67" s="22">
        <v>1.7591746615770245</v>
      </c>
      <c r="BM67" s="22">
        <v>0.34819700686333321</v>
      </c>
      <c r="BN67" s="24">
        <v>0.58140649869061323</v>
      </c>
      <c r="BO67" s="23">
        <v>576.26001150000002</v>
      </c>
      <c r="BP67" s="23">
        <v>91.827103149999999</v>
      </c>
      <c r="BQ67" s="23">
        <v>156.75416999999999</v>
      </c>
      <c r="BR67" s="22">
        <v>0.16527382800000001</v>
      </c>
      <c r="BS67" s="22">
        <v>0.102551947</v>
      </c>
      <c r="BT67" s="22">
        <v>8.8584747000000005E-2</v>
      </c>
      <c r="BU67" s="29">
        <v>12.41710915</v>
      </c>
      <c r="BV67" s="29">
        <v>1.9697405000000001E-2</v>
      </c>
      <c r="BW67" s="29">
        <v>1.8761091000000001E-2</v>
      </c>
      <c r="BX67" s="29">
        <v>11.930389740000001</v>
      </c>
      <c r="BY67" s="29">
        <v>1.3094305000000001E-2</v>
      </c>
      <c r="BZ67" s="29">
        <v>1.2868127E-2</v>
      </c>
      <c r="CA67" s="29">
        <v>12.12053023</v>
      </c>
      <c r="CB67" s="29">
        <v>1.5497888E-2</v>
      </c>
      <c r="CC67" s="29">
        <v>1.4969516E-2</v>
      </c>
      <c r="CD67" s="29">
        <v>11.815512119999999</v>
      </c>
      <c r="CE67" s="29">
        <v>1.3597995999999999E-2</v>
      </c>
      <c r="CF67" s="29">
        <v>1.3164426E-2</v>
      </c>
      <c r="CG67" s="29">
        <v>11.76191961</v>
      </c>
      <c r="CH67" s="29">
        <v>1.2062229000000001E-2</v>
      </c>
      <c r="CI67" s="29">
        <v>1.2517252E-2</v>
      </c>
      <c r="CJ67" s="29">
        <v>11.790055219999999</v>
      </c>
      <c r="CK67" s="29">
        <v>1.237151E-2</v>
      </c>
      <c r="CL67" s="29">
        <v>1.2436726E-2</v>
      </c>
      <c r="CM67" s="29">
        <v>11.01515532</v>
      </c>
      <c r="CN67" s="29">
        <v>1.146088E-2</v>
      </c>
      <c r="CO67" s="29">
        <v>1.1590698999999999E-2</v>
      </c>
      <c r="CP67" s="29">
        <v>10.79235838</v>
      </c>
      <c r="CQ67" s="29">
        <v>1.2014258E-2</v>
      </c>
      <c r="CR67" s="29">
        <v>1.2066100999999999E-2</v>
      </c>
      <c r="CS67" s="29">
        <v>10.75433361</v>
      </c>
      <c r="CT67" s="29">
        <v>1.0963288E-2</v>
      </c>
      <c r="CU67" s="29">
        <v>1.1442099000000001E-2</v>
      </c>
      <c r="CV67" s="29">
        <v>10.738553619999999</v>
      </c>
      <c r="CW67" s="29">
        <v>1.0979265E-2</v>
      </c>
      <c r="CX67" s="29">
        <v>1.1452244E-2</v>
      </c>
      <c r="CY67" s="29">
        <v>10.73555964</v>
      </c>
      <c r="CZ67" s="29">
        <v>1.1847646999999999E-2</v>
      </c>
      <c r="DA67" s="29">
        <v>1.1748354000000001E-2</v>
      </c>
      <c r="DB67" s="29">
        <v>10.733698390000001</v>
      </c>
      <c r="DC67" s="29">
        <v>1.309371E-2</v>
      </c>
      <c r="DD67" s="29">
        <v>1.3153592E-2</v>
      </c>
      <c r="DE67" s="29">
        <v>12.446075710000001</v>
      </c>
      <c r="DF67" s="29">
        <v>3.4240988E-2</v>
      </c>
      <c r="DG67" s="29">
        <v>0.24463591700000001</v>
      </c>
      <c r="DH67" s="29">
        <v>16.55387429</v>
      </c>
      <c r="DI67" s="29">
        <v>2.4769363700000002</v>
      </c>
      <c r="DJ67" s="29">
        <v>2.6212309839999999</v>
      </c>
      <c r="DK67" s="29" t="s">
        <v>645</v>
      </c>
      <c r="DL67" s="29" t="s">
        <v>645</v>
      </c>
      <c r="DM67" s="29" t="s">
        <v>645</v>
      </c>
      <c r="DN67" s="29">
        <v>11.97669189</v>
      </c>
      <c r="DO67" s="29">
        <v>4.1531343999999998E-2</v>
      </c>
      <c r="DP67" s="29">
        <v>0.251832687</v>
      </c>
      <c r="DQ67" s="29">
        <v>15.4943893</v>
      </c>
      <c r="DR67" s="29">
        <v>2.015777698</v>
      </c>
      <c r="DS67" s="29">
        <v>2.269951673</v>
      </c>
      <c r="DT67" s="29" t="s">
        <v>645</v>
      </c>
      <c r="DU67" s="29" t="s">
        <v>645</v>
      </c>
      <c r="DV67" s="29" t="s">
        <v>645</v>
      </c>
      <c r="DW67" s="29">
        <v>12.153808010000001</v>
      </c>
      <c r="DX67" s="29">
        <v>3.3693256999999997E-2</v>
      </c>
      <c r="DY67" s="29">
        <v>0.24803044199999999</v>
      </c>
      <c r="DZ67" s="29">
        <v>16.032769680000001</v>
      </c>
      <c r="EA67" s="29">
        <v>2.295040685</v>
      </c>
      <c r="EB67" s="29">
        <v>2.5418168670000001</v>
      </c>
      <c r="EC67" s="29" t="s">
        <v>645</v>
      </c>
      <c r="ED67" s="29" t="s">
        <v>645</v>
      </c>
      <c r="EE67" s="29" t="s">
        <v>645</v>
      </c>
      <c r="EF67" s="29">
        <v>11.87376413</v>
      </c>
      <c r="EG67" s="29">
        <v>4.9892456000000002E-2</v>
      </c>
      <c r="EH67" s="29">
        <v>0.24922989400000001</v>
      </c>
      <c r="EI67" s="29">
        <v>15.14006376</v>
      </c>
      <c r="EJ67" s="29">
        <v>1.8179735509999999</v>
      </c>
      <c r="EK67" s="29">
        <v>2.0962700920000001</v>
      </c>
      <c r="EL67" s="29" t="s">
        <v>645</v>
      </c>
      <c r="EM67" s="29" t="s">
        <v>645</v>
      </c>
      <c r="EN67" s="29" t="s">
        <v>645</v>
      </c>
      <c r="EO67" s="29">
        <v>11.83577315</v>
      </c>
      <c r="EP67" s="29">
        <v>5.9656244999999997E-2</v>
      </c>
      <c r="EQ67" s="29">
        <v>0.24566560800000001</v>
      </c>
      <c r="ER67" s="29">
        <v>14.846000630000001</v>
      </c>
      <c r="ES67" s="29">
        <v>1.613588059</v>
      </c>
      <c r="ET67" s="29">
        <v>1.70926114</v>
      </c>
      <c r="EU67" s="29" t="s">
        <v>645</v>
      </c>
      <c r="EV67" s="29" t="s">
        <v>645</v>
      </c>
      <c r="EW67" s="29" t="s">
        <v>645</v>
      </c>
      <c r="EX67" s="29">
        <v>11.875807500000001</v>
      </c>
      <c r="EY67" s="29">
        <v>6.6786147000000004E-2</v>
      </c>
      <c r="EZ67" s="29">
        <v>0.24397433299999999</v>
      </c>
      <c r="FA67" s="29">
        <v>14.699778269999999</v>
      </c>
      <c r="FB67" s="29">
        <v>1.47957757</v>
      </c>
      <c r="FC67" s="29">
        <v>1.47853827</v>
      </c>
      <c r="FD67" s="29" t="s">
        <v>645</v>
      </c>
      <c r="FE67" s="29" t="s">
        <v>645</v>
      </c>
      <c r="FF67" s="29" t="s">
        <v>645</v>
      </c>
      <c r="FG67" s="29">
        <v>11.12248069</v>
      </c>
      <c r="FH67" s="29">
        <v>7.7362797999999997E-2</v>
      </c>
      <c r="FI67" s="29">
        <v>0.24106355199999999</v>
      </c>
      <c r="FJ67" s="29">
        <v>13.628189860000001</v>
      </c>
      <c r="FK67" s="29">
        <v>1.2256837300000001</v>
      </c>
      <c r="FL67" s="29">
        <v>1.293486213</v>
      </c>
      <c r="FM67" s="29" t="s">
        <v>645</v>
      </c>
      <c r="FN67" s="29" t="s">
        <v>645</v>
      </c>
      <c r="FO67" s="29" t="s">
        <v>645</v>
      </c>
      <c r="FP67" s="29">
        <v>10.92819619</v>
      </c>
      <c r="FQ67" s="29">
        <v>8.8053038E-2</v>
      </c>
      <c r="FR67" s="29">
        <v>0.238065159</v>
      </c>
      <c r="FS67" s="29">
        <v>13.10330699</v>
      </c>
      <c r="FT67" s="29">
        <v>0.971767826</v>
      </c>
      <c r="FU67" s="29">
        <v>1.177633827</v>
      </c>
      <c r="FV67" s="29" t="s">
        <v>645</v>
      </c>
      <c r="FW67" s="29" t="s">
        <v>645</v>
      </c>
      <c r="FX67" s="29" t="s">
        <v>645</v>
      </c>
      <c r="FY67" s="29">
        <v>10.89624351</v>
      </c>
      <c r="FZ67" s="29">
        <v>8.9189145999999997E-2</v>
      </c>
      <c r="GA67" s="29">
        <v>0.23760326400000001</v>
      </c>
      <c r="GB67" s="29">
        <v>13.01785821</v>
      </c>
      <c r="GC67" s="29">
        <v>0.92744912599999996</v>
      </c>
      <c r="GD67" s="29">
        <v>1.090194348</v>
      </c>
      <c r="GE67" s="29" t="s">
        <v>645</v>
      </c>
      <c r="GF67" s="29" t="s">
        <v>645</v>
      </c>
      <c r="GG67" s="29" t="s">
        <v>645</v>
      </c>
      <c r="GH67" s="29">
        <v>10.883335020000001</v>
      </c>
      <c r="GI67" s="29">
        <v>9.0221744000000006E-2</v>
      </c>
      <c r="GJ67" s="29">
        <v>0.237399202</v>
      </c>
      <c r="GK67" s="29">
        <v>12.979612039999999</v>
      </c>
      <c r="GL67" s="29">
        <v>0.91062896599999998</v>
      </c>
      <c r="GM67" s="29">
        <v>1.0478808799999999</v>
      </c>
      <c r="GN67" s="29" t="s">
        <v>645</v>
      </c>
      <c r="GO67" s="29" t="s">
        <v>645</v>
      </c>
      <c r="GP67" s="29" t="s">
        <v>645</v>
      </c>
      <c r="GQ67" s="29">
        <v>10.876432429999999</v>
      </c>
      <c r="GR67" s="29">
        <v>8.9439480000000002E-2</v>
      </c>
      <c r="GS67" s="29">
        <v>0.23656775399999999</v>
      </c>
      <c r="GT67" s="29">
        <v>13.028804600000001</v>
      </c>
      <c r="GU67" s="29">
        <v>0.95095036899999996</v>
      </c>
      <c r="GV67" s="29">
        <v>0.99195543200000003</v>
      </c>
      <c r="GW67" s="29" t="s">
        <v>645</v>
      </c>
      <c r="GX67" s="29" t="s">
        <v>645</v>
      </c>
      <c r="GY67" s="29" t="s">
        <v>645</v>
      </c>
      <c r="GZ67" s="29">
        <v>10.881347720000001</v>
      </c>
      <c r="HA67" s="29">
        <v>9.0569486000000005E-2</v>
      </c>
      <c r="HB67" s="29">
        <v>0.23728867300000001</v>
      </c>
      <c r="HC67" s="29">
        <v>12.957016660000001</v>
      </c>
      <c r="HD67" s="29">
        <v>0.88842934600000001</v>
      </c>
      <c r="HE67" s="29">
        <v>0.95989473300000006</v>
      </c>
      <c r="HF67" s="29" t="s">
        <v>645</v>
      </c>
      <c r="HG67" s="29" t="s">
        <v>645</v>
      </c>
      <c r="HH67" s="29" t="s">
        <v>645</v>
      </c>
      <c r="HI67" s="29">
        <v>13.170954249999999</v>
      </c>
      <c r="HJ67" s="29">
        <v>1.417494332</v>
      </c>
      <c r="HK67" s="29">
        <v>1.051034821</v>
      </c>
    </row>
    <row r="68" spans="1:219">
      <c r="A68">
        <v>206135267</v>
      </c>
      <c r="B68" t="s">
        <v>131</v>
      </c>
      <c r="C68">
        <v>66</v>
      </c>
      <c r="D68" s="22">
        <v>0.94811882700000005</v>
      </c>
      <c r="E68" s="22">
        <v>7.3953291000000004E-2</v>
      </c>
      <c r="F68" s="22">
        <v>0.91114102399999997</v>
      </c>
      <c r="G68" s="22">
        <v>0.62187635600000002</v>
      </c>
      <c r="H68" s="22">
        <v>8.4721096999999995E-2</v>
      </c>
      <c r="I68" s="22">
        <v>0.27510751100000003</v>
      </c>
      <c r="J68" s="22">
        <v>0.51942233699999996</v>
      </c>
      <c r="K68" s="22">
        <v>0.16679894100000001</v>
      </c>
      <c r="L68" s="22">
        <v>9.9402393000000006E-2</v>
      </c>
      <c r="M68" s="22">
        <v>0.91556529499999995</v>
      </c>
      <c r="N68" s="22">
        <v>7.5098113999999994E-2</v>
      </c>
      <c r="O68" s="22">
        <v>92.376043789999997</v>
      </c>
      <c r="P68" s="22">
        <v>0.59580243099999997</v>
      </c>
      <c r="Q68" s="22">
        <v>7.996383E-2</v>
      </c>
      <c r="R68" s="22">
        <v>0.23315027899999999</v>
      </c>
      <c r="S68" s="22">
        <v>0.49834110500000001</v>
      </c>
      <c r="T68" s="22">
        <v>0.162712525</v>
      </c>
      <c r="U68" s="22">
        <v>8.9383228999999995E-2</v>
      </c>
      <c r="V68" s="23">
        <v>5434.198985</v>
      </c>
      <c r="W68" s="23">
        <v>1476.6799490000001</v>
      </c>
      <c r="X68" s="23">
        <v>148.266031</v>
      </c>
      <c r="Y68" s="23">
        <v>4152.2018120000002</v>
      </c>
      <c r="Z68" s="23">
        <v>302.7430334</v>
      </c>
      <c r="AA68" s="23">
        <v>1963.3035870000001</v>
      </c>
      <c r="AB68" s="23">
        <v>3791.9281940000001</v>
      </c>
      <c r="AC68" s="23">
        <v>241.3384044</v>
      </c>
      <c r="AD68" s="23">
        <v>455.3030526</v>
      </c>
      <c r="AE68" s="22">
        <v>4.473840987</v>
      </c>
      <c r="AF68" s="22">
        <v>3.7113148169999999</v>
      </c>
      <c r="AG68" s="22">
        <v>7.3709245000000007E-2</v>
      </c>
      <c r="AH68" s="22">
        <v>4.6832554960000001</v>
      </c>
      <c r="AI68" s="22">
        <v>0.13073405499999999</v>
      </c>
      <c r="AJ68" s="22">
        <v>6.0935527000000003E-2</v>
      </c>
      <c r="AK68" s="22">
        <v>4.7606656850000002</v>
      </c>
      <c r="AL68" s="22">
        <v>7.0297243999999995E-2</v>
      </c>
      <c r="AM68" s="22">
        <v>0.17047256099999999</v>
      </c>
      <c r="AN68" s="22">
        <v>-0.17977922399999999</v>
      </c>
      <c r="AO68" s="22">
        <v>0.48293835600000001</v>
      </c>
      <c r="AP68" s="22">
        <v>0.210402067</v>
      </c>
      <c r="AQ68" s="22">
        <v>-0.14229470999999999</v>
      </c>
      <c r="AR68" s="22">
        <v>0.101067818</v>
      </c>
      <c r="AS68" s="22">
        <v>3.3951846909999999</v>
      </c>
      <c r="AT68" s="22">
        <v>0.72061830535343507</v>
      </c>
      <c r="AU68" s="22">
        <v>0.14961651231927087</v>
      </c>
      <c r="AV68" s="24">
        <v>1789.4316823856866</v>
      </c>
      <c r="AW68" s="22">
        <v>-1.0254521130000001</v>
      </c>
      <c r="AX68" s="22">
        <v>0.25091770899999999</v>
      </c>
      <c r="AY68" s="22">
        <v>0.96351805400000001</v>
      </c>
      <c r="AZ68" s="22">
        <v>9.4307859324355703E-2</v>
      </c>
      <c r="BA68" s="22">
        <v>4.1386599048617356E-2</v>
      </c>
      <c r="BB68" s="24">
        <v>0.77278566137921822</v>
      </c>
      <c r="BC68" s="22">
        <v>-1.3443828200000001</v>
      </c>
      <c r="BD68" s="22">
        <v>0.42922048899999998</v>
      </c>
      <c r="BE68" s="22">
        <v>0.32492807699999998</v>
      </c>
      <c r="BF68" s="22">
        <v>4.5249853762503719E-2</v>
      </c>
      <c r="BG68" s="22">
        <v>2.8407736336537339E-2</v>
      </c>
      <c r="BH68" s="24">
        <v>5.0369379518322641E-2</v>
      </c>
      <c r="BI68" s="22">
        <v>9.3823270010000002</v>
      </c>
      <c r="BJ68" s="22">
        <v>0.24190926700000001</v>
      </c>
      <c r="BK68" s="22">
        <v>0.45547228200000001</v>
      </c>
      <c r="BL68" s="22">
        <v>2.4117206445583088</v>
      </c>
      <c r="BM68" s="22">
        <v>1.0300079936276711</v>
      </c>
      <c r="BN68" s="24">
        <v>4.4716203238963033</v>
      </c>
      <c r="BO68" s="23">
        <v>66.389812559999996</v>
      </c>
      <c r="BP68" s="23">
        <v>6.236346213</v>
      </c>
      <c r="BQ68" s="23">
        <v>989.55617930000005</v>
      </c>
      <c r="BR68" s="22">
        <v>0.186873976</v>
      </c>
      <c r="BS68" s="22">
        <v>0.103944174</v>
      </c>
      <c r="BT68" s="22">
        <v>7.7988296999999998E-2</v>
      </c>
      <c r="BU68" s="29">
        <v>10.31726095</v>
      </c>
      <c r="BV68" s="29">
        <v>2.4502001999999998E-2</v>
      </c>
      <c r="BW68" s="29">
        <v>3.0135364000000001E-2</v>
      </c>
      <c r="BX68" s="29">
        <v>9.432905774</v>
      </c>
      <c r="BY68" s="29">
        <v>1.5629252E-2</v>
      </c>
      <c r="BZ68" s="29">
        <v>1.3276957000000001E-2</v>
      </c>
      <c r="CA68" s="29">
        <v>9.8584107400000001</v>
      </c>
      <c r="CB68" s="29">
        <v>1.8667679E-2</v>
      </c>
      <c r="CC68" s="29">
        <v>2.2277973E-2</v>
      </c>
      <c r="CD68" s="29">
        <v>9.1675434689999999</v>
      </c>
      <c r="CE68" s="29">
        <v>8.7500100000000008E-3</v>
      </c>
      <c r="CF68" s="29">
        <v>2.1650388999999999E-2</v>
      </c>
      <c r="CG68" s="29">
        <v>8.9210613189999997</v>
      </c>
      <c r="CH68" s="29">
        <v>3.8533600000000001E-3</v>
      </c>
      <c r="CI68" s="29">
        <v>3.8717420000000001E-3</v>
      </c>
      <c r="CJ68" s="29">
        <v>8.797303844</v>
      </c>
      <c r="CK68" s="29">
        <v>1.5896125000000001E-2</v>
      </c>
      <c r="CL68" s="29">
        <v>7.9967389999999992E-3</v>
      </c>
      <c r="CM68" s="29">
        <v>7.7983593989999997</v>
      </c>
      <c r="CN68" s="29">
        <v>7.6167910000000004E-3</v>
      </c>
      <c r="CO68" s="29">
        <v>7.8717720000000008E-3</v>
      </c>
      <c r="CP68" s="29">
        <v>7.3361860439999997</v>
      </c>
      <c r="CQ68" s="29">
        <v>1.1889281999999999E-2</v>
      </c>
      <c r="CR68" s="29">
        <v>1.1644804999999999E-2</v>
      </c>
      <c r="CS68" s="29">
        <v>7.2380421659999996</v>
      </c>
      <c r="CT68" s="29">
        <v>1.3998989E-2</v>
      </c>
      <c r="CU68" s="29">
        <v>1.5528989E-2</v>
      </c>
      <c r="CV68" s="29">
        <v>7.1943261920000001</v>
      </c>
      <c r="CW68" s="29">
        <v>1.266988E-2</v>
      </c>
      <c r="CX68" s="29">
        <v>1.3535569000000001E-2</v>
      </c>
      <c r="CY68" s="29">
        <v>7.2217288000000002</v>
      </c>
      <c r="CZ68" s="29">
        <v>1.4326946E-2</v>
      </c>
      <c r="DA68" s="29">
        <v>1.4171338E-2</v>
      </c>
      <c r="DB68" s="29">
        <v>7.1536787630000003</v>
      </c>
      <c r="DC68" s="29">
        <v>1.1985891E-2</v>
      </c>
      <c r="DD68" s="29">
        <v>1.1381693E-2</v>
      </c>
      <c r="DE68" s="29">
        <v>10.360646470000001</v>
      </c>
      <c r="DF68" s="29">
        <v>4.4560068000000001E-2</v>
      </c>
      <c r="DG68" s="29">
        <v>5.0334565999999997E-2</v>
      </c>
      <c r="DH68" s="29">
        <v>14.26981016</v>
      </c>
      <c r="DI68" s="29">
        <v>0.84680783699999995</v>
      </c>
      <c r="DJ68" s="29">
        <v>3.182287036</v>
      </c>
      <c r="DK68" s="29">
        <v>15.542732579999999</v>
      </c>
      <c r="DL68" s="29">
        <v>0.96913673099999997</v>
      </c>
      <c r="DM68" s="29">
        <v>5.8013154790000003</v>
      </c>
      <c r="DN68" s="29">
        <v>9.4957192829999997</v>
      </c>
      <c r="DO68" s="29">
        <v>7.0189151000000005E-2</v>
      </c>
      <c r="DP68" s="29">
        <v>7.1894547000000003E-2</v>
      </c>
      <c r="DQ68" s="29">
        <v>13.00273542</v>
      </c>
      <c r="DR68" s="29">
        <v>0.79789149000000004</v>
      </c>
      <c r="DS68" s="29">
        <v>3.5848268189999999</v>
      </c>
      <c r="DT68" s="29">
        <v>14.169163620000001</v>
      </c>
      <c r="DU68" s="29">
        <v>0.99124253699999998</v>
      </c>
      <c r="DV68" s="29">
        <v>5.6966071610000002</v>
      </c>
      <c r="DW68" s="29">
        <v>9.9046106070000004</v>
      </c>
      <c r="DX68" s="29">
        <v>4.8677909999999998E-2</v>
      </c>
      <c r="DY68" s="29">
        <v>5.5735129000000001E-2</v>
      </c>
      <c r="DZ68" s="29">
        <v>13.71225538</v>
      </c>
      <c r="EA68" s="29">
        <v>0.82372328100000003</v>
      </c>
      <c r="EB68" s="29">
        <v>3.2866506929999999</v>
      </c>
      <c r="EC68" s="29">
        <v>14.963866380000001</v>
      </c>
      <c r="ED68" s="29">
        <v>0.98008849899999995</v>
      </c>
      <c r="EE68" s="29">
        <v>5.7532148650000003</v>
      </c>
      <c r="EF68" s="29">
        <v>9.2411504220000005</v>
      </c>
      <c r="EG68" s="29">
        <v>5.0468278999999998E-2</v>
      </c>
      <c r="EH68" s="29">
        <v>8.0992173000000001E-2</v>
      </c>
      <c r="EI68" s="29">
        <v>12.528558520000001</v>
      </c>
      <c r="EJ68" s="29">
        <v>0.82734190600000002</v>
      </c>
      <c r="EK68" s="29">
        <v>3.7977152919999999</v>
      </c>
      <c r="EL68" s="29">
        <v>13.653414359999999</v>
      </c>
      <c r="EM68" s="29">
        <v>1.0055260610000001</v>
      </c>
      <c r="EN68" s="29">
        <v>5.6476839849999996</v>
      </c>
      <c r="EO68" s="29">
        <v>9.0480450539999993</v>
      </c>
      <c r="EP68" s="29">
        <v>0.123364661</v>
      </c>
      <c r="EQ68" s="29">
        <v>9.2611571000000004E-2</v>
      </c>
      <c r="ER68" s="29">
        <v>11.80916826</v>
      </c>
      <c r="ES68" s="29">
        <v>0.625592594</v>
      </c>
      <c r="ET68" s="29">
        <v>4.2848195499999999</v>
      </c>
      <c r="EU68" s="29">
        <v>12.72412608</v>
      </c>
      <c r="EV68" s="29">
        <v>0.80577842799999999</v>
      </c>
      <c r="EW68" s="29">
        <v>5.9453512379999998</v>
      </c>
      <c r="EX68" s="29">
        <v>8.9727270840000006</v>
      </c>
      <c r="EY68" s="29">
        <v>0.18577496600000001</v>
      </c>
      <c r="EZ68" s="29">
        <v>0.100301083</v>
      </c>
      <c r="FA68" s="29">
        <v>11.392925480000001</v>
      </c>
      <c r="FB68" s="29">
        <v>0.49566505100000002</v>
      </c>
      <c r="FC68" s="29">
        <v>4.6114885670000003</v>
      </c>
      <c r="FD68" s="29">
        <v>12.180481110000001</v>
      </c>
      <c r="FE68" s="29">
        <v>0.67085193700000001</v>
      </c>
      <c r="FF68" s="29">
        <v>6.1307059979999998</v>
      </c>
      <c r="FG68" s="29">
        <v>8.0361456069999999</v>
      </c>
      <c r="FH68" s="29">
        <v>0.23607228799999999</v>
      </c>
      <c r="FI68" s="29">
        <v>0.113310813</v>
      </c>
      <c r="FJ68" s="29">
        <v>10.100152960000001</v>
      </c>
      <c r="FK68" s="29">
        <v>0.42374835399999999</v>
      </c>
      <c r="FL68" s="29">
        <v>4.9176470910000001</v>
      </c>
      <c r="FM68" s="29">
        <v>10.82089511</v>
      </c>
      <c r="FN68" s="29">
        <v>0.60347229099999999</v>
      </c>
      <c r="FO68" s="29">
        <v>6.2396883479999996</v>
      </c>
      <c r="FP68" s="29">
        <v>7.6392428819999996</v>
      </c>
      <c r="FQ68" s="29">
        <v>0.30138287899999999</v>
      </c>
      <c r="FR68" s="29">
        <v>0.12752786899999999</v>
      </c>
      <c r="FS68" s="29">
        <v>9.4278824080000003</v>
      </c>
      <c r="FT68" s="29">
        <v>0.421837503</v>
      </c>
      <c r="FU68" s="29">
        <v>5.1314170380000004</v>
      </c>
      <c r="FV68" s="29">
        <v>10.204876690000001</v>
      </c>
      <c r="FW68" s="29">
        <v>0.65436309100000001</v>
      </c>
      <c r="FX68" s="29">
        <v>6.2473585260000002</v>
      </c>
      <c r="FY68" s="29">
        <v>7.5800014940000002</v>
      </c>
      <c r="FZ68" s="29">
        <v>0.35026351300000003</v>
      </c>
      <c r="GA68" s="29">
        <v>0.130635575</v>
      </c>
      <c r="GB68" s="29">
        <v>9.2375437149999993</v>
      </c>
      <c r="GC68" s="29">
        <v>0.37625393499999998</v>
      </c>
      <c r="GD68" s="29">
        <v>5.2512675890000002</v>
      </c>
      <c r="GE68" s="29">
        <v>9.9784077799999995</v>
      </c>
      <c r="GF68" s="29">
        <v>0.61670718099999999</v>
      </c>
      <c r="GG68" s="29">
        <v>6.2639571289999996</v>
      </c>
      <c r="GH68" s="29">
        <v>7.5512493279999999</v>
      </c>
      <c r="GI68" s="29">
        <v>0.36360031399999998</v>
      </c>
      <c r="GJ68" s="29">
        <v>0.13251465000000001</v>
      </c>
      <c r="GK68" s="29">
        <v>9.1464548620000006</v>
      </c>
      <c r="GL68" s="29">
        <v>0.34858640000000002</v>
      </c>
      <c r="GM68" s="29">
        <v>5.3069368509999997</v>
      </c>
      <c r="GN68" s="29">
        <v>9.8556608929999996</v>
      </c>
      <c r="GO68" s="29">
        <v>0.58846373399999996</v>
      </c>
      <c r="GP68" s="29">
        <v>6.2469016909999997</v>
      </c>
      <c r="GQ68" s="29">
        <v>7.5833139420000002</v>
      </c>
      <c r="GR68" s="29">
        <v>0.34925864000000001</v>
      </c>
      <c r="GS68" s="29">
        <v>0.12972447400000001</v>
      </c>
      <c r="GT68" s="29">
        <v>9.1207881129999997</v>
      </c>
      <c r="GU68" s="29">
        <v>0.29236950499999997</v>
      </c>
      <c r="GV68" s="29">
        <v>5.3645694129999999</v>
      </c>
      <c r="GW68" s="29">
        <v>9.7276726359999994</v>
      </c>
      <c r="GX68" s="29">
        <v>0.493010895</v>
      </c>
      <c r="GY68" s="29">
        <v>6.2800374100000003</v>
      </c>
      <c r="GZ68" s="29">
        <v>7.5431276540000001</v>
      </c>
      <c r="HA68" s="29">
        <v>0.39140295400000003</v>
      </c>
      <c r="HB68" s="29">
        <v>0.133252971</v>
      </c>
      <c r="HC68" s="29">
        <v>9.0171466329999994</v>
      </c>
      <c r="HD68" s="29">
        <v>0.28574916900000003</v>
      </c>
      <c r="HE68" s="29">
        <v>5.419153251</v>
      </c>
      <c r="HF68" s="29">
        <v>9.6264916540000005</v>
      </c>
      <c r="HG68" s="29">
        <v>0.494206584</v>
      </c>
      <c r="HH68" s="29">
        <v>6.271405251</v>
      </c>
      <c r="HI68" s="29">
        <v>2.5412908330000001</v>
      </c>
      <c r="HJ68" s="29">
        <v>1.826992758</v>
      </c>
      <c r="HK68" s="29">
        <v>1.7374632350000001</v>
      </c>
    </row>
    <row r="69" spans="1:219">
      <c r="A69">
        <v>206152015</v>
      </c>
      <c r="B69" t="s">
        <v>571</v>
      </c>
      <c r="C69">
        <v>67</v>
      </c>
      <c r="D69" s="22">
        <v>1.263912897</v>
      </c>
      <c r="E69" s="22">
        <v>0.114506707</v>
      </c>
      <c r="F69" s="22">
        <v>0.35313580700000002</v>
      </c>
      <c r="G69" s="22">
        <v>0.68405448199999996</v>
      </c>
      <c r="H69" s="22">
        <v>0.15830148799999999</v>
      </c>
      <c r="I69" s="22">
        <v>0.344339954</v>
      </c>
      <c r="J69" s="22">
        <v>0.50831708399999997</v>
      </c>
      <c r="K69" s="22">
        <v>0.206753363</v>
      </c>
      <c r="L69" s="22">
        <v>0.20310840399999999</v>
      </c>
      <c r="M69" s="22">
        <v>1.372894971</v>
      </c>
      <c r="N69" s="22">
        <v>0.180331981</v>
      </c>
      <c r="O69" s="22">
        <v>1.1447764760000001</v>
      </c>
      <c r="P69" s="22">
        <v>0.63899793299999996</v>
      </c>
      <c r="Q69" s="22">
        <v>0.13939169000000001</v>
      </c>
      <c r="R69" s="22">
        <v>0.34320372999999998</v>
      </c>
      <c r="S69" s="22">
        <v>0.48222683500000002</v>
      </c>
      <c r="T69" s="22">
        <v>0.18814193500000001</v>
      </c>
      <c r="U69" s="22">
        <v>0.17530889499999999</v>
      </c>
      <c r="V69" s="23">
        <v>6465.4792790000001</v>
      </c>
      <c r="W69" s="23">
        <v>361.49219779999999</v>
      </c>
      <c r="X69" s="23">
        <v>182.62886979999999</v>
      </c>
      <c r="Y69" s="23">
        <v>4389.4993700000005</v>
      </c>
      <c r="Z69" s="23">
        <v>593.58968010000001</v>
      </c>
      <c r="AA69" s="23">
        <v>1749.421382</v>
      </c>
      <c r="AB69" s="23">
        <v>3747.0842290000001</v>
      </c>
      <c r="AC69" s="23">
        <v>345.9195307</v>
      </c>
      <c r="AD69" s="23">
        <v>874.23612820000005</v>
      </c>
      <c r="AE69" s="22">
        <v>4.2641689119999997</v>
      </c>
      <c r="AF69" s="22">
        <v>0.41901577200000001</v>
      </c>
      <c r="AG69" s="22">
        <v>8.6389572999999997E-2</v>
      </c>
      <c r="AH69" s="22">
        <v>4.6626448299999996</v>
      </c>
      <c r="AI69" s="22">
        <v>0.197713112</v>
      </c>
      <c r="AJ69" s="22">
        <v>9.9849038000000001E-2</v>
      </c>
      <c r="AK69" s="22">
        <v>4.7789223620000003</v>
      </c>
      <c r="AL69" s="22">
        <v>0.124329459</v>
      </c>
      <c r="AM69" s="22">
        <v>0.20025995599999999</v>
      </c>
      <c r="AN69" s="22">
        <v>-9.8589562000000006E-2</v>
      </c>
      <c r="AO69" s="22">
        <v>0.42639400900000002</v>
      </c>
      <c r="AP69" s="22">
        <v>0.16803913400000001</v>
      </c>
      <c r="AQ69" s="22">
        <v>0.49122349300000001</v>
      </c>
      <c r="AR69" s="22">
        <v>0.151183333</v>
      </c>
      <c r="AS69" s="22">
        <v>0.49253664699999999</v>
      </c>
      <c r="AT69" s="22">
        <v>3.0990136774811052</v>
      </c>
      <c r="AU69" s="22">
        <v>0.91104973788418686</v>
      </c>
      <c r="AV69" s="24">
        <v>6.533954819483915</v>
      </c>
      <c r="AW69" s="22">
        <v>-0.86762649300000005</v>
      </c>
      <c r="AX69" s="22">
        <v>0.46856166700000002</v>
      </c>
      <c r="AY69" s="22">
        <v>0.96269029699999997</v>
      </c>
      <c r="AZ69" s="22">
        <v>0.13563554194674904</v>
      </c>
      <c r="BA69" s="22">
        <v>8.9523766949063943E-2</v>
      </c>
      <c r="BB69" s="24">
        <v>1.1090619200489502</v>
      </c>
      <c r="BC69" s="22">
        <v>-1.3910321839999999</v>
      </c>
      <c r="BD69" s="22">
        <v>0.58135588199999999</v>
      </c>
      <c r="BE69" s="22">
        <v>0.630905783</v>
      </c>
      <c r="BF69" s="22">
        <v>4.0641321022985663E-2</v>
      </c>
      <c r="BG69" s="22">
        <v>2.998488617671248E-2</v>
      </c>
      <c r="BH69" s="24">
        <v>0.13308819068217564</v>
      </c>
      <c r="BI69" s="22">
        <v>9.2597719820000002</v>
      </c>
      <c r="BJ69" s="22">
        <v>0.135946592</v>
      </c>
      <c r="BK69" s="22">
        <v>0.177202743</v>
      </c>
      <c r="BL69" s="22">
        <v>1.8187457102886753</v>
      </c>
      <c r="BM69" s="22">
        <v>0.4888260998227682</v>
      </c>
      <c r="BN69" s="24">
        <v>0.91636383392328313</v>
      </c>
      <c r="BO69" s="23">
        <v>350.92344200000002</v>
      </c>
      <c r="BP69" s="23">
        <v>54.496844600000003</v>
      </c>
      <c r="BQ69" s="23">
        <v>293.95208159999999</v>
      </c>
      <c r="BR69" s="22">
        <v>0.17548908399999999</v>
      </c>
      <c r="BS69" s="22">
        <v>9.8555514999999996E-2</v>
      </c>
      <c r="BT69" s="22">
        <v>8.5304852E-2</v>
      </c>
      <c r="BU69" s="29">
        <v>11.907408589999999</v>
      </c>
      <c r="BV69" s="29">
        <v>3.4315783000000002E-2</v>
      </c>
      <c r="BW69" s="29">
        <v>3.5894726000000002E-2</v>
      </c>
      <c r="BX69" s="29">
        <v>11.35406753</v>
      </c>
      <c r="BY69" s="29">
        <v>2.1731110000000001E-2</v>
      </c>
      <c r="BZ69" s="29">
        <v>2.2738411E-2</v>
      </c>
      <c r="CA69" s="29">
        <v>11.58375287</v>
      </c>
      <c r="CB69" s="29">
        <v>2.8400188999999999E-2</v>
      </c>
      <c r="CC69" s="29">
        <v>2.9916878000000001E-2</v>
      </c>
      <c r="CD69" s="29">
        <v>11.21456324</v>
      </c>
      <c r="CE69" s="29">
        <v>2.0912963999999999E-2</v>
      </c>
      <c r="CF69" s="29">
        <v>2.3667546000000001E-2</v>
      </c>
      <c r="CG69" s="29">
        <v>11.12465632</v>
      </c>
      <c r="CH69" s="29">
        <v>1.8965835E-2</v>
      </c>
      <c r="CI69" s="29">
        <v>1.8958378000000001E-2</v>
      </c>
      <c r="CJ69" s="29">
        <v>11.119319320000001</v>
      </c>
      <c r="CK69" s="29">
        <v>1.597676E-2</v>
      </c>
      <c r="CL69" s="29">
        <v>1.4640006000000001E-2</v>
      </c>
      <c r="CM69" s="29">
        <v>10.302061200000001</v>
      </c>
      <c r="CN69" s="29">
        <v>1.3399723000000001E-2</v>
      </c>
      <c r="CO69" s="29">
        <v>1.221242E-2</v>
      </c>
      <c r="CP69" s="29">
        <v>10.02678246</v>
      </c>
      <c r="CQ69" s="29">
        <v>1.2048122E-2</v>
      </c>
      <c r="CR69" s="29">
        <v>1.1769177E-2</v>
      </c>
      <c r="CS69" s="29">
        <v>9.9731727899999996</v>
      </c>
      <c r="CT69" s="29">
        <v>1.1100156E-2</v>
      </c>
      <c r="CU69" s="29">
        <v>1.1909675999999999E-2</v>
      </c>
      <c r="CV69" s="29">
        <v>9.9494139809999993</v>
      </c>
      <c r="CW69" s="29">
        <v>1.1288166000000001E-2</v>
      </c>
      <c r="CX69" s="29">
        <v>1.2001266999999999E-2</v>
      </c>
      <c r="CY69" s="29">
        <v>9.9505377389999996</v>
      </c>
      <c r="CZ69" s="29">
        <v>1.2101600000000001E-2</v>
      </c>
      <c r="DA69" s="29">
        <v>1.2487465999999999E-2</v>
      </c>
      <c r="DB69" s="29">
        <v>9.9327726970000008</v>
      </c>
      <c r="DC69" s="29">
        <v>1.5600144E-2</v>
      </c>
      <c r="DD69" s="29">
        <v>1.5522472000000001E-2</v>
      </c>
      <c r="DE69" s="29">
        <v>11.935286019999999</v>
      </c>
      <c r="DF69" s="29">
        <v>4.2886924999999999E-2</v>
      </c>
      <c r="DG69" s="29">
        <v>9.7721150000000007E-2</v>
      </c>
      <c r="DH69" s="29">
        <v>16.837463110000002</v>
      </c>
      <c r="DI69" s="29">
        <v>2.2997349479999998</v>
      </c>
      <c r="DJ69" s="29">
        <v>1.600666328</v>
      </c>
      <c r="DK69" s="29">
        <v>18.967006309999999</v>
      </c>
      <c r="DL69" s="29">
        <v>1.7749226380000001</v>
      </c>
      <c r="DM69" s="29">
        <v>1.9745926549999999</v>
      </c>
      <c r="DN69" s="29">
        <v>11.390416099999999</v>
      </c>
      <c r="DO69" s="29">
        <v>3.6127118E-2</v>
      </c>
      <c r="DP69" s="29">
        <v>9.3153876999999996E-2</v>
      </c>
      <c r="DQ69" s="29">
        <v>15.622125860000001</v>
      </c>
      <c r="DR69" s="29">
        <v>1.712596212</v>
      </c>
      <c r="DS69" s="29">
        <v>1.422495021</v>
      </c>
      <c r="DT69" s="29">
        <v>17.58057487</v>
      </c>
      <c r="DU69" s="29">
        <v>1.5634701019999999</v>
      </c>
      <c r="DV69" s="29">
        <v>1.8401031050000001</v>
      </c>
      <c r="DW69" s="29">
        <v>11.61383569</v>
      </c>
      <c r="DX69" s="29">
        <v>3.7083262999999998E-2</v>
      </c>
      <c r="DY69" s="29">
        <v>9.1238290999999999E-2</v>
      </c>
      <c r="DZ69" s="29">
        <v>16.2757258</v>
      </c>
      <c r="EA69" s="29">
        <v>2.1083737239999998</v>
      </c>
      <c r="EB69" s="29">
        <v>1.5662652909999999</v>
      </c>
      <c r="EC69" s="29">
        <v>18.37750016</v>
      </c>
      <c r="ED69" s="29">
        <v>1.732610942</v>
      </c>
      <c r="EE69" s="29">
        <v>1.930205492</v>
      </c>
      <c r="EF69" s="29">
        <v>11.26004865</v>
      </c>
      <c r="EG69" s="29">
        <v>4.1456352000000002E-2</v>
      </c>
      <c r="EH69" s="29">
        <v>0.10367897500000001</v>
      </c>
      <c r="EI69" s="29">
        <v>15.17164243</v>
      </c>
      <c r="EJ69" s="29">
        <v>1.458633348</v>
      </c>
      <c r="EK69" s="29">
        <v>1.3662511340000001</v>
      </c>
      <c r="EL69" s="29">
        <v>17.068965330000001</v>
      </c>
      <c r="EM69" s="29">
        <v>1.470488982</v>
      </c>
      <c r="EN69" s="29">
        <v>1.795933813</v>
      </c>
      <c r="EO69" s="29">
        <v>11.18383897</v>
      </c>
      <c r="EP69" s="29">
        <v>4.3937426000000002E-2</v>
      </c>
      <c r="EQ69" s="29">
        <v>9.6153663E-2</v>
      </c>
      <c r="ER69" s="29">
        <v>14.73171741</v>
      </c>
      <c r="ES69" s="29">
        <v>1.16658543</v>
      </c>
      <c r="ET69" s="29">
        <v>1.0458020450000001</v>
      </c>
      <c r="EU69" s="29">
        <v>16.243348399999999</v>
      </c>
      <c r="EV69" s="29">
        <v>1.1113370090000001</v>
      </c>
      <c r="EW69" s="29">
        <v>1.6081524540000001</v>
      </c>
      <c r="EX69" s="29">
        <v>11.19444491</v>
      </c>
      <c r="EY69" s="29">
        <v>5.1383551E-2</v>
      </c>
      <c r="EZ69" s="29">
        <v>9.4811327000000001E-2</v>
      </c>
      <c r="FA69" s="29">
        <v>14.50111426</v>
      </c>
      <c r="FB69" s="29">
        <v>1.003917833</v>
      </c>
      <c r="FC69" s="29">
        <v>0.86347284000000002</v>
      </c>
      <c r="FD69" s="29">
        <v>15.776084730000001</v>
      </c>
      <c r="FE69" s="29">
        <v>0.917630999</v>
      </c>
      <c r="FF69" s="29">
        <v>1.536937185</v>
      </c>
      <c r="FG69" s="29">
        <v>10.402711930000001</v>
      </c>
      <c r="FH69" s="29">
        <v>5.9912359999999998E-2</v>
      </c>
      <c r="FI69" s="29">
        <v>0.109554947</v>
      </c>
      <c r="FJ69" s="29">
        <v>13.3678472</v>
      </c>
      <c r="FK69" s="29">
        <v>0.85021520399999995</v>
      </c>
      <c r="FL69" s="29">
        <v>0.78732058100000002</v>
      </c>
      <c r="FM69" s="29">
        <v>14.489745660000001</v>
      </c>
      <c r="FN69" s="29">
        <v>0.82785497299999999</v>
      </c>
      <c r="FO69" s="29">
        <v>1.4698469999999999</v>
      </c>
      <c r="FP69" s="29">
        <v>10.1633099</v>
      </c>
      <c r="FQ69" s="29">
        <v>7.9629432E-2</v>
      </c>
      <c r="FR69" s="29">
        <v>0.12644939999999999</v>
      </c>
      <c r="FS69" s="29">
        <v>12.74906017</v>
      </c>
      <c r="FT69" s="29">
        <v>0.73558386200000003</v>
      </c>
      <c r="FU69" s="29">
        <v>0.96158611900000002</v>
      </c>
      <c r="FV69" s="29">
        <v>13.938289620000001</v>
      </c>
      <c r="FW69" s="29">
        <v>0.93799575300000004</v>
      </c>
      <c r="FX69" s="29">
        <v>1.5067457980000001</v>
      </c>
      <c r="FY69" s="29">
        <v>10.12520913</v>
      </c>
      <c r="FZ69" s="29">
        <v>9.4869722000000004E-2</v>
      </c>
      <c r="GA69" s="29">
        <v>0.13035432</v>
      </c>
      <c r="GB69" s="29">
        <v>12.60376943</v>
      </c>
      <c r="GC69" s="29">
        <v>0.66915201999999996</v>
      </c>
      <c r="GD69" s="29">
        <v>0.97733728099999995</v>
      </c>
      <c r="GE69" s="29">
        <v>13.738136259999999</v>
      </c>
      <c r="GF69" s="29">
        <v>0.90238048100000001</v>
      </c>
      <c r="GG69" s="29">
        <v>1.535111976</v>
      </c>
      <c r="GH69" s="29">
        <v>10.10874892</v>
      </c>
      <c r="GI69" s="29">
        <v>0.100511953</v>
      </c>
      <c r="GJ69" s="29">
        <v>0.131841441</v>
      </c>
      <c r="GK69" s="29">
        <v>12.534823039999999</v>
      </c>
      <c r="GL69" s="29">
        <v>0.63794379999999995</v>
      </c>
      <c r="GM69" s="29">
        <v>0.981284669</v>
      </c>
      <c r="GN69" s="29">
        <v>13.62772622</v>
      </c>
      <c r="GO69" s="29">
        <v>0.87120828100000003</v>
      </c>
      <c r="GP69" s="29">
        <v>1.508538836</v>
      </c>
      <c r="GQ69" s="29">
        <v>10.106508760000001</v>
      </c>
      <c r="GR69" s="29">
        <v>8.9732318000000005E-2</v>
      </c>
      <c r="GS69" s="29">
        <v>0.12998068500000001</v>
      </c>
      <c r="GT69" s="29">
        <v>12.542817469999999</v>
      </c>
      <c r="GU69" s="29">
        <v>0.59786142499999995</v>
      </c>
      <c r="GV69" s="29">
        <v>0.8987714</v>
      </c>
      <c r="GW69" s="29">
        <v>13.498345909999999</v>
      </c>
      <c r="GX69" s="29">
        <v>0.74196443400000001</v>
      </c>
      <c r="GY69" s="29">
        <v>1.5169609879999999</v>
      </c>
      <c r="GZ69" s="29">
        <v>10.10559013</v>
      </c>
      <c r="HA69" s="29">
        <v>0.108870007</v>
      </c>
      <c r="HB69" s="29">
        <v>0.13174731100000001</v>
      </c>
      <c r="HC69" s="29">
        <v>12.445384020000001</v>
      </c>
      <c r="HD69" s="29">
        <v>0.56717607299999995</v>
      </c>
      <c r="HE69" s="29">
        <v>0.94972252000000001</v>
      </c>
      <c r="HF69" s="29">
        <v>13.395997489999999</v>
      </c>
      <c r="HG69" s="29">
        <v>0.74111513299999998</v>
      </c>
      <c r="HH69" s="29">
        <v>1.5202881880000001</v>
      </c>
      <c r="HI69" s="29">
        <v>9.0871949609999998</v>
      </c>
      <c r="HJ69" s="29">
        <v>1.887220677</v>
      </c>
      <c r="HK69" s="29">
        <v>1.311415757</v>
      </c>
    </row>
    <row r="70" spans="1:219">
      <c r="A70">
        <v>206155547</v>
      </c>
      <c r="B70" t="s">
        <v>571</v>
      </c>
      <c r="C70">
        <v>68</v>
      </c>
      <c r="D70" s="22">
        <v>1.1789396160000001</v>
      </c>
      <c r="E70" s="22">
        <v>9.4849203000000007E-2</v>
      </c>
      <c r="F70" s="22">
        <v>0.12502526999999999</v>
      </c>
      <c r="G70" s="22">
        <v>0.92542626800000005</v>
      </c>
      <c r="H70" s="22">
        <v>0.48297220299999999</v>
      </c>
      <c r="I70" s="22">
        <v>0.14890140399999999</v>
      </c>
      <c r="J70" s="22" t="s">
        <v>645</v>
      </c>
      <c r="K70" s="22" t="s">
        <v>645</v>
      </c>
      <c r="L70" s="22" t="s">
        <v>645</v>
      </c>
      <c r="M70" s="22">
        <v>1.25385463</v>
      </c>
      <c r="N70" s="22">
        <v>0.16331727700000001</v>
      </c>
      <c r="O70" s="22">
        <v>0.31703030999999998</v>
      </c>
      <c r="P70" s="22">
        <v>0.85158891299999995</v>
      </c>
      <c r="Q70" s="22">
        <v>0.43289206600000002</v>
      </c>
      <c r="R70" s="22">
        <v>0.21834331000000001</v>
      </c>
      <c r="S70" s="22" t="s">
        <v>645</v>
      </c>
      <c r="T70" s="22" t="s">
        <v>645</v>
      </c>
      <c r="U70" s="22" t="s">
        <v>645</v>
      </c>
      <c r="V70" s="23">
        <v>6198.5520980000001</v>
      </c>
      <c r="W70" s="23">
        <v>152.91903429999999</v>
      </c>
      <c r="X70" s="23">
        <v>158.93441910000001</v>
      </c>
      <c r="Y70" s="23">
        <v>5486.3435399999998</v>
      </c>
      <c r="Z70" s="23">
        <v>1947.700748</v>
      </c>
      <c r="AA70" s="23">
        <v>494.8391355</v>
      </c>
      <c r="AB70" s="23" t="s">
        <v>645</v>
      </c>
      <c r="AC70" s="23" t="s">
        <v>645</v>
      </c>
      <c r="AD70" s="23" t="s">
        <v>645</v>
      </c>
      <c r="AE70" s="22">
        <v>4.3134424930000002</v>
      </c>
      <c r="AF70" s="22">
        <v>0.16248970800000001</v>
      </c>
      <c r="AG70" s="22">
        <v>9.0916291999999996E-2</v>
      </c>
      <c r="AH70" s="22">
        <v>4.5440591890000004</v>
      </c>
      <c r="AI70" s="22">
        <v>0.13203350899999999</v>
      </c>
      <c r="AJ70" s="22">
        <v>0.29658887099999998</v>
      </c>
      <c r="AK70" s="22" t="s">
        <v>645</v>
      </c>
      <c r="AL70" s="22" t="s">
        <v>645</v>
      </c>
      <c r="AM70" s="22" t="s">
        <v>645</v>
      </c>
      <c r="AN70" s="22">
        <v>4.3631475000000003E-2</v>
      </c>
      <c r="AO70" s="22">
        <v>0.13539834100000001</v>
      </c>
      <c r="AP70" s="22">
        <v>0.124767873</v>
      </c>
      <c r="AQ70" s="22">
        <v>0.327188853</v>
      </c>
      <c r="AR70" s="22">
        <v>0.15673181</v>
      </c>
      <c r="AS70" s="22">
        <v>0.21469632399999999</v>
      </c>
      <c r="AT70" s="22">
        <v>2.1241679558484408</v>
      </c>
      <c r="AU70" s="22">
        <v>0.6435021636580387</v>
      </c>
      <c r="AV70" s="24">
        <v>1.3582843481679894</v>
      </c>
      <c r="AW70" s="22">
        <v>-0.22788252000000001</v>
      </c>
      <c r="AX70" s="22">
        <v>1.381098478</v>
      </c>
      <c r="AY70" s="22">
        <v>0.34226719100000003</v>
      </c>
      <c r="AZ70" s="22">
        <v>0.59172167779614526</v>
      </c>
      <c r="BA70" s="22">
        <v>0.56711692522871804</v>
      </c>
      <c r="BB70" s="24">
        <v>0.70960001962467467</v>
      </c>
      <c r="BC70" s="22" t="s">
        <v>645</v>
      </c>
      <c r="BD70" s="22" t="s">
        <v>645</v>
      </c>
      <c r="BE70" s="22" t="s">
        <v>645</v>
      </c>
      <c r="BF70" s="22" t="s">
        <v>645</v>
      </c>
      <c r="BG70" s="22" t="s">
        <v>645</v>
      </c>
      <c r="BH70" s="24" t="s">
        <v>645</v>
      </c>
      <c r="BI70" s="22">
        <v>9.4269366879999996</v>
      </c>
      <c r="BJ70" s="22">
        <v>0.20598714200000001</v>
      </c>
      <c r="BK70" s="22">
        <v>0.14772513500000001</v>
      </c>
      <c r="BL70" s="22">
        <v>2.672616762803496</v>
      </c>
      <c r="BM70" s="22">
        <v>1.0093973475549336</v>
      </c>
      <c r="BN70" s="24">
        <v>1.0828318435631628</v>
      </c>
      <c r="BO70" s="23">
        <v>1538.73397</v>
      </c>
      <c r="BP70" s="23">
        <v>254.31036689999999</v>
      </c>
      <c r="BQ70" s="23">
        <v>343.8966878</v>
      </c>
      <c r="BR70" s="22">
        <v>0.139058086</v>
      </c>
      <c r="BS70" s="22">
        <v>9.2042073000000002E-2</v>
      </c>
      <c r="BT70" s="22">
        <v>0.10173855</v>
      </c>
      <c r="BU70" s="29">
        <v>15.355989640000001</v>
      </c>
      <c r="BV70" s="29">
        <v>2.2984529E-2</v>
      </c>
      <c r="BW70" s="29">
        <v>2.2751022999999999E-2</v>
      </c>
      <c r="BX70" s="29">
        <v>14.72149387</v>
      </c>
      <c r="BY70" s="29">
        <v>8.9142100000000005E-3</v>
      </c>
      <c r="BZ70" s="29">
        <v>8.5588929999999997E-3</v>
      </c>
      <c r="CA70" s="29">
        <v>14.99905195</v>
      </c>
      <c r="CB70" s="29">
        <v>1.491455E-2</v>
      </c>
      <c r="CC70" s="29">
        <v>1.5064762000000001E-2</v>
      </c>
      <c r="CD70" s="29">
        <v>14.549703389999999</v>
      </c>
      <c r="CE70" s="29">
        <v>8.7775579999999995E-3</v>
      </c>
      <c r="CF70" s="29">
        <v>9.3738959999999996E-3</v>
      </c>
      <c r="CG70" s="29">
        <v>14.44287059</v>
      </c>
      <c r="CH70" s="29">
        <v>9.6566759999999995E-3</v>
      </c>
      <c r="CI70" s="29">
        <v>8.9936189999999996E-3</v>
      </c>
      <c r="CJ70" s="29">
        <v>14.432992609999999</v>
      </c>
      <c r="CK70" s="29">
        <v>1.1819445E-2</v>
      </c>
      <c r="CL70" s="29">
        <v>1.1536452000000001E-2</v>
      </c>
      <c r="CM70" s="29">
        <v>13.60010263</v>
      </c>
      <c r="CN70" s="29">
        <v>1.1699319999999999E-2</v>
      </c>
      <c r="CO70" s="29">
        <v>1.1434362999999999E-2</v>
      </c>
      <c r="CP70" s="29">
        <v>13.31161232</v>
      </c>
      <c r="CQ70" s="29">
        <v>1.3324849999999999E-2</v>
      </c>
      <c r="CR70" s="29">
        <v>1.4580302999999999E-2</v>
      </c>
      <c r="CS70" s="29">
        <v>13.26885783</v>
      </c>
      <c r="CT70" s="29">
        <v>1.2886923999999999E-2</v>
      </c>
      <c r="CU70" s="29">
        <v>1.3378521000000001E-2</v>
      </c>
      <c r="CV70" s="29">
        <v>13.250014139999999</v>
      </c>
      <c r="CW70" s="29">
        <v>1.3680092E-2</v>
      </c>
      <c r="CX70" s="29">
        <v>1.2958671999999999E-2</v>
      </c>
      <c r="CY70" s="29">
        <v>13.2590559</v>
      </c>
      <c r="CZ70" s="29">
        <v>1.5721860000000001E-2</v>
      </c>
      <c r="DA70" s="29">
        <v>1.4480262000000001E-2</v>
      </c>
      <c r="DB70" s="29">
        <v>13.24228106</v>
      </c>
      <c r="DC70" s="29">
        <v>1.5687018E-2</v>
      </c>
      <c r="DD70" s="29">
        <v>1.4446657E-2</v>
      </c>
      <c r="DE70" s="29">
        <v>15.53335263</v>
      </c>
      <c r="DF70" s="29">
        <v>0.178207332</v>
      </c>
      <c r="DG70" s="29">
        <v>0.34795780999999998</v>
      </c>
      <c r="DH70" s="29">
        <v>17.40358457</v>
      </c>
      <c r="DI70" s="29">
        <v>0.98476142499999997</v>
      </c>
      <c r="DJ70" s="29">
        <v>5.0523824450000001</v>
      </c>
      <c r="DK70" s="29" t="s">
        <v>645</v>
      </c>
      <c r="DL70" s="29" t="s">
        <v>645</v>
      </c>
      <c r="DM70" s="29" t="s">
        <v>645</v>
      </c>
      <c r="DN70" s="29">
        <v>14.942068949999999</v>
      </c>
      <c r="DO70" s="29">
        <v>0.21466874499999999</v>
      </c>
      <c r="DP70" s="29">
        <v>0.32087876100000001</v>
      </c>
      <c r="DQ70" s="29">
        <v>16.556140679999999</v>
      </c>
      <c r="DR70" s="29">
        <v>0.82154455400000004</v>
      </c>
      <c r="DS70" s="29">
        <v>4.4496126560000002</v>
      </c>
      <c r="DT70" s="29" t="s">
        <v>645</v>
      </c>
      <c r="DU70" s="29" t="s">
        <v>645</v>
      </c>
      <c r="DV70" s="29" t="s">
        <v>645</v>
      </c>
      <c r="DW70" s="29">
        <v>15.19392397</v>
      </c>
      <c r="DX70" s="29">
        <v>0.19186519899999999</v>
      </c>
      <c r="DY70" s="29">
        <v>0.33699971299999998</v>
      </c>
      <c r="DZ70" s="29">
        <v>16.959775189999998</v>
      </c>
      <c r="EA70" s="29">
        <v>0.92002321600000003</v>
      </c>
      <c r="EB70" s="29">
        <v>4.898997456</v>
      </c>
      <c r="EC70" s="29" t="s">
        <v>645</v>
      </c>
      <c r="ED70" s="29" t="s">
        <v>645</v>
      </c>
      <c r="EE70" s="29" t="s">
        <v>645</v>
      </c>
      <c r="EF70" s="29">
        <v>14.785747130000001</v>
      </c>
      <c r="EG70" s="29">
        <v>0.225905985</v>
      </c>
      <c r="EH70" s="29">
        <v>0.31384802099999998</v>
      </c>
      <c r="EI70" s="29">
        <v>16.310019929999999</v>
      </c>
      <c r="EJ70" s="29">
        <v>0.76312094600000002</v>
      </c>
      <c r="EK70" s="29">
        <v>4.1727724249999998</v>
      </c>
      <c r="EL70" s="29" t="s">
        <v>645</v>
      </c>
      <c r="EM70" s="29" t="s">
        <v>645</v>
      </c>
      <c r="EN70" s="29" t="s">
        <v>645</v>
      </c>
      <c r="EO70" s="29">
        <v>14.697130530000001</v>
      </c>
      <c r="EP70" s="29">
        <v>0.238486325</v>
      </c>
      <c r="EQ70" s="29">
        <v>0.30628723600000002</v>
      </c>
      <c r="ER70" s="29">
        <v>16.141196090000001</v>
      </c>
      <c r="ES70" s="29">
        <v>0.71435858100000005</v>
      </c>
      <c r="ET70" s="29">
        <v>3.3537908729999999</v>
      </c>
      <c r="EU70" s="29" t="s">
        <v>645</v>
      </c>
      <c r="EV70" s="29" t="s">
        <v>645</v>
      </c>
      <c r="EW70" s="29" t="s">
        <v>645</v>
      </c>
      <c r="EX70" s="29">
        <v>14.70176493</v>
      </c>
      <c r="EY70" s="29">
        <v>0.245933279</v>
      </c>
      <c r="EZ70" s="29">
        <v>0.29735184199999998</v>
      </c>
      <c r="FA70" s="29">
        <v>16.079324079999999</v>
      </c>
      <c r="FB70" s="29">
        <v>0.67104366699999995</v>
      </c>
      <c r="FC70" s="29">
        <v>2.8546939020000002</v>
      </c>
      <c r="FD70" s="29" t="s">
        <v>645</v>
      </c>
      <c r="FE70" s="29" t="s">
        <v>645</v>
      </c>
      <c r="FF70" s="29" t="s">
        <v>645</v>
      </c>
      <c r="FG70" s="29">
        <v>13.89418343</v>
      </c>
      <c r="FH70" s="29">
        <v>0.26186204299999999</v>
      </c>
      <c r="FI70" s="29">
        <v>0.28426639100000001</v>
      </c>
      <c r="FJ70" s="29">
        <v>15.16034769</v>
      </c>
      <c r="FK70" s="29">
        <v>0.602514942</v>
      </c>
      <c r="FL70" s="29">
        <v>2.397889309</v>
      </c>
      <c r="FM70" s="29" t="s">
        <v>645</v>
      </c>
      <c r="FN70" s="29" t="s">
        <v>645</v>
      </c>
      <c r="FO70" s="29" t="s">
        <v>645</v>
      </c>
      <c r="FP70" s="29">
        <v>13.63826946</v>
      </c>
      <c r="FQ70" s="29">
        <v>0.28182682100000001</v>
      </c>
      <c r="FR70" s="29">
        <v>0.26420711800000002</v>
      </c>
      <c r="FS70" s="29">
        <v>14.77792796</v>
      </c>
      <c r="FT70" s="29">
        <v>0.52752916100000002</v>
      </c>
      <c r="FU70" s="29">
        <v>2.1707919439999999</v>
      </c>
      <c r="FV70" s="29" t="s">
        <v>645</v>
      </c>
      <c r="FW70" s="29" t="s">
        <v>645</v>
      </c>
      <c r="FX70" s="29" t="s">
        <v>645</v>
      </c>
      <c r="FY70" s="29">
        <v>13.59847364</v>
      </c>
      <c r="FZ70" s="29">
        <v>0.28076429600000002</v>
      </c>
      <c r="GA70" s="29">
        <v>0.26622820899999999</v>
      </c>
      <c r="GB70" s="29">
        <v>14.722440300000001</v>
      </c>
      <c r="GC70" s="29">
        <v>0.514438214</v>
      </c>
      <c r="GD70" s="29">
        <v>2.0104200400000001</v>
      </c>
      <c r="GE70" s="29" t="s">
        <v>645</v>
      </c>
      <c r="GF70" s="29" t="s">
        <v>645</v>
      </c>
      <c r="GG70" s="29" t="s">
        <v>645</v>
      </c>
      <c r="GH70" s="29">
        <v>13.58113818</v>
      </c>
      <c r="GI70" s="29">
        <v>0.279354765</v>
      </c>
      <c r="GJ70" s="29">
        <v>0.26781823799999999</v>
      </c>
      <c r="GK70" s="29">
        <v>14.6964211</v>
      </c>
      <c r="GL70" s="29">
        <v>0.50724651300000001</v>
      </c>
      <c r="GM70" s="29">
        <v>1.9278032599999999</v>
      </c>
      <c r="GN70" s="29" t="s">
        <v>645</v>
      </c>
      <c r="GO70" s="29" t="s">
        <v>645</v>
      </c>
      <c r="GP70" s="29" t="s">
        <v>645</v>
      </c>
      <c r="GQ70" s="29">
        <v>13.58370539</v>
      </c>
      <c r="GR70" s="29">
        <v>0.27326028099999999</v>
      </c>
      <c r="GS70" s="29">
        <v>0.27002261100000002</v>
      </c>
      <c r="GT70" s="29">
        <v>14.73309366</v>
      </c>
      <c r="GU70" s="29">
        <v>0.52591279899999999</v>
      </c>
      <c r="GV70" s="29">
        <v>1.7520163419999999</v>
      </c>
      <c r="GW70" s="29" t="s">
        <v>645</v>
      </c>
      <c r="GX70" s="29" t="s">
        <v>645</v>
      </c>
      <c r="GY70" s="29" t="s">
        <v>645</v>
      </c>
      <c r="GZ70" s="29">
        <v>13.57774472</v>
      </c>
      <c r="HA70" s="29">
        <v>0.28252919700000001</v>
      </c>
      <c r="HB70" s="29">
        <v>0.26447748300000001</v>
      </c>
      <c r="HC70" s="29">
        <v>14.687690549999999</v>
      </c>
      <c r="HD70" s="29">
        <v>0.50391261899999995</v>
      </c>
      <c r="HE70" s="29">
        <v>1.6842463670000001</v>
      </c>
      <c r="HF70" s="29" t="s">
        <v>645</v>
      </c>
      <c r="HG70" s="29" t="s">
        <v>645</v>
      </c>
      <c r="HH70" s="29" t="s">
        <v>645</v>
      </c>
      <c r="HI70" s="29">
        <v>14.2522992</v>
      </c>
      <c r="HJ70" s="29">
        <v>1.4297622919999999</v>
      </c>
      <c r="HK70" s="29">
        <v>0.98047542499999996</v>
      </c>
    </row>
    <row r="71" spans="1:219">
      <c r="A71">
        <v>206173295</v>
      </c>
      <c r="B71" t="s">
        <v>571</v>
      </c>
      <c r="C71">
        <v>69</v>
      </c>
      <c r="D71" s="22">
        <v>0.91697430700000004</v>
      </c>
      <c r="E71" s="22">
        <v>7.6977289000000004E-2</v>
      </c>
      <c r="F71" s="22">
        <v>0.110776492</v>
      </c>
      <c r="G71" s="22">
        <v>0.50661765599999997</v>
      </c>
      <c r="H71" s="22">
        <v>6.1524321999999999E-2</v>
      </c>
      <c r="I71" s="22">
        <v>6.3494482000000005E-2</v>
      </c>
      <c r="J71" s="22" t="s">
        <v>645</v>
      </c>
      <c r="K71" s="22" t="s">
        <v>645</v>
      </c>
      <c r="L71" s="22" t="s">
        <v>645</v>
      </c>
      <c r="M71" s="22">
        <v>0.88681665099999996</v>
      </c>
      <c r="N71" s="22">
        <v>8.9448544000000005E-2</v>
      </c>
      <c r="O71" s="22">
        <v>0.13229406699999999</v>
      </c>
      <c r="P71" s="22">
        <v>0.48555002800000002</v>
      </c>
      <c r="Q71" s="22">
        <v>6.5155680999999993E-2</v>
      </c>
      <c r="R71" s="22">
        <v>6.1929629999999999E-2</v>
      </c>
      <c r="S71" s="22" t="s">
        <v>645</v>
      </c>
      <c r="T71" s="22" t="s">
        <v>645</v>
      </c>
      <c r="U71" s="22" t="s">
        <v>645</v>
      </c>
      <c r="V71" s="23">
        <v>5956.2366529999999</v>
      </c>
      <c r="W71" s="23">
        <v>140.21247510000001</v>
      </c>
      <c r="X71" s="23">
        <v>107.327749</v>
      </c>
      <c r="Y71" s="23">
        <v>3905.958772</v>
      </c>
      <c r="Z71" s="23">
        <v>161.92311839999999</v>
      </c>
      <c r="AA71" s="23">
        <v>179.31758600000001</v>
      </c>
      <c r="AB71" s="23" t="s">
        <v>645</v>
      </c>
      <c r="AC71" s="23" t="s">
        <v>645</v>
      </c>
      <c r="AD71" s="23" t="s">
        <v>645</v>
      </c>
      <c r="AE71" s="22">
        <v>4.5087326389999998</v>
      </c>
      <c r="AF71" s="22">
        <v>8.1773694999999993E-2</v>
      </c>
      <c r="AG71" s="22">
        <v>5.9946986000000001E-2</v>
      </c>
      <c r="AH71" s="22">
        <v>4.7709423060000002</v>
      </c>
      <c r="AI71" s="22">
        <v>5.2884977999999999E-2</v>
      </c>
      <c r="AJ71" s="22">
        <v>6.8974920999999995E-2</v>
      </c>
      <c r="AK71" s="22" t="s">
        <v>645</v>
      </c>
      <c r="AL71" s="22" t="s">
        <v>645</v>
      </c>
      <c r="AM71" s="22" t="s">
        <v>645</v>
      </c>
      <c r="AN71" s="22">
        <v>-0.40257146399999999</v>
      </c>
      <c r="AO71" s="22">
        <v>0.19047051800000001</v>
      </c>
      <c r="AP71" s="22">
        <v>0.29302583900000001</v>
      </c>
      <c r="AQ71" s="22">
        <v>-4.6705715000000002E-2</v>
      </c>
      <c r="AR71" s="22">
        <v>0.12549655700000001</v>
      </c>
      <c r="AS71" s="22">
        <v>0.130619652</v>
      </c>
      <c r="AT71" s="22">
        <v>0.89803711291873944</v>
      </c>
      <c r="AU71" s="22">
        <v>0.22537382151691498</v>
      </c>
      <c r="AV71" s="24">
        <v>0.31511130727928349</v>
      </c>
      <c r="AW71" s="22">
        <v>-1.3091733299999999</v>
      </c>
      <c r="AX71" s="22">
        <v>0.190627883</v>
      </c>
      <c r="AY71" s="22">
        <v>0.17051398200000001</v>
      </c>
      <c r="AZ71" s="22">
        <v>4.9071199043875274E-2</v>
      </c>
      <c r="BA71" s="22">
        <v>1.743394462576648E-2</v>
      </c>
      <c r="BB71" s="24">
        <v>2.3596373357253411E-2</v>
      </c>
      <c r="BC71" s="22" t="s">
        <v>645</v>
      </c>
      <c r="BD71" s="22" t="s">
        <v>645</v>
      </c>
      <c r="BE71" s="22" t="s">
        <v>645</v>
      </c>
      <c r="BF71" s="22" t="s">
        <v>645</v>
      </c>
      <c r="BG71" s="22" t="s">
        <v>645</v>
      </c>
      <c r="BH71" s="24" t="s">
        <v>645</v>
      </c>
      <c r="BI71" s="22">
        <v>9.4173282819999997</v>
      </c>
      <c r="BJ71" s="22">
        <v>0.24453182600000001</v>
      </c>
      <c r="BK71" s="22">
        <v>0.31846164199999999</v>
      </c>
      <c r="BL71" s="22">
        <v>2.6141366264134054</v>
      </c>
      <c r="BM71" s="22">
        <v>1.1254734150006644</v>
      </c>
      <c r="BN71" s="24">
        <v>2.8282566823172504</v>
      </c>
      <c r="BO71" s="23">
        <v>419.40810750000003</v>
      </c>
      <c r="BP71" s="23">
        <v>43.695952259999999</v>
      </c>
      <c r="BQ71" s="23">
        <v>63.920481469999999</v>
      </c>
      <c r="BR71" s="22">
        <v>0.20189706499999999</v>
      </c>
      <c r="BS71" s="22">
        <v>0.115436991</v>
      </c>
      <c r="BT71" s="22">
        <v>7.0986047999999996E-2</v>
      </c>
      <c r="BU71" s="29">
        <v>13.89635185</v>
      </c>
      <c r="BV71" s="29">
        <v>2.9337123E-2</v>
      </c>
      <c r="BW71" s="29">
        <v>3.0951408E-2</v>
      </c>
      <c r="BX71" s="29">
        <v>13.222034519999999</v>
      </c>
      <c r="BY71" s="29">
        <v>2.1555123999999998E-2</v>
      </c>
      <c r="BZ71" s="29">
        <v>1.9901867E-2</v>
      </c>
      <c r="CA71" s="29">
        <v>13.52643057</v>
      </c>
      <c r="CB71" s="29">
        <v>2.2333978000000001E-2</v>
      </c>
      <c r="CC71" s="29">
        <v>2.3082713000000001E-2</v>
      </c>
      <c r="CD71" s="29">
        <v>13.02849509</v>
      </c>
      <c r="CE71" s="29">
        <v>2.3326508999999999E-2</v>
      </c>
      <c r="CF71" s="29">
        <v>2.035853E-2</v>
      </c>
      <c r="CG71" s="29">
        <v>12.872360949999999</v>
      </c>
      <c r="CH71" s="29">
        <v>1.9861960000000001E-2</v>
      </c>
      <c r="CI71" s="29">
        <v>1.6717958000000002E-2</v>
      </c>
      <c r="CJ71" s="29">
        <v>12.818182350000001</v>
      </c>
      <c r="CK71" s="29">
        <v>1.734548E-2</v>
      </c>
      <c r="CL71" s="29">
        <v>1.5155132999999999E-2</v>
      </c>
      <c r="CM71" s="29">
        <v>11.92623369</v>
      </c>
      <c r="CN71" s="29">
        <v>1.522863E-2</v>
      </c>
      <c r="CO71" s="29">
        <v>1.3505905E-2</v>
      </c>
      <c r="CP71" s="29">
        <v>11.566513179999999</v>
      </c>
      <c r="CQ71" s="29">
        <v>1.0297819E-2</v>
      </c>
      <c r="CR71" s="29">
        <v>1.076154E-2</v>
      </c>
      <c r="CS71" s="29">
        <v>11.504139</v>
      </c>
      <c r="CT71" s="29">
        <v>1.0117274000000001E-2</v>
      </c>
      <c r="CU71" s="29">
        <v>1.0684437999999999E-2</v>
      </c>
      <c r="CV71" s="29">
        <v>11.47040193</v>
      </c>
      <c r="CW71" s="29">
        <v>1.0728924000000001E-2</v>
      </c>
      <c r="CX71" s="29">
        <v>1.0987297E-2</v>
      </c>
      <c r="CY71" s="29">
        <v>11.469631509999999</v>
      </c>
      <c r="CZ71" s="29">
        <v>1.3135264000000001E-2</v>
      </c>
      <c r="DA71" s="29">
        <v>1.3768852999999999E-2</v>
      </c>
      <c r="DB71" s="29">
        <v>11.44277142</v>
      </c>
      <c r="DC71" s="29">
        <v>1.5888955E-2</v>
      </c>
      <c r="DD71" s="29">
        <v>1.5568235999999999E-2</v>
      </c>
      <c r="DE71" s="29">
        <v>13.91022871</v>
      </c>
      <c r="DF71" s="29">
        <v>2.9835592000000001E-2</v>
      </c>
      <c r="DG71" s="29">
        <v>3.1221675000000001E-2</v>
      </c>
      <c r="DH71" s="29">
        <v>18.799848919999999</v>
      </c>
      <c r="DI71" s="29">
        <v>0.58990108500000005</v>
      </c>
      <c r="DJ71" s="29">
        <v>0.66653384000000004</v>
      </c>
      <c r="DK71" s="29" t="s">
        <v>645</v>
      </c>
      <c r="DL71" s="29" t="s">
        <v>645</v>
      </c>
      <c r="DM71" s="29" t="s">
        <v>645</v>
      </c>
      <c r="DN71" s="29">
        <v>13.24771604</v>
      </c>
      <c r="DO71" s="29">
        <v>2.7402715000000001E-2</v>
      </c>
      <c r="DP71" s="29">
        <v>2.8879752000000002E-2</v>
      </c>
      <c r="DQ71" s="29">
        <v>17.3631159</v>
      </c>
      <c r="DR71" s="29">
        <v>0.52774082499999997</v>
      </c>
      <c r="DS71" s="29">
        <v>0.62179078200000004</v>
      </c>
      <c r="DT71" s="29" t="s">
        <v>645</v>
      </c>
      <c r="DU71" s="29" t="s">
        <v>645</v>
      </c>
      <c r="DV71" s="29" t="s">
        <v>645</v>
      </c>
      <c r="DW71" s="29">
        <v>13.54357982</v>
      </c>
      <c r="DX71" s="29">
        <v>2.4983793000000001E-2</v>
      </c>
      <c r="DY71" s="29">
        <v>2.5457367000000002E-2</v>
      </c>
      <c r="DZ71" s="29">
        <v>18.186950209999999</v>
      </c>
      <c r="EA71" s="29">
        <v>0.57620760999999998</v>
      </c>
      <c r="EB71" s="29">
        <v>0.65923068299999998</v>
      </c>
      <c r="EC71" s="29" t="s">
        <v>645</v>
      </c>
      <c r="ED71" s="29" t="s">
        <v>645</v>
      </c>
      <c r="EE71" s="29" t="s">
        <v>645</v>
      </c>
      <c r="EF71" s="29">
        <v>13.06384057</v>
      </c>
      <c r="EG71" s="29">
        <v>3.3709691E-2</v>
      </c>
      <c r="EH71" s="29">
        <v>3.3820727000000002E-2</v>
      </c>
      <c r="EI71" s="29">
        <v>16.816838690000001</v>
      </c>
      <c r="EJ71" s="29">
        <v>0.508097719</v>
      </c>
      <c r="EK71" s="29">
        <v>0.61084936999999995</v>
      </c>
      <c r="EL71" s="29" t="s">
        <v>645</v>
      </c>
      <c r="EM71" s="29" t="s">
        <v>645</v>
      </c>
      <c r="EN71" s="29" t="s">
        <v>645</v>
      </c>
      <c r="EO71" s="29">
        <v>12.92578284</v>
      </c>
      <c r="EP71" s="29">
        <v>3.4611773999999998E-2</v>
      </c>
      <c r="EQ71" s="29">
        <v>3.6708721E-2</v>
      </c>
      <c r="ER71" s="29">
        <v>16.175660350000001</v>
      </c>
      <c r="ES71" s="29">
        <v>0.39992813700000002</v>
      </c>
      <c r="ET71" s="29">
        <v>0.48710658600000001</v>
      </c>
      <c r="EU71" s="29" t="s">
        <v>645</v>
      </c>
      <c r="EV71" s="29" t="s">
        <v>645</v>
      </c>
      <c r="EW71" s="29" t="s">
        <v>645</v>
      </c>
      <c r="EX71" s="29">
        <v>12.8898017</v>
      </c>
      <c r="EY71" s="29">
        <v>3.6215229000000002E-2</v>
      </c>
      <c r="EZ71" s="29">
        <v>3.8898255999999999E-2</v>
      </c>
      <c r="FA71" s="29">
        <v>15.81070514</v>
      </c>
      <c r="FB71" s="29">
        <v>0.33350934700000001</v>
      </c>
      <c r="FC71" s="29">
        <v>0.413872988</v>
      </c>
      <c r="FD71" s="29" t="s">
        <v>645</v>
      </c>
      <c r="FE71" s="29" t="s">
        <v>645</v>
      </c>
      <c r="FF71" s="29" t="s">
        <v>645</v>
      </c>
      <c r="FG71" s="29">
        <v>12.0276418</v>
      </c>
      <c r="FH71" s="29">
        <v>4.1020234000000003E-2</v>
      </c>
      <c r="FI71" s="29">
        <v>4.4007852E-2</v>
      </c>
      <c r="FJ71" s="29">
        <v>14.551823969999999</v>
      </c>
      <c r="FK71" s="29">
        <v>0.29293928000000002</v>
      </c>
      <c r="FL71" s="29">
        <v>0.366661177</v>
      </c>
      <c r="FM71" s="29" t="s">
        <v>645</v>
      </c>
      <c r="FN71" s="29" t="s">
        <v>645</v>
      </c>
      <c r="FO71" s="29" t="s">
        <v>645</v>
      </c>
      <c r="FP71" s="29">
        <v>11.70199186</v>
      </c>
      <c r="FQ71" s="29">
        <v>4.3310946000000003E-2</v>
      </c>
      <c r="FR71" s="29">
        <v>4.3756717000000001E-2</v>
      </c>
      <c r="FS71" s="29">
        <v>13.909640899999999</v>
      </c>
      <c r="FT71" s="29">
        <v>0.30060238</v>
      </c>
      <c r="FU71" s="29">
        <v>0.38233873600000001</v>
      </c>
      <c r="FV71" s="29" t="s">
        <v>645</v>
      </c>
      <c r="FW71" s="29" t="s">
        <v>645</v>
      </c>
      <c r="FX71" s="29" t="s">
        <v>645</v>
      </c>
      <c r="FY71" s="29">
        <v>11.65716787</v>
      </c>
      <c r="FZ71" s="29">
        <v>4.4757045000000002E-2</v>
      </c>
      <c r="GA71" s="29">
        <v>4.5307512000000001E-2</v>
      </c>
      <c r="GB71" s="29">
        <v>13.712288839999999</v>
      </c>
      <c r="GC71" s="29">
        <v>0.27086246200000003</v>
      </c>
      <c r="GD71" s="29">
        <v>0.363130801</v>
      </c>
      <c r="GE71" s="29" t="s">
        <v>645</v>
      </c>
      <c r="GF71" s="29" t="s">
        <v>645</v>
      </c>
      <c r="GG71" s="29" t="s">
        <v>645</v>
      </c>
      <c r="GH71" s="29">
        <v>11.63562134</v>
      </c>
      <c r="GI71" s="29">
        <v>4.5677303000000002E-2</v>
      </c>
      <c r="GJ71" s="29">
        <v>4.5349931000000003E-2</v>
      </c>
      <c r="GK71" s="29">
        <v>13.59889519</v>
      </c>
      <c r="GL71" s="29">
        <v>0.25857394700000003</v>
      </c>
      <c r="GM71" s="29">
        <v>0.35171475200000002</v>
      </c>
      <c r="GN71" s="29" t="s">
        <v>645</v>
      </c>
      <c r="GO71" s="29" t="s">
        <v>645</v>
      </c>
      <c r="GP71" s="29" t="s">
        <v>645</v>
      </c>
      <c r="GQ71" s="29">
        <v>11.64218453</v>
      </c>
      <c r="GR71" s="29">
        <v>4.5408303999999997E-2</v>
      </c>
      <c r="GS71" s="29">
        <v>4.4487517999999997E-2</v>
      </c>
      <c r="GT71" s="29">
        <v>13.55040953</v>
      </c>
      <c r="GU71" s="29">
        <v>0.23117613000000001</v>
      </c>
      <c r="GV71" s="29">
        <v>0.30282237499999998</v>
      </c>
      <c r="GW71" s="29" t="s">
        <v>645</v>
      </c>
      <c r="GX71" s="29" t="s">
        <v>645</v>
      </c>
      <c r="GY71" s="29" t="s">
        <v>645</v>
      </c>
      <c r="GZ71" s="29">
        <v>11.629556170000001</v>
      </c>
      <c r="HA71" s="29">
        <v>4.5943391E-2</v>
      </c>
      <c r="HB71" s="29">
        <v>4.4266130000000001E-2</v>
      </c>
      <c r="HC71" s="29">
        <v>13.442152869999999</v>
      </c>
      <c r="HD71" s="29">
        <v>0.23028484099999999</v>
      </c>
      <c r="HE71" s="29">
        <v>0.30837956900000002</v>
      </c>
      <c r="HF71" s="29" t="s">
        <v>645</v>
      </c>
      <c r="HG71" s="29" t="s">
        <v>645</v>
      </c>
      <c r="HH71" s="29" t="s">
        <v>645</v>
      </c>
      <c r="HI71" s="29">
        <v>-1.7283E-2</v>
      </c>
      <c r="HJ71" s="29">
        <v>1.8174106000000001</v>
      </c>
      <c r="HK71" s="29">
        <v>1.1624942389999999</v>
      </c>
    </row>
    <row r="72" spans="1:219">
      <c r="A72">
        <v>206245553</v>
      </c>
      <c r="B72" t="s">
        <v>740</v>
      </c>
      <c r="C72">
        <v>70</v>
      </c>
      <c r="D72" s="22">
        <v>1.0691822209999999</v>
      </c>
      <c r="E72" s="22">
        <v>8.2027958999999998E-2</v>
      </c>
      <c r="F72" s="22">
        <v>0.12244832</v>
      </c>
      <c r="G72" s="22" t="s">
        <v>645</v>
      </c>
      <c r="H72" s="22" t="s">
        <v>645</v>
      </c>
      <c r="I72" s="22" t="s">
        <v>645</v>
      </c>
      <c r="J72" s="22" t="s">
        <v>645</v>
      </c>
      <c r="K72" s="22" t="s">
        <v>645</v>
      </c>
      <c r="L72" s="22" t="s">
        <v>645</v>
      </c>
      <c r="M72" s="22">
        <v>1.114108589</v>
      </c>
      <c r="N72" s="22">
        <v>0.13457898900000001</v>
      </c>
      <c r="O72" s="22">
        <v>0.35844378199999999</v>
      </c>
      <c r="P72" s="22" t="s">
        <v>645</v>
      </c>
      <c r="Q72" s="22" t="s">
        <v>645</v>
      </c>
      <c r="R72" s="22" t="s">
        <v>645</v>
      </c>
      <c r="S72" s="22" t="s">
        <v>645</v>
      </c>
      <c r="T72" s="22" t="s">
        <v>645</v>
      </c>
      <c r="U72" s="22" t="s">
        <v>645</v>
      </c>
      <c r="V72" s="23">
        <v>5982.9490470000001</v>
      </c>
      <c r="W72" s="23">
        <v>136.51976379999999</v>
      </c>
      <c r="X72" s="23">
        <v>154.8114008</v>
      </c>
      <c r="Y72" s="23" t="s">
        <v>645</v>
      </c>
      <c r="Z72" s="23" t="s">
        <v>645</v>
      </c>
      <c r="AA72" s="23" t="s">
        <v>645</v>
      </c>
      <c r="AB72" s="23" t="s">
        <v>645</v>
      </c>
      <c r="AC72" s="23" t="s">
        <v>645</v>
      </c>
      <c r="AD72" s="23" t="s">
        <v>645</v>
      </c>
      <c r="AE72" s="22">
        <v>4.3710788000000003</v>
      </c>
      <c r="AF72" s="22">
        <v>0.208329246</v>
      </c>
      <c r="AG72" s="22">
        <v>9.4910133999999993E-2</v>
      </c>
      <c r="AH72" s="22" t="s">
        <v>645</v>
      </c>
      <c r="AI72" s="22" t="s">
        <v>645</v>
      </c>
      <c r="AJ72" s="22" t="s">
        <v>645</v>
      </c>
      <c r="AK72" s="22" t="s">
        <v>645</v>
      </c>
      <c r="AL72" s="22" t="s">
        <v>645</v>
      </c>
      <c r="AM72" s="22" t="s">
        <v>645</v>
      </c>
      <c r="AN72" s="22">
        <v>-4.8406857999999997E-2</v>
      </c>
      <c r="AO72" s="22">
        <v>0.19569600500000001</v>
      </c>
      <c r="AP72" s="22">
        <v>0.142357557</v>
      </c>
      <c r="AQ72" s="22">
        <v>0.16883978199999999</v>
      </c>
      <c r="AR72" s="22">
        <v>0.13988526500000001</v>
      </c>
      <c r="AS72" s="22">
        <v>0.24466342699999999</v>
      </c>
      <c r="AT72" s="22">
        <v>1.4751622225551047</v>
      </c>
      <c r="AU72" s="22">
        <v>0.40621929796009471</v>
      </c>
      <c r="AV72" s="24">
        <v>1.1160513451943777</v>
      </c>
      <c r="AW72" s="22" t="s">
        <v>645</v>
      </c>
      <c r="AX72" s="22" t="s">
        <v>645</v>
      </c>
      <c r="AY72" s="22" t="s">
        <v>645</v>
      </c>
      <c r="AZ72" s="22" t="s">
        <v>645</v>
      </c>
      <c r="BA72" s="22" t="s">
        <v>645</v>
      </c>
      <c r="BB72" s="24" t="s">
        <v>645</v>
      </c>
      <c r="BC72" s="22" t="s">
        <v>645</v>
      </c>
      <c r="BD72" s="22" t="s">
        <v>645</v>
      </c>
      <c r="BE72" s="22" t="s">
        <v>645</v>
      </c>
      <c r="BF72" s="22" t="s">
        <v>645</v>
      </c>
      <c r="BG72" s="22" t="s">
        <v>645</v>
      </c>
      <c r="BH72" s="24" t="s">
        <v>645</v>
      </c>
      <c r="BI72" s="22">
        <v>9.5226785619999994</v>
      </c>
      <c r="BJ72" s="22">
        <v>0.315595503</v>
      </c>
      <c r="BK72" s="22">
        <v>0.242692935</v>
      </c>
      <c r="BL72" s="22">
        <v>3.3317972239296831</v>
      </c>
      <c r="BM72" s="22">
        <v>1.7208435226469394</v>
      </c>
      <c r="BN72" s="24">
        <v>2.4942164150872568</v>
      </c>
      <c r="BO72" s="23">
        <v>290.09888660000001</v>
      </c>
      <c r="BP72" s="23">
        <v>36.934175420000003</v>
      </c>
      <c r="BQ72" s="23">
        <v>92.448824200000004</v>
      </c>
      <c r="BR72" s="22">
        <v>0.13934027800000001</v>
      </c>
      <c r="BS72" s="22">
        <v>9.3749419000000001E-2</v>
      </c>
      <c r="BT72" s="22">
        <v>0.10632371</v>
      </c>
      <c r="BU72" s="29">
        <v>12.49813831</v>
      </c>
      <c r="BV72" s="29">
        <v>1.8033923E-2</v>
      </c>
      <c r="BW72" s="29">
        <v>1.8498918999999999E-2</v>
      </c>
      <c r="BX72" s="29">
        <v>11.83594211</v>
      </c>
      <c r="BY72" s="29">
        <v>1.4565576E-2</v>
      </c>
      <c r="BZ72" s="29">
        <v>1.4496009000000001E-2</v>
      </c>
      <c r="CA72" s="29">
        <v>12.128521729999999</v>
      </c>
      <c r="CB72" s="29">
        <v>1.4282984E-2</v>
      </c>
      <c r="CC72" s="29">
        <v>1.4516991999999999E-2</v>
      </c>
      <c r="CD72" s="29">
        <v>11.656362700000001</v>
      </c>
      <c r="CE72" s="29">
        <v>1.7078375E-2</v>
      </c>
      <c r="CF72" s="29">
        <v>1.9373497E-2</v>
      </c>
      <c r="CG72" s="29">
        <v>11.53755874</v>
      </c>
      <c r="CH72" s="29">
        <v>1.3023807E-2</v>
      </c>
      <c r="CI72" s="29">
        <v>1.6218682000000002E-2</v>
      </c>
      <c r="CJ72" s="29">
        <v>11.51923815</v>
      </c>
      <c r="CK72" s="29">
        <v>1.1704722000000001E-2</v>
      </c>
      <c r="CL72" s="29">
        <v>1.4383015000000001E-2</v>
      </c>
      <c r="CM72" s="29">
        <v>10.67486124</v>
      </c>
      <c r="CN72" s="29">
        <v>1.0482684000000001E-2</v>
      </c>
      <c r="CO72" s="29">
        <v>1.2405419000000001E-2</v>
      </c>
      <c r="CP72" s="29">
        <v>10.37358848</v>
      </c>
      <c r="CQ72" s="29">
        <v>1.1699711999999999E-2</v>
      </c>
      <c r="CR72" s="29">
        <v>1.2675644999999999E-2</v>
      </c>
      <c r="CS72" s="29">
        <v>10.33080883</v>
      </c>
      <c r="CT72" s="29">
        <v>1.1059506E-2</v>
      </c>
      <c r="CU72" s="29">
        <v>1.0879391E-2</v>
      </c>
      <c r="CV72" s="29">
        <v>10.31245901</v>
      </c>
      <c r="CW72" s="29">
        <v>1.1632900999999999E-2</v>
      </c>
      <c r="CX72" s="29">
        <v>1.0744165999999999E-2</v>
      </c>
      <c r="CY72" s="29">
        <v>10.324754349999999</v>
      </c>
      <c r="CZ72" s="29">
        <v>1.3072103999999999E-2</v>
      </c>
      <c r="DA72" s="29">
        <v>1.2582374E-2</v>
      </c>
      <c r="DB72" s="29">
        <v>10.3060031</v>
      </c>
      <c r="DC72" s="29">
        <v>1.3265430999999999E-2</v>
      </c>
      <c r="DD72" s="29">
        <v>1.1967433E-2</v>
      </c>
      <c r="DE72" s="29" t="s">
        <v>645</v>
      </c>
      <c r="DF72" s="29" t="s">
        <v>645</v>
      </c>
      <c r="DG72" s="29" t="s">
        <v>645</v>
      </c>
      <c r="DH72" s="29" t="s">
        <v>645</v>
      </c>
      <c r="DI72" s="29" t="s">
        <v>645</v>
      </c>
      <c r="DJ72" s="29" t="s">
        <v>645</v>
      </c>
      <c r="DK72" s="29" t="s">
        <v>645</v>
      </c>
      <c r="DL72" s="29" t="s">
        <v>645</v>
      </c>
      <c r="DM72" s="29" t="s">
        <v>645</v>
      </c>
      <c r="DN72" s="29" t="s">
        <v>645</v>
      </c>
      <c r="DO72" s="29" t="s">
        <v>645</v>
      </c>
      <c r="DP72" s="29" t="s">
        <v>645</v>
      </c>
      <c r="DQ72" s="29" t="s">
        <v>645</v>
      </c>
      <c r="DR72" s="29" t="s">
        <v>645</v>
      </c>
      <c r="DS72" s="29" t="s">
        <v>645</v>
      </c>
      <c r="DT72" s="29" t="s">
        <v>645</v>
      </c>
      <c r="DU72" s="29" t="s">
        <v>645</v>
      </c>
      <c r="DV72" s="29" t="s">
        <v>645</v>
      </c>
      <c r="DW72" s="29" t="s">
        <v>645</v>
      </c>
      <c r="DX72" s="29" t="s">
        <v>645</v>
      </c>
      <c r="DY72" s="29" t="s">
        <v>645</v>
      </c>
      <c r="DZ72" s="29" t="s">
        <v>645</v>
      </c>
      <c r="EA72" s="29" t="s">
        <v>645</v>
      </c>
      <c r="EB72" s="29" t="s">
        <v>645</v>
      </c>
      <c r="EC72" s="29" t="s">
        <v>645</v>
      </c>
      <c r="ED72" s="29" t="s">
        <v>645</v>
      </c>
      <c r="EE72" s="29" t="s">
        <v>645</v>
      </c>
      <c r="EF72" s="29" t="s">
        <v>645</v>
      </c>
      <c r="EG72" s="29" t="s">
        <v>645</v>
      </c>
      <c r="EH72" s="29" t="s">
        <v>645</v>
      </c>
      <c r="EI72" s="29" t="s">
        <v>645</v>
      </c>
      <c r="EJ72" s="29" t="s">
        <v>645</v>
      </c>
      <c r="EK72" s="29" t="s">
        <v>645</v>
      </c>
      <c r="EL72" s="29" t="s">
        <v>645</v>
      </c>
      <c r="EM72" s="29" t="s">
        <v>645</v>
      </c>
      <c r="EN72" s="29" t="s">
        <v>645</v>
      </c>
      <c r="EO72" s="29" t="s">
        <v>645</v>
      </c>
      <c r="EP72" s="29" t="s">
        <v>645</v>
      </c>
      <c r="EQ72" s="29" t="s">
        <v>645</v>
      </c>
      <c r="ER72" s="29" t="s">
        <v>645</v>
      </c>
      <c r="ES72" s="29" t="s">
        <v>645</v>
      </c>
      <c r="ET72" s="29" t="s">
        <v>645</v>
      </c>
      <c r="EU72" s="29" t="s">
        <v>645</v>
      </c>
      <c r="EV72" s="29" t="s">
        <v>645</v>
      </c>
      <c r="EW72" s="29" t="s">
        <v>645</v>
      </c>
      <c r="EX72" s="29" t="s">
        <v>645</v>
      </c>
      <c r="EY72" s="29" t="s">
        <v>645</v>
      </c>
      <c r="EZ72" s="29" t="s">
        <v>645</v>
      </c>
      <c r="FA72" s="29" t="s">
        <v>645</v>
      </c>
      <c r="FB72" s="29" t="s">
        <v>645</v>
      </c>
      <c r="FC72" s="29" t="s">
        <v>645</v>
      </c>
      <c r="FD72" s="29" t="s">
        <v>645</v>
      </c>
      <c r="FE72" s="29" t="s">
        <v>645</v>
      </c>
      <c r="FF72" s="29" t="s">
        <v>645</v>
      </c>
      <c r="FG72" s="29" t="s">
        <v>645</v>
      </c>
      <c r="FH72" s="29" t="s">
        <v>645</v>
      </c>
      <c r="FI72" s="29" t="s">
        <v>645</v>
      </c>
      <c r="FJ72" s="29" t="s">
        <v>645</v>
      </c>
      <c r="FK72" s="29" t="s">
        <v>645</v>
      </c>
      <c r="FL72" s="29" t="s">
        <v>645</v>
      </c>
      <c r="FM72" s="29" t="s">
        <v>645</v>
      </c>
      <c r="FN72" s="29" t="s">
        <v>645</v>
      </c>
      <c r="FO72" s="29" t="s">
        <v>645</v>
      </c>
      <c r="FP72" s="29" t="s">
        <v>645</v>
      </c>
      <c r="FQ72" s="29" t="s">
        <v>645</v>
      </c>
      <c r="FR72" s="29" t="s">
        <v>645</v>
      </c>
      <c r="FS72" s="29" t="s">
        <v>645</v>
      </c>
      <c r="FT72" s="29" t="s">
        <v>645</v>
      </c>
      <c r="FU72" s="29" t="s">
        <v>645</v>
      </c>
      <c r="FV72" s="29" t="s">
        <v>645</v>
      </c>
      <c r="FW72" s="29" t="s">
        <v>645</v>
      </c>
      <c r="FX72" s="29" t="s">
        <v>645</v>
      </c>
      <c r="FY72" s="29" t="s">
        <v>645</v>
      </c>
      <c r="FZ72" s="29" t="s">
        <v>645</v>
      </c>
      <c r="GA72" s="29" t="s">
        <v>645</v>
      </c>
      <c r="GB72" s="29" t="s">
        <v>645</v>
      </c>
      <c r="GC72" s="29" t="s">
        <v>645</v>
      </c>
      <c r="GD72" s="29" t="s">
        <v>645</v>
      </c>
      <c r="GE72" s="29" t="s">
        <v>645</v>
      </c>
      <c r="GF72" s="29" t="s">
        <v>645</v>
      </c>
      <c r="GG72" s="29" t="s">
        <v>645</v>
      </c>
      <c r="GH72" s="29" t="s">
        <v>645</v>
      </c>
      <c r="GI72" s="29" t="s">
        <v>645</v>
      </c>
      <c r="GJ72" s="29" t="s">
        <v>645</v>
      </c>
      <c r="GK72" s="29" t="s">
        <v>645</v>
      </c>
      <c r="GL72" s="29" t="s">
        <v>645</v>
      </c>
      <c r="GM72" s="29" t="s">
        <v>645</v>
      </c>
      <c r="GN72" s="29" t="s">
        <v>645</v>
      </c>
      <c r="GO72" s="29" t="s">
        <v>645</v>
      </c>
      <c r="GP72" s="29" t="s">
        <v>645</v>
      </c>
      <c r="GQ72" s="29" t="s">
        <v>645</v>
      </c>
      <c r="GR72" s="29" t="s">
        <v>645</v>
      </c>
      <c r="GS72" s="29" t="s">
        <v>645</v>
      </c>
      <c r="GT72" s="29" t="s">
        <v>645</v>
      </c>
      <c r="GU72" s="29" t="s">
        <v>645</v>
      </c>
      <c r="GV72" s="29" t="s">
        <v>645</v>
      </c>
      <c r="GW72" s="29" t="s">
        <v>645</v>
      </c>
      <c r="GX72" s="29" t="s">
        <v>645</v>
      </c>
      <c r="GY72" s="29" t="s">
        <v>645</v>
      </c>
      <c r="GZ72" s="29" t="s">
        <v>645</v>
      </c>
      <c r="HA72" s="29" t="s">
        <v>645</v>
      </c>
      <c r="HB72" s="29" t="s">
        <v>645</v>
      </c>
      <c r="HC72" s="29" t="s">
        <v>645</v>
      </c>
      <c r="HD72" s="29" t="s">
        <v>645</v>
      </c>
      <c r="HE72" s="29" t="s">
        <v>645</v>
      </c>
      <c r="HF72" s="29" t="s">
        <v>645</v>
      </c>
      <c r="HG72" s="29" t="s">
        <v>645</v>
      </c>
      <c r="HH72" s="29" t="s">
        <v>645</v>
      </c>
      <c r="HI72" s="29">
        <v>13.13366905</v>
      </c>
      <c r="HJ72" s="29">
        <v>1.466187232</v>
      </c>
      <c r="HK72" s="29">
        <v>0.86587839700000002</v>
      </c>
    </row>
    <row r="73" spans="1:219">
      <c r="A73">
        <v>206247743</v>
      </c>
      <c r="B73" t="s">
        <v>571</v>
      </c>
      <c r="C73">
        <v>71</v>
      </c>
      <c r="D73" s="22">
        <v>0.84053561399999999</v>
      </c>
      <c r="E73" s="22">
        <v>5.0347146000000002E-2</v>
      </c>
      <c r="F73" s="22">
        <v>5.0897083000000003E-2</v>
      </c>
      <c r="G73" s="22">
        <v>0.67695719099999996</v>
      </c>
      <c r="H73" s="22">
        <v>0.37653972499999999</v>
      </c>
      <c r="I73" s="22">
        <v>8.2118464000000002E-2</v>
      </c>
      <c r="J73" s="22" t="s">
        <v>645</v>
      </c>
      <c r="K73" s="22" t="s">
        <v>645</v>
      </c>
      <c r="L73" s="22" t="s">
        <v>645</v>
      </c>
      <c r="M73" s="22">
        <v>0.80028036199999997</v>
      </c>
      <c r="N73" s="22">
        <v>4.6549838000000003E-2</v>
      </c>
      <c r="O73" s="22">
        <v>5.2603632999999997E-2</v>
      </c>
      <c r="P73" s="22">
        <v>0.64794771699999998</v>
      </c>
      <c r="Q73" s="22">
        <v>0.34738832200000003</v>
      </c>
      <c r="R73" s="22">
        <v>7.1568303999999999E-2</v>
      </c>
      <c r="S73" s="22" t="s">
        <v>645</v>
      </c>
      <c r="T73" s="22" t="s">
        <v>645</v>
      </c>
      <c r="U73" s="22" t="s">
        <v>645</v>
      </c>
      <c r="V73" s="23">
        <v>5132.29918</v>
      </c>
      <c r="W73" s="23">
        <v>122.4243505</v>
      </c>
      <c r="X73" s="23">
        <v>118.9011436</v>
      </c>
      <c r="Y73" s="23">
        <v>4326.0471950000001</v>
      </c>
      <c r="Z73" s="23">
        <v>952.87802939999995</v>
      </c>
      <c r="AA73" s="23">
        <v>469.14393219999999</v>
      </c>
      <c r="AB73" s="23" t="s">
        <v>645</v>
      </c>
      <c r="AC73" s="23" t="s">
        <v>645</v>
      </c>
      <c r="AD73" s="23" t="s">
        <v>645</v>
      </c>
      <c r="AE73" s="22">
        <v>4.5627937159999998</v>
      </c>
      <c r="AF73" s="22">
        <v>6.0893677E-2</v>
      </c>
      <c r="AG73" s="22">
        <v>3.1940007999999999E-2</v>
      </c>
      <c r="AH73" s="22">
        <v>4.6492867479999997</v>
      </c>
      <c r="AI73" s="22">
        <v>4.5800564000000002E-2</v>
      </c>
      <c r="AJ73" s="22">
        <v>0.30929404300000002</v>
      </c>
      <c r="AK73" s="22" t="s">
        <v>645</v>
      </c>
      <c r="AL73" s="22" t="s">
        <v>645</v>
      </c>
      <c r="AM73" s="22" t="s">
        <v>645</v>
      </c>
      <c r="AN73" s="22">
        <v>8.2101169999999994E-3</v>
      </c>
      <c r="AO73" s="22">
        <v>0.17257934</v>
      </c>
      <c r="AP73" s="22">
        <v>0.144798554</v>
      </c>
      <c r="AQ73" s="22">
        <v>-0.39528859399999999</v>
      </c>
      <c r="AR73" s="22">
        <v>8.5391331000000001E-2</v>
      </c>
      <c r="AS73" s="22">
        <v>8.6197966000000001E-2</v>
      </c>
      <c r="AT73" s="22">
        <v>0.40244951282145752</v>
      </c>
      <c r="AU73" s="22">
        <v>7.1836399712851606E-2</v>
      </c>
      <c r="AV73" s="24">
        <v>8.8355932010649063E-2</v>
      </c>
      <c r="AW73" s="22">
        <v>-0.87433429500000004</v>
      </c>
      <c r="AX73" s="22">
        <v>1.1051237110000001</v>
      </c>
      <c r="AY73" s="22">
        <v>0.26053288800000002</v>
      </c>
      <c r="AZ73" s="22">
        <v>0.1335567077793946</v>
      </c>
      <c r="BA73" s="22">
        <v>0.12307234610977819</v>
      </c>
      <c r="BB73" s="24">
        <v>0.10977493772456315</v>
      </c>
      <c r="BC73" s="22" t="s">
        <v>645</v>
      </c>
      <c r="BD73" s="22" t="s">
        <v>645</v>
      </c>
      <c r="BE73" s="22" t="s">
        <v>645</v>
      </c>
      <c r="BF73" s="22" t="s">
        <v>645</v>
      </c>
      <c r="BG73" s="22" t="s">
        <v>645</v>
      </c>
      <c r="BH73" s="24" t="s">
        <v>645</v>
      </c>
      <c r="BI73" s="22">
        <v>9.6724277569999995</v>
      </c>
      <c r="BJ73" s="22">
        <v>0.40046906700000001</v>
      </c>
      <c r="BK73" s="22">
        <v>0.36031630100000001</v>
      </c>
      <c r="BL73" s="22">
        <v>4.7035715734865491</v>
      </c>
      <c r="BM73" s="22">
        <v>2.8330673635509664</v>
      </c>
      <c r="BN73" s="24">
        <v>6.0795389844140661</v>
      </c>
      <c r="BO73" s="23">
        <v>101.35903519999999</v>
      </c>
      <c r="BP73" s="23">
        <v>19.461932740000002</v>
      </c>
      <c r="BQ73" s="23">
        <v>7.8360756909999996</v>
      </c>
      <c r="BR73" s="22">
        <v>0.18487654000000001</v>
      </c>
      <c r="BS73" s="22">
        <v>0.109406963</v>
      </c>
      <c r="BT73" s="22">
        <v>8.0648837000000001E-2</v>
      </c>
      <c r="BU73" s="29">
        <v>11.879599860000001</v>
      </c>
      <c r="BV73" s="29">
        <v>2.7777415E-2</v>
      </c>
      <c r="BW73" s="29">
        <v>2.6821936000000001E-2</v>
      </c>
      <c r="BX73" s="29">
        <v>10.854923899999999</v>
      </c>
      <c r="BY73" s="29">
        <v>1.7408909E-2</v>
      </c>
      <c r="BZ73" s="29">
        <v>1.6682602000000001E-2</v>
      </c>
      <c r="CA73" s="29">
        <v>11.36366132</v>
      </c>
      <c r="CB73" s="29">
        <v>2.0632134999999999E-2</v>
      </c>
      <c r="CC73" s="29">
        <v>2.0863894000000001E-2</v>
      </c>
      <c r="CD73" s="29">
        <v>10.51756222</v>
      </c>
      <c r="CE73" s="29">
        <v>2.1857148E-2</v>
      </c>
      <c r="CF73" s="29">
        <v>2.2509152000000001E-2</v>
      </c>
      <c r="CG73" s="29">
        <v>10.25013087</v>
      </c>
      <c r="CH73" s="29">
        <v>1.7154004E-2</v>
      </c>
      <c r="CI73" s="29">
        <v>1.7765329E-2</v>
      </c>
      <c r="CJ73" s="29">
        <v>10.12104613</v>
      </c>
      <c r="CK73" s="29">
        <v>1.4917747E-2</v>
      </c>
      <c r="CL73" s="29">
        <v>1.4215604999999999E-2</v>
      </c>
      <c r="CM73" s="29">
        <v>9.0832494980000007</v>
      </c>
      <c r="CN73" s="29">
        <v>1.2872099E-2</v>
      </c>
      <c r="CO73" s="29">
        <v>1.3844178E-2</v>
      </c>
      <c r="CP73" s="29">
        <v>8.5798622760000001</v>
      </c>
      <c r="CQ73" s="29">
        <v>1.4522963E-2</v>
      </c>
      <c r="CR73" s="29">
        <v>1.6018281999999998E-2</v>
      </c>
      <c r="CS73" s="29">
        <v>8.4959994220000006</v>
      </c>
      <c r="CT73" s="29">
        <v>1.2182709E-2</v>
      </c>
      <c r="CU73" s="29">
        <v>1.2639890000000001E-2</v>
      </c>
      <c r="CV73" s="29">
        <v>8.4572407080000005</v>
      </c>
      <c r="CW73" s="29">
        <v>1.120903E-2</v>
      </c>
      <c r="CX73" s="29">
        <v>1.1628782000000001E-2</v>
      </c>
      <c r="CY73" s="29">
        <v>8.503588186</v>
      </c>
      <c r="CZ73" s="29">
        <v>1.3813347E-2</v>
      </c>
      <c r="DA73" s="29">
        <v>1.2909891E-2</v>
      </c>
      <c r="DB73" s="29">
        <v>8.4335991840000002</v>
      </c>
      <c r="DC73" s="29">
        <v>1.5393423999999999E-2</v>
      </c>
      <c r="DD73" s="29">
        <v>1.4293693E-2</v>
      </c>
      <c r="DE73" s="29">
        <v>11.99396321</v>
      </c>
      <c r="DF73" s="29">
        <v>0.107763998</v>
      </c>
      <c r="DG73" s="29">
        <v>0.28200295600000003</v>
      </c>
      <c r="DH73" s="29">
        <v>14.35220305</v>
      </c>
      <c r="DI73" s="29">
        <v>1.1658646539999999</v>
      </c>
      <c r="DJ73" s="29">
        <v>3.6034890750000002</v>
      </c>
      <c r="DK73" s="29" t="s">
        <v>645</v>
      </c>
      <c r="DL73" s="29" t="s">
        <v>645</v>
      </c>
      <c r="DM73" s="29" t="s">
        <v>645</v>
      </c>
      <c r="DN73" s="29">
        <v>11.021887420000001</v>
      </c>
      <c r="DO73" s="29">
        <v>0.159178193</v>
      </c>
      <c r="DP73" s="29">
        <v>0.26785265800000002</v>
      </c>
      <c r="DQ73" s="29">
        <v>13.010833659999999</v>
      </c>
      <c r="DR73" s="29">
        <v>0.96514781199999999</v>
      </c>
      <c r="DS73" s="29">
        <v>3.4810960400000002</v>
      </c>
      <c r="DT73" s="29" t="s">
        <v>645</v>
      </c>
      <c r="DU73" s="29" t="s">
        <v>645</v>
      </c>
      <c r="DV73" s="29" t="s">
        <v>645</v>
      </c>
      <c r="DW73" s="29">
        <v>11.49106244</v>
      </c>
      <c r="DX73" s="29">
        <v>0.121936955</v>
      </c>
      <c r="DY73" s="29">
        <v>0.28030271499999998</v>
      </c>
      <c r="DZ73" s="29">
        <v>13.7585762</v>
      </c>
      <c r="EA73" s="29">
        <v>1.121787109</v>
      </c>
      <c r="EB73" s="29">
        <v>3.583095691</v>
      </c>
      <c r="EC73" s="29" t="s">
        <v>645</v>
      </c>
      <c r="ED73" s="29" t="s">
        <v>645</v>
      </c>
      <c r="EE73" s="29" t="s">
        <v>645</v>
      </c>
      <c r="EF73" s="29">
        <v>10.71902794</v>
      </c>
      <c r="EG73" s="29">
        <v>0.19148617000000001</v>
      </c>
      <c r="EH73" s="29">
        <v>0.25873453299999999</v>
      </c>
      <c r="EI73" s="29">
        <v>12.502999730000001</v>
      </c>
      <c r="EJ73" s="29">
        <v>0.85753675699999998</v>
      </c>
      <c r="EK73" s="29">
        <v>3.444952652</v>
      </c>
      <c r="EL73" s="29" t="s">
        <v>645</v>
      </c>
      <c r="EM73" s="29" t="s">
        <v>645</v>
      </c>
      <c r="EN73" s="29" t="s">
        <v>645</v>
      </c>
      <c r="EO73" s="29">
        <v>10.49785434</v>
      </c>
      <c r="EP73" s="29">
        <v>0.224361332</v>
      </c>
      <c r="EQ73" s="29">
        <v>0.24262072500000001</v>
      </c>
      <c r="ER73" s="29">
        <v>12.008711509999999</v>
      </c>
      <c r="ES73" s="29">
        <v>0.68586934899999996</v>
      </c>
      <c r="ET73" s="29">
        <v>2.831659031</v>
      </c>
      <c r="EU73" s="29" t="s">
        <v>645</v>
      </c>
      <c r="EV73" s="29" t="s">
        <v>645</v>
      </c>
      <c r="EW73" s="29" t="s">
        <v>645</v>
      </c>
      <c r="EX73" s="29">
        <v>10.40330494</v>
      </c>
      <c r="EY73" s="29">
        <v>0.25288472299999998</v>
      </c>
      <c r="EZ73" s="29">
        <v>0.23078300099999999</v>
      </c>
      <c r="FA73" s="29">
        <v>11.75301295</v>
      </c>
      <c r="FB73" s="29">
        <v>0.59067243400000002</v>
      </c>
      <c r="FC73" s="29">
        <v>2.4090438089999999</v>
      </c>
      <c r="FD73" s="29" t="s">
        <v>645</v>
      </c>
      <c r="FE73" s="29" t="s">
        <v>645</v>
      </c>
      <c r="FF73" s="29" t="s">
        <v>645</v>
      </c>
      <c r="FG73" s="29">
        <v>9.4196092280000006</v>
      </c>
      <c r="FH73" s="29">
        <v>0.29511451999999999</v>
      </c>
      <c r="FI73" s="29">
        <v>0.214807937</v>
      </c>
      <c r="FJ73" s="29">
        <v>10.536298609999999</v>
      </c>
      <c r="FK73" s="29">
        <v>0.46473790199999998</v>
      </c>
      <c r="FL73" s="29">
        <v>2.1688168110000001</v>
      </c>
      <c r="FM73" s="29" t="s">
        <v>645</v>
      </c>
      <c r="FN73" s="29" t="s">
        <v>645</v>
      </c>
      <c r="FO73" s="29" t="s">
        <v>645</v>
      </c>
      <c r="FP73" s="29">
        <v>8.9756920949999994</v>
      </c>
      <c r="FQ73" s="29">
        <v>0.34678592899999999</v>
      </c>
      <c r="FR73" s="29">
        <v>0.19208367100000001</v>
      </c>
      <c r="FS73" s="29">
        <v>9.8644353379999998</v>
      </c>
      <c r="FT73" s="29">
        <v>0.35814772099999997</v>
      </c>
      <c r="FU73" s="29">
        <v>2.2801472619999998</v>
      </c>
      <c r="FV73" s="29" t="s">
        <v>645</v>
      </c>
      <c r="FW73" s="29" t="s">
        <v>645</v>
      </c>
      <c r="FX73" s="29" t="s">
        <v>645</v>
      </c>
      <c r="FY73" s="29">
        <v>8.9096777500000002</v>
      </c>
      <c r="FZ73" s="29">
        <v>0.356246483</v>
      </c>
      <c r="GA73" s="29">
        <v>0.18757127200000001</v>
      </c>
      <c r="GB73" s="29">
        <v>9.7327033420000006</v>
      </c>
      <c r="GC73" s="29">
        <v>0.31814673100000002</v>
      </c>
      <c r="GD73" s="29">
        <v>2.163464276</v>
      </c>
      <c r="GE73" s="29" t="s">
        <v>645</v>
      </c>
      <c r="GF73" s="29" t="s">
        <v>645</v>
      </c>
      <c r="GG73" s="29" t="s">
        <v>645</v>
      </c>
      <c r="GH73" s="29">
        <v>8.8777892709999993</v>
      </c>
      <c r="GI73" s="29">
        <v>0.35966988300000002</v>
      </c>
      <c r="GJ73" s="29">
        <v>0.185473892</v>
      </c>
      <c r="GK73" s="29">
        <v>9.6828073040000007</v>
      </c>
      <c r="GL73" s="29">
        <v>0.30687342899999998</v>
      </c>
      <c r="GM73" s="29">
        <v>2.0456080929999998</v>
      </c>
      <c r="GN73" s="29" t="s">
        <v>645</v>
      </c>
      <c r="GO73" s="29" t="s">
        <v>645</v>
      </c>
      <c r="GP73" s="29" t="s">
        <v>645</v>
      </c>
      <c r="GQ73" s="29">
        <v>8.9254400280000006</v>
      </c>
      <c r="GR73" s="29">
        <v>0.354367555</v>
      </c>
      <c r="GS73" s="29">
        <v>0.18367815800000001</v>
      </c>
      <c r="GT73" s="29">
        <v>9.7374539510000009</v>
      </c>
      <c r="GU73" s="29">
        <v>0.30296520999999998</v>
      </c>
      <c r="GV73" s="29">
        <v>1.786287596</v>
      </c>
      <c r="GW73" s="29" t="s">
        <v>645</v>
      </c>
      <c r="GX73" s="29" t="s">
        <v>645</v>
      </c>
      <c r="GY73" s="29" t="s">
        <v>645</v>
      </c>
      <c r="GZ73" s="29">
        <v>8.8657091979999993</v>
      </c>
      <c r="HA73" s="29">
        <v>0.36009047500000002</v>
      </c>
      <c r="HB73" s="29">
        <v>0.18649512300000001</v>
      </c>
      <c r="HC73" s="29">
        <v>9.6386419149999991</v>
      </c>
      <c r="HD73" s="29">
        <v>0.28201347199999999</v>
      </c>
      <c r="HE73" s="29">
        <v>1.75988119</v>
      </c>
      <c r="HF73" s="29" t="s">
        <v>645</v>
      </c>
      <c r="HG73" s="29" t="s">
        <v>645</v>
      </c>
      <c r="HH73" s="29" t="s">
        <v>645</v>
      </c>
      <c r="HI73" s="29">
        <v>10.390317850000001</v>
      </c>
      <c r="HJ73" s="29">
        <v>1.6784937360000001</v>
      </c>
      <c r="HK73" s="29">
        <v>1.1044940830000001</v>
      </c>
    </row>
    <row r="74" spans="1:219">
      <c r="A74">
        <v>206311743</v>
      </c>
      <c r="B74" t="s">
        <v>740</v>
      </c>
      <c r="C74">
        <v>72</v>
      </c>
      <c r="D74" s="22">
        <v>0.76298686999999998</v>
      </c>
      <c r="E74" s="22">
        <v>5.2358717999999999E-2</v>
      </c>
      <c r="F74" s="22">
        <v>4.5051824999999997E-2</v>
      </c>
      <c r="G74" s="22" t="s">
        <v>645</v>
      </c>
      <c r="H74" s="22" t="s">
        <v>645</v>
      </c>
      <c r="I74" s="22" t="s">
        <v>645</v>
      </c>
      <c r="J74" s="22" t="s">
        <v>645</v>
      </c>
      <c r="K74" s="22" t="s">
        <v>645</v>
      </c>
      <c r="L74" s="22" t="s">
        <v>645</v>
      </c>
      <c r="M74" s="22">
        <v>0.71588698500000003</v>
      </c>
      <c r="N74" s="22">
        <v>4.6084649999999998E-2</v>
      </c>
      <c r="O74" s="22">
        <v>3.8491270000000001E-2</v>
      </c>
      <c r="P74" s="22" t="s">
        <v>645</v>
      </c>
      <c r="Q74" s="22" t="s">
        <v>645</v>
      </c>
      <c r="R74" s="22" t="s">
        <v>645</v>
      </c>
      <c r="S74" s="22" t="s">
        <v>645</v>
      </c>
      <c r="T74" s="22" t="s">
        <v>645</v>
      </c>
      <c r="U74" s="22" t="s">
        <v>645</v>
      </c>
      <c r="V74" s="23">
        <v>4927.3878189999996</v>
      </c>
      <c r="W74" s="23">
        <v>80.106869500000002</v>
      </c>
      <c r="X74" s="23">
        <v>53.896816639999997</v>
      </c>
      <c r="Y74" s="23" t="s">
        <v>645</v>
      </c>
      <c r="Z74" s="23" t="s">
        <v>645</v>
      </c>
      <c r="AA74" s="23" t="s">
        <v>645</v>
      </c>
      <c r="AB74" s="23" t="s">
        <v>645</v>
      </c>
      <c r="AC74" s="23" t="s">
        <v>645</v>
      </c>
      <c r="AD74" s="23" t="s">
        <v>645</v>
      </c>
      <c r="AE74" s="22">
        <v>4.6156748749999998</v>
      </c>
      <c r="AF74" s="22">
        <v>3.5112606999999997E-2</v>
      </c>
      <c r="AG74" s="22">
        <v>2.8811672999999999E-2</v>
      </c>
      <c r="AH74" s="22" t="s">
        <v>645</v>
      </c>
      <c r="AI74" s="22" t="s">
        <v>645</v>
      </c>
      <c r="AJ74" s="22" t="s">
        <v>645</v>
      </c>
      <c r="AK74" s="22" t="s">
        <v>645</v>
      </c>
      <c r="AL74" s="22" t="s">
        <v>645</v>
      </c>
      <c r="AM74" s="22" t="s">
        <v>645</v>
      </c>
      <c r="AN74" s="22">
        <v>-0.15856748700000001</v>
      </c>
      <c r="AO74" s="22">
        <v>0.17325675500000001</v>
      </c>
      <c r="AP74" s="22">
        <v>0.167337082</v>
      </c>
      <c r="AQ74" s="22">
        <v>-0.56982080899999998</v>
      </c>
      <c r="AR74" s="22">
        <v>7.2000147E-2</v>
      </c>
      <c r="AS74" s="22">
        <v>5.6409198000000001E-2</v>
      </c>
      <c r="AT74" s="22">
        <v>0.26926455671203059</v>
      </c>
      <c r="AU74" s="22">
        <v>4.1136319826043655E-2</v>
      </c>
      <c r="AV74" s="24">
        <v>3.7346907425228615E-2</v>
      </c>
      <c r="AW74" s="22" t="s">
        <v>645</v>
      </c>
      <c r="AX74" s="22" t="s">
        <v>645</v>
      </c>
      <c r="AY74" s="22" t="s">
        <v>645</v>
      </c>
      <c r="AZ74" s="22" t="s">
        <v>645</v>
      </c>
      <c r="BA74" s="22" t="s">
        <v>645</v>
      </c>
      <c r="BB74" s="24" t="s">
        <v>645</v>
      </c>
      <c r="BC74" s="22" t="s">
        <v>645</v>
      </c>
      <c r="BD74" s="22" t="s">
        <v>645</v>
      </c>
      <c r="BE74" s="22" t="s">
        <v>645</v>
      </c>
      <c r="BF74" s="22" t="s">
        <v>645</v>
      </c>
      <c r="BG74" s="22" t="s">
        <v>645</v>
      </c>
      <c r="BH74" s="24" t="s">
        <v>645</v>
      </c>
      <c r="BI74" s="22">
        <v>9.4511228240000005</v>
      </c>
      <c r="BJ74" s="22">
        <v>0.30364392299999998</v>
      </c>
      <c r="BK74" s="22">
        <v>0.51580044899999999</v>
      </c>
      <c r="BL74" s="22">
        <v>2.8256789998628533</v>
      </c>
      <c r="BM74" s="22">
        <v>1.4213175449715238</v>
      </c>
      <c r="BN74" s="24">
        <v>6.4409819441786729</v>
      </c>
      <c r="BO74" s="23">
        <v>192.85754710000001</v>
      </c>
      <c r="BP74" s="23">
        <v>13.22030663</v>
      </c>
      <c r="BQ74" s="23">
        <v>11.205482809999999</v>
      </c>
      <c r="BR74" s="22">
        <v>0.225314812</v>
      </c>
      <c r="BS74" s="22">
        <v>0.101464741</v>
      </c>
      <c r="BT74" s="22">
        <v>5.4636784000000001E-2</v>
      </c>
      <c r="BU74" s="29">
        <v>14.22423764</v>
      </c>
      <c r="BV74" s="29">
        <v>4.5010559999999998E-2</v>
      </c>
      <c r="BW74" s="29">
        <v>4.4664420000000003E-2</v>
      </c>
      <c r="BX74" s="29">
        <v>13.153782440000001</v>
      </c>
      <c r="BY74" s="29">
        <v>2.8473245000000001E-2</v>
      </c>
      <c r="BZ74" s="29">
        <v>2.9815054000000001E-2</v>
      </c>
      <c r="CA74" s="29">
        <v>13.697017130000001</v>
      </c>
      <c r="CB74" s="29">
        <v>3.7696365000000003E-2</v>
      </c>
      <c r="CC74" s="29">
        <v>3.8764802000000001E-2</v>
      </c>
      <c r="CD74" s="29">
        <v>12.79226248</v>
      </c>
      <c r="CE74" s="29">
        <v>2.7142744999999999E-2</v>
      </c>
      <c r="CF74" s="29">
        <v>2.7265114E-2</v>
      </c>
      <c r="CG74" s="29">
        <v>12.49797073</v>
      </c>
      <c r="CH74" s="29">
        <v>1.9765119000000001E-2</v>
      </c>
      <c r="CI74" s="29">
        <v>2.1072007E-2</v>
      </c>
      <c r="CJ74" s="29">
        <v>12.353515979999999</v>
      </c>
      <c r="CK74" s="29">
        <v>1.6197871999999999E-2</v>
      </c>
      <c r="CL74" s="29">
        <v>1.721375E-2</v>
      </c>
      <c r="CM74" s="29">
        <v>11.29573405</v>
      </c>
      <c r="CN74" s="29">
        <v>1.2454761999999999E-2</v>
      </c>
      <c r="CO74" s="29">
        <v>1.3285096E-2</v>
      </c>
      <c r="CP74" s="29">
        <v>10.7660839</v>
      </c>
      <c r="CQ74" s="29">
        <v>1.0447201E-2</v>
      </c>
      <c r="CR74" s="29">
        <v>1.0520293999999999E-2</v>
      </c>
      <c r="CS74" s="29">
        <v>10.681747509999999</v>
      </c>
      <c r="CT74" s="29">
        <v>1.0264337E-2</v>
      </c>
      <c r="CU74" s="29">
        <v>1.0572504999999999E-2</v>
      </c>
      <c r="CV74" s="29">
        <v>10.64343135</v>
      </c>
      <c r="CW74" s="29">
        <v>1.0282151E-2</v>
      </c>
      <c r="CX74" s="29">
        <v>1.056526E-2</v>
      </c>
      <c r="CY74" s="29">
        <v>10.69253849</v>
      </c>
      <c r="CZ74" s="29">
        <v>1.2462467E-2</v>
      </c>
      <c r="DA74" s="29">
        <v>1.1790831E-2</v>
      </c>
      <c r="DB74" s="29">
        <v>10.627549780000001</v>
      </c>
      <c r="DC74" s="29">
        <v>1.1901324E-2</v>
      </c>
      <c r="DD74" s="29">
        <v>1.1919641E-2</v>
      </c>
      <c r="DE74" s="29" t="s">
        <v>645</v>
      </c>
      <c r="DF74" s="29" t="s">
        <v>645</v>
      </c>
      <c r="DG74" s="29" t="s">
        <v>645</v>
      </c>
      <c r="DH74" s="29" t="s">
        <v>645</v>
      </c>
      <c r="DI74" s="29" t="s">
        <v>645</v>
      </c>
      <c r="DJ74" s="29" t="s">
        <v>645</v>
      </c>
      <c r="DK74" s="29" t="s">
        <v>645</v>
      </c>
      <c r="DL74" s="29" t="s">
        <v>645</v>
      </c>
      <c r="DM74" s="29" t="s">
        <v>645</v>
      </c>
      <c r="DN74" s="29" t="s">
        <v>645</v>
      </c>
      <c r="DO74" s="29" t="s">
        <v>645</v>
      </c>
      <c r="DP74" s="29" t="s">
        <v>645</v>
      </c>
      <c r="DQ74" s="29" t="s">
        <v>645</v>
      </c>
      <c r="DR74" s="29" t="s">
        <v>645</v>
      </c>
      <c r="DS74" s="29" t="s">
        <v>645</v>
      </c>
      <c r="DT74" s="29" t="s">
        <v>645</v>
      </c>
      <c r="DU74" s="29" t="s">
        <v>645</v>
      </c>
      <c r="DV74" s="29" t="s">
        <v>645</v>
      </c>
      <c r="DW74" s="29" t="s">
        <v>645</v>
      </c>
      <c r="DX74" s="29" t="s">
        <v>645</v>
      </c>
      <c r="DY74" s="29" t="s">
        <v>645</v>
      </c>
      <c r="DZ74" s="29" t="s">
        <v>645</v>
      </c>
      <c r="EA74" s="29" t="s">
        <v>645</v>
      </c>
      <c r="EB74" s="29" t="s">
        <v>645</v>
      </c>
      <c r="EC74" s="29" t="s">
        <v>645</v>
      </c>
      <c r="ED74" s="29" t="s">
        <v>645</v>
      </c>
      <c r="EE74" s="29" t="s">
        <v>645</v>
      </c>
      <c r="EF74" s="29" t="s">
        <v>645</v>
      </c>
      <c r="EG74" s="29" t="s">
        <v>645</v>
      </c>
      <c r="EH74" s="29" t="s">
        <v>645</v>
      </c>
      <c r="EI74" s="29" t="s">
        <v>645</v>
      </c>
      <c r="EJ74" s="29" t="s">
        <v>645</v>
      </c>
      <c r="EK74" s="29" t="s">
        <v>645</v>
      </c>
      <c r="EL74" s="29" t="s">
        <v>645</v>
      </c>
      <c r="EM74" s="29" t="s">
        <v>645</v>
      </c>
      <c r="EN74" s="29" t="s">
        <v>645</v>
      </c>
      <c r="EO74" s="29" t="s">
        <v>645</v>
      </c>
      <c r="EP74" s="29" t="s">
        <v>645</v>
      </c>
      <c r="EQ74" s="29" t="s">
        <v>645</v>
      </c>
      <c r="ER74" s="29" t="s">
        <v>645</v>
      </c>
      <c r="ES74" s="29" t="s">
        <v>645</v>
      </c>
      <c r="ET74" s="29" t="s">
        <v>645</v>
      </c>
      <c r="EU74" s="29" t="s">
        <v>645</v>
      </c>
      <c r="EV74" s="29" t="s">
        <v>645</v>
      </c>
      <c r="EW74" s="29" t="s">
        <v>645</v>
      </c>
      <c r="EX74" s="29" t="s">
        <v>645</v>
      </c>
      <c r="EY74" s="29" t="s">
        <v>645</v>
      </c>
      <c r="EZ74" s="29" t="s">
        <v>645</v>
      </c>
      <c r="FA74" s="29" t="s">
        <v>645</v>
      </c>
      <c r="FB74" s="29" t="s">
        <v>645</v>
      </c>
      <c r="FC74" s="29" t="s">
        <v>645</v>
      </c>
      <c r="FD74" s="29" t="s">
        <v>645</v>
      </c>
      <c r="FE74" s="29" t="s">
        <v>645</v>
      </c>
      <c r="FF74" s="29" t="s">
        <v>645</v>
      </c>
      <c r="FG74" s="29" t="s">
        <v>645</v>
      </c>
      <c r="FH74" s="29" t="s">
        <v>645</v>
      </c>
      <c r="FI74" s="29" t="s">
        <v>645</v>
      </c>
      <c r="FJ74" s="29" t="s">
        <v>645</v>
      </c>
      <c r="FK74" s="29" t="s">
        <v>645</v>
      </c>
      <c r="FL74" s="29" t="s">
        <v>645</v>
      </c>
      <c r="FM74" s="29" t="s">
        <v>645</v>
      </c>
      <c r="FN74" s="29" t="s">
        <v>645</v>
      </c>
      <c r="FO74" s="29" t="s">
        <v>645</v>
      </c>
      <c r="FP74" s="29" t="s">
        <v>645</v>
      </c>
      <c r="FQ74" s="29" t="s">
        <v>645</v>
      </c>
      <c r="FR74" s="29" t="s">
        <v>645</v>
      </c>
      <c r="FS74" s="29" t="s">
        <v>645</v>
      </c>
      <c r="FT74" s="29" t="s">
        <v>645</v>
      </c>
      <c r="FU74" s="29" t="s">
        <v>645</v>
      </c>
      <c r="FV74" s="29" t="s">
        <v>645</v>
      </c>
      <c r="FW74" s="29" t="s">
        <v>645</v>
      </c>
      <c r="FX74" s="29" t="s">
        <v>645</v>
      </c>
      <c r="FY74" s="29" t="s">
        <v>645</v>
      </c>
      <c r="FZ74" s="29" t="s">
        <v>645</v>
      </c>
      <c r="GA74" s="29" t="s">
        <v>645</v>
      </c>
      <c r="GB74" s="29" t="s">
        <v>645</v>
      </c>
      <c r="GC74" s="29" t="s">
        <v>645</v>
      </c>
      <c r="GD74" s="29" t="s">
        <v>645</v>
      </c>
      <c r="GE74" s="29" t="s">
        <v>645</v>
      </c>
      <c r="GF74" s="29" t="s">
        <v>645</v>
      </c>
      <c r="GG74" s="29" t="s">
        <v>645</v>
      </c>
      <c r="GH74" s="29" t="s">
        <v>645</v>
      </c>
      <c r="GI74" s="29" t="s">
        <v>645</v>
      </c>
      <c r="GJ74" s="29" t="s">
        <v>645</v>
      </c>
      <c r="GK74" s="29" t="s">
        <v>645</v>
      </c>
      <c r="GL74" s="29" t="s">
        <v>645</v>
      </c>
      <c r="GM74" s="29" t="s">
        <v>645</v>
      </c>
      <c r="GN74" s="29" t="s">
        <v>645</v>
      </c>
      <c r="GO74" s="29" t="s">
        <v>645</v>
      </c>
      <c r="GP74" s="29" t="s">
        <v>645</v>
      </c>
      <c r="GQ74" s="29" t="s">
        <v>645</v>
      </c>
      <c r="GR74" s="29" t="s">
        <v>645</v>
      </c>
      <c r="GS74" s="29" t="s">
        <v>645</v>
      </c>
      <c r="GT74" s="29" t="s">
        <v>645</v>
      </c>
      <c r="GU74" s="29" t="s">
        <v>645</v>
      </c>
      <c r="GV74" s="29" t="s">
        <v>645</v>
      </c>
      <c r="GW74" s="29" t="s">
        <v>645</v>
      </c>
      <c r="GX74" s="29" t="s">
        <v>645</v>
      </c>
      <c r="GY74" s="29" t="s">
        <v>645</v>
      </c>
      <c r="GZ74" s="29" t="s">
        <v>645</v>
      </c>
      <c r="HA74" s="29" t="s">
        <v>645</v>
      </c>
      <c r="HB74" s="29" t="s">
        <v>645</v>
      </c>
      <c r="HC74" s="29" t="s">
        <v>645</v>
      </c>
      <c r="HD74" s="29" t="s">
        <v>645</v>
      </c>
      <c r="HE74" s="29" t="s">
        <v>645</v>
      </c>
      <c r="HF74" s="29" t="s">
        <v>645</v>
      </c>
      <c r="HG74" s="29" t="s">
        <v>645</v>
      </c>
      <c r="HH74" s="29" t="s">
        <v>645</v>
      </c>
      <c r="HI74" s="29">
        <v>4.8724163479999998</v>
      </c>
      <c r="HJ74" s="29">
        <v>1.5538533880000001</v>
      </c>
      <c r="HK74" s="29">
        <v>1.0275534470000001</v>
      </c>
    </row>
    <row r="75" spans="1:219">
      <c r="A75">
        <v>206380678</v>
      </c>
      <c r="B75" t="s">
        <v>571</v>
      </c>
      <c r="C75">
        <v>73</v>
      </c>
      <c r="D75" s="22">
        <v>0.85662331400000002</v>
      </c>
      <c r="E75" s="22">
        <v>6.0825931E-2</v>
      </c>
      <c r="F75" s="22">
        <v>5.0322499E-2</v>
      </c>
      <c r="G75" s="22">
        <v>0.56741912900000002</v>
      </c>
      <c r="H75" s="22">
        <v>0.103323342</v>
      </c>
      <c r="I75" s="22">
        <v>7.1564665999999999E-2</v>
      </c>
      <c r="J75" s="22" t="s">
        <v>645</v>
      </c>
      <c r="K75" s="22" t="s">
        <v>645</v>
      </c>
      <c r="L75" s="22" t="s">
        <v>645</v>
      </c>
      <c r="M75" s="22">
        <v>0.81398977500000003</v>
      </c>
      <c r="N75" s="22">
        <v>5.7367559999999998E-2</v>
      </c>
      <c r="O75" s="22">
        <v>5.6614314999999998E-2</v>
      </c>
      <c r="P75" s="22">
        <v>0.54742558900000005</v>
      </c>
      <c r="Q75" s="22">
        <v>0.104992502</v>
      </c>
      <c r="R75" s="22">
        <v>6.6034361E-2</v>
      </c>
      <c r="S75" s="22" t="s">
        <v>645</v>
      </c>
      <c r="T75" s="22" t="s">
        <v>645</v>
      </c>
      <c r="U75" s="22" t="s">
        <v>645</v>
      </c>
      <c r="V75" s="23">
        <v>5368.3567089999997</v>
      </c>
      <c r="W75" s="23">
        <v>113.1095869</v>
      </c>
      <c r="X75" s="23">
        <v>99.53102792</v>
      </c>
      <c r="Y75" s="23">
        <v>3933.854945</v>
      </c>
      <c r="Z75" s="23">
        <v>271.62871899999999</v>
      </c>
      <c r="AA75" s="23">
        <v>318.37253870000001</v>
      </c>
      <c r="AB75" s="23" t="s">
        <v>645</v>
      </c>
      <c r="AC75" s="23" t="s">
        <v>645</v>
      </c>
      <c r="AD75" s="23" t="s">
        <v>645</v>
      </c>
      <c r="AE75" s="22">
        <v>4.555371826</v>
      </c>
      <c r="AF75" s="22">
        <v>5.6052647999999997E-2</v>
      </c>
      <c r="AG75" s="22">
        <v>3.9514217999999997E-2</v>
      </c>
      <c r="AH75" s="22">
        <v>4.7163206449999997</v>
      </c>
      <c r="AI75" s="22">
        <v>4.7804481000000003E-2</v>
      </c>
      <c r="AJ75" s="22">
        <v>9.6796928000000004E-2</v>
      </c>
      <c r="AK75" s="22" t="s">
        <v>645</v>
      </c>
      <c r="AL75" s="22" t="s">
        <v>645</v>
      </c>
      <c r="AM75" s="22" t="s">
        <v>645</v>
      </c>
      <c r="AN75" s="22">
        <v>-0.12727577300000001</v>
      </c>
      <c r="AO75" s="22">
        <v>0.16881248600000001</v>
      </c>
      <c r="AP75" s="22">
        <v>0.14926212</v>
      </c>
      <c r="AQ75" s="22">
        <v>-0.305298925</v>
      </c>
      <c r="AR75" s="22">
        <v>8.8089226000000007E-2</v>
      </c>
      <c r="AS75" s="22">
        <v>7.7943103E-2</v>
      </c>
      <c r="AT75" s="22">
        <v>0.49510928964976386</v>
      </c>
      <c r="AU75" s="22">
        <v>9.0894826403804974E-2</v>
      </c>
      <c r="AV75" s="24">
        <v>9.7330443977871939E-2</v>
      </c>
      <c r="AW75" s="22">
        <v>-1.1875637020000001</v>
      </c>
      <c r="AX75" s="22">
        <v>0.30628306599999999</v>
      </c>
      <c r="AY75" s="22">
        <v>0.225900779</v>
      </c>
      <c r="AZ75" s="22">
        <v>6.4928638773422725E-2</v>
      </c>
      <c r="BA75" s="22">
        <v>3.2854630861363004E-2</v>
      </c>
      <c r="BB75" s="24">
        <v>4.4300139729806495E-2</v>
      </c>
      <c r="BC75" s="22" t="s">
        <v>645</v>
      </c>
      <c r="BD75" s="22" t="s">
        <v>645</v>
      </c>
      <c r="BE75" s="22" t="s">
        <v>645</v>
      </c>
      <c r="BF75" s="22" t="s">
        <v>645</v>
      </c>
      <c r="BG75" s="22" t="s">
        <v>645</v>
      </c>
      <c r="BH75" s="24" t="s">
        <v>645</v>
      </c>
      <c r="BI75" s="22">
        <v>9.6018372480000007</v>
      </c>
      <c r="BJ75" s="22">
        <v>0.36961711200000003</v>
      </c>
      <c r="BK75" s="22">
        <v>0.356255714</v>
      </c>
      <c r="BL75" s="22">
        <v>3.9979489841469604</v>
      </c>
      <c r="BM75" s="22">
        <v>2.2910015937004014</v>
      </c>
      <c r="BN75" s="24">
        <v>5.0821997419368943</v>
      </c>
      <c r="BO75" s="23">
        <v>400.80581860000001</v>
      </c>
      <c r="BP75" s="23">
        <v>39.440863059999998</v>
      </c>
      <c r="BQ75" s="23">
        <v>35.125895829999997</v>
      </c>
      <c r="BR75" s="22">
        <v>0.19707265500000001</v>
      </c>
      <c r="BS75" s="22">
        <v>0.109638107</v>
      </c>
      <c r="BT75" s="22">
        <v>7.1848803000000003E-2</v>
      </c>
      <c r="BU75" s="29">
        <v>14.70076199</v>
      </c>
      <c r="BV75" s="29">
        <v>2.4094179E-2</v>
      </c>
      <c r="BW75" s="29">
        <v>2.1742917E-2</v>
      </c>
      <c r="BX75" s="29">
        <v>13.783951350000001</v>
      </c>
      <c r="BY75" s="29">
        <v>1.6335852000000001E-2</v>
      </c>
      <c r="BZ75" s="29">
        <v>1.5565703E-2</v>
      </c>
      <c r="CA75" s="29">
        <v>14.22707222</v>
      </c>
      <c r="CB75" s="29">
        <v>1.7542278000000001E-2</v>
      </c>
      <c r="CC75" s="29">
        <v>1.7887442999999999E-2</v>
      </c>
      <c r="CD75" s="29">
        <v>13.4968079</v>
      </c>
      <c r="CE75" s="29">
        <v>1.7498608999999998E-2</v>
      </c>
      <c r="CF75" s="29">
        <v>1.6273290999999999E-2</v>
      </c>
      <c r="CG75" s="29">
        <v>13.257328080000001</v>
      </c>
      <c r="CH75" s="29">
        <v>1.3858907E-2</v>
      </c>
      <c r="CI75" s="29">
        <v>1.3285096999999999E-2</v>
      </c>
      <c r="CJ75" s="29">
        <v>13.14286605</v>
      </c>
      <c r="CK75" s="29">
        <v>1.2695837E-2</v>
      </c>
      <c r="CL75" s="29">
        <v>1.2250267E-2</v>
      </c>
      <c r="CM75" s="29">
        <v>12.143250460000001</v>
      </c>
      <c r="CN75" s="29">
        <v>1.1745433E-2</v>
      </c>
      <c r="CO75" s="29">
        <v>1.2587900000000001E-2</v>
      </c>
      <c r="CP75" s="29">
        <v>11.67958063</v>
      </c>
      <c r="CQ75" s="29">
        <v>1.3657645E-2</v>
      </c>
      <c r="CR75" s="29">
        <v>1.3141503000000001E-2</v>
      </c>
      <c r="CS75" s="29">
        <v>11.59688176</v>
      </c>
      <c r="CT75" s="29">
        <v>1.2485773E-2</v>
      </c>
      <c r="CU75" s="29">
        <v>1.2280081999999999E-2</v>
      </c>
      <c r="CV75" s="29">
        <v>11.555377099999999</v>
      </c>
      <c r="CW75" s="29">
        <v>1.2001545000000001E-2</v>
      </c>
      <c r="CX75" s="29">
        <v>1.218315E-2</v>
      </c>
      <c r="CY75" s="29">
        <v>11.579341489999999</v>
      </c>
      <c r="CZ75" s="29">
        <v>1.4288219E-2</v>
      </c>
      <c r="DA75" s="29">
        <v>1.5254234E-2</v>
      </c>
      <c r="DB75" s="29">
        <v>11.521629239999999</v>
      </c>
      <c r="DC75" s="29">
        <v>1.6001520000000002E-2</v>
      </c>
      <c r="DD75" s="29">
        <v>1.6270067999999999E-2</v>
      </c>
      <c r="DE75" s="29">
        <v>14.73808341</v>
      </c>
      <c r="DF75" s="29">
        <v>2.8743105000000001E-2</v>
      </c>
      <c r="DG75" s="29">
        <v>4.6579246999999997E-2</v>
      </c>
      <c r="DH75" s="29">
        <v>18.437673719999999</v>
      </c>
      <c r="DI75" s="29">
        <v>0.84119097899999995</v>
      </c>
      <c r="DJ75" s="29">
        <v>0.91551544299999998</v>
      </c>
      <c r="DK75" s="29" t="s">
        <v>645</v>
      </c>
      <c r="DL75" s="29" t="s">
        <v>645</v>
      </c>
      <c r="DM75" s="29" t="s">
        <v>645</v>
      </c>
      <c r="DN75" s="29">
        <v>13.84222991</v>
      </c>
      <c r="DO75" s="29">
        <v>4.0110419000000001E-2</v>
      </c>
      <c r="DP75" s="29">
        <v>6.5473054000000003E-2</v>
      </c>
      <c r="DQ75" s="29">
        <v>17.030752740000001</v>
      </c>
      <c r="DR75" s="29">
        <v>0.76106857500000002</v>
      </c>
      <c r="DS75" s="29">
        <v>0.86806246099999995</v>
      </c>
      <c r="DT75" s="29" t="s">
        <v>645</v>
      </c>
      <c r="DU75" s="29" t="s">
        <v>645</v>
      </c>
      <c r="DV75" s="29" t="s">
        <v>645</v>
      </c>
      <c r="DW75" s="29">
        <v>14.26862961</v>
      </c>
      <c r="DX75" s="29">
        <v>2.9797914000000002E-2</v>
      </c>
      <c r="DY75" s="29">
        <v>5.2706612E-2</v>
      </c>
      <c r="DZ75" s="29">
        <v>17.837362370000001</v>
      </c>
      <c r="EA75" s="29">
        <v>0.83305510900000002</v>
      </c>
      <c r="EB75" s="29">
        <v>0.90487259099999995</v>
      </c>
      <c r="EC75" s="29" t="s">
        <v>645</v>
      </c>
      <c r="ED75" s="29" t="s">
        <v>645</v>
      </c>
      <c r="EE75" s="29" t="s">
        <v>645</v>
      </c>
      <c r="EF75" s="29">
        <v>13.571362990000001</v>
      </c>
      <c r="EG75" s="29">
        <v>4.8907106999999998E-2</v>
      </c>
      <c r="EH75" s="29">
        <v>7.4092006000000002E-2</v>
      </c>
      <c r="EI75" s="29">
        <v>16.500494190000001</v>
      </c>
      <c r="EJ75" s="29">
        <v>0.73048390399999996</v>
      </c>
      <c r="EK75" s="29">
        <v>0.85681521199999999</v>
      </c>
      <c r="EL75" s="29" t="s">
        <v>645</v>
      </c>
      <c r="EM75" s="29" t="s">
        <v>645</v>
      </c>
      <c r="EN75" s="29" t="s">
        <v>645</v>
      </c>
      <c r="EO75" s="29">
        <v>13.369520680000001</v>
      </c>
      <c r="EP75" s="29">
        <v>5.8282681000000003E-2</v>
      </c>
      <c r="EQ75" s="29">
        <v>7.7419222999999995E-2</v>
      </c>
      <c r="ER75" s="29">
        <v>15.80683284</v>
      </c>
      <c r="ES75" s="29">
        <v>0.54014609599999996</v>
      </c>
      <c r="ET75" s="29">
        <v>0.66109701499999995</v>
      </c>
      <c r="EU75" s="29" t="s">
        <v>645</v>
      </c>
      <c r="EV75" s="29" t="s">
        <v>645</v>
      </c>
      <c r="EW75" s="29" t="s">
        <v>645</v>
      </c>
      <c r="EX75" s="29">
        <v>13.286758170000001</v>
      </c>
      <c r="EY75" s="29">
        <v>6.6292444000000006E-2</v>
      </c>
      <c r="EZ75" s="29">
        <v>8.0288998E-2</v>
      </c>
      <c r="FA75" s="29">
        <v>15.418657100000001</v>
      </c>
      <c r="FB75" s="29">
        <v>0.42307517100000003</v>
      </c>
      <c r="FC75" s="29">
        <v>0.56199933000000002</v>
      </c>
      <c r="FD75" s="29" t="s">
        <v>645</v>
      </c>
      <c r="FE75" s="29" t="s">
        <v>645</v>
      </c>
      <c r="FF75" s="29" t="s">
        <v>645</v>
      </c>
      <c r="FG75" s="29">
        <v>12.33211481</v>
      </c>
      <c r="FH75" s="29">
        <v>7.9029534999999998E-2</v>
      </c>
      <c r="FI75" s="29">
        <v>8.7556834E-2</v>
      </c>
      <c r="FJ75" s="29">
        <v>14.144882409999999</v>
      </c>
      <c r="FK75" s="29">
        <v>0.36024450800000002</v>
      </c>
      <c r="FL75" s="29">
        <v>0.50059083500000001</v>
      </c>
      <c r="FM75" s="29" t="s">
        <v>645</v>
      </c>
      <c r="FN75" s="29" t="s">
        <v>645</v>
      </c>
      <c r="FO75" s="29" t="s">
        <v>645</v>
      </c>
      <c r="FP75" s="29">
        <v>11.913299739999999</v>
      </c>
      <c r="FQ75" s="29">
        <v>9.4261175000000003E-2</v>
      </c>
      <c r="FR75" s="29">
        <v>9.3265730000000005E-2</v>
      </c>
      <c r="FS75" s="29">
        <v>13.47778278</v>
      </c>
      <c r="FT75" s="29">
        <v>0.36701633</v>
      </c>
      <c r="FU75" s="29">
        <v>0.54018846600000003</v>
      </c>
      <c r="FV75" s="29" t="s">
        <v>645</v>
      </c>
      <c r="FW75" s="29" t="s">
        <v>645</v>
      </c>
      <c r="FX75" s="29" t="s">
        <v>645</v>
      </c>
      <c r="FY75" s="29">
        <v>11.85264853</v>
      </c>
      <c r="FZ75" s="29">
        <v>9.7644783999999998E-2</v>
      </c>
      <c r="GA75" s="29">
        <v>9.4727680999999994E-2</v>
      </c>
      <c r="GB75" s="29">
        <v>13.292524</v>
      </c>
      <c r="GC75" s="29">
        <v>0.31994980099999998</v>
      </c>
      <c r="GD75" s="29">
        <v>0.50159433600000003</v>
      </c>
      <c r="GE75" s="29" t="s">
        <v>645</v>
      </c>
      <c r="GF75" s="29" t="s">
        <v>645</v>
      </c>
      <c r="GG75" s="29" t="s">
        <v>645</v>
      </c>
      <c r="GH75" s="29">
        <v>11.82268114</v>
      </c>
      <c r="GI75" s="29">
        <v>9.8252688000000005E-2</v>
      </c>
      <c r="GJ75" s="29">
        <v>9.5755936999999999E-2</v>
      </c>
      <c r="GK75" s="29">
        <v>13.200317439999999</v>
      </c>
      <c r="GL75" s="29">
        <v>0.28915044899999998</v>
      </c>
      <c r="GM75" s="29">
        <v>0.47617493500000002</v>
      </c>
      <c r="GN75" s="29" t="s">
        <v>645</v>
      </c>
      <c r="GO75" s="29" t="s">
        <v>645</v>
      </c>
      <c r="GP75" s="29" t="s">
        <v>645</v>
      </c>
      <c r="GQ75" s="29">
        <v>11.859480380000001</v>
      </c>
      <c r="GR75" s="29">
        <v>9.9025441000000006E-2</v>
      </c>
      <c r="GS75" s="29">
        <v>9.2080300000000004E-2</v>
      </c>
      <c r="GT75" s="29">
        <v>13.17849934</v>
      </c>
      <c r="GU75" s="29">
        <v>0.23458696800000001</v>
      </c>
      <c r="GV75" s="29">
        <v>0.38571068800000002</v>
      </c>
      <c r="GW75" s="29" t="s">
        <v>645</v>
      </c>
      <c r="GX75" s="29" t="s">
        <v>645</v>
      </c>
      <c r="GY75" s="29" t="s">
        <v>645</v>
      </c>
      <c r="GZ75" s="29">
        <v>11.81348949</v>
      </c>
      <c r="HA75" s="29">
        <v>9.9320756999999996E-2</v>
      </c>
      <c r="HB75" s="29">
        <v>9.5107575999999999E-2</v>
      </c>
      <c r="HC75" s="29">
        <v>13.07379654</v>
      </c>
      <c r="HD75" s="29">
        <v>0.22550561499999999</v>
      </c>
      <c r="HE75" s="29">
        <v>0.39025625400000002</v>
      </c>
      <c r="HF75" s="29" t="s">
        <v>645</v>
      </c>
      <c r="HG75" s="29" t="s">
        <v>645</v>
      </c>
      <c r="HH75" s="29" t="s">
        <v>645</v>
      </c>
      <c r="HI75" s="29">
        <v>10.94397365</v>
      </c>
      <c r="HJ75" s="29">
        <v>1.6111300289999999</v>
      </c>
      <c r="HK75" s="29">
        <v>1.05054219</v>
      </c>
    </row>
    <row r="76" spans="1:219">
      <c r="A76">
        <v>206432863</v>
      </c>
      <c r="B76" t="s">
        <v>740</v>
      </c>
      <c r="C76">
        <v>74</v>
      </c>
      <c r="D76" s="22">
        <v>0.98776101800000005</v>
      </c>
      <c r="E76" s="22">
        <v>6.5904961999999997E-2</v>
      </c>
      <c r="F76" s="22">
        <v>5.6053736E-2</v>
      </c>
      <c r="G76" s="22" t="s">
        <v>645</v>
      </c>
      <c r="H76" s="22" t="s">
        <v>645</v>
      </c>
      <c r="I76" s="22" t="s">
        <v>645</v>
      </c>
      <c r="J76" s="22" t="s">
        <v>645</v>
      </c>
      <c r="K76" s="22" t="s">
        <v>645</v>
      </c>
      <c r="L76" s="22" t="s">
        <v>645</v>
      </c>
      <c r="M76" s="22">
        <v>0.97801529899999995</v>
      </c>
      <c r="N76" s="22">
        <v>9.1776747000000006E-2</v>
      </c>
      <c r="O76" s="22">
        <v>0.164481035</v>
      </c>
      <c r="P76" s="22" t="s">
        <v>645</v>
      </c>
      <c r="Q76" s="22" t="s">
        <v>645</v>
      </c>
      <c r="R76" s="22" t="s">
        <v>645</v>
      </c>
      <c r="S76" s="22" t="s">
        <v>645</v>
      </c>
      <c r="T76" s="22" t="s">
        <v>645</v>
      </c>
      <c r="U76" s="22" t="s">
        <v>645</v>
      </c>
      <c r="V76" s="23">
        <v>5788.5707469999998</v>
      </c>
      <c r="W76" s="23">
        <v>125.5760014</v>
      </c>
      <c r="X76" s="23">
        <v>85.981328230000003</v>
      </c>
      <c r="Y76" s="23" t="s">
        <v>645</v>
      </c>
      <c r="Z76" s="23" t="s">
        <v>645</v>
      </c>
      <c r="AA76" s="23" t="s">
        <v>645</v>
      </c>
      <c r="AB76" s="23" t="s">
        <v>645</v>
      </c>
      <c r="AC76" s="23" t="s">
        <v>645</v>
      </c>
      <c r="AD76" s="23" t="s">
        <v>645</v>
      </c>
      <c r="AE76" s="22">
        <v>4.4552510649999997</v>
      </c>
      <c r="AF76" s="22">
        <v>0.13223705299999999</v>
      </c>
      <c r="AG76" s="22">
        <v>6.5228693000000004E-2</v>
      </c>
      <c r="AH76" s="22" t="s">
        <v>645</v>
      </c>
      <c r="AI76" s="22" t="s">
        <v>645</v>
      </c>
      <c r="AJ76" s="22" t="s">
        <v>645</v>
      </c>
      <c r="AK76" s="22" t="s">
        <v>645</v>
      </c>
      <c r="AL76" s="22" t="s">
        <v>645</v>
      </c>
      <c r="AM76" s="22" t="s">
        <v>645</v>
      </c>
      <c r="AN76" s="22">
        <v>-3.4177956000000002E-2</v>
      </c>
      <c r="AO76" s="22">
        <v>0.17742576600000001</v>
      </c>
      <c r="AP76" s="22">
        <v>0.13915174799999999</v>
      </c>
      <c r="AQ76" s="22">
        <v>-1.4449365E-2</v>
      </c>
      <c r="AR76" s="22">
        <v>0.10800256</v>
      </c>
      <c r="AS76" s="22">
        <v>0.140390079</v>
      </c>
      <c r="AT76" s="22">
        <v>0.96727649619309852</v>
      </c>
      <c r="AU76" s="22">
        <v>0.2129696056242415</v>
      </c>
      <c r="AV76" s="24">
        <v>0.36913657273616718</v>
      </c>
      <c r="AW76" s="22" t="s">
        <v>645</v>
      </c>
      <c r="AX76" s="22" t="s">
        <v>645</v>
      </c>
      <c r="AY76" s="22" t="s">
        <v>645</v>
      </c>
      <c r="AZ76" s="22" t="s">
        <v>645</v>
      </c>
      <c r="BA76" s="22" t="s">
        <v>645</v>
      </c>
      <c r="BB76" s="24" t="s">
        <v>645</v>
      </c>
      <c r="BC76" s="22" t="s">
        <v>645</v>
      </c>
      <c r="BD76" s="22" t="s">
        <v>645</v>
      </c>
      <c r="BE76" s="22" t="s">
        <v>645</v>
      </c>
      <c r="BF76" s="22" t="s">
        <v>645</v>
      </c>
      <c r="BG76" s="22" t="s">
        <v>645</v>
      </c>
      <c r="BH76" s="24" t="s">
        <v>645</v>
      </c>
      <c r="BI76" s="22">
        <v>9.6163795600000004</v>
      </c>
      <c r="BJ76" s="22">
        <v>0.37741423800000001</v>
      </c>
      <c r="BK76" s="22">
        <v>0.27393437999999998</v>
      </c>
      <c r="BL76" s="22">
        <v>4.1340865057755254</v>
      </c>
      <c r="BM76" s="22">
        <v>2.400420945089198</v>
      </c>
      <c r="BN76" s="24">
        <v>3.6339979743232247</v>
      </c>
      <c r="BO76" s="23">
        <v>417.49936389999999</v>
      </c>
      <c r="BP76" s="23">
        <v>41.517423309999998</v>
      </c>
      <c r="BQ76" s="23">
        <v>71.016670829999995</v>
      </c>
      <c r="BR76" s="22">
        <v>0.21538040899999999</v>
      </c>
      <c r="BS76" s="22">
        <v>0.100391909</v>
      </c>
      <c r="BT76" s="22">
        <v>6.0210988999999999E-2</v>
      </c>
      <c r="BU76" s="29">
        <v>13.92302619</v>
      </c>
      <c r="BV76" s="29">
        <v>3.3135551999999999E-2</v>
      </c>
      <c r="BW76" s="29">
        <v>3.2488705E-2</v>
      </c>
      <c r="BX76" s="29">
        <v>13.163251280000001</v>
      </c>
      <c r="BY76" s="29">
        <v>2.1707654E-2</v>
      </c>
      <c r="BZ76" s="29">
        <v>2.1827290999999999E-2</v>
      </c>
      <c r="CA76" s="29">
        <v>13.511652639999999</v>
      </c>
      <c r="CB76" s="29">
        <v>2.5824911999999998E-2</v>
      </c>
      <c r="CC76" s="29">
        <v>2.5884291E-2</v>
      </c>
      <c r="CD76" s="29">
        <v>12.94797047</v>
      </c>
      <c r="CE76" s="29">
        <v>2.0565337E-2</v>
      </c>
      <c r="CF76" s="29">
        <v>2.2187786000000001E-2</v>
      </c>
      <c r="CG76" s="29">
        <v>12.792538110000001</v>
      </c>
      <c r="CH76" s="29">
        <v>1.6331099000000002E-2</v>
      </c>
      <c r="CI76" s="29">
        <v>1.7672884999999999E-2</v>
      </c>
      <c r="CJ76" s="29">
        <v>12.74511931</v>
      </c>
      <c r="CK76" s="29">
        <v>1.4050666E-2</v>
      </c>
      <c r="CL76" s="29">
        <v>1.511323E-2</v>
      </c>
      <c r="CM76" s="29">
        <v>11.857677880000001</v>
      </c>
      <c r="CN76" s="29">
        <v>1.1631874E-2</v>
      </c>
      <c r="CO76" s="29">
        <v>1.2436624E-2</v>
      </c>
      <c r="CP76" s="29">
        <v>11.51416659</v>
      </c>
      <c r="CQ76" s="29">
        <v>1.1622700999999999E-2</v>
      </c>
      <c r="CR76" s="29">
        <v>1.2119681E-2</v>
      </c>
      <c r="CS76" s="29">
        <v>11.46411135</v>
      </c>
      <c r="CT76" s="29">
        <v>1.1021352999999999E-2</v>
      </c>
      <c r="CU76" s="29">
        <v>1.1504230000000001E-2</v>
      </c>
      <c r="CV76" s="29">
        <v>11.44061449</v>
      </c>
      <c r="CW76" s="29">
        <v>1.1088298E-2</v>
      </c>
      <c r="CX76" s="29">
        <v>1.1365469E-2</v>
      </c>
      <c r="CY76" s="29">
        <v>11.46088007</v>
      </c>
      <c r="CZ76" s="29">
        <v>1.2399622000000001E-2</v>
      </c>
      <c r="DA76" s="29">
        <v>1.2561675E-2</v>
      </c>
      <c r="DB76" s="29">
        <v>11.435038349999999</v>
      </c>
      <c r="DC76" s="29">
        <v>1.2464672E-2</v>
      </c>
      <c r="DD76" s="29">
        <v>1.2554001E-2</v>
      </c>
      <c r="DE76" s="29" t="s">
        <v>645</v>
      </c>
      <c r="DF76" s="29" t="s">
        <v>645</v>
      </c>
      <c r="DG76" s="29" t="s">
        <v>645</v>
      </c>
      <c r="DH76" s="29" t="s">
        <v>645</v>
      </c>
      <c r="DI76" s="29" t="s">
        <v>645</v>
      </c>
      <c r="DJ76" s="29" t="s">
        <v>645</v>
      </c>
      <c r="DK76" s="29" t="s">
        <v>645</v>
      </c>
      <c r="DL76" s="29" t="s">
        <v>645</v>
      </c>
      <c r="DM76" s="29" t="s">
        <v>645</v>
      </c>
      <c r="DN76" s="29" t="s">
        <v>645</v>
      </c>
      <c r="DO76" s="29" t="s">
        <v>645</v>
      </c>
      <c r="DP76" s="29" t="s">
        <v>645</v>
      </c>
      <c r="DQ76" s="29" t="s">
        <v>645</v>
      </c>
      <c r="DR76" s="29" t="s">
        <v>645</v>
      </c>
      <c r="DS76" s="29" t="s">
        <v>645</v>
      </c>
      <c r="DT76" s="29" t="s">
        <v>645</v>
      </c>
      <c r="DU76" s="29" t="s">
        <v>645</v>
      </c>
      <c r="DV76" s="29" t="s">
        <v>645</v>
      </c>
      <c r="DW76" s="29" t="s">
        <v>645</v>
      </c>
      <c r="DX76" s="29" t="s">
        <v>645</v>
      </c>
      <c r="DY76" s="29" t="s">
        <v>645</v>
      </c>
      <c r="DZ76" s="29" t="s">
        <v>645</v>
      </c>
      <c r="EA76" s="29" t="s">
        <v>645</v>
      </c>
      <c r="EB76" s="29" t="s">
        <v>645</v>
      </c>
      <c r="EC76" s="29" t="s">
        <v>645</v>
      </c>
      <c r="ED76" s="29" t="s">
        <v>645</v>
      </c>
      <c r="EE76" s="29" t="s">
        <v>645</v>
      </c>
      <c r="EF76" s="29" t="s">
        <v>645</v>
      </c>
      <c r="EG76" s="29" t="s">
        <v>645</v>
      </c>
      <c r="EH76" s="29" t="s">
        <v>645</v>
      </c>
      <c r="EI76" s="29" t="s">
        <v>645</v>
      </c>
      <c r="EJ76" s="29" t="s">
        <v>645</v>
      </c>
      <c r="EK76" s="29" t="s">
        <v>645</v>
      </c>
      <c r="EL76" s="29" t="s">
        <v>645</v>
      </c>
      <c r="EM76" s="29" t="s">
        <v>645</v>
      </c>
      <c r="EN76" s="29" t="s">
        <v>645</v>
      </c>
      <c r="EO76" s="29" t="s">
        <v>645</v>
      </c>
      <c r="EP76" s="29" t="s">
        <v>645</v>
      </c>
      <c r="EQ76" s="29" t="s">
        <v>645</v>
      </c>
      <c r="ER76" s="29" t="s">
        <v>645</v>
      </c>
      <c r="ES76" s="29" t="s">
        <v>645</v>
      </c>
      <c r="ET76" s="29" t="s">
        <v>645</v>
      </c>
      <c r="EU76" s="29" t="s">
        <v>645</v>
      </c>
      <c r="EV76" s="29" t="s">
        <v>645</v>
      </c>
      <c r="EW76" s="29" t="s">
        <v>645</v>
      </c>
      <c r="EX76" s="29" t="s">
        <v>645</v>
      </c>
      <c r="EY76" s="29" t="s">
        <v>645</v>
      </c>
      <c r="EZ76" s="29" t="s">
        <v>645</v>
      </c>
      <c r="FA76" s="29" t="s">
        <v>645</v>
      </c>
      <c r="FB76" s="29" t="s">
        <v>645</v>
      </c>
      <c r="FC76" s="29" t="s">
        <v>645</v>
      </c>
      <c r="FD76" s="29" t="s">
        <v>645</v>
      </c>
      <c r="FE76" s="29" t="s">
        <v>645</v>
      </c>
      <c r="FF76" s="29" t="s">
        <v>645</v>
      </c>
      <c r="FG76" s="29" t="s">
        <v>645</v>
      </c>
      <c r="FH76" s="29" t="s">
        <v>645</v>
      </c>
      <c r="FI76" s="29" t="s">
        <v>645</v>
      </c>
      <c r="FJ76" s="29" t="s">
        <v>645</v>
      </c>
      <c r="FK76" s="29" t="s">
        <v>645</v>
      </c>
      <c r="FL76" s="29" t="s">
        <v>645</v>
      </c>
      <c r="FM76" s="29" t="s">
        <v>645</v>
      </c>
      <c r="FN76" s="29" t="s">
        <v>645</v>
      </c>
      <c r="FO76" s="29" t="s">
        <v>645</v>
      </c>
      <c r="FP76" s="29" t="s">
        <v>645</v>
      </c>
      <c r="FQ76" s="29" t="s">
        <v>645</v>
      </c>
      <c r="FR76" s="29" t="s">
        <v>645</v>
      </c>
      <c r="FS76" s="29" t="s">
        <v>645</v>
      </c>
      <c r="FT76" s="29" t="s">
        <v>645</v>
      </c>
      <c r="FU76" s="29" t="s">
        <v>645</v>
      </c>
      <c r="FV76" s="29" t="s">
        <v>645</v>
      </c>
      <c r="FW76" s="29" t="s">
        <v>645</v>
      </c>
      <c r="FX76" s="29" t="s">
        <v>645</v>
      </c>
      <c r="FY76" s="29" t="s">
        <v>645</v>
      </c>
      <c r="FZ76" s="29" t="s">
        <v>645</v>
      </c>
      <c r="GA76" s="29" t="s">
        <v>645</v>
      </c>
      <c r="GB76" s="29" t="s">
        <v>645</v>
      </c>
      <c r="GC76" s="29" t="s">
        <v>645</v>
      </c>
      <c r="GD76" s="29" t="s">
        <v>645</v>
      </c>
      <c r="GE76" s="29" t="s">
        <v>645</v>
      </c>
      <c r="GF76" s="29" t="s">
        <v>645</v>
      </c>
      <c r="GG76" s="29" t="s">
        <v>645</v>
      </c>
      <c r="GH76" s="29" t="s">
        <v>645</v>
      </c>
      <c r="GI76" s="29" t="s">
        <v>645</v>
      </c>
      <c r="GJ76" s="29" t="s">
        <v>645</v>
      </c>
      <c r="GK76" s="29" t="s">
        <v>645</v>
      </c>
      <c r="GL76" s="29" t="s">
        <v>645</v>
      </c>
      <c r="GM76" s="29" t="s">
        <v>645</v>
      </c>
      <c r="GN76" s="29" t="s">
        <v>645</v>
      </c>
      <c r="GO76" s="29" t="s">
        <v>645</v>
      </c>
      <c r="GP76" s="29" t="s">
        <v>645</v>
      </c>
      <c r="GQ76" s="29" t="s">
        <v>645</v>
      </c>
      <c r="GR76" s="29" t="s">
        <v>645</v>
      </c>
      <c r="GS76" s="29" t="s">
        <v>645</v>
      </c>
      <c r="GT76" s="29" t="s">
        <v>645</v>
      </c>
      <c r="GU76" s="29" t="s">
        <v>645</v>
      </c>
      <c r="GV76" s="29" t="s">
        <v>645</v>
      </c>
      <c r="GW76" s="29" t="s">
        <v>645</v>
      </c>
      <c r="GX76" s="29" t="s">
        <v>645</v>
      </c>
      <c r="GY76" s="29" t="s">
        <v>645</v>
      </c>
      <c r="GZ76" s="29" t="s">
        <v>645</v>
      </c>
      <c r="HA76" s="29" t="s">
        <v>645</v>
      </c>
      <c r="HB76" s="29" t="s">
        <v>645</v>
      </c>
      <c r="HC76" s="29" t="s">
        <v>645</v>
      </c>
      <c r="HD76" s="29" t="s">
        <v>645</v>
      </c>
      <c r="HE76" s="29" t="s">
        <v>645</v>
      </c>
      <c r="HF76" s="29" t="s">
        <v>645</v>
      </c>
      <c r="HG76" s="29" t="s">
        <v>645</v>
      </c>
      <c r="HH76" s="29" t="s">
        <v>645</v>
      </c>
      <c r="HI76" s="29">
        <v>9.2153369909999991</v>
      </c>
      <c r="HJ76" s="29">
        <v>1.445149123</v>
      </c>
      <c r="HK76" s="29">
        <v>0.92171672500000001</v>
      </c>
    </row>
  </sheetData>
  <sortState ref="A2:AZ59">
    <sortCondition ref="A2:A5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BQ104"/>
  <sheetViews>
    <sheetView workbookViewId="0">
      <pane xSplit="2" ySplit="2" topLeftCell="C55" activePane="bottomRight" state="frozen"/>
      <selection pane="topRight" activeCell="C1" sqref="C1"/>
      <selection pane="bottomLeft" activeCell="A3" sqref="A3"/>
      <selection pane="bottomRight" activeCell="B84" sqref="B84"/>
    </sheetView>
  </sheetViews>
  <sheetFormatPr baseColWidth="10" defaultRowHeight="15" x14ac:dyDescent="0"/>
  <cols>
    <col min="1" max="1" width="15" style="3" bestFit="1" customWidth="1"/>
    <col min="2" max="2" width="10.83203125" style="3"/>
    <col min="3" max="3" width="7.1640625" style="3" bestFit="1" customWidth="1"/>
    <col min="4" max="6" width="10.83203125" style="3"/>
    <col min="7" max="7" width="10.83203125" style="11"/>
    <col min="8" max="14" width="10.83203125" style="3"/>
    <col min="15" max="15" width="15.6640625" style="3" customWidth="1"/>
    <col min="16" max="16" width="13.83203125" style="3" customWidth="1"/>
    <col min="17" max="52" width="10.83203125" style="3"/>
    <col min="53" max="53" width="15.1640625" style="3" customWidth="1"/>
    <col min="54" max="16384" width="10.83203125" style="3"/>
  </cols>
  <sheetData>
    <row r="1" spans="1:64">
      <c r="A1" t="s">
        <v>62</v>
      </c>
      <c r="B1" s="3" t="s">
        <v>573</v>
      </c>
      <c r="C1" t="s">
        <v>63</v>
      </c>
      <c r="D1" s="3" t="s">
        <v>64</v>
      </c>
      <c r="E1" t="s">
        <v>65</v>
      </c>
      <c r="F1" t="s">
        <v>66</v>
      </c>
      <c r="G1" s="7" t="s">
        <v>496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c r="AL1" t="s">
        <v>97</v>
      </c>
      <c r="AM1" t="s">
        <v>98</v>
      </c>
      <c r="AN1" t="s">
        <v>99</v>
      </c>
      <c r="AO1" t="s">
        <v>100</v>
      </c>
      <c r="AP1" t="s">
        <v>101</v>
      </c>
      <c r="AQ1" t="s">
        <v>102</v>
      </c>
      <c r="AR1" t="s">
        <v>103</v>
      </c>
      <c r="AS1" t="s">
        <v>104</v>
      </c>
      <c r="AT1" t="s">
        <v>105</v>
      </c>
      <c r="AU1" t="s">
        <v>106</v>
      </c>
      <c r="AV1" t="s">
        <v>107</v>
      </c>
      <c r="AW1" t="s">
        <v>108</v>
      </c>
      <c r="AX1" t="s">
        <v>109</v>
      </c>
      <c r="AY1" t="s">
        <v>110</v>
      </c>
      <c r="AZ1" t="s">
        <v>111</v>
      </c>
      <c r="BA1" t="s">
        <v>112</v>
      </c>
      <c r="BB1" t="s">
        <v>113</v>
      </c>
      <c r="BC1" t="s">
        <v>114</v>
      </c>
      <c r="BD1" t="s">
        <v>115</v>
      </c>
      <c r="BE1" t="s">
        <v>116</v>
      </c>
      <c r="BF1" t="s">
        <v>117</v>
      </c>
      <c r="BG1" t="s">
        <v>118</v>
      </c>
      <c r="BH1" t="s">
        <v>119</v>
      </c>
      <c r="BI1" t="s">
        <v>120</v>
      </c>
      <c r="BJ1" t="s">
        <v>121</v>
      </c>
      <c r="BK1" t="s">
        <v>122</v>
      </c>
      <c r="BL1" t="s">
        <v>123</v>
      </c>
    </row>
    <row r="2" spans="1:64">
      <c r="A2" t="s">
        <v>124</v>
      </c>
      <c r="B2" t="s">
        <v>125</v>
      </c>
      <c r="C2" t="s">
        <v>124</v>
      </c>
      <c r="D2" t="s">
        <v>125</v>
      </c>
      <c r="E2" t="s">
        <v>125</v>
      </c>
      <c r="F2" t="s">
        <v>124</v>
      </c>
      <c r="G2" s="7"/>
      <c r="H2" t="s">
        <v>125</v>
      </c>
      <c r="I2" t="s">
        <v>124</v>
      </c>
      <c r="J2" t="s">
        <v>126</v>
      </c>
      <c r="K2" t="s">
        <v>127</v>
      </c>
      <c r="L2" t="s">
        <v>128</v>
      </c>
      <c r="M2" t="s">
        <v>125</v>
      </c>
      <c r="N2" t="s">
        <v>124</v>
      </c>
      <c r="O2" t="s">
        <v>129</v>
      </c>
      <c r="P2" t="s">
        <v>129</v>
      </c>
      <c r="Q2" t="s">
        <v>125</v>
      </c>
      <c r="R2" t="s">
        <v>130</v>
      </c>
      <c r="S2" t="s">
        <v>130</v>
      </c>
      <c r="T2" t="s">
        <v>130</v>
      </c>
      <c r="U2" t="s">
        <v>130</v>
      </c>
      <c r="V2" t="s">
        <v>130</v>
      </c>
      <c r="W2" t="s">
        <v>130</v>
      </c>
      <c r="X2" t="s">
        <v>130</v>
      </c>
      <c r="Y2" t="s">
        <v>130</v>
      </c>
      <c r="Z2" t="s">
        <v>130</v>
      </c>
      <c r="AA2" t="s">
        <v>130</v>
      </c>
      <c r="AB2" t="s">
        <v>130</v>
      </c>
      <c r="AC2" t="s">
        <v>130</v>
      </c>
      <c r="AD2" t="s">
        <v>130</v>
      </c>
      <c r="AE2" t="s">
        <v>130</v>
      </c>
      <c r="AF2" t="s">
        <v>130</v>
      </c>
      <c r="AG2" t="s">
        <v>130</v>
      </c>
      <c r="AH2" t="s">
        <v>130</v>
      </c>
      <c r="AI2" t="s">
        <v>130</v>
      </c>
      <c r="AJ2" t="s">
        <v>130</v>
      </c>
      <c r="AK2" t="s">
        <v>130</v>
      </c>
      <c r="AL2" t="s">
        <v>130</v>
      </c>
      <c r="AM2" t="s">
        <v>130</v>
      </c>
      <c r="AN2" t="s">
        <v>130</v>
      </c>
      <c r="AO2" t="s">
        <v>130</v>
      </c>
      <c r="AP2" t="s">
        <v>130</v>
      </c>
      <c r="AQ2" t="s">
        <v>130</v>
      </c>
      <c r="AR2" t="s">
        <v>130</v>
      </c>
      <c r="AS2" t="s">
        <v>125</v>
      </c>
      <c r="AT2" t="s">
        <v>125</v>
      </c>
      <c r="AU2" t="s">
        <v>124</v>
      </c>
      <c r="AV2" t="s">
        <v>125</v>
      </c>
      <c r="AW2" t="s">
        <v>125</v>
      </c>
      <c r="AX2" t="s">
        <v>125</v>
      </c>
      <c r="AY2" t="s">
        <v>125</v>
      </c>
      <c r="AZ2" t="s">
        <v>125</v>
      </c>
      <c r="BA2" t="s">
        <v>129</v>
      </c>
      <c r="BB2" t="s">
        <v>130</v>
      </c>
      <c r="BC2" t="s">
        <v>130</v>
      </c>
      <c r="BD2" t="s">
        <v>130</v>
      </c>
      <c r="BE2" t="s">
        <v>130</v>
      </c>
      <c r="BF2" t="s">
        <v>130</v>
      </c>
      <c r="BG2" t="s">
        <v>130</v>
      </c>
      <c r="BH2" t="s">
        <v>124</v>
      </c>
      <c r="BI2" t="s">
        <v>124</v>
      </c>
      <c r="BJ2" t="s">
        <v>124</v>
      </c>
      <c r="BK2" t="s">
        <v>130</v>
      </c>
      <c r="BL2" t="s">
        <v>125</v>
      </c>
    </row>
    <row r="3" spans="1:64">
      <c r="A3">
        <v>201160662</v>
      </c>
      <c r="B3" s="3" t="s">
        <v>571</v>
      </c>
      <c r="C3" s="3">
        <v>4</v>
      </c>
      <c r="D3" s="3" t="s">
        <v>141</v>
      </c>
      <c r="E3" t="s">
        <v>142</v>
      </c>
      <c r="F3">
        <v>1</v>
      </c>
      <c r="G3" s="7"/>
      <c r="H3" t="s">
        <v>133</v>
      </c>
      <c r="I3">
        <v>3</v>
      </c>
      <c r="J3" t="s">
        <v>143</v>
      </c>
      <c r="K3" t="s">
        <v>144</v>
      </c>
      <c r="L3" t="s">
        <v>134</v>
      </c>
      <c r="M3" t="s">
        <v>135</v>
      </c>
      <c r="N3"/>
      <c r="O3" s="4">
        <v>41789.673217592594</v>
      </c>
      <c r="P3" s="4">
        <v>41871.836747685185</v>
      </c>
      <c r="Q3" t="s">
        <v>145</v>
      </c>
      <c r="R3">
        <v>12.8</v>
      </c>
      <c r="S3">
        <v>1.4</v>
      </c>
      <c r="T3">
        <v>-46.3</v>
      </c>
      <c r="U3">
        <v>1.8</v>
      </c>
      <c r="V3"/>
      <c r="W3"/>
      <c r="X3"/>
      <c r="Y3"/>
      <c r="Z3">
        <v>12.554</v>
      </c>
      <c r="AA3">
        <v>0.02</v>
      </c>
      <c r="AB3">
        <v>12.161</v>
      </c>
      <c r="AC3">
        <v>0.02</v>
      </c>
      <c r="AD3">
        <v>12.276</v>
      </c>
      <c r="AE3">
        <v>0.02</v>
      </c>
      <c r="AF3">
        <v>12.071</v>
      </c>
      <c r="AG3">
        <v>7.0000000000000007E-2</v>
      </c>
      <c r="AH3">
        <v>12.006</v>
      </c>
      <c r="AI3">
        <v>7.0000000000000007E-2</v>
      </c>
      <c r="AJ3"/>
      <c r="AK3"/>
      <c r="AL3">
        <v>11.163</v>
      </c>
      <c r="AM3">
        <v>2.5999999999999999E-2</v>
      </c>
      <c r="AN3">
        <v>10.848000000000001</v>
      </c>
      <c r="AO3">
        <v>2.5999999999999999E-2</v>
      </c>
      <c r="AP3">
        <v>10.797000000000001</v>
      </c>
      <c r="AQ3">
        <v>2.4E-2</v>
      </c>
      <c r="AR3">
        <v>12.122</v>
      </c>
      <c r="AS3" t="s">
        <v>137</v>
      </c>
      <c r="AT3" t="s">
        <v>138</v>
      </c>
      <c r="AU3"/>
      <c r="AV3"/>
      <c r="AW3"/>
      <c r="AX3" t="s">
        <v>146</v>
      </c>
      <c r="AY3" t="s">
        <v>147</v>
      </c>
      <c r="AZ3"/>
      <c r="BA3" s="4">
        <v>41993.281921296293</v>
      </c>
      <c r="BB3"/>
      <c r="BC3"/>
      <c r="BD3"/>
      <c r="BE3"/>
      <c r="BF3"/>
      <c r="BG3"/>
      <c r="BH3">
        <v>6</v>
      </c>
      <c r="BI3">
        <v>4</v>
      </c>
      <c r="BJ3">
        <v>16</v>
      </c>
      <c r="BK3"/>
      <c r="BL3"/>
    </row>
    <row r="4" spans="1:64">
      <c r="A4">
        <v>201207683</v>
      </c>
      <c r="B4" s="3" t="s">
        <v>571</v>
      </c>
      <c r="C4" s="3">
        <v>4</v>
      </c>
      <c r="D4" s="3" t="s">
        <v>132</v>
      </c>
      <c r="E4" t="s">
        <v>149</v>
      </c>
      <c r="F4">
        <v>1</v>
      </c>
      <c r="G4" s="7"/>
      <c r="H4" t="s">
        <v>133</v>
      </c>
      <c r="I4">
        <v>3</v>
      </c>
      <c r="J4" t="s">
        <v>150</v>
      </c>
      <c r="K4" t="s">
        <v>151</v>
      </c>
      <c r="L4" t="s">
        <v>134</v>
      </c>
      <c r="M4" t="s">
        <v>135</v>
      </c>
      <c r="N4"/>
      <c r="O4" s="4">
        <v>41789.673217592594</v>
      </c>
      <c r="P4" s="4">
        <v>41871.836747685185</v>
      </c>
      <c r="Q4" t="s">
        <v>139</v>
      </c>
      <c r="R4">
        <v>-13.2</v>
      </c>
      <c r="S4">
        <v>2.2999999999999998</v>
      </c>
      <c r="T4">
        <v>-4.9000000000000004</v>
      </c>
      <c r="U4">
        <v>2.5</v>
      </c>
      <c r="V4"/>
      <c r="W4"/>
      <c r="X4"/>
      <c r="Y4"/>
      <c r="Z4">
        <v>11.829000000000001</v>
      </c>
      <c r="AA4">
        <v>0.182</v>
      </c>
      <c r="AB4">
        <v>10.917</v>
      </c>
      <c r="AC4">
        <v>0.105</v>
      </c>
      <c r="AD4">
        <v>11.157999999999999</v>
      </c>
      <c r="AE4">
        <v>0.02</v>
      </c>
      <c r="AF4">
        <v>10.601000000000001</v>
      </c>
      <c r="AG4">
        <v>0.02</v>
      </c>
      <c r="AH4">
        <v>10.423999999999999</v>
      </c>
      <c r="AI4">
        <v>0.14000000000000001</v>
      </c>
      <c r="AJ4"/>
      <c r="AK4"/>
      <c r="AL4">
        <v>9.4209999999999994</v>
      </c>
      <c r="AM4">
        <v>2.4E-2</v>
      </c>
      <c r="AN4">
        <v>8.9860000000000007</v>
      </c>
      <c r="AO4">
        <v>2.1999999999999999E-2</v>
      </c>
      <c r="AP4">
        <v>8.8870000000000005</v>
      </c>
      <c r="AQ4">
        <v>2.1000000000000001E-2</v>
      </c>
      <c r="AR4">
        <v>10.644</v>
      </c>
      <c r="AS4" t="s">
        <v>137</v>
      </c>
      <c r="AT4" t="s">
        <v>138</v>
      </c>
      <c r="AU4"/>
      <c r="AV4" t="s">
        <v>152</v>
      </c>
      <c r="AW4"/>
      <c r="AX4" t="s">
        <v>153</v>
      </c>
      <c r="AY4" t="s">
        <v>154</v>
      </c>
      <c r="AZ4"/>
      <c r="BA4" s="4">
        <v>41993.292511574073</v>
      </c>
      <c r="BB4"/>
      <c r="BC4"/>
      <c r="BD4"/>
      <c r="BE4"/>
      <c r="BF4"/>
      <c r="BG4"/>
      <c r="BH4">
        <v>11</v>
      </c>
      <c r="BI4">
        <v>2</v>
      </c>
      <c r="BJ4">
        <v>34</v>
      </c>
      <c r="BK4"/>
      <c r="BL4"/>
    </row>
    <row r="5" spans="1:64">
      <c r="A5">
        <v>201208431</v>
      </c>
      <c r="B5" s="3" t="s">
        <v>572</v>
      </c>
      <c r="C5" s="3">
        <v>2</v>
      </c>
      <c r="D5" s="3" t="s">
        <v>155</v>
      </c>
      <c r="E5" t="s">
        <v>156</v>
      </c>
      <c r="F5">
        <v>1</v>
      </c>
      <c r="G5" s="7"/>
      <c r="H5" t="s">
        <v>133</v>
      </c>
      <c r="I5">
        <v>3</v>
      </c>
      <c r="J5" t="s">
        <v>157</v>
      </c>
      <c r="K5" t="s">
        <v>158</v>
      </c>
      <c r="L5" t="s">
        <v>134</v>
      </c>
      <c r="M5" t="s">
        <v>135</v>
      </c>
      <c r="N5"/>
      <c r="O5" s="4">
        <v>41789.673217592594</v>
      </c>
      <c r="P5" s="4">
        <v>41871.836747685185</v>
      </c>
      <c r="Q5" t="s">
        <v>139</v>
      </c>
      <c r="R5">
        <v>-27.8</v>
      </c>
      <c r="S5">
        <v>3.6</v>
      </c>
      <c r="T5">
        <v>1</v>
      </c>
      <c r="U5">
        <v>4.0999999999999996</v>
      </c>
      <c r="V5"/>
      <c r="W5"/>
      <c r="X5"/>
      <c r="Y5"/>
      <c r="Z5">
        <v>16.228999999999999</v>
      </c>
      <c r="AA5">
        <v>0.05</v>
      </c>
      <c r="AB5">
        <v>14.907</v>
      </c>
      <c r="AC5">
        <v>0.03</v>
      </c>
      <c r="AD5">
        <v>15.601000000000001</v>
      </c>
      <c r="AE5">
        <v>0.04</v>
      </c>
      <c r="AF5">
        <v>14.298</v>
      </c>
      <c r="AG5">
        <v>7.0000000000000007E-2</v>
      </c>
      <c r="AH5">
        <v>13.898</v>
      </c>
      <c r="AI5">
        <v>0.12</v>
      </c>
      <c r="AJ5"/>
      <c r="AK5"/>
      <c r="AL5">
        <v>12.367000000000001</v>
      </c>
      <c r="AM5">
        <v>2.1999999999999999E-2</v>
      </c>
      <c r="AN5">
        <v>11.747</v>
      </c>
      <c r="AO5">
        <v>2.4E-2</v>
      </c>
      <c r="AP5">
        <v>11.571</v>
      </c>
      <c r="AQ5">
        <v>2.3E-2</v>
      </c>
      <c r="AR5">
        <v>14.409000000000001</v>
      </c>
      <c r="AS5" t="s">
        <v>137</v>
      </c>
      <c r="AT5" t="s">
        <v>138</v>
      </c>
      <c r="AU5"/>
      <c r="AV5"/>
      <c r="AW5"/>
      <c r="AX5" t="s">
        <v>159</v>
      </c>
      <c r="AY5" t="s">
        <v>160</v>
      </c>
      <c r="AZ5"/>
      <c r="BA5" s="4">
        <v>41993.293402777781</v>
      </c>
      <c r="BB5"/>
      <c r="BC5"/>
      <c r="BD5"/>
      <c r="BE5"/>
      <c r="BF5"/>
      <c r="BG5"/>
      <c r="BH5">
        <v>6</v>
      </c>
      <c r="BI5">
        <v>1</v>
      </c>
      <c r="BJ5">
        <v>13</v>
      </c>
      <c r="BK5"/>
      <c r="BL5"/>
    </row>
    <row r="6" spans="1:64">
      <c r="A6">
        <v>201246763</v>
      </c>
      <c r="B6" s="3" t="s">
        <v>571</v>
      </c>
      <c r="C6" s="3">
        <v>4</v>
      </c>
      <c r="D6" s="3" t="s">
        <v>132</v>
      </c>
      <c r="E6" t="s">
        <v>161</v>
      </c>
      <c r="F6">
        <v>1</v>
      </c>
      <c r="H6" t="s">
        <v>133</v>
      </c>
      <c r="I6">
        <v>3</v>
      </c>
      <c r="J6" t="s">
        <v>162</v>
      </c>
      <c r="K6" t="s">
        <v>163</v>
      </c>
      <c r="L6" t="s">
        <v>134</v>
      </c>
      <c r="M6" t="s">
        <v>135</v>
      </c>
      <c r="N6"/>
      <c r="O6" s="4">
        <v>41789.673217592594</v>
      </c>
      <c r="P6" s="4">
        <v>41871.836747685185</v>
      </c>
      <c r="Q6" t="s">
        <v>145</v>
      </c>
      <c r="R6">
        <v>-3</v>
      </c>
      <c r="S6">
        <v>2</v>
      </c>
      <c r="T6">
        <v>-18.600000000000001</v>
      </c>
      <c r="U6">
        <v>2.1</v>
      </c>
      <c r="V6"/>
      <c r="W6"/>
      <c r="X6"/>
      <c r="Y6"/>
      <c r="Z6">
        <v>12.425000000000001</v>
      </c>
      <c r="AA6">
        <v>0.27300000000000002</v>
      </c>
      <c r="AB6">
        <v>11.920999999999999</v>
      </c>
      <c r="AC6">
        <v>0.22600000000000001</v>
      </c>
      <c r="AD6">
        <v>12.25</v>
      </c>
      <c r="AE6">
        <v>0.02</v>
      </c>
      <c r="AF6">
        <v>11.912000000000001</v>
      </c>
      <c r="AG6">
        <v>0.01</v>
      </c>
      <c r="AH6">
        <v>11.789</v>
      </c>
      <c r="AI6">
        <v>0.03</v>
      </c>
      <c r="AJ6"/>
      <c r="AK6"/>
      <c r="AL6">
        <v>10.968999999999999</v>
      </c>
      <c r="AM6">
        <v>2.4E-2</v>
      </c>
      <c r="AN6">
        <v>10.695</v>
      </c>
      <c r="AO6">
        <v>2.1999999999999999E-2</v>
      </c>
      <c r="AP6">
        <v>10.669</v>
      </c>
      <c r="AQ6">
        <v>2.3E-2</v>
      </c>
      <c r="AR6">
        <v>11.928000000000001</v>
      </c>
      <c r="AS6" t="s">
        <v>137</v>
      </c>
      <c r="AT6" t="s">
        <v>138</v>
      </c>
      <c r="AU6"/>
      <c r="AV6" t="s">
        <v>164</v>
      </c>
      <c r="AW6"/>
      <c r="AX6" t="s">
        <v>165</v>
      </c>
      <c r="AY6" t="s">
        <v>166</v>
      </c>
      <c r="AZ6"/>
      <c r="BA6" s="4">
        <v>41993.164421296293</v>
      </c>
      <c r="BB6"/>
      <c r="BC6"/>
      <c r="BD6"/>
      <c r="BE6"/>
      <c r="BF6"/>
      <c r="BG6"/>
      <c r="BH6">
        <v>2</v>
      </c>
      <c r="BI6">
        <v>4</v>
      </c>
      <c r="BJ6">
        <v>4</v>
      </c>
      <c r="BK6"/>
      <c r="BL6"/>
    </row>
    <row r="7" spans="1:64">
      <c r="A7">
        <v>201253025</v>
      </c>
      <c r="B7" s="3" t="s">
        <v>131</v>
      </c>
      <c r="C7" s="3">
        <v>4</v>
      </c>
      <c r="D7" s="3" t="s">
        <v>132</v>
      </c>
      <c r="E7" t="s">
        <v>167</v>
      </c>
      <c r="F7">
        <v>1</v>
      </c>
      <c r="G7" s="7" t="s">
        <v>641</v>
      </c>
      <c r="H7" t="s">
        <v>133</v>
      </c>
      <c r="I7">
        <v>3</v>
      </c>
      <c r="J7" t="s">
        <v>168</v>
      </c>
      <c r="K7" t="s">
        <v>169</v>
      </c>
      <c r="L7" t="s">
        <v>134</v>
      </c>
      <c r="M7" t="s">
        <v>135</v>
      </c>
      <c r="N7"/>
      <c r="O7" s="4">
        <v>41789.673217592594</v>
      </c>
      <c r="P7" s="4">
        <v>41871.836747685185</v>
      </c>
      <c r="Q7" t="s">
        <v>170</v>
      </c>
      <c r="R7">
        <v>15.1</v>
      </c>
      <c r="S7">
        <v>2.5</v>
      </c>
      <c r="T7">
        <v>0.2</v>
      </c>
      <c r="U7">
        <v>1.7</v>
      </c>
      <c r="V7"/>
      <c r="W7"/>
      <c r="X7"/>
      <c r="Y7"/>
      <c r="Z7">
        <v>13.641999999999999</v>
      </c>
      <c r="AA7">
        <v>0.12</v>
      </c>
      <c r="AB7">
        <v>13.003</v>
      </c>
      <c r="AC7">
        <v>0.12</v>
      </c>
      <c r="AD7">
        <v>13.243</v>
      </c>
      <c r="AE7">
        <v>0.13</v>
      </c>
      <c r="AF7">
        <v>12.808999999999999</v>
      </c>
      <c r="AG7">
        <v>0.14000000000000001</v>
      </c>
      <c r="AH7">
        <v>12.693</v>
      </c>
      <c r="AI7">
        <v>0.15</v>
      </c>
      <c r="AJ7"/>
      <c r="AK7"/>
      <c r="AL7">
        <v>11.935</v>
      </c>
      <c r="AM7">
        <v>3.5999999999999997E-2</v>
      </c>
      <c r="AN7">
        <v>11.635999999999999</v>
      </c>
      <c r="AO7">
        <v>0.04</v>
      </c>
      <c r="AP7">
        <v>11.563000000000001</v>
      </c>
      <c r="AQ7">
        <v>2.9000000000000001E-2</v>
      </c>
      <c r="AR7">
        <v>12.858000000000001</v>
      </c>
      <c r="AS7" t="s">
        <v>137</v>
      </c>
      <c r="AT7" t="s">
        <v>138</v>
      </c>
      <c r="AU7"/>
      <c r="AV7"/>
      <c r="AW7"/>
      <c r="AX7" t="s">
        <v>171</v>
      </c>
      <c r="AY7" t="s">
        <v>172</v>
      </c>
      <c r="AZ7"/>
      <c r="BA7" s="4">
        <v>41993.144224537034</v>
      </c>
      <c r="BB7"/>
      <c r="BC7"/>
      <c r="BD7"/>
      <c r="BE7"/>
      <c r="BF7"/>
      <c r="BG7"/>
      <c r="BH7">
        <v>2</v>
      </c>
      <c r="BI7">
        <v>4</v>
      </c>
      <c r="BJ7">
        <v>4</v>
      </c>
      <c r="BK7"/>
      <c r="BL7"/>
    </row>
    <row r="8" spans="1:64">
      <c r="A8">
        <v>201257461</v>
      </c>
      <c r="B8" s="3" t="s">
        <v>492</v>
      </c>
      <c r="C8" s="3">
        <v>2</v>
      </c>
      <c r="D8" s="3" t="s">
        <v>155</v>
      </c>
      <c r="E8" t="s">
        <v>173</v>
      </c>
      <c r="F8">
        <v>1</v>
      </c>
      <c r="G8" s="7"/>
      <c r="H8" t="s">
        <v>133</v>
      </c>
      <c r="I8">
        <v>3</v>
      </c>
      <c r="J8" t="s">
        <v>174</v>
      </c>
      <c r="K8" t="s">
        <v>175</v>
      </c>
      <c r="L8" t="s">
        <v>134</v>
      </c>
      <c r="M8" t="s">
        <v>135</v>
      </c>
      <c r="N8"/>
      <c r="O8" s="4">
        <v>41789.673217592594</v>
      </c>
      <c r="P8" s="4">
        <v>41871.836747685185</v>
      </c>
      <c r="Q8" t="s">
        <v>139</v>
      </c>
      <c r="R8">
        <v>-13</v>
      </c>
      <c r="S8">
        <v>3.5</v>
      </c>
      <c r="T8">
        <v>-4</v>
      </c>
      <c r="U8">
        <v>3.9</v>
      </c>
      <c r="V8"/>
      <c r="W8"/>
      <c r="X8"/>
      <c r="Y8"/>
      <c r="Z8">
        <v>12.882</v>
      </c>
      <c r="AA8">
        <v>0.30199999999999999</v>
      </c>
      <c r="AB8">
        <v>11.667999999999999</v>
      </c>
      <c r="AC8">
        <v>0.13800000000000001</v>
      </c>
      <c r="AD8">
        <v>12.254</v>
      </c>
      <c r="AE8">
        <v>0.04</v>
      </c>
      <c r="AF8">
        <v>11.491</v>
      </c>
      <c r="AG8">
        <v>0.01</v>
      </c>
      <c r="AH8">
        <v>11.193</v>
      </c>
      <c r="AI8">
        <v>0.02</v>
      </c>
      <c r="AJ8"/>
      <c r="AK8"/>
      <c r="AL8">
        <v>9.9939999999999998</v>
      </c>
      <c r="AM8">
        <v>2.3E-2</v>
      </c>
      <c r="AN8">
        <v>9.4789999999999992</v>
      </c>
      <c r="AO8">
        <v>2.4E-2</v>
      </c>
      <c r="AP8">
        <v>9.3680000000000003</v>
      </c>
      <c r="AQ8">
        <v>2.3E-2</v>
      </c>
      <c r="AR8">
        <v>11.510999999999999</v>
      </c>
      <c r="AS8" t="s">
        <v>137</v>
      </c>
      <c r="AT8" t="s">
        <v>138</v>
      </c>
      <c r="AU8"/>
      <c r="AV8" t="s">
        <v>176</v>
      </c>
      <c r="AW8"/>
      <c r="AX8" t="s">
        <v>177</v>
      </c>
      <c r="AY8" t="s">
        <v>178</v>
      </c>
      <c r="AZ8"/>
      <c r="BA8" s="4">
        <v>41993.283310185187</v>
      </c>
      <c r="BB8"/>
      <c r="BC8"/>
      <c r="BD8"/>
      <c r="BE8"/>
      <c r="BF8"/>
      <c r="BG8"/>
      <c r="BH8">
        <v>2</v>
      </c>
      <c r="BI8">
        <v>1</v>
      </c>
      <c r="BJ8">
        <v>1</v>
      </c>
      <c r="BK8"/>
      <c r="BL8"/>
    </row>
    <row r="9" spans="1:64">
      <c r="A9">
        <v>201270464</v>
      </c>
      <c r="B9" s="3" t="s">
        <v>571</v>
      </c>
      <c r="C9" s="3">
        <v>4</v>
      </c>
      <c r="D9" s="3" t="s">
        <v>141</v>
      </c>
      <c r="E9" t="s">
        <v>179</v>
      </c>
      <c r="F9">
        <v>1</v>
      </c>
      <c r="G9" s="7"/>
      <c r="H9" t="s">
        <v>133</v>
      </c>
      <c r="I9">
        <v>3</v>
      </c>
      <c r="J9" t="s">
        <v>180</v>
      </c>
      <c r="K9" t="s">
        <v>181</v>
      </c>
      <c r="L9" t="s">
        <v>134</v>
      </c>
      <c r="M9" t="s">
        <v>135</v>
      </c>
      <c r="N9"/>
      <c r="O9" s="4">
        <v>41789.673217592594</v>
      </c>
      <c r="P9" s="4">
        <v>41871.836747685185</v>
      </c>
      <c r="Q9" t="s">
        <v>182</v>
      </c>
      <c r="R9">
        <v>-16.66</v>
      </c>
      <c r="S9">
        <v>1.49</v>
      </c>
      <c r="T9">
        <v>-10.7</v>
      </c>
      <c r="U9">
        <v>1.03</v>
      </c>
      <c r="V9">
        <v>1.38</v>
      </c>
      <c r="W9">
        <v>1.37</v>
      </c>
      <c r="X9"/>
      <c r="Y9"/>
      <c r="Z9">
        <v>9.4410000000000007</v>
      </c>
      <c r="AA9">
        <v>2.3E-2</v>
      </c>
      <c r="AB9">
        <v>9.1159999999999997</v>
      </c>
      <c r="AC9">
        <v>2.1000000000000001E-2</v>
      </c>
      <c r="AD9">
        <v>10.029</v>
      </c>
      <c r="AE9">
        <v>0.12</v>
      </c>
      <c r="AF9">
        <v>9.52</v>
      </c>
      <c r="AG9">
        <v>0.33</v>
      </c>
      <c r="AH9">
        <v>9.1189999999999998</v>
      </c>
      <c r="AI9">
        <v>0.06</v>
      </c>
      <c r="AJ9"/>
      <c r="AK9"/>
      <c r="AL9">
        <v>8.5259999999999998</v>
      </c>
      <c r="AM9">
        <v>3.4000000000000002E-2</v>
      </c>
      <c r="AN9">
        <v>8.4870000000000001</v>
      </c>
      <c r="AO9">
        <v>4.2000000000000003E-2</v>
      </c>
      <c r="AP9">
        <v>8.4380000000000006</v>
      </c>
      <c r="AQ9">
        <v>2.3E-2</v>
      </c>
      <c r="AR9">
        <v>9.3919999999999995</v>
      </c>
      <c r="AS9" t="s">
        <v>137</v>
      </c>
      <c r="AT9" t="s">
        <v>138</v>
      </c>
      <c r="AU9">
        <v>55390</v>
      </c>
      <c r="AV9" t="s">
        <v>183</v>
      </c>
      <c r="AW9"/>
      <c r="AX9" t="s">
        <v>184</v>
      </c>
      <c r="AY9" t="s">
        <v>185</v>
      </c>
      <c r="AZ9"/>
      <c r="BA9" s="4">
        <v>41993.171041666668</v>
      </c>
      <c r="BB9"/>
      <c r="BC9"/>
      <c r="BD9"/>
      <c r="BE9"/>
      <c r="BF9"/>
      <c r="BG9"/>
      <c r="BH9">
        <v>16</v>
      </c>
      <c r="BI9">
        <v>1</v>
      </c>
      <c r="BJ9">
        <v>53</v>
      </c>
      <c r="BK9"/>
      <c r="BL9"/>
    </row>
    <row r="10" spans="1:64">
      <c r="A10">
        <v>201295312</v>
      </c>
      <c r="B10" s="3" t="s">
        <v>570</v>
      </c>
      <c r="C10" s="3">
        <v>2</v>
      </c>
      <c r="D10" s="3" t="s">
        <v>155</v>
      </c>
      <c r="E10" t="s">
        <v>186</v>
      </c>
      <c r="F10">
        <v>1</v>
      </c>
      <c r="G10" s="7" t="s">
        <v>641</v>
      </c>
      <c r="H10" t="s">
        <v>133</v>
      </c>
      <c r="I10">
        <v>3</v>
      </c>
      <c r="J10" t="s">
        <v>187</v>
      </c>
      <c r="K10" t="s">
        <v>188</v>
      </c>
      <c r="L10" t="s">
        <v>134</v>
      </c>
      <c r="M10" t="s">
        <v>135</v>
      </c>
      <c r="N10"/>
      <c r="O10" s="4">
        <v>41789.673217592594</v>
      </c>
      <c r="P10" s="4">
        <v>41871.836747685185</v>
      </c>
      <c r="Q10" t="s">
        <v>145</v>
      </c>
      <c r="R10">
        <v>5.7</v>
      </c>
      <c r="S10">
        <v>1.3</v>
      </c>
      <c r="T10">
        <v>-13.9</v>
      </c>
      <c r="U10">
        <v>1.2</v>
      </c>
      <c r="V10"/>
      <c r="W10"/>
      <c r="X10"/>
      <c r="Y10"/>
      <c r="Z10">
        <v>12.782</v>
      </c>
      <c r="AA10">
        <v>0.04</v>
      </c>
      <c r="AB10">
        <v>12.189</v>
      </c>
      <c r="AC10">
        <v>0.12</v>
      </c>
      <c r="AD10">
        <v>12.401</v>
      </c>
      <c r="AE10">
        <v>0.03</v>
      </c>
      <c r="AF10">
        <v>12.079000000000001</v>
      </c>
      <c r="AG10">
        <v>0.09</v>
      </c>
      <c r="AH10">
        <v>12.007999999999999</v>
      </c>
      <c r="AI10">
        <v>0.21</v>
      </c>
      <c r="AJ10"/>
      <c r="AK10"/>
      <c r="AL10">
        <v>11.018000000000001</v>
      </c>
      <c r="AM10">
        <v>2.5999999999999999E-2</v>
      </c>
      <c r="AN10">
        <v>10.696</v>
      </c>
      <c r="AO10">
        <v>2.1999999999999999E-2</v>
      </c>
      <c r="AP10">
        <v>10.693</v>
      </c>
      <c r="AQ10">
        <v>2.4E-2</v>
      </c>
      <c r="AR10">
        <v>12.125999999999999</v>
      </c>
      <c r="AS10" t="s">
        <v>137</v>
      </c>
      <c r="AT10" t="s">
        <v>138</v>
      </c>
      <c r="AU10"/>
      <c r="AV10"/>
      <c r="AW10"/>
      <c r="AX10" t="s">
        <v>189</v>
      </c>
      <c r="AY10" t="s">
        <v>190</v>
      </c>
      <c r="AZ10"/>
      <c r="BA10" s="4">
        <v>41993.14738425926</v>
      </c>
      <c r="BB10"/>
      <c r="BC10"/>
      <c r="BD10"/>
      <c r="BE10"/>
      <c r="BF10"/>
      <c r="BG10"/>
      <c r="BH10">
        <v>12</v>
      </c>
      <c r="BI10">
        <v>3</v>
      </c>
      <c r="BJ10">
        <v>39</v>
      </c>
      <c r="BK10"/>
      <c r="BL10"/>
    </row>
    <row r="11" spans="1:64">
      <c r="A11">
        <v>201324549</v>
      </c>
      <c r="B11" s="3" t="s">
        <v>571</v>
      </c>
      <c r="C11" s="3">
        <v>4</v>
      </c>
      <c r="D11" s="3" t="s">
        <v>141</v>
      </c>
      <c r="E11" t="s">
        <v>191</v>
      </c>
      <c r="F11">
        <v>1</v>
      </c>
      <c r="G11" s="7"/>
      <c r="H11" t="s">
        <v>133</v>
      </c>
      <c r="I11">
        <v>3</v>
      </c>
      <c r="J11" t="s">
        <v>192</v>
      </c>
      <c r="K11" t="s">
        <v>193</v>
      </c>
      <c r="L11" t="s">
        <v>134</v>
      </c>
      <c r="M11" t="s">
        <v>135</v>
      </c>
      <c r="N11"/>
      <c r="O11" s="4">
        <v>41789.673217592594</v>
      </c>
      <c r="P11" s="4">
        <v>41871.836747685185</v>
      </c>
      <c r="Q11" t="s">
        <v>145</v>
      </c>
      <c r="R11">
        <v>7</v>
      </c>
      <c r="S11">
        <v>1.8</v>
      </c>
      <c r="T11">
        <v>3</v>
      </c>
      <c r="U11">
        <v>1.5</v>
      </c>
      <c r="V11"/>
      <c r="W11"/>
      <c r="X11"/>
      <c r="Y11"/>
      <c r="Z11">
        <v>12.625999999999999</v>
      </c>
      <c r="AA11">
        <v>0.376</v>
      </c>
      <c r="AB11">
        <v>11.669</v>
      </c>
      <c r="AC11">
        <v>0.219</v>
      </c>
      <c r="AD11">
        <v>12.416</v>
      </c>
      <c r="AE11">
        <v>0.03</v>
      </c>
      <c r="AF11">
        <v>12.093999999999999</v>
      </c>
      <c r="AG11">
        <v>0.02</v>
      </c>
      <c r="AH11">
        <v>12.031000000000001</v>
      </c>
      <c r="AI11">
        <v>0.04</v>
      </c>
      <c r="AJ11"/>
      <c r="AK11"/>
      <c r="AL11">
        <v>11.236000000000001</v>
      </c>
      <c r="AM11">
        <v>2.9000000000000001E-2</v>
      </c>
      <c r="AN11">
        <v>10.99</v>
      </c>
      <c r="AO11">
        <v>2.4E-2</v>
      </c>
      <c r="AP11">
        <v>10.89</v>
      </c>
      <c r="AQ11">
        <v>2.5999999999999999E-2</v>
      </c>
      <c r="AR11">
        <v>12.146000000000001</v>
      </c>
      <c r="AS11" t="s">
        <v>137</v>
      </c>
      <c r="AT11" t="s">
        <v>138</v>
      </c>
      <c r="AU11"/>
      <c r="AV11" t="s">
        <v>194</v>
      </c>
      <c r="AW11"/>
      <c r="AX11" t="s">
        <v>195</v>
      </c>
      <c r="AY11" t="s">
        <v>196</v>
      </c>
      <c r="AZ11"/>
      <c r="BA11" s="4">
        <v>41993.285069444442</v>
      </c>
      <c r="BB11"/>
      <c r="BC11"/>
      <c r="BD11"/>
      <c r="BE11"/>
      <c r="BF11"/>
      <c r="BG11"/>
      <c r="BH11">
        <v>17</v>
      </c>
      <c r="BI11">
        <v>3</v>
      </c>
      <c r="BJ11">
        <v>59</v>
      </c>
      <c r="BK11"/>
      <c r="BL11"/>
    </row>
    <row r="12" spans="1:64">
      <c r="A12">
        <v>201338508</v>
      </c>
      <c r="B12" s="3" t="s">
        <v>572</v>
      </c>
      <c r="C12" s="3">
        <v>2</v>
      </c>
      <c r="D12" s="3" t="s">
        <v>155</v>
      </c>
      <c r="E12" t="s">
        <v>198</v>
      </c>
      <c r="F12">
        <v>1</v>
      </c>
      <c r="G12" s="7"/>
      <c r="H12" t="s">
        <v>133</v>
      </c>
      <c r="I12">
        <v>3</v>
      </c>
      <c r="J12" t="s">
        <v>199</v>
      </c>
      <c r="K12" t="s">
        <v>200</v>
      </c>
      <c r="L12" t="s">
        <v>134</v>
      </c>
      <c r="M12" t="s">
        <v>135</v>
      </c>
      <c r="N12"/>
      <c r="O12" s="4">
        <v>41789.673217592594</v>
      </c>
      <c r="P12" s="4">
        <v>41871.836747685185</v>
      </c>
      <c r="Q12" t="s">
        <v>201</v>
      </c>
      <c r="R12">
        <v>-10.3</v>
      </c>
      <c r="S12">
        <v>4.4000000000000004</v>
      </c>
      <c r="T12">
        <v>32.6</v>
      </c>
      <c r="U12">
        <v>4.5999999999999996</v>
      </c>
      <c r="V12"/>
      <c r="W12"/>
      <c r="X12"/>
      <c r="Y12"/>
      <c r="Z12">
        <v>16.295999999999999</v>
      </c>
      <c r="AA12">
        <v>7.0000000000000007E-2</v>
      </c>
      <c r="AB12">
        <v>14.912000000000001</v>
      </c>
      <c r="AC12">
        <v>0.03</v>
      </c>
      <c r="AD12">
        <v>15.669</v>
      </c>
      <c r="AE12">
        <v>0.05</v>
      </c>
      <c r="AF12">
        <v>14.346</v>
      </c>
      <c r="AG12">
        <v>0.02</v>
      </c>
      <c r="AH12">
        <v>13.805999999999999</v>
      </c>
      <c r="AI12">
        <v>0.05</v>
      </c>
      <c r="AJ12"/>
      <c r="AK12"/>
      <c r="AL12">
        <v>12.449</v>
      </c>
      <c r="AM12">
        <v>0.03</v>
      </c>
      <c r="AN12">
        <v>11.757999999999999</v>
      </c>
      <c r="AO12">
        <v>2.1999999999999999E-2</v>
      </c>
      <c r="AP12">
        <v>11.595000000000001</v>
      </c>
      <c r="AQ12">
        <v>2.3E-2</v>
      </c>
      <c r="AR12">
        <v>14.364000000000001</v>
      </c>
      <c r="AS12" t="s">
        <v>137</v>
      </c>
      <c r="AT12" t="s">
        <v>138</v>
      </c>
      <c r="AU12"/>
      <c r="AV12"/>
      <c r="AW12"/>
      <c r="AX12" t="s">
        <v>202</v>
      </c>
      <c r="AY12" t="s">
        <v>203</v>
      </c>
      <c r="AZ12"/>
      <c r="BA12" s="4">
        <v>41993.229710648149</v>
      </c>
      <c r="BB12"/>
      <c r="BC12"/>
      <c r="BD12"/>
      <c r="BE12"/>
      <c r="BF12"/>
      <c r="BG12"/>
      <c r="BH12">
        <v>17</v>
      </c>
      <c r="BI12">
        <v>4</v>
      </c>
      <c r="BJ12">
        <v>60</v>
      </c>
      <c r="BK12"/>
      <c r="BL12"/>
    </row>
    <row r="13" spans="1:64">
      <c r="A13">
        <v>201367065</v>
      </c>
      <c r="B13" s="3" t="s">
        <v>572</v>
      </c>
      <c r="C13" s="3">
        <v>2</v>
      </c>
      <c r="D13" s="3" t="s">
        <v>155</v>
      </c>
      <c r="E13" t="s">
        <v>204</v>
      </c>
      <c r="F13">
        <v>1</v>
      </c>
      <c r="G13" s="7"/>
      <c r="H13" t="s">
        <v>133</v>
      </c>
      <c r="I13">
        <v>3</v>
      </c>
      <c r="J13" t="s">
        <v>205</v>
      </c>
      <c r="K13" t="s">
        <v>206</v>
      </c>
      <c r="L13" t="s">
        <v>134</v>
      </c>
      <c r="M13" t="s">
        <v>135</v>
      </c>
      <c r="N13"/>
      <c r="O13" s="4">
        <v>41789.673217592594</v>
      </c>
      <c r="P13" s="4">
        <v>41871.836747685185</v>
      </c>
      <c r="Q13" t="s">
        <v>207</v>
      </c>
      <c r="R13">
        <v>88.3</v>
      </c>
      <c r="S13">
        <v>2</v>
      </c>
      <c r="T13">
        <v>-73.599999999999994</v>
      </c>
      <c r="U13">
        <v>2.7</v>
      </c>
      <c r="V13"/>
      <c r="W13"/>
      <c r="X13"/>
      <c r="Y13"/>
      <c r="Z13">
        <v>13.523999999999999</v>
      </c>
      <c r="AA13">
        <v>0.06</v>
      </c>
      <c r="AB13">
        <v>12.167</v>
      </c>
      <c r="AC13">
        <v>0.01</v>
      </c>
      <c r="AD13">
        <v>12.917</v>
      </c>
      <c r="AE13">
        <v>0.03</v>
      </c>
      <c r="AF13">
        <v>11.596</v>
      </c>
      <c r="AG13">
        <v>0.02</v>
      </c>
      <c r="AH13">
        <v>10.999000000000001</v>
      </c>
      <c r="AI13">
        <v>0.17</v>
      </c>
      <c r="AJ13"/>
      <c r="AK13"/>
      <c r="AL13">
        <v>9.4209999999999994</v>
      </c>
      <c r="AM13">
        <v>2.7E-2</v>
      </c>
      <c r="AN13">
        <v>8.8049999999999997</v>
      </c>
      <c r="AO13">
        <v>4.3999999999999997E-2</v>
      </c>
      <c r="AP13">
        <v>8.5609999999999999</v>
      </c>
      <c r="AQ13">
        <v>2.3E-2</v>
      </c>
      <c r="AR13">
        <v>11.574</v>
      </c>
      <c r="AS13" t="s">
        <v>137</v>
      </c>
      <c r="AT13" t="s">
        <v>138</v>
      </c>
      <c r="AU13"/>
      <c r="AV13"/>
      <c r="AW13"/>
      <c r="AX13" t="s">
        <v>208</v>
      </c>
      <c r="AY13" t="s">
        <v>209</v>
      </c>
      <c r="AZ13"/>
      <c r="BA13" s="4">
        <v>41993.156527777777</v>
      </c>
      <c r="BB13"/>
      <c r="BC13"/>
      <c r="BD13"/>
      <c r="BE13"/>
      <c r="BF13"/>
      <c r="BG13"/>
      <c r="BH13">
        <v>12</v>
      </c>
      <c r="BI13">
        <v>4</v>
      </c>
      <c r="BJ13">
        <v>40</v>
      </c>
      <c r="BK13"/>
      <c r="BL13"/>
    </row>
    <row r="14" spans="1:64">
      <c r="A14">
        <v>201384232</v>
      </c>
      <c r="B14" s="3" t="s">
        <v>572</v>
      </c>
      <c r="C14" s="3">
        <v>2</v>
      </c>
      <c r="D14" s="3" t="s">
        <v>155</v>
      </c>
      <c r="E14" t="s">
        <v>210</v>
      </c>
      <c r="F14">
        <v>1</v>
      </c>
      <c r="G14" s="7"/>
      <c r="H14" t="s">
        <v>133</v>
      </c>
      <c r="I14">
        <v>3</v>
      </c>
      <c r="J14" t="s">
        <v>211</v>
      </c>
      <c r="K14" t="s">
        <v>212</v>
      </c>
      <c r="L14" t="s">
        <v>134</v>
      </c>
      <c r="M14" t="s">
        <v>135</v>
      </c>
      <c r="N14"/>
      <c r="O14" s="4">
        <v>41789.673217592594</v>
      </c>
      <c r="P14" s="4">
        <v>41871.836747685185</v>
      </c>
      <c r="Q14" t="s">
        <v>145</v>
      </c>
      <c r="R14">
        <v>-31.2</v>
      </c>
      <c r="S14">
        <v>1.2</v>
      </c>
      <c r="T14">
        <v>7.6</v>
      </c>
      <c r="U14">
        <v>1.4</v>
      </c>
      <c r="V14"/>
      <c r="W14"/>
      <c r="X14"/>
      <c r="Y14"/>
      <c r="Z14">
        <v>13.302</v>
      </c>
      <c r="AA14">
        <v>0.05</v>
      </c>
      <c r="AB14">
        <v>12.654</v>
      </c>
      <c r="AC14">
        <v>0.04</v>
      </c>
      <c r="AD14">
        <v>12.907999999999999</v>
      </c>
      <c r="AE14">
        <v>0.05</v>
      </c>
      <c r="AF14">
        <v>12.48</v>
      </c>
      <c r="AG14">
        <v>0.06</v>
      </c>
      <c r="AH14">
        <v>12.34</v>
      </c>
      <c r="AI14">
        <v>7.0000000000000007E-2</v>
      </c>
      <c r="AJ14"/>
      <c r="AK14"/>
      <c r="AL14">
        <v>11.44</v>
      </c>
      <c r="AM14">
        <v>2.4E-2</v>
      </c>
      <c r="AN14">
        <v>11.09</v>
      </c>
      <c r="AO14">
        <v>2.1000000000000001E-2</v>
      </c>
      <c r="AP14">
        <v>11.069000000000001</v>
      </c>
      <c r="AQ14">
        <v>0.02</v>
      </c>
      <c r="AR14">
        <v>12.51</v>
      </c>
      <c r="AS14" t="s">
        <v>137</v>
      </c>
      <c r="AT14" t="s">
        <v>138</v>
      </c>
      <c r="AU14"/>
      <c r="AV14"/>
      <c r="AW14"/>
      <c r="AX14" t="s">
        <v>213</v>
      </c>
      <c r="AY14" t="s">
        <v>214</v>
      </c>
      <c r="AZ14"/>
      <c r="BA14" s="4">
        <v>41993.214930555558</v>
      </c>
      <c r="BB14"/>
      <c r="BC14"/>
      <c r="BD14"/>
      <c r="BE14"/>
      <c r="BF14"/>
      <c r="BG14"/>
      <c r="BH14">
        <v>2</v>
      </c>
      <c r="BI14">
        <v>2</v>
      </c>
      <c r="BJ14">
        <v>2</v>
      </c>
      <c r="BK14"/>
      <c r="BL14"/>
    </row>
    <row r="15" spans="1:64">
      <c r="A15">
        <v>201393098</v>
      </c>
      <c r="B15" s="3" t="s">
        <v>572</v>
      </c>
      <c r="C15" s="3">
        <v>2</v>
      </c>
      <c r="D15" s="3" t="s">
        <v>155</v>
      </c>
      <c r="E15" t="s">
        <v>215</v>
      </c>
      <c r="F15">
        <v>1</v>
      </c>
      <c r="G15" s="7"/>
      <c r="H15" t="s">
        <v>133</v>
      </c>
      <c r="I15">
        <v>3</v>
      </c>
      <c r="J15" t="s">
        <v>216</v>
      </c>
      <c r="K15" t="s">
        <v>217</v>
      </c>
      <c r="L15" t="s">
        <v>134</v>
      </c>
      <c r="M15" t="s">
        <v>135</v>
      </c>
      <c r="N15"/>
      <c r="O15" s="4">
        <v>41789.673217592594</v>
      </c>
      <c r="P15" s="4">
        <v>41871.836747685185</v>
      </c>
      <c r="Q15" t="s">
        <v>145</v>
      </c>
      <c r="R15">
        <v>-3.9</v>
      </c>
      <c r="S15">
        <v>4.2</v>
      </c>
      <c r="T15">
        <v>-24.3</v>
      </c>
      <c r="U15">
        <v>2.2000000000000002</v>
      </c>
      <c r="V15"/>
      <c r="W15"/>
      <c r="X15"/>
      <c r="Y15"/>
      <c r="Z15">
        <v>13.901999999999999</v>
      </c>
      <c r="AA15">
        <v>0.04</v>
      </c>
      <c r="AB15">
        <v>13.212999999999999</v>
      </c>
      <c r="AC15">
        <v>0.03</v>
      </c>
      <c r="AD15">
        <v>13.544</v>
      </c>
      <c r="AE15">
        <v>0.06</v>
      </c>
      <c r="AF15">
        <v>13.023</v>
      </c>
      <c r="AG15">
        <v>0.04</v>
      </c>
      <c r="AH15">
        <v>12.843999999999999</v>
      </c>
      <c r="AI15">
        <v>0.05</v>
      </c>
      <c r="AJ15"/>
      <c r="AK15"/>
      <c r="AL15">
        <v>11.952</v>
      </c>
      <c r="AM15">
        <v>2.1999999999999999E-2</v>
      </c>
      <c r="AN15">
        <v>11.628</v>
      </c>
      <c r="AO15">
        <v>2.3E-2</v>
      </c>
      <c r="AP15">
        <v>11.564</v>
      </c>
      <c r="AQ15">
        <v>2.1000000000000001E-2</v>
      </c>
      <c r="AR15">
        <v>13.054</v>
      </c>
      <c r="AS15" t="s">
        <v>137</v>
      </c>
      <c r="AT15" t="s">
        <v>138</v>
      </c>
      <c r="AU15"/>
      <c r="AV15"/>
      <c r="AW15"/>
      <c r="AX15" t="s">
        <v>218</v>
      </c>
      <c r="AY15" t="s">
        <v>219</v>
      </c>
      <c r="AZ15"/>
      <c r="BA15" s="4">
        <v>41993.19159722222</v>
      </c>
      <c r="BB15"/>
      <c r="BC15"/>
      <c r="BD15"/>
      <c r="BE15"/>
      <c r="BF15"/>
      <c r="BG15"/>
      <c r="BH15">
        <v>22</v>
      </c>
      <c r="BI15">
        <v>3</v>
      </c>
      <c r="BJ15">
        <v>75</v>
      </c>
      <c r="BK15"/>
      <c r="BL15"/>
    </row>
    <row r="16" spans="1:64">
      <c r="A16">
        <v>201403446</v>
      </c>
      <c r="B16" s="3" t="s">
        <v>570</v>
      </c>
      <c r="C16" s="3">
        <v>2</v>
      </c>
      <c r="D16" s="3" t="s">
        <v>155</v>
      </c>
      <c r="E16" t="s">
        <v>220</v>
      </c>
      <c r="F16">
        <v>1</v>
      </c>
      <c r="G16" s="7"/>
      <c r="H16" t="s">
        <v>133</v>
      </c>
      <c r="I16">
        <v>3</v>
      </c>
      <c r="J16" t="s">
        <v>221</v>
      </c>
      <c r="K16" t="s">
        <v>222</v>
      </c>
      <c r="L16" t="s">
        <v>134</v>
      </c>
      <c r="M16" t="s">
        <v>135</v>
      </c>
      <c r="N16"/>
      <c r="O16" s="4">
        <v>41789.673217592594</v>
      </c>
      <c r="P16" s="4">
        <v>41871.836747685185</v>
      </c>
      <c r="Q16" t="s">
        <v>145</v>
      </c>
      <c r="R16">
        <v>-18.7</v>
      </c>
      <c r="S16">
        <v>1.5</v>
      </c>
      <c r="T16">
        <v>14.7</v>
      </c>
      <c r="U16">
        <v>1</v>
      </c>
      <c r="V16"/>
      <c r="W16"/>
      <c r="X16"/>
      <c r="Y16"/>
      <c r="Z16">
        <v>12.484999999999999</v>
      </c>
      <c r="AA16">
        <v>0.02</v>
      </c>
      <c r="AB16">
        <v>12.029</v>
      </c>
      <c r="AC16">
        <v>0.02</v>
      </c>
      <c r="AD16">
        <v>12.162000000000001</v>
      </c>
      <c r="AE16">
        <v>0.01</v>
      </c>
      <c r="AF16">
        <v>11.94</v>
      </c>
      <c r="AG16">
        <v>0.05</v>
      </c>
      <c r="AH16">
        <v>11.855</v>
      </c>
      <c r="AI16">
        <v>0.04</v>
      </c>
      <c r="AJ16"/>
      <c r="AK16"/>
      <c r="AL16">
        <v>11.045999999999999</v>
      </c>
      <c r="AM16">
        <v>2.5999999999999999E-2</v>
      </c>
      <c r="AN16">
        <v>10.760999999999999</v>
      </c>
      <c r="AO16">
        <v>2.1000000000000001E-2</v>
      </c>
      <c r="AP16">
        <v>10.781000000000001</v>
      </c>
      <c r="AQ16">
        <v>2.4E-2</v>
      </c>
      <c r="AR16">
        <v>11.994999999999999</v>
      </c>
      <c r="AS16" t="s">
        <v>137</v>
      </c>
      <c r="AT16" t="s">
        <v>138</v>
      </c>
      <c r="AU16"/>
      <c r="AV16"/>
      <c r="AW16"/>
      <c r="AX16" t="s">
        <v>223</v>
      </c>
      <c r="AY16" t="s">
        <v>224</v>
      </c>
      <c r="AZ16"/>
      <c r="BA16" s="4">
        <v>41993.196909722225</v>
      </c>
      <c r="BB16"/>
      <c r="BC16"/>
      <c r="BD16"/>
      <c r="BE16"/>
      <c r="BF16"/>
      <c r="BG16"/>
      <c r="BH16">
        <v>12</v>
      </c>
      <c r="BI16">
        <v>2</v>
      </c>
      <c r="BJ16">
        <v>38</v>
      </c>
      <c r="BK16"/>
      <c r="BL16"/>
    </row>
    <row r="17" spans="1:64">
      <c r="A17">
        <v>201407812</v>
      </c>
      <c r="B17" s="3" t="s">
        <v>571</v>
      </c>
      <c r="C17" s="3">
        <v>4</v>
      </c>
      <c r="D17" s="3" t="s">
        <v>132</v>
      </c>
      <c r="E17" t="s">
        <v>225</v>
      </c>
      <c r="F17">
        <v>1</v>
      </c>
      <c r="G17" s="7"/>
      <c r="H17" t="s">
        <v>133</v>
      </c>
      <c r="I17">
        <v>3</v>
      </c>
      <c r="J17" t="s">
        <v>226</v>
      </c>
      <c r="K17" t="s">
        <v>227</v>
      </c>
      <c r="L17" t="s">
        <v>134</v>
      </c>
      <c r="M17" t="s">
        <v>135</v>
      </c>
      <c r="N17"/>
      <c r="O17" s="4">
        <v>41789.673217592594</v>
      </c>
      <c r="P17" s="4">
        <v>41871.836747685185</v>
      </c>
      <c r="Q17" t="s">
        <v>145</v>
      </c>
      <c r="R17">
        <v>-12</v>
      </c>
      <c r="S17">
        <v>1.1000000000000001</v>
      </c>
      <c r="T17">
        <v>-3.5</v>
      </c>
      <c r="U17">
        <v>1.3</v>
      </c>
      <c r="V17"/>
      <c r="W17"/>
      <c r="X17"/>
      <c r="Y17"/>
      <c r="Z17">
        <v>12.576000000000001</v>
      </c>
      <c r="AA17">
        <v>0.01</v>
      </c>
      <c r="AB17">
        <v>11.965999999999999</v>
      </c>
      <c r="AC17">
        <v>0.02</v>
      </c>
      <c r="AD17">
        <v>12.196999999999999</v>
      </c>
      <c r="AE17">
        <v>0.02</v>
      </c>
      <c r="AF17">
        <v>11.805</v>
      </c>
      <c r="AG17">
        <v>0.05</v>
      </c>
      <c r="AH17">
        <v>11.712999999999999</v>
      </c>
      <c r="AI17">
        <v>7.0000000000000007E-2</v>
      </c>
      <c r="AJ17"/>
      <c r="AK17"/>
      <c r="AL17">
        <v>10.795999999999999</v>
      </c>
      <c r="AM17">
        <v>2.7E-2</v>
      </c>
      <c r="AN17">
        <v>10.457000000000001</v>
      </c>
      <c r="AO17">
        <v>2.1999999999999999E-2</v>
      </c>
      <c r="AP17">
        <v>10.398999999999999</v>
      </c>
      <c r="AQ17">
        <v>2.4E-2</v>
      </c>
      <c r="AR17">
        <v>11.858000000000001</v>
      </c>
      <c r="AS17" t="s">
        <v>137</v>
      </c>
      <c r="AT17" t="s">
        <v>138</v>
      </c>
      <c r="AU17"/>
      <c r="AV17"/>
      <c r="AW17"/>
      <c r="AX17" t="s">
        <v>228</v>
      </c>
      <c r="AY17" t="s">
        <v>229</v>
      </c>
      <c r="AZ17"/>
      <c r="BA17" s="4">
        <v>41993.141030092593</v>
      </c>
      <c r="BB17"/>
      <c r="BC17"/>
      <c r="BD17"/>
      <c r="BE17"/>
      <c r="BF17"/>
      <c r="BG17"/>
      <c r="BH17">
        <v>12</v>
      </c>
      <c r="BI17">
        <v>2</v>
      </c>
      <c r="BJ17">
        <v>38</v>
      </c>
      <c r="BK17"/>
      <c r="BL17"/>
    </row>
    <row r="18" spans="1:64">
      <c r="A18">
        <v>201408204</v>
      </c>
      <c r="B18" s="3" t="s">
        <v>131</v>
      </c>
      <c r="C18" s="3">
        <v>4</v>
      </c>
      <c r="D18" s="3" t="s">
        <v>132</v>
      </c>
      <c r="E18" t="s">
        <v>230</v>
      </c>
      <c r="F18">
        <v>1</v>
      </c>
      <c r="G18" s="7"/>
      <c r="H18" t="s">
        <v>133</v>
      </c>
      <c r="I18">
        <v>3</v>
      </c>
      <c r="J18" t="s">
        <v>231</v>
      </c>
      <c r="K18" t="s">
        <v>232</v>
      </c>
      <c r="L18" t="s">
        <v>134</v>
      </c>
      <c r="M18" t="s">
        <v>135</v>
      </c>
      <c r="N18"/>
      <c r="O18" s="4">
        <v>41789.673217592594</v>
      </c>
      <c r="P18" s="4">
        <v>41871.836747685185</v>
      </c>
      <c r="Q18" t="s">
        <v>170</v>
      </c>
      <c r="R18">
        <v>-0.7</v>
      </c>
      <c r="S18">
        <v>1.7</v>
      </c>
      <c r="T18">
        <v>-22.2</v>
      </c>
      <c r="U18">
        <v>1.6</v>
      </c>
      <c r="V18"/>
      <c r="W18"/>
      <c r="X18"/>
      <c r="Y18"/>
      <c r="Z18">
        <v>12.632999999999999</v>
      </c>
      <c r="AA18">
        <v>0.35399999999999998</v>
      </c>
      <c r="AB18">
        <v>11.526</v>
      </c>
      <c r="AC18">
        <v>0.17599999999999999</v>
      </c>
      <c r="AD18">
        <v>12.246</v>
      </c>
      <c r="AE18">
        <v>0.01</v>
      </c>
      <c r="AF18">
        <v>11.83</v>
      </c>
      <c r="AG18">
        <v>0.01</v>
      </c>
      <c r="AH18">
        <v>11.676</v>
      </c>
      <c r="AI18">
        <v>0.02</v>
      </c>
      <c r="AJ18"/>
      <c r="AK18"/>
      <c r="AL18">
        <v>10.781000000000001</v>
      </c>
      <c r="AM18">
        <v>2.5999999999999999E-2</v>
      </c>
      <c r="AN18">
        <v>10.492000000000001</v>
      </c>
      <c r="AO18">
        <v>2.3E-2</v>
      </c>
      <c r="AP18">
        <v>10.423999999999999</v>
      </c>
      <c r="AQ18">
        <v>2.1000000000000001E-2</v>
      </c>
      <c r="AR18">
        <v>11.847</v>
      </c>
      <c r="AS18" t="s">
        <v>137</v>
      </c>
      <c r="AT18" t="s">
        <v>138</v>
      </c>
      <c r="AU18"/>
      <c r="AV18" t="s">
        <v>233</v>
      </c>
      <c r="AW18"/>
      <c r="AX18" t="s">
        <v>234</v>
      </c>
      <c r="AY18" t="s">
        <v>235</v>
      </c>
      <c r="AZ18"/>
      <c r="BA18" s="4">
        <v>41993.230879629627</v>
      </c>
      <c r="BB18"/>
      <c r="BC18"/>
      <c r="BD18"/>
      <c r="BE18"/>
      <c r="BF18"/>
      <c r="BG18"/>
      <c r="BH18">
        <v>12</v>
      </c>
      <c r="BI18">
        <v>1</v>
      </c>
      <c r="BJ18">
        <v>37</v>
      </c>
      <c r="BK18"/>
      <c r="BL18"/>
    </row>
    <row r="19" spans="1:64">
      <c r="A19">
        <v>201445392</v>
      </c>
      <c r="B19" s="3" t="s">
        <v>570</v>
      </c>
      <c r="C19" s="3">
        <v>2</v>
      </c>
      <c r="D19" s="3" t="s">
        <v>155</v>
      </c>
      <c r="E19" t="s">
        <v>236</v>
      </c>
      <c r="F19">
        <v>1</v>
      </c>
      <c r="G19" s="7"/>
      <c r="H19" t="s">
        <v>133</v>
      </c>
      <c r="I19">
        <v>3</v>
      </c>
      <c r="J19" t="s">
        <v>237</v>
      </c>
      <c r="K19" t="s">
        <v>238</v>
      </c>
      <c r="L19" t="s">
        <v>134</v>
      </c>
      <c r="M19" t="s">
        <v>135</v>
      </c>
      <c r="N19"/>
      <c r="O19" s="4">
        <v>41789.673217592594</v>
      </c>
      <c r="P19" s="4">
        <v>41871.836747685185</v>
      </c>
      <c r="Q19" t="s">
        <v>139</v>
      </c>
      <c r="R19">
        <v>-34.700000000000003</v>
      </c>
      <c r="S19">
        <v>4.9000000000000004</v>
      </c>
      <c r="T19">
        <v>-16.7</v>
      </c>
      <c r="U19">
        <v>4.0999999999999996</v>
      </c>
      <c r="V19"/>
      <c r="W19"/>
      <c r="X19"/>
      <c r="Y19"/>
      <c r="Z19">
        <v>15.726000000000001</v>
      </c>
      <c r="AA19">
        <v>0.02</v>
      </c>
      <c r="AB19">
        <v>14.609</v>
      </c>
      <c r="AC19">
        <v>0.03</v>
      </c>
      <c r="AD19">
        <v>15.211</v>
      </c>
      <c r="AE19">
        <v>0.04</v>
      </c>
      <c r="AF19">
        <v>14.29</v>
      </c>
      <c r="AG19">
        <v>0.02</v>
      </c>
      <c r="AH19">
        <v>14.029</v>
      </c>
      <c r="AI19">
        <v>7.0000000000000007E-2</v>
      </c>
      <c r="AJ19"/>
      <c r="AK19"/>
      <c r="AL19">
        <v>12.829000000000001</v>
      </c>
      <c r="AM19">
        <v>2.5999999999999999E-2</v>
      </c>
      <c r="AN19">
        <v>12.318</v>
      </c>
      <c r="AO19">
        <v>0.03</v>
      </c>
      <c r="AP19">
        <v>12.244999999999999</v>
      </c>
      <c r="AQ19">
        <v>0.03</v>
      </c>
      <c r="AR19">
        <v>14.384</v>
      </c>
      <c r="AS19" t="s">
        <v>137</v>
      </c>
      <c r="AT19" t="s">
        <v>138</v>
      </c>
      <c r="AU19"/>
      <c r="AV19"/>
      <c r="AW19" t="s">
        <v>239</v>
      </c>
      <c r="AX19" t="s">
        <v>240</v>
      </c>
      <c r="AY19" t="s">
        <v>241</v>
      </c>
      <c r="AZ19"/>
      <c r="BA19" s="4">
        <v>41993.185520833336</v>
      </c>
      <c r="BB19"/>
      <c r="BC19"/>
      <c r="BD19"/>
      <c r="BE19"/>
      <c r="BF19"/>
      <c r="BG19"/>
      <c r="BH19">
        <v>17</v>
      </c>
      <c r="BI19">
        <v>1</v>
      </c>
      <c r="BJ19">
        <v>57</v>
      </c>
      <c r="BK19"/>
      <c r="BL19"/>
    </row>
    <row r="20" spans="1:64">
      <c r="A20">
        <v>201458798</v>
      </c>
      <c r="B20" s="3" t="s">
        <v>571</v>
      </c>
      <c r="C20" s="3">
        <v>4</v>
      </c>
      <c r="D20" s="3" t="s">
        <v>132</v>
      </c>
      <c r="E20" t="s">
        <v>242</v>
      </c>
      <c r="F20">
        <v>1</v>
      </c>
      <c r="G20" s="7"/>
      <c r="H20" t="s">
        <v>133</v>
      </c>
      <c r="I20">
        <v>3</v>
      </c>
      <c r="J20" t="s">
        <v>243</v>
      </c>
      <c r="K20" t="s">
        <v>244</v>
      </c>
      <c r="L20" t="s">
        <v>134</v>
      </c>
      <c r="M20" t="s">
        <v>135</v>
      </c>
      <c r="N20"/>
      <c r="O20" s="4">
        <v>41789.673217592594</v>
      </c>
      <c r="P20" s="4">
        <v>41871.836747685185</v>
      </c>
      <c r="Q20" t="s">
        <v>145</v>
      </c>
      <c r="R20">
        <v>-21.9</v>
      </c>
      <c r="S20">
        <v>1.4</v>
      </c>
      <c r="T20">
        <v>-3.4</v>
      </c>
      <c r="U20">
        <v>1.3</v>
      </c>
      <c r="V20"/>
      <c r="W20"/>
      <c r="X20"/>
      <c r="Y20"/>
      <c r="Z20">
        <v>13.048999999999999</v>
      </c>
      <c r="AA20">
        <v>0.11</v>
      </c>
      <c r="AB20">
        <v>12.289</v>
      </c>
      <c r="AC20">
        <v>0.1</v>
      </c>
      <c r="AD20">
        <v>12.621</v>
      </c>
      <c r="AE20">
        <v>0.08</v>
      </c>
      <c r="AF20">
        <v>12.028</v>
      </c>
      <c r="AG20">
        <v>0.1</v>
      </c>
      <c r="AH20">
        <v>11.864000000000001</v>
      </c>
      <c r="AI20">
        <v>0.11</v>
      </c>
      <c r="AJ20"/>
      <c r="AK20"/>
      <c r="AL20">
        <v>10.624000000000001</v>
      </c>
      <c r="AM20">
        <v>2.5999999999999999E-2</v>
      </c>
      <c r="AN20">
        <v>10.233000000000001</v>
      </c>
      <c r="AO20">
        <v>2.3E-2</v>
      </c>
      <c r="AP20">
        <v>10.135999999999999</v>
      </c>
      <c r="AQ20">
        <v>2.3E-2</v>
      </c>
      <c r="AR20">
        <v>12.090999999999999</v>
      </c>
      <c r="AS20" t="s">
        <v>137</v>
      </c>
      <c r="AT20" t="s">
        <v>138</v>
      </c>
      <c r="AU20"/>
      <c r="AV20"/>
      <c r="AW20"/>
      <c r="AX20" t="s">
        <v>245</v>
      </c>
      <c r="AY20" t="s">
        <v>246</v>
      </c>
      <c r="AZ20"/>
      <c r="BA20" s="4">
        <v>41993.2187037037</v>
      </c>
      <c r="BB20"/>
      <c r="BC20"/>
      <c r="BD20"/>
      <c r="BE20"/>
      <c r="BF20"/>
      <c r="BG20"/>
      <c r="BH20">
        <v>22</v>
      </c>
      <c r="BI20">
        <v>1</v>
      </c>
      <c r="BJ20">
        <v>73</v>
      </c>
      <c r="BK20"/>
      <c r="BL20"/>
    </row>
    <row r="21" spans="1:64">
      <c r="A21">
        <v>201465501</v>
      </c>
      <c r="B21" s="3" t="s">
        <v>572</v>
      </c>
      <c r="C21" s="3">
        <v>2</v>
      </c>
      <c r="D21" s="3" t="s">
        <v>155</v>
      </c>
      <c r="E21" t="s">
        <v>247</v>
      </c>
      <c r="F21">
        <v>1</v>
      </c>
      <c r="G21" s="7"/>
      <c r="H21" t="s">
        <v>133</v>
      </c>
      <c r="I21">
        <v>3</v>
      </c>
      <c r="J21" t="s">
        <v>248</v>
      </c>
      <c r="K21" t="s">
        <v>249</v>
      </c>
      <c r="L21" t="s">
        <v>134</v>
      </c>
      <c r="M21" t="s">
        <v>135</v>
      </c>
      <c r="N21"/>
      <c r="O21" s="4">
        <v>41789.673217592594</v>
      </c>
      <c r="P21" s="4">
        <v>41871.836747685185</v>
      </c>
      <c r="Q21" t="s">
        <v>250</v>
      </c>
      <c r="R21">
        <v>-167</v>
      </c>
      <c r="S21">
        <v>8</v>
      </c>
      <c r="T21">
        <v>18</v>
      </c>
      <c r="U21">
        <v>8</v>
      </c>
      <c r="V21"/>
      <c r="W21"/>
      <c r="X21"/>
      <c r="Y21"/>
      <c r="Z21"/>
      <c r="AA21"/>
      <c r="AB21"/>
      <c r="AC21"/>
      <c r="AD21"/>
      <c r="AE21"/>
      <c r="AF21"/>
      <c r="AG21"/>
      <c r="AH21"/>
      <c r="AI21"/>
      <c r="AJ21"/>
      <c r="AK21"/>
      <c r="AL21">
        <v>12.451000000000001</v>
      </c>
      <c r="AM21">
        <v>2.4E-2</v>
      </c>
      <c r="AN21">
        <v>11.71</v>
      </c>
      <c r="AO21">
        <v>2.1999999999999999E-2</v>
      </c>
      <c r="AP21">
        <v>11.494999999999999</v>
      </c>
      <c r="AQ21">
        <v>2.3E-2</v>
      </c>
      <c r="AR21">
        <v>14.957000000000001</v>
      </c>
      <c r="AS21" t="s">
        <v>140</v>
      </c>
      <c r="AT21" t="s">
        <v>197</v>
      </c>
      <c r="AU21"/>
      <c r="AV21"/>
      <c r="AW21" t="s">
        <v>251</v>
      </c>
      <c r="AX21" t="s">
        <v>252</v>
      </c>
      <c r="AY21" t="s">
        <v>253</v>
      </c>
      <c r="AZ21"/>
      <c r="BA21" s="4">
        <v>41993.301423611112</v>
      </c>
      <c r="BB21"/>
      <c r="BC21"/>
      <c r="BD21"/>
      <c r="BE21"/>
      <c r="BF21"/>
      <c r="BG21"/>
      <c r="BH21">
        <v>8</v>
      </c>
      <c r="BI21">
        <v>1</v>
      </c>
      <c r="BJ21">
        <v>21</v>
      </c>
      <c r="BK21"/>
      <c r="BL21"/>
    </row>
    <row r="22" spans="1:64">
      <c r="A22">
        <v>201488365</v>
      </c>
      <c r="B22" s="3" t="s">
        <v>131</v>
      </c>
      <c r="C22" s="3">
        <v>4</v>
      </c>
      <c r="D22" s="3" t="s">
        <v>132</v>
      </c>
      <c r="E22" t="s">
        <v>254</v>
      </c>
      <c r="F22">
        <v>1</v>
      </c>
      <c r="G22" s="7"/>
      <c r="H22" t="s">
        <v>133</v>
      </c>
      <c r="I22">
        <v>3</v>
      </c>
      <c r="J22" t="s">
        <v>255</v>
      </c>
      <c r="K22" t="s">
        <v>256</v>
      </c>
      <c r="L22" t="s">
        <v>134</v>
      </c>
      <c r="M22" t="s">
        <v>135</v>
      </c>
      <c r="N22"/>
      <c r="O22" s="4">
        <v>41789.673217592594</v>
      </c>
      <c r="P22" s="4">
        <v>41871.836747685185</v>
      </c>
      <c r="Q22" t="s">
        <v>257</v>
      </c>
      <c r="R22">
        <v>-96.6</v>
      </c>
      <c r="S22">
        <v>1</v>
      </c>
      <c r="T22">
        <v>-31</v>
      </c>
      <c r="U22">
        <v>0.82</v>
      </c>
      <c r="V22">
        <v>5.88</v>
      </c>
      <c r="W22">
        <v>1.01</v>
      </c>
      <c r="X22"/>
      <c r="Y22"/>
      <c r="Z22">
        <v>8.9550000000000001</v>
      </c>
      <c r="AA22">
        <v>1.9E-2</v>
      </c>
      <c r="AB22">
        <v>8.4550000000000001</v>
      </c>
      <c r="AC22">
        <v>1.4999999999999999E-2</v>
      </c>
      <c r="AD22">
        <v>9.8889999999999993</v>
      </c>
      <c r="AE22">
        <v>0.03</v>
      </c>
      <c r="AF22">
        <v>9.2159999999999993</v>
      </c>
      <c r="AG22">
        <v>0.04</v>
      </c>
      <c r="AH22">
        <v>8.3529999999999998</v>
      </c>
      <c r="AI22">
        <v>0.04</v>
      </c>
      <c r="AJ22"/>
      <c r="AK22"/>
      <c r="AL22">
        <v>7.5190000000000001</v>
      </c>
      <c r="AM22">
        <v>2.1000000000000001E-2</v>
      </c>
      <c r="AN22">
        <v>7.3250000000000002</v>
      </c>
      <c r="AO22">
        <v>5.0999999999999997E-2</v>
      </c>
      <c r="AP22">
        <v>7.2110000000000003</v>
      </c>
      <c r="AQ22">
        <v>2.3E-2</v>
      </c>
      <c r="AR22">
        <v>8.8140000000000001</v>
      </c>
      <c r="AS22" t="s">
        <v>137</v>
      </c>
      <c r="AT22" t="s">
        <v>258</v>
      </c>
      <c r="AU22">
        <v>54766</v>
      </c>
      <c r="AV22" t="s">
        <v>259</v>
      </c>
      <c r="AW22"/>
      <c r="AX22" t="s">
        <v>260</v>
      </c>
      <c r="AY22" t="s">
        <v>261</v>
      </c>
      <c r="AZ22"/>
      <c r="BA22" s="4">
        <v>41993.160254629627</v>
      </c>
      <c r="BB22"/>
      <c r="BC22"/>
      <c r="BD22"/>
      <c r="BE22"/>
      <c r="BF22"/>
      <c r="BG22"/>
      <c r="BH22">
        <v>22</v>
      </c>
      <c r="BI22">
        <v>1</v>
      </c>
      <c r="BJ22">
        <v>73</v>
      </c>
      <c r="BK22"/>
      <c r="BL22"/>
    </row>
    <row r="23" spans="1:64">
      <c r="A23">
        <v>201505350</v>
      </c>
      <c r="B23" s="3" t="s">
        <v>572</v>
      </c>
      <c r="C23" s="3">
        <v>1</v>
      </c>
      <c r="D23" s="3" t="s">
        <v>155</v>
      </c>
      <c r="E23" t="s">
        <v>262</v>
      </c>
      <c r="F23">
        <v>1</v>
      </c>
      <c r="G23" s="7"/>
      <c r="H23" t="s">
        <v>133</v>
      </c>
      <c r="I23">
        <v>3</v>
      </c>
      <c r="J23" t="s">
        <v>263</v>
      </c>
      <c r="K23" t="s">
        <v>264</v>
      </c>
      <c r="L23" t="s">
        <v>134</v>
      </c>
      <c r="M23" t="s">
        <v>135</v>
      </c>
      <c r="N23"/>
      <c r="O23" s="4">
        <v>41789.673217592594</v>
      </c>
      <c r="P23" s="4">
        <v>41871.836747685185</v>
      </c>
      <c r="Q23" t="s">
        <v>145</v>
      </c>
      <c r="R23">
        <v>-18.7</v>
      </c>
      <c r="S23">
        <v>1.7</v>
      </c>
      <c r="T23">
        <v>4.5</v>
      </c>
      <c r="U23">
        <v>2</v>
      </c>
      <c r="V23"/>
      <c r="W23"/>
      <c r="X23"/>
      <c r="Y23"/>
      <c r="Z23">
        <v>13.798</v>
      </c>
      <c r="AA23">
        <v>0.02</v>
      </c>
      <c r="AB23">
        <v>13.002000000000001</v>
      </c>
      <c r="AC23">
        <v>0.01</v>
      </c>
      <c r="AD23">
        <v>13.363</v>
      </c>
      <c r="AE23">
        <v>0.02</v>
      </c>
      <c r="AF23">
        <v>12.763999999999999</v>
      </c>
      <c r="AG23">
        <v>0.04</v>
      </c>
      <c r="AH23">
        <v>12.567</v>
      </c>
      <c r="AI23">
        <v>0.02</v>
      </c>
      <c r="AJ23"/>
      <c r="AK23"/>
      <c r="AL23">
        <v>11.596</v>
      </c>
      <c r="AM23">
        <v>2.4E-2</v>
      </c>
      <c r="AN23">
        <v>11.208</v>
      </c>
      <c r="AO23">
        <v>2.1999999999999999E-2</v>
      </c>
      <c r="AP23">
        <v>11.161</v>
      </c>
      <c r="AQ23">
        <v>2.5999999999999999E-2</v>
      </c>
      <c r="AR23">
        <v>12.805999999999999</v>
      </c>
      <c r="AS23" t="s">
        <v>137</v>
      </c>
      <c r="AT23" t="s">
        <v>138</v>
      </c>
      <c r="AU23"/>
      <c r="AV23"/>
      <c r="AW23"/>
      <c r="AX23" t="s">
        <v>265</v>
      </c>
      <c r="AY23" t="s">
        <v>266</v>
      </c>
      <c r="AZ23"/>
      <c r="BA23" s="4">
        <v>41993.12939814815</v>
      </c>
      <c r="BB23"/>
      <c r="BC23"/>
      <c r="BD23"/>
      <c r="BE23"/>
      <c r="BF23"/>
      <c r="BG23"/>
      <c r="BH23">
        <v>13</v>
      </c>
      <c r="BI23">
        <v>3</v>
      </c>
      <c r="BJ23">
        <v>43</v>
      </c>
      <c r="BK23"/>
      <c r="BL23"/>
    </row>
    <row r="24" spans="1:64">
      <c r="A24">
        <v>201516974</v>
      </c>
      <c r="B24" s="5" t="s">
        <v>740</v>
      </c>
      <c r="C24" s="3">
        <v>4</v>
      </c>
      <c r="D24" s="3" t="s">
        <v>141</v>
      </c>
      <c r="E24" t="s">
        <v>267</v>
      </c>
      <c r="F24">
        <v>1</v>
      </c>
      <c r="G24" s="7"/>
      <c r="H24" t="s">
        <v>133</v>
      </c>
      <c r="I24">
        <v>3</v>
      </c>
      <c r="J24" t="s">
        <v>268</v>
      </c>
      <c r="K24" t="s">
        <v>269</v>
      </c>
      <c r="L24" t="s">
        <v>134</v>
      </c>
      <c r="M24" t="s">
        <v>135</v>
      </c>
      <c r="N24"/>
      <c r="O24" s="4">
        <v>41789.673217592594</v>
      </c>
      <c r="P24" s="4">
        <v>41871.836747685185</v>
      </c>
      <c r="Q24" t="s">
        <v>201</v>
      </c>
      <c r="R24">
        <v>-7.8</v>
      </c>
      <c r="S24">
        <v>1.8</v>
      </c>
      <c r="T24">
        <v>-38.1</v>
      </c>
      <c r="U24">
        <v>1.8</v>
      </c>
      <c r="V24"/>
      <c r="W24"/>
      <c r="X24"/>
      <c r="Y24"/>
      <c r="Z24">
        <v>12.496</v>
      </c>
      <c r="AA24">
        <v>0.38400000000000001</v>
      </c>
      <c r="AB24">
        <v>11.497</v>
      </c>
      <c r="AC24">
        <v>0.19</v>
      </c>
      <c r="AD24">
        <v>11.891</v>
      </c>
      <c r="AE24">
        <v>0.02</v>
      </c>
      <c r="AF24">
        <v>11.215999999999999</v>
      </c>
      <c r="AG24">
        <v>0.03</v>
      </c>
      <c r="AH24">
        <v>10.958</v>
      </c>
      <c r="AI24">
        <v>0.06</v>
      </c>
      <c r="AJ24"/>
      <c r="AK24"/>
      <c r="AL24">
        <v>9.8170000000000002</v>
      </c>
      <c r="AM24">
        <v>2.4E-2</v>
      </c>
      <c r="AN24">
        <v>9.3460000000000001</v>
      </c>
      <c r="AO24">
        <v>2.7E-2</v>
      </c>
      <c r="AP24">
        <v>9.27</v>
      </c>
      <c r="AQ24">
        <v>2.1000000000000001E-2</v>
      </c>
      <c r="AR24">
        <v>11.238</v>
      </c>
      <c r="AS24" t="s">
        <v>137</v>
      </c>
      <c r="AT24" t="s">
        <v>138</v>
      </c>
      <c r="AU24"/>
      <c r="AV24" t="s">
        <v>270</v>
      </c>
      <c r="AW24"/>
      <c r="AX24" t="s">
        <v>271</v>
      </c>
      <c r="AY24" t="s">
        <v>272</v>
      </c>
      <c r="AZ24"/>
      <c r="BA24" s="4">
        <v>41993.164988425924</v>
      </c>
      <c r="BB24"/>
      <c r="BC24"/>
      <c r="BD24"/>
      <c r="BE24"/>
      <c r="BF24"/>
      <c r="BG24"/>
      <c r="BH24">
        <v>13</v>
      </c>
      <c r="BI24">
        <v>3</v>
      </c>
      <c r="BJ24">
        <v>43</v>
      </c>
      <c r="BK24"/>
      <c r="BL24"/>
    </row>
    <row r="25" spans="1:64">
      <c r="A25">
        <v>201546283</v>
      </c>
      <c r="B25" s="3" t="s">
        <v>570</v>
      </c>
      <c r="C25" s="3">
        <v>2</v>
      </c>
      <c r="D25" s="3" t="s">
        <v>155</v>
      </c>
      <c r="E25" t="s">
        <v>273</v>
      </c>
      <c r="F25">
        <v>1</v>
      </c>
      <c r="G25" s="7" t="s">
        <v>636</v>
      </c>
      <c r="H25" t="s">
        <v>133</v>
      </c>
      <c r="I25">
        <v>3</v>
      </c>
      <c r="J25" t="s">
        <v>274</v>
      </c>
      <c r="K25" t="s">
        <v>275</v>
      </c>
      <c r="L25" t="s">
        <v>134</v>
      </c>
      <c r="M25" t="s">
        <v>135</v>
      </c>
      <c r="N25"/>
      <c r="O25" s="4">
        <v>41789.673217592594</v>
      </c>
      <c r="P25" s="4">
        <v>41871.836747685185</v>
      </c>
      <c r="Q25" t="s">
        <v>145</v>
      </c>
      <c r="R25">
        <v>2.4</v>
      </c>
      <c r="S25">
        <v>2.1</v>
      </c>
      <c r="T25">
        <v>-27.5</v>
      </c>
      <c r="U25">
        <v>2.6</v>
      </c>
      <c r="V25"/>
      <c r="W25"/>
      <c r="X25"/>
      <c r="Y25"/>
      <c r="Z25">
        <v>13.506</v>
      </c>
      <c r="AA25">
        <v>7.0000000000000007E-2</v>
      </c>
      <c r="AB25">
        <v>12.644</v>
      </c>
      <c r="AC25">
        <v>0.02</v>
      </c>
      <c r="AD25">
        <v>13.039</v>
      </c>
      <c r="AE25">
        <v>0.02</v>
      </c>
      <c r="AF25">
        <v>12.367000000000001</v>
      </c>
      <c r="AG25">
        <v>0.02</v>
      </c>
      <c r="AH25">
        <v>12.166</v>
      </c>
      <c r="AI25">
        <v>0.05</v>
      </c>
      <c r="AJ25"/>
      <c r="AK25"/>
      <c r="AL25">
        <v>11.157</v>
      </c>
      <c r="AM25">
        <v>2.4E-2</v>
      </c>
      <c r="AN25">
        <v>10.794</v>
      </c>
      <c r="AO25">
        <v>2.9000000000000001E-2</v>
      </c>
      <c r="AP25">
        <v>10.704000000000001</v>
      </c>
      <c r="AQ25">
        <v>2.4E-2</v>
      </c>
      <c r="AR25">
        <v>12.428000000000001</v>
      </c>
      <c r="AS25" t="s">
        <v>137</v>
      </c>
      <c r="AT25" t="s">
        <v>138</v>
      </c>
      <c r="AU25"/>
      <c r="AV25"/>
      <c r="AW25"/>
      <c r="AX25" t="s">
        <v>276</v>
      </c>
      <c r="AY25" t="s">
        <v>277</v>
      </c>
      <c r="AZ25"/>
      <c r="BA25" s="4">
        <v>41993.286666666667</v>
      </c>
      <c r="BB25"/>
      <c r="BC25"/>
      <c r="BD25"/>
      <c r="BE25"/>
      <c r="BF25"/>
      <c r="BG25"/>
      <c r="BH25">
        <v>18</v>
      </c>
      <c r="BI25">
        <v>2</v>
      </c>
      <c r="BJ25">
        <v>62</v>
      </c>
      <c r="BK25"/>
      <c r="BL25"/>
    </row>
    <row r="26" spans="1:64">
      <c r="A26">
        <v>201549860</v>
      </c>
      <c r="B26" s="3" t="s">
        <v>570</v>
      </c>
      <c r="C26" s="3">
        <v>2</v>
      </c>
      <c r="D26" s="3" t="s">
        <v>155</v>
      </c>
      <c r="E26" t="s">
        <v>278</v>
      </c>
      <c r="F26">
        <v>1</v>
      </c>
      <c r="G26" s="7"/>
      <c r="H26" t="s">
        <v>133</v>
      </c>
      <c r="I26">
        <v>3</v>
      </c>
      <c r="J26" t="s">
        <v>279</v>
      </c>
      <c r="K26" t="s">
        <v>280</v>
      </c>
      <c r="L26" t="s">
        <v>134</v>
      </c>
      <c r="M26" t="s">
        <v>135</v>
      </c>
      <c r="N26"/>
      <c r="O26" s="4">
        <v>41789.673217592594</v>
      </c>
      <c r="P26" s="4">
        <v>41871.836747685185</v>
      </c>
      <c r="Q26" t="s">
        <v>139</v>
      </c>
      <c r="R26">
        <v>10.4</v>
      </c>
      <c r="S26">
        <v>6.4</v>
      </c>
      <c r="T26">
        <v>-16.8</v>
      </c>
      <c r="U26">
        <v>5.2</v>
      </c>
      <c r="V26"/>
      <c r="W26"/>
      <c r="X26"/>
      <c r="Y26"/>
      <c r="Z26">
        <v>15.555999999999999</v>
      </c>
      <c r="AA26">
        <v>0.06</v>
      </c>
      <c r="AB26">
        <v>14.366</v>
      </c>
      <c r="AC26">
        <v>0.05</v>
      </c>
      <c r="AD26">
        <v>14.98</v>
      </c>
      <c r="AE26">
        <v>7.0000000000000007E-2</v>
      </c>
      <c r="AF26">
        <v>13.86</v>
      </c>
      <c r="AG26">
        <v>0.03</v>
      </c>
      <c r="AH26">
        <v>13.462</v>
      </c>
      <c r="AI26">
        <v>0.05</v>
      </c>
      <c r="AJ26"/>
      <c r="AK26"/>
      <c r="AL26">
        <v>12.144</v>
      </c>
      <c r="AM26">
        <v>2.4E-2</v>
      </c>
      <c r="AN26">
        <v>11.564</v>
      </c>
      <c r="AO26">
        <v>2.4E-2</v>
      </c>
      <c r="AP26">
        <v>11.423</v>
      </c>
      <c r="AQ26">
        <v>2.1000000000000001E-2</v>
      </c>
      <c r="AR26">
        <v>13.917</v>
      </c>
      <c r="AS26" t="s">
        <v>137</v>
      </c>
      <c r="AT26" t="s">
        <v>138</v>
      </c>
      <c r="AU26"/>
      <c r="AV26"/>
      <c r="AW26" t="s">
        <v>281</v>
      </c>
      <c r="AX26" t="s">
        <v>282</v>
      </c>
      <c r="AY26" t="s">
        <v>283</v>
      </c>
      <c r="AZ26"/>
      <c r="BA26" s="4">
        <v>41993.225393518522</v>
      </c>
      <c r="BB26"/>
      <c r="BC26"/>
      <c r="BD26"/>
      <c r="BE26"/>
      <c r="BF26"/>
      <c r="BG26"/>
      <c r="BH26">
        <v>18</v>
      </c>
      <c r="BI26">
        <v>3</v>
      </c>
      <c r="BJ26">
        <v>63</v>
      </c>
      <c r="BK26"/>
      <c r="BL26"/>
    </row>
    <row r="27" spans="1:64">
      <c r="A27">
        <v>201555883</v>
      </c>
      <c r="B27" s="3" t="s">
        <v>492</v>
      </c>
      <c r="C27" s="3">
        <v>2</v>
      </c>
      <c r="D27" s="3" t="s">
        <v>155</v>
      </c>
      <c r="E27" t="s">
        <v>284</v>
      </c>
      <c r="F27">
        <v>1</v>
      </c>
      <c r="G27" s="7"/>
      <c r="H27" t="s">
        <v>133</v>
      </c>
      <c r="I27">
        <v>3</v>
      </c>
      <c r="J27" t="s">
        <v>285</v>
      </c>
      <c r="K27" t="s">
        <v>286</v>
      </c>
      <c r="L27" t="s">
        <v>134</v>
      </c>
      <c r="M27" t="s">
        <v>135</v>
      </c>
      <c r="N27"/>
      <c r="O27" s="4">
        <v>41789.673217592594</v>
      </c>
      <c r="P27" s="4">
        <v>41871.836747685185</v>
      </c>
      <c r="Q27" t="s">
        <v>139</v>
      </c>
      <c r="R27">
        <v>-16.2</v>
      </c>
      <c r="S27">
        <v>3.4</v>
      </c>
      <c r="T27">
        <v>-6.2</v>
      </c>
      <c r="U27">
        <v>3.8</v>
      </c>
      <c r="V27"/>
      <c r="W27"/>
      <c r="X27"/>
      <c r="Y27"/>
      <c r="Z27">
        <v>16.84</v>
      </c>
      <c r="AA27">
        <v>0.09</v>
      </c>
      <c r="AB27">
        <v>15.426</v>
      </c>
      <c r="AC27">
        <v>0.05</v>
      </c>
      <c r="AD27">
        <v>16.221</v>
      </c>
      <c r="AE27">
        <v>0.1</v>
      </c>
      <c r="AF27">
        <v>15.105</v>
      </c>
      <c r="AG27">
        <v>0.13</v>
      </c>
      <c r="AH27">
        <v>14.563000000000001</v>
      </c>
      <c r="AI27">
        <v>0.08</v>
      </c>
      <c r="AJ27"/>
      <c r="AK27"/>
      <c r="AL27">
        <v>13.195</v>
      </c>
      <c r="AM27">
        <v>2.4E-2</v>
      </c>
      <c r="AN27">
        <v>12.532999999999999</v>
      </c>
      <c r="AO27">
        <v>2.5000000000000001E-2</v>
      </c>
      <c r="AP27">
        <v>12.430999999999999</v>
      </c>
      <c r="AQ27">
        <v>0.03</v>
      </c>
      <c r="AR27">
        <v>15.06</v>
      </c>
      <c r="AS27" t="s">
        <v>137</v>
      </c>
      <c r="AT27" t="s">
        <v>138</v>
      </c>
      <c r="AU27"/>
      <c r="AV27"/>
      <c r="AW27" t="s">
        <v>287</v>
      </c>
      <c r="AX27" t="s">
        <v>288</v>
      </c>
      <c r="AY27" t="s">
        <v>289</v>
      </c>
      <c r="AZ27"/>
      <c r="BA27" s="4">
        <v>41993.153993055559</v>
      </c>
      <c r="BB27"/>
      <c r="BC27"/>
      <c r="BD27"/>
      <c r="BE27"/>
      <c r="BF27"/>
      <c r="BG27"/>
      <c r="BH27">
        <v>8</v>
      </c>
      <c r="BI27">
        <v>2</v>
      </c>
      <c r="BJ27">
        <v>22</v>
      </c>
      <c r="BK27"/>
      <c r="BL27"/>
    </row>
    <row r="28" spans="1:64">
      <c r="A28">
        <v>201567796</v>
      </c>
      <c r="B28" s="3" t="s">
        <v>571</v>
      </c>
      <c r="C28" s="3">
        <v>4</v>
      </c>
      <c r="D28" s="3" t="s">
        <v>141</v>
      </c>
      <c r="E28" t="s">
        <v>290</v>
      </c>
      <c r="F28">
        <v>1</v>
      </c>
      <c r="G28" s="7"/>
      <c r="H28" t="s">
        <v>133</v>
      </c>
      <c r="I28">
        <v>3</v>
      </c>
      <c r="J28" t="s">
        <v>291</v>
      </c>
      <c r="K28" t="s">
        <v>292</v>
      </c>
      <c r="L28" t="s">
        <v>134</v>
      </c>
      <c r="M28" t="s">
        <v>135</v>
      </c>
      <c r="N28"/>
      <c r="O28" s="4">
        <v>41789.673217592594</v>
      </c>
      <c r="P28" s="4">
        <v>41871.836747685185</v>
      </c>
      <c r="Q28" t="s">
        <v>145</v>
      </c>
      <c r="R28">
        <v>-10.8</v>
      </c>
      <c r="S28">
        <v>2.7</v>
      </c>
      <c r="T28">
        <v>6.2</v>
      </c>
      <c r="U28">
        <v>2.8</v>
      </c>
      <c r="V28"/>
      <c r="W28"/>
      <c r="X28"/>
      <c r="Y28"/>
      <c r="Z28">
        <v>12.21</v>
      </c>
      <c r="AA28">
        <v>0.219</v>
      </c>
      <c r="AB28">
        <v>12.199</v>
      </c>
      <c r="AC28">
        <v>0.29499999999999998</v>
      </c>
      <c r="AD28">
        <v>12.69</v>
      </c>
      <c r="AE28">
        <v>0.03</v>
      </c>
      <c r="AF28">
        <v>12.375999999999999</v>
      </c>
      <c r="AG28">
        <v>0.03</v>
      </c>
      <c r="AH28">
        <v>12.223000000000001</v>
      </c>
      <c r="AI28">
        <v>0.05</v>
      </c>
      <c r="AJ28"/>
      <c r="AK28"/>
      <c r="AL28">
        <v>11.378</v>
      </c>
      <c r="AM28">
        <v>2.4E-2</v>
      </c>
      <c r="AN28">
        <v>11.101000000000001</v>
      </c>
      <c r="AO28">
        <v>2.3E-2</v>
      </c>
      <c r="AP28">
        <v>11.042</v>
      </c>
      <c r="AQ28">
        <v>2.3E-2</v>
      </c>
      <c r="AR28">
        <v>12.363</v>
      </c>
      <c r="AS28" t="s">
        <v>137</v>
      </c>
      <c r="AT28" t="s">
        <v>138</v>
      </c>
      <c r="AU28"/>
      <c r="AV28" t="s">
        <v>293</v>
      </c>
      <c r="AW28"/>
      <c r="AX28" t="s">
        <v>294</v>
      </c>
      <c r="AY28" t="s">
        <v>295</v>
      </c>
      <c r="AZ28"/>
      <c r="BA28" s="4">
        <v>41993.147118055553</v>
      </c>
      <c r="BB28"/>
      <c r="BC28"/>
      <c r="BD28"/>
      <c r="BE28"/>
      <c r="BF28"/>
      <c r="BG28"/>
      <c r="BH28">
        <v>18</v>
      </c>
      <c r="BI28">
        <v>2</v>
      </c>
      <c r="BJ28">
        <v>62</v>
      </c>
      <c r="BK28"/>
      <c r="BL28"/>
    </row>
    <row r="29" spans="1:64">
      <c r="A29">
        <v>201569483</v>
      </c>
      <c r="B29" s="3" t="s">
        <v>492</v>
      </c>
      <c r="C29" s="3">
        <v>2</v>
      </c>
      <c r="D29" s="3" t="s">
        <v>155</v>
      </c>
      <c r="E29" t="s">
        <v>296</v>
      </c>
      <c r="F29">
        <v>1</v>
      </c>
      <c r="G29" s="7"/>
      <c r="H29" t="s">
        <v>133</v>
      </c>
      <c r="I29">
        <v>3</v>
      </c>
      <c r="J29" t="s">
        <v>297</v>
      </c>
      <c r="K29" t="s">
        <v>298</v>
      </c>
      <c r="L29" t="s">
        <v>134</v>
      </c>
      <c r="M29" t="s">
        <v>135</v>
      </c>
      <c r="N29"/>
      <c r="O29" s="4">
        <v>41789.673217592594</v>
      </c>
      <c r="P29" s="4">
        <v>41871.836747685185</v>
      </c>
      <c r="Q29" t="s">
        <v>201</v>
      </c>
      <c r="R29"/>
      <c r="S29"/>
      <c r="T29"/>
      <c r="U29"/>
      <c r="V29"/>
      <c r="W29"/>
      <c r="X29"/>
      <c r="Y29"/>
      <c r="Z29">
        <v>12.603999999999999</v>
      </c>
      <c r="AA29">
        <v>0.26400000000000001</v>
      </c>
      <c r="AB29">
        <v>12.329000000000001</v>
      </c>
      <c r="AC29">
        <v>0.24099999999999999</v>
      </c>
      <c r="AD29">
        <v>12.451000000000001</v>
      </c>
      <c r="AE29">
        <v>0.03</v>
      </c>
      <c r="AF29">
        <v>11.763999999999999</v>
      </c>
      <c r="AG29">
        <v>0.08</v>
      </c>
      <c r="AH29">
        <v>11.478999999999999</v>
      </c>
      <c r="AI29">
        <v>0.08</v>
      </c>
      <c r="AJ29"/>
      <c r="AK29"/>
      <c r="AL29">
        <v>10.385999999999999</v>
      </c>
      <c r="AM29">
        <v>2.4E-2</v>
      </c>
      <c r="AN29">
        <v>9.9719999999999995</v>
      </c>
      <c r="AO29">
        <v>2.5999999999999999E-2</v>
      </c>
      <c r="AP29">
        <v>9.8829999999999991</v>
      </c>
      <c r="AQ29">
        <v>2.3E-2</v>
      </c>
      <c r="AR29">
        <v>11.771000000000001</v>
      </c>
      <c r="AS29" t="s">
        <v>137</v>
      </c>
      <c r="AT29"/>
      <c r="AU29"/>
      <c r="AV29" t="s">
        <v>299</v>
      </c>
      <c r="AW29"/>
      <c r="AX29" t="s">
        <v>300</v>
      </c>
      <c r="AY29" t="s">
        <v>301</v>
      </c>
      <c r="AZ29"/>
      <c r="BA29" s="4">
        <v>41993.140798611108</v>
      </c>
      <c r="BB29"/>
      <c r="BC29"/>
      <c r="BD29"/>
      <c r="BE29"/>
      <c r="BF29"/>
      <c r="BG29"/>
      <c r="BH29">
        <v>23</v>
      </c>
      <c r="BI29">
        <v>3</v>
      </c>
      <c r="BJ29">
        <v>79</v>
      </c>
      <c r="BK29"/>
      <c r="BL29"/>
    </row>
    <row r="30" spans="1:64">
      <c r="A30">
        <v>201576812</v>
      </c>
      <c r="B30" s="3" t="s">
        <v>131</v>
      </c>
      <c r="C30" s="3">
        <v>4</v>
      </c>
      <c r="D30" s="3" t="s">
        <v>132</v>
      </c>
      <c r="E30" t="s">
        <v>302</v>
      </c>
      <c r="F30">
        <v>1</v>
      </c>
      <c r="G30" s="7"/>
      <c r="H30" t="s">
        <v>133</v>
      </c>
      <c r="I30">
        <v>3</v>
      </c>
      <c r="J30" t="s">
        <v>303</v>
      </c>
      <c r="K30" t="s">
        <v>304</v>
      </c>
      <c r="L30" t="s">
        <v>134</v>
      </c>
      <c r="M30" t="s">
        <v>135</v>
      </c>
      <c r="N30"/>
      <c r="O30" s="4">
        <v>41789.673217592594</v>
      </c>
      <c r="P30" s="4">
        <v>41871.836747685185</v>
      </c>
      <c r="Q30" t="s">
        <v>305</v>
      </c>
      <c r="R30">
        <v>146.9</v>
      </c>
      <c r="S30">
        <v>1.6</v>
      </c>
      <c r="T30">
        <v>-138.30000000000001</v>
      </c>
      <c r="U30">
        <v>1.6</v>
      </c>
      <c r="V30"/>
      <c r="W30"/>
      <c r="X30"/>
      <c r="Y30"/>
      <c r="Z30">
        <v>11.032999999999999</v>
      </c>
      <c r="AA30">
        <v>8.1000000000000003E-2</v>
      </c>
      <c r="AB30">
        <v>10.111000000000001</v>
      </c>
      <c r="AC30">
        <v>4.9000000000000002E-2</v>
      </c>
      <c r="AD30">
        <v>10.522</v>
      </c>
      <c r="AE30">
        <v>0.09</v>
      </c>
      <c r="AF30">
        <v>10.06</v>
      </c>
      <c r="AG30">
        <v>7.0000000000000007E-2</v>
      </c>
      <c r="AH30">
        <v>9.8710000000000004</v>
      </c>
      <c r="AI30">
        <v>0.05</v>
      </c>
      <c r="AJ30"/>
      <c r="AK30"/>
      <c r="AL30">
        <v>8.8930000000000007</v>
      </c>
      <c r="AM30">
        <v>2.1000000000000001E-2</v>
      </c>
      <c r="AN30">
        <v>8.52</v>
      </c>
      <c r="AO30">
        <v>3.5999999999999997E-2</v>
      </c>
      <c r="AP30">
        <v>8.4429999999999996</v>
      </c>
      <c r="AQ30">
        <v>2.3E-2</v>
      </c>
      <c r="AR30">
        <v>10.066000000000001</v>
      </c>
      <c r="AS30" t="s">
        <v>137</v>
      </c>
      <c r="AT30" t="s">
        <v>138</v>
      </c>
      <c r="AU30"/>
      <c r="AV30" t="s">
        <v>306</v>
      </c>
      <c r="AW30"/>
      <c r="AX30" t="s">
        <v>307</v>
      </c>
      <c r="AY30" t="s">
        <v>308</v>
      </c>
      <c r="AZ30"/>
      <c r="BA30" s="4">
        <v>41993.273368055554</v>
      </c>
      <c r="BB30"/>
      <c r="BC30"/>
      <c r="BD30"/>
      <c r="BE30"/>
      <c r="BF30"/>
      <c r="BG30"/>
      <c r="BH30">
        <v>8</v>
      </c>
      <c r="BI30">
        <v>2</v>
      </c>
      <c r="BJ30">
        <v>22</v>
      </c>
      <c r="BK30"/>
      <c r="BL30"/>
    </row>
    <row r="31" spans="1:64">
      <c r="A31">
        <v>201577035</v>
      </c>
      <c r="B31" s="3" t="s">
        <v>572</v>
      </c>
      <c r="C31" s="3">
        <v>2</v>
      </c>
      <c r="D31" s="3" t="s">
        <v>155</v>
      </c>
      <c r="E31" t="s">
        <v>309</v>
      </c>
      <c r="F31">
        <v>1</v>
      </c>
      <c r="G31" s="7"/>
      <c r="H31" t="s">
        <v>133</v>
      </c>
      <c r="I31">
        <v>3</v>
      </c>
      <c r="J31" t="s">
        <v>310</v>
      </c>
      <c r="K31" t="s">
        <v>311</v>
      </c>
      <c r="L31" t="s">
        <v>134</v>
      </c>
      <c r="M31" t="s">
        <v>135</v>
      </c>
      <c r="N31"/>
      <c r="O31" s="4">
        <v>41789.673217592594</v>
      </c>
      <c r="P31" s="4">
        <v>41871.836747685185</v>
      </c>
      <c r="Q31" t="s">
        <v>145</v>
      </c>
      <c r="R31">
        <v>-73.5</v>
      </c>
      <c r="S31">
        <v>1.9</v>
      </c>
      <c r="T31">
        <v>-3</v>
      </c>
      <c r="U31">
        <v>1.4</v>
      </c>
      <c r="V31"/>
      <c r="W31"/>
      <c r="X31"/>
      <c r="Y31"/>
      <c r="Z31">
        <v>13.138</v>
      </c>
      <c r="AA31">
        <v>0.11</v>
      </c>
      <c r="AB31">
        <v>12.417999999999999</v>
      </c>
      <c r="AC31">
        <v>0.02</v>
      </c>
      <c r="AD31">
        <v>12.698</v>
      </c>
      <c r="AE31">
        <v>0.04</v>
      </c>
      <c r="AF31">
        <v>12.207000000000001</v>
      </c>
      <c r="AG31">
        <v>0.03</v>
      </c>
      <c r="AH31">
        <v>12.124000000000001</v>
      </c>
      <c r="AI31">
        <v>0.2</v>
      </c>
      <c r="AJ31"/>
      <c r="AK31"/>
      <c r="AL31">
        <v>11.058999999999999</v>
      </c>
      <c r="AM31">
        <v>2.3E-2</v>
      </c>
      <c r="AN31">
        <v>10.75</v>
      </c>
      <c r="AO31">
        <v>2.1999999999999999E-2</v>
      </c>
      <c r="AP31">
        <v>10.645</v>
      </c>
      <c r="AQ31">
        <v>2.1000000000000001E-2</v>
      </c>
      <c r="AR31">
        <v>12.295999999999999</v>
      </c>
      <c r="AS31" t="s">
        <v>137</v>
      </c>
      <c r="AT31" t="s">
        <v>138</v>
      </c>
      <c r="AU31"/>
      <c r="AV31"/>
      <c r="AW31"/>
      <c r="AX31" t="s">
        <v>312</v>
      </c>
      <c r="AY31" t="s">
        <v>313</v>
      </c>
      <c r="AZ31"/>
      <c r="BA31" s="4">
        <v>41993.219351851854</v>
      </c>
      <c r="BB31"/>
      <c r="BC31"/>
      <c r="BD31"/>
      <c r="BE31"/>
      <c r="BF31"/>
      <c r="BG31"/>
      <c r="BH31">
        <v>18</v>
      </c>
      <c r="BI31">
        <v>2</v>
      </c>
      <c r="BJ31">
        <v>62</v>
      </c>
      <c r="BK31"/>
      <c r="BL31"/>
    </row>
    <row r="32" spans="1:64">
      <c r="A32">
        <v>201594823</v>
      </c>
      <c r="B32" s="3" t="s">
        <v>131</v>
      </c>
      <c r="C32" s="3">
        <v>4</v>
      </c>
      <c r="D32" s="3" t="s">
        <v>132</v>
      </c>
      <c r="E32" t="s">
        <v>314</v>
      </c>
      <c r="F32">
        <v>1</v>
      </c>
      <c r="G32" s="7"/>
      <c r="H32" t="s">
        <v>133</v>
      </c>
      <c r="I32">
        <v>3</v>
      </c>
      <c r="J32" t="s">
        <v>315</v>
      </c>
      <c r="K32" t="s">
        <v>316</v>
      </c>
      <c r="L32" t="s">
        <v>134</v>
      </c>
      <c r="M32" t="s">
        <v>135</v>
      </c>
      <c r="N32"/>
      <c r="O32" s="4">
        <v>41789.673217592594</v>
      </c>
      <c r="P32" s="4">
        <v>41871.836747685185</v>
      </c>
      <c r="Q32" t="s">
        <v>170</v>
      </c>
      <c r="R32">
        <v>-10</v>
      </c>
      <c r="S32">
        <v>1.6</v>
      </c>
      <c r="T32">
        <v>-5.9</v>
      </c>
      <c r="U32">
        <v>1.3</v>
      </c>
      <c r="V32"/>
      <c r="W32"/>
      <c r="X32"/>
      <c r="Y32"/>
      <c r="Z32">
        <v>12.914</v>
      </c>
      <c r="AA32">
        <v>0.09</v>
      </c>
      <c r="AB32">
        <v>12.318</v>
      </c>
      <c r="AC32">
        <v>0.1</v>
      </c>
      <c r="AD32">
        <v>12.567</v>
      </c>
      <c r="AE32">
        <v>0.05</v>
      </c>
      <c r="AF32">
        <v>12.134</v>
      </c>
      <c r="AG32">
        <v>0.06</v>
      </c>
      <c r="AH32">
        <v>11.951000000000001</v>
      </c>
      <c r="AI32">
        <v>0.05</v>
      </c>
      <c r="AJ32"/>
      <c r="AK32"/>
      <c r="AL32">
        <v>11.02</v>
      </c>
      <c r="AM32">
        <v>2.5999999999999999E-2</v>
      </c>
      <c r="AN32">
        <v>10.72</v>
      </c>
      <c r="AO32">
        <v>2.3E-2</v>
      </c>
      <c r="AP32">
        <v>10.66</v>
      </c>
      <c r="AQ32">
        <v>1.9E-2</v>
      </c>
      <c r="AR32">
        <v>12.135999999999999</v>
      </c>
      <c r="AS32" t="s">
        <v>137</v>
      </c>
      <c r="AT32" t="s">
        <v>138</v>
      </c>
      <c r="AU32"/>
      <c r="AV32"/>
      <c r="AW32"/>
      <c r="AX32" t="s">
        <v>317</v>
      </c>
      <c r="AY32" t="s">
        <v>318</v>
      </c>
      <c r="AZ32"/>
      <c r="BA32" s="4">
        <v>41993.283958333333</v>
      </c>
      <c r="BB32"/>
      <c r="BC32"/>
      <c r="BD32"/>
      <c r="BE32"/>
      <c r="BF32"/>
      <c r="BG32"/>
      <c r="BH32">
        <v>23</v>
      </c>
      <c r="BI32">
        <v>3</v>
      </c>
      <c r="BJ32">
        <v>79</v>
      </c>
      <c r="BK32"/>
      <c r="BL32"/>
    </row>
    <row r="33" spans="1:64">
      <c r="A33">
        <v>201596316</v>
      </c>
      <c r="B33" s="3" t="s">
        <v>572</v>
      </c>
      <c r="C33" s="3">
        <v>2</v>
      </c>
      <c r="D33" s="3" t="s">
        <v>155</v>
      </c>
      <c r="E33" t="s">
        <v>319</v>
      </c>
      <c r="F33">
        <v>1</v>
      </c>
      <c r="G33" s="7"/>
      <c r="H33" t="s">
        <v>133</v>
      </c>
      <c r="I33">
        <v>3</v>
      </c>
      <c r="J33" t="s">
        <v>320</v>
      </c>
      <c r="K33" t="s">
        <v>321</v>
      </c>
      <c r="L33" t="s">
        <v>134</v>
      </c>
      <c r="M33" t="s">
        <v>135</v>
      </c>
      <c r="N33"/>
      <c r="O33" s="4">
        <v>41789.673217592594</v>
      </c>
      <c r="P33" s="4">
        <v>41871.836747685185</v>
      </c>
      <c r="Q33" t="s">
        <v>201</v>
      </c>
      <c r="R33">
        <v>-43.3</v>
      </c>
      <c r="S33">
        <v>1.9</v>
      </c>
      <c r="T33">
        <v>-32.5</v>
      </c>
      <c r="U33">
        <v>2.2999999999999998</v>
      </c>
      <c r="V33"/>
      <c r="W33"/>
      <c r="X33"/>
      <c r="Y33"/>
      <c r="Z33">
        <v>14.214</v>
      </c>
      <c r="AA33">
        <v>0.11</v>
      </c>
      <c r="AB33">
        <v>13.385999999999999</v>
      </c>
      <c r="AC33">
        <v>0.09</v>
      </c>
      <c r="AD33">
        <v>13.785</v>
      </c>
      <c r="AE33">
        <v>7.0000000000000007E-2</v>
      </c>
      <c r="AF33">
        <v>13.138999999999999</v>
      </c>
      <c r="AG33">
        <v>0.12</v>
      </c>
      <c r="AH33">
        <v>12.88</v>
      </c>
      <c r="AI33">
        <v>0.1</v>
      </c>
      <c r="AJ33"/>
      <c r="AK33"/>
      <c r="AL33">
        <v>11.865</v>
      </c>
      <c r="AM33">
        <v>2.3E-2</v>
      </c>
      <c r="AN33">
        <v>11.458</v>
      </c>
      <c r="AO33">
        <v>2.4E-2</v>
      </c>
      <c r="AP33">
        <v>11.347</v>
      </c>
      <c r="AQ33">
        <v>2.1999999999999999E-2</v>
      </c>
      <c r="AR33">
        <v>13.151</v>
      </c>
      <c r="AS33" t="s">
        <v>137</v>
      </c>
      <c r="AT33" t="s">
        <v>138</v>
      </c>
      <c r="AU33"/>
      <c r="AV33"/>
      <c r="AW33"/>
      <c r="AX33" t="s">
        <v>322</v>
      </c>
      <c r="AY33" t="s">
        <v>323</v>
      </c>
      <c r="AZ33"/>
      <c r="BA33" s="4">
        <v>41993.180763888886</v>
      </c>
      <c r="BB33"/>
      <c r="BC33"/>
      <c r="BD33"/>
      <c r="BE33"/>
      <c r="BF33"/>
      <c r="BG33"/>
      <c r="BH33">
        <v>23</v>
      </c>
      <c r="BI33">
        <v>2</v>
      </c>
      <c r="BJ33">
        <v>78</v>
      </c>
      <c r="BK33"/>
      <c r="BL33"/>
    </row>
    <row r="34" spans="1:64">
      <c r="A34">
        <v>201613023</v>
      </c>
      <c r="B34" s="3" t="s">
        <v>572</v>
      </c>
      <c r="C34" s="3">
        <v>2</v>
      </c>
      <c r="D34" s="3" t="s">
        <v>155</v>
      </c>
      <c r="E34" t="s">
        <v>324</v>
      </c>
      <c r="F34">
        <v>1</v>
      </c>
      <c r="G34" s="7"/>
      <c r="H34" t="s">
        <v>133</v>
      </c>
      <c r="I34">
        <v>3</v>
      </c>
      <c r="J34" t="s">
        <v>325</v>
      </c>
      <c r="K34" t="s">
        <v>326</v>
      </c>
      <c r="L34" t="s">
        <v>134</v>
      </c>
      <c r="M34" t="s">
        <v>135</v>
      </c>
      <c r="N34"/>
      <c r="O34" s="4">
        <v>41789.673217592594</v>
      </c>
      <c r="P34" s="4">
        <v>41871.836747685185</v>
      </c>
      <c r="Q34" t="s">
        <v>145</v>
      </c>
      <c r="R34">
        <v>-33.200000000000003</v>
      </c>
      <c r="S34">
        <v>1.6</v>
      </c>
      <c r="T34">
        <v>-47.1</v>
      </c>
      <c r="U34">
        <v>1.3</v>
      </c>
      <c r="V34"/>
      <c r="W34"/>
      <c r="X34"/>
      <c r="Y34"/>
      <c r="Z34">
        <v>12.99</v>
      </c>
      <c r="AA34">
        <v>0.09</v>
      </c>
      <c r="AB34">
        <v>12.257999999999999</v>
      </c>
      <c r="AC34">
        <v>0.01</v>
      </c>
      <c r="AD34">
        <v>12.56</v>
      </c>
      <c r="AE34">
        <v>0.03</v>
      </c>
      <c r="AF34">
        <v>12.045</v>
      </c>
      <c r="AG34">
        <v>0.03</v>
      </c>
      <c r="AH34">
        <v>11.955</v>
      </c>
      <c r="AI34">
        <v>0.08</v>
      </c>
      <c r="AJ34"/>
      <c r="AK34"/>
      <c r="AL34">
        <v>10.983000000000001</v>
      </c>
      <c r="AM34">
        <v>2.3E-2</v>
      </c>
      <c r="AN34">
        <v>10.712</v>
      </c>
      <c r="AO34">
        <v>2.3E-2</v>
      </c>
      <c r="AP34">
        <v>10.605</v>
      </c>
      <c r="AQ34">
        <v>2.4E-2</v>
      </c>
      <c r="AR34">
        <v>12.137</v>
      </c>
      <c r="AS34" t="s">
        <v>137</v>
      </c>
      <c r="AT34" t="s">
        <v>138</v>
      </c>
      <c r="AU34"/>
      <c r="AV34"/>
      <c r="AW34"/>
      <c r="AX34" t="s">
        <v>327</v>
      </c>
      <c r="AY34" t="s">
        <v>328</v>
      </c>
      <c r="AZ34"/>
      <c r="BA34" s="4">
        <v>41993.187673611108</v>
      </c>
      <c r="BB34"/>
      <c r="BC34"/>
      <c r="BD34"/>
      <c r="BE34"/>
      <c r="BF34"/>
      <c r="BG34"/>
      <c r="BH34">
        <v>13</v>
      </c>
      <c r="BI34">
        <v>1</v>
      </c>
      <c r="BJ34">
        <v>41</v>
      </c>
      <c r="BK34"/>
      <c r="BL34"/>
    </row>
    <row r="35" spans="1:64">
      <c r="A35">
        <v>201617985</v>
      </c>
      <c r="B35" s="3" t="s">
        <v>570</v>
      </c>
      <c r="C35" s="3">
        <v>2</v>
      </c>
      <c r="D35" s="3" t="s">
        <v>155</v>
      </c>
      <c r="E35" t="s">
        <v>329</v>
      </c>
      <c r="F35">
        <v>1</v>
      </c>
      <c r="G35" s="10"/>
      <c r="H35" t="s">
        <v>133</v>
      </c>
      <c r="I35">
        <v>3</v>
      </c>
      <c r="J35" t="s">
        <v>330</v>
      </c>
      <c r="K35" t="s">
        <v>331</v>
      </c>
      <c r="L35" t="s">
        <v>134</v>
      </c>
      <c r="M35" t="s">
        <v>135</v>
      </c>
      <c r="N35"/>
      <c r="O35" s="4">
        <v>41789.673217592594</v>
      </c>
      <c r="P35" s="4">
        <v>41871.836747685185</v>
      </c>
      <c r="Q35" t="s">
        <v>332</v>
      </c>
      <c r="R35">
        <v>-37.1</v>
      </c>
      <c r="S35">
        <v>2.6</v>
      </c>
      <c r="T35">
        <v>8.9</v>
      </c>
      <c r="U35">
        <v>2.2000000000000002</v>
      </c>
      <c r="V35"/>
      <c r="W35"/>
      <c r="X35"/>
      <c r="Y35"/>
      <c r="Z35">
        <v>16.335999999999999</v>
      </c>
      <c r="AA35">
        <v>0.02</v>
      </c>
      <c r="AB35">
        <v>14.863</v>
      </c>
      <c r="AC35">
        <v>0.05</v>
      </c>
      <c r="AD35">
        <v>15.667999999999999</v>
      </c>
      <c r="AE35">
        <v>0.06</v>
      </c>
      <c r="AF35">
        <v>14.282999999999999</v>
      </c>
      <c r="AG35">
        <v>0.08</v>
      </c>
      <c r="AH35">
        <v>13.442</v>
      </c>
      <c r="AI35">
        <v>0.09</v>
      </c>
      <c r="AJ35"/>
      <c r="AK35"/>
      <c r="AL35">
        <v>11.718999999999999</v>
      </c>
      <c r="AM35">
        <v>2.4E-2</v>
      </c>
      <c r="AN35">
        <v>11.093999999999999</v>
      </c>
      <c r="AO35">
        <v>3.5000000000000003E-2</v>
      </c>
      <c r="AP35">
        <v>10.9</v>
      </c>
      <c r="AQ35">
        <v>1.9E-2</v>
      </c>
      <c r="AR35">
        <v>14.11</v>
      </c>
      <c r="AS35" t="s">
        <v>137</v>
      </c>
      <c r="AT35" t="s">
        <v>138</v>
      </c>
      <c r="AU35"/>
      <c r="AV35"/>
      <c r="AW35" t="s">
        <v>333</v>
      </c>
      <c r="AX35" t="s">
        <v>334</v>
      </c>
      <c r="AY35" t="s">
        <v>335</v>
      </c>
      <c r="AZ35"/>
      <c r="BA35" s="4">
        <v>41993.174930555557</v>
      </c>
      <c r="BB35"/>
      <c r="BC35"/>
      <c r="BD35"/>
      <c r="BE35"/>
      <c r="BF35"/>
      <c r="BG35"/>
      <c r="BH35">
        <v>4</v>
      </c>
      <c r="BI35">
        <v>1</v>
      </c>
      <c r="BJ35">
        <v>9</v>
      </c>
      <c r="BK35"/>
      <c r="BL35"/>
    </row>
    <row r="36" spans="1:64">
      <c r="A36">
        <v>201626686</v>
      </c>
      <c r="B36" s="3" t="s">
        <v>571</v>
      </c>
      <c r="C36" s="3">
        <v>4</v>
      </c>
      <c r="D36" s="3" t="s">
        <v>141</v>
      </c>
      <c r="E36" t="s">
        <v>336</v>
      </c>
      <c r="F36">
        <v>1</v>
      </c>
      <c r="G36" s="7"/>
      <c r="H36" t="s">
        <v>133</v>
      </c>
      <c r="I36">
        <v>3</v>
      </c>
      <c r="J36" t="s">
        <v>337</v>
      </c>
      <c r="K36" t="s">
        <v>338</v>
      </c>
      <c r="L36" t="s">
        <v>134</v>
      </c>
      <c r="M36" t="s">
        <v>135</v>
      </c>
      <c r="N36"/>
      <c r="O36" s="4">
        <v>41789.673217592594</v>
      </c>
      <c r="P36" s="4">
        <v>41871.836747685185</v>
      </c>
      <c r="Q36" t="s">
        <v>339</v>
      </c>
      <c r="R36">
        <v>-33</v>
      </c>
      <c r="S36">
        <v>1.5</v>
      </c>
      <c r="T36">
        <v>12.4</v>
      </c>
      <c r="U36">
        <v>1.6</v>
      </c>
      <c r="V36"/>
      <c r="W36"/>
      <c r="X36"/>
      <c r="Y36"/>
      <c r="Z36">
        <v>11.909000000000001</v>
      </c>
      <c r="AA36">
        <v>0.154</v>
      </c>
      <c r="AB36">
        <v>11.083</v>
      </c>
      <c r="AC36">
        <v>9.5000000000000001E-2</v>
      </c>
      <c r="AD36">
        <v>11.744</v>
      </c>
      <c r="AE36">
        <v>0.03</v>
      </c>
      <c r="AF36">
        <v>11.443</v>
      </c>
      <c r="AG36">
        <v>0.03</v>
      </c>
      <c r="AH36">
        <v>11.353999999999999</v>
      </c>
      <c r="AI36">
        <v>7.0000000000000007E-2</v>
      </c>
      <c r="AJ36"/>
      <c r="AK36"/>
      <c r="AL36">
        <v>10.500999999999999</v>
      </c>
      <c r="AM36">
        <v>2.1999999999999999E-2</v>
      </c>
      <c r="AN36">
        <v>10.276</v>
      </c>
      <c r="AO36">
        <v>2.3E-2</v>
      </c>
      <c r="AP36">
        <v>10.23</v>
      </c>
      <c r="AQ36">
        <v>2.1000000000000001E-2</v>
      </c>
      <c r="AR36">
        <v>11.471</v>
      </c>
      <c r="AS36" t="s">
        <v>137</v>
      </c>
      <c r="AT36" t="s">
        <v>138</v>
      </c>
      <c r="AU36"/>
      <c r="AV36" t="s">
        <v>340</v>
      </c>
      <c r="AW36"/>
      <c r="AX36" t="s">
        <v>341</v>
      </c>
      <c r="AY36" t="s">
        <v>342</v>
      </c>
      <c r="AZ36"/>
      <c r="BA36" s="4">
        <v>41993.28193287037</v>
      </c>
      <c r="BB36"/>
      <c r="BC36"/>
      <c r="BD36"/>
      <c r="BE36"/>
      <c r="BF36"/>
      <c r="BG36"/>
      <c r="BH36">
        <v>23</v>
      </c>
      <c r="BI36">
        <v>1</v>
      </c>
      <c r="BJ36">
        <v>77</v>
      </c>
      <c r="BK36"/>
      <c r="BL36"/>
    </row>
    <row r="37" spans="1:64">
      <c r="A37">
        <v>201629650</v>
      </c>
      <c r="B37" s="3" t="s">
        <v>572</v>
      </c>
      <c r="C37" s="3">
        <v>2</v>
      </c>
      <c r="D37" s="3" t="s">
        <v>155</v>
      </c>
      <c r="E37" t="s">
        <v>343</v>
      </c>
      <c r="F37">
        <v>1</v>
      </c>
      <c r="G37" s="7"/>
      <c r="H37" t="s">
        <v>133</v>
      </c>
      <c r="I37">
        <v>3</v>
      </c>
      <c r="J37" t="s">
        <v>344</v>
      </c>
      <c r="K37" t="s">
        <v>345</v>
      </c>
      <c r="L37" t="s">
        <v>134</v>
      </c>
      <c r="M37" t="s">
        <v>135</v>
      </c>
      <c r="N37"/>
      <c r="O37" s="4">
        <v>41789.673217592594</v>
      </c>
      <c r="P37" s="4">
        <v>41871.836747685185</v>
      </c>
      <c r="Q37" t="s">
        <v>145</v>
      </c>
      <c r="R37">
        <v>-11.5</v>
      </c>
      <c r="S37">
        <v>1.2</v>
      </c>
      <c r="T37">
        <v>13.2</v>
      </c>
      <c r="U37">
        <v>2.1</v>
      </c>
      <c r="V37"/>
      <c r="W37"/>
      <c r="X37"/>
      <c r="Y37"/>
      <c r="Z37">
        <v>13.609</v>
      </c>
      <c r="AA37">
        <v>0.03</v>
      </c>
      <c r="AB37">
        <v>12.901</v>
      </c>
      <c r="AC37">
        <v>0.04</v>
      </c>
      <c r="AD37">
        <v>13.193</v>
      </c>
      <c r="AE37">
        <v>0.03</v>
      </c>
      <c r="AF37">
        <v>12.727</v>
      </c>
      <c r="AG37">
        <v>0.01</v>
      </c>
      <c r="AH37">
        <v>12.528</v>
      </c>
      <c r="AI37">
        <v>0.06</v>
      </c>
      <c r="AJ37"/>
      <c r="AK37"/>
      <c r="AL37">
        <v>11.571</v>
      </c>
      <c r="AM37">
        <v>2.5999999999999999E-2</v>
      </c>
      <c r="AN37">
        <v>11.26</v>
      </c>
      <c r="AO37">
        <v>2.4E-2</v>
      </c>
      <c r="AP37">
        <v>11.169</v>
      </c>
      <c r="AQ37">
        <v>2.5999999999999999E-2</v>
      </c>
      <c r="AR37">
        <v>12.727</v>
      </c>
      <c r="AS37" t="s">
        <v>137</v>
      </c>
      <c r="AT37" t="s">
        <v>138</v>
      </c>
      <c r="AU37"/>
      <c r="AV37"/>
      <c r="AW37"/>
      <c r="AX37" t="s">
        <v>346</v>
      </c>
      <c r="AY37" t="s">
        <v>347</v>
      </c>
      <c r="AZ37"/>
      <c r="BA37" s="4">
        <v>41993.244444444441</v>
      </c>
      <c r="BB37"/>
      <c r="BC37"/>
      <c r="BD37"/>
      <c r="BE37"/>
      <c r="BF37"/>
      <c r="BG37"/>
      <c r="BH37">
        <v>18</v>
      </c>
      <c r="BI37">
        <v>4</v>
      </c>
      <c r="BJ37">
        <v>64</v>
      </c>
      <c r="BK37"/>
      <c r="BL37"/>
    </row>
    <row r="38" spans="1:64">
      <c r="A38">
        <v>201635569</v>
      </c>
      <c r="B38" s="3" t="s">
        <v>572</v>
      </c>
      <c r="C38" s="3">
        <v>2</v>
      </c>
      <c r="D38" s="3" t="s">
        <v>155</v>
      </c>
      <c r="E38" t="s">
        <v>348</v>
      </c>
      <c r="F38">
        <v>1</v>
      </c>
      <c r="G38" s="7"/>
      <c r="H38" t="s">
        <v>133</v>
      </c>
      <c r="I38">
        <v>3</v>
      </c>
      <c r="J38" t="s">
        <v>349</v>
      </c>
      <c r="K38" t="s">
        <v>350</v>
      </c>
      <c r="L38" t="s">
        <v>134</v>
      </c>
      <c r="M38" t="s">
        <v>135</v>
      </c>
      <c r="N38"/>
      <c r="O38" s="4">
        <v>41789.673217592594</v>
      </c>
      <c r="P38" s="4">
        <v>41871.836747685185</v>
      </c>
      <c r="Q38" t="s">
        <v>148</v>
      </c>
      <c r="R38">
        <v>-34.1</v>
      </c>
      <c r="S38">
        <v>2.9</v>
      </c>
      <c r="T38">
        <v>-14.1</v>
      </c>
      <c r="U38">
        <v>3.2</v>
      </c>
      <c r="V38"/>
      <c r="W38"/>
      <c r="X38"/>
      <c r="Y38"/>
      <c r="Z38">
        <v>17.736000000000001</v>
      </c>
      <c r="AA38">
        <v>0.16</v>
      </c>
      <c r="AB38">
        <v>16.309999999999999</v>
      </c>
      <c r="AC38">
        <v>7.0000000000000007E-2</v>
      </c>
      <c r="AD38">
        <v>17.074000000000002</v>
      </c>
      <c r="AE38">
        <v>7.0000000000000007E-2</v>
      </c>
      <c r="AF38">
        <v>15.641999999999999</v>
      </c>
      <c r="AG38">
        <v>0.06</v>
      </c>
      <c r="AH38">
        <v>14.893000000000001</v>
      </c>
      <c r="AI38">
        <v>0.08</v>
      </c>
      <c r="AJ38"/>
      <c r="AK38"/>
      <c r="AL38">
        <v>13.416</v>
      </c>
      <c r="AM38">
        <v>2.7E-2</v>
      </c>
      <c r="AN38">
        <v>12.772</v>
      </c>
      <c r="AO38">
        <v>2.1999999999999999E-2</v>
      </c>
      <c r="AP38">
        <v>12.611000000000001</v>
      </c>
      <c r="AQ38">
        <v>3.1E-2</v>
      </c>
      <c r="AR38">
        <v>15.547000000000001</v>
      </c>
      <c r="AS38" t="s">
        <v>137</v>
      </c>
      <c r="AT38" t="s">
        <v>138</v>
      </c>
      <c r="AU38"/>
      <c r="AV38"/>
      <c r="AW38" t="s">
        <v>351</v>
      </c>
      <c r="AX38" t="s">
        <v>352</v>
      </c>
      <c r="AY38" t="s">
        <v>353</v>
      </c>
      <c r="AZ38"/>
      <c r="BA38" s="4">
        <v>41993.253171296295</v>
      </c>
      <c r="BB38"/>
      <c r="BC38"/>
      <c r="BD38"/>
      <c r="BE38"/>
      <c r="BF38"/>
      <c r="BG38"/>
      <c r="BH38">
        <v>9</v>
      </c>
      <c r="BI38">
        <v>1</v>
      </c>
      <c r="BJ38">
        <v>25</v>
      </c>
      <c r="BK38"/>
      <c r="BL38"/>
    </row>
    <row r="39" spans="1:64">
      <c r="A39">
        <v>201648133</v>
      </c>
      <c r="B39" s="3" t="s">
        <v>571</v>
      </c>
      <c r="C39" s="3">
        <v>4</v>
      </c>
      <c r="D39" s="3" t="s">
        <v>132</v>
      </c>
      <c r="E39" t="s">
        <v>354</v>
      </c>
      <c r="F39">
        <v>1</v>
      </c>
      <c r="G39" s="7"/>
      <c r="H39" t="s">
        <v>133</v>
      </c>
      <c r="I39">
        <v>3</v>
      </c>
      <c r="J39" t="s">
        <v>355</v>
      </c>
      <c r="K39" t="s">
        <v>356</v>
      </c>
      <c r="L39" t="s">
        <v>134</v>
      </c>
      <c r="M39" t="s">
        <v>135</v>
      </c>
      <c r="N39"/>
      <c r="O39" s="4">
        <v>41789.673217592594</v>
      </c>
      <c r="P39" s="4">
        <v>41871.836747685185</v>
      </c>
      <c r="Q39" t="s">
        <v>145</v>
      </c>
      <c r="R39">
        <v>-62.9</v>
      </c>
      <c r="S39">
        <v>1.5</v>
      </c>
      <c r="T39">
        <v>-15.2</v>
      </c>
      <c r="U39">
        <v>1.6</v>
      </c>
      <c r="V39"/>
      <c r="W39"/>
      <c r="X39"/>
      <c r="Y39"/>
      <c r="Z39">
        <v>10.858000000000001</v>
      </c>
      <c r="AA39">
        <v>6.0999999999999999E-2</v>
      </c>
      <c r="AB39">
        <v>10.262</v>
      </c>
      <c r="AC39">
        <v>4.8000000000000001E-2</v>
      </c>
      <c r="AD39">
        <v>10.583</v>
      </c>
      <c r="AE39">
        <v>0.01</v>
      </c>
      <c r="AF39">
        <v>10.234999999999999</v>
      </c>
      <c r="AG39">
        <v>0.04</v>
      </c>
      <c r="AH39">
        <v>9.9469999999999992</v>
      </c>
      <c r="AI39">
        <v>7.0000000000000007E-2</v>
      </c>
      <c r="AJ39"/>
      <c r="AK39"/>
      <c r="AL39">
        <v>9.0960000000000001</v>
      </c>
      <c r="AM39">
        <v>0.05</v>
      </c>
      <c r="AN39">
        <v>8.76</v>
      </c>
      <c r="AO39">
        <v>4.2000000000000003E-2</v>
      </c>
      <c r="AP39">
        <v>8.7129999999999992</v>
      </c>
      <c r="AQ39">
        <v>2.1000000000000001E-2</v>
      </c>
      <c r="AR39">
        <v>10.138</v>
      </c>
      <c r="AS39" t="s">
        <v>137</v>
      </c>
      <c r="AT39" t="s">
        <v>138</v>
      </c>
      <c r="AU39"/>
      <c r="AV39" t="s">
        <v>357</v>
      </c>
      <c r="AW39"/>
      <c r="AX39" t="s">
        <v>358</v>
      </c>
      <c r="AY39" t="s">
        <v>359</v>
      </c>
      <c r="AZ39"/>
      <c r="BA39" s="4">
        <v>41993.214594907404</v>
      </c>
      <c r="BB39"/>
      <c r="BC39"/>
      <c r="BD39"/>
      <c r="BE39"/>
      <c r="BF39"/>
      <c r="BG39"/>
      <c r="BH39">
        <v>23</v>
      </c>
      <c r="BI39">
        <v>4</v>
      </c>
      <c r="BJ39">
        <v>80</v>
      </c>
      <c r="BK39"/>
      <c r="BL39"/>
    </row>
    <row r="40" spans="1:64">
      <c r="A40">
        <v>201649426</v>
      </c>
      <c r="B40" s="3" t="s">
        <v>492</v>
      </c>
      <c r="C40" s="3">
        <v>2</v>
      </c>
      <c r="D40" s="3" t="s">
        <v>155</v>
      </c>
      <c r="E40" t="s">
        <v>360</v>
      </c>
      <c r="F40">
        <v>1</v>
      </c>
      <c r="G40" s="7"/>
      <c r="H40" t="s">
        <v>133</v>
      </c>
      <c r="I40">
        <v>3</v>
      </c>
      <c r="J40" t="s">
        <v>361</v>
      </c>
      <c r="K40" t="s">
        <v>362</v>
      </c>
      <c r="L40" t="s">
        <v>134</v>
      </c>
      <c r="M40" t="s">
        <v>135</v>
      </c>
      <c r="N40"/>
      <c r="O40" s="4">
        <v>41789.673217592594</v>
      </c>
      <c r="P40" s="4">
        <v>41871.836747685185</v>
      </c>
      <c r="Q40" t="s">
        <v>139</v>
      </c>
      <c r="R40">
        <v>25.6</v>
      </c>
      <c r="S40">
        <v>1.8</v>
      </c>
      <c r="T40">
        <v>-11.5</v>
      </c>
      <c r="U40">
        <v>2.2000000000000002</v>
      </c>
      <c r="V40"/>
      <c r="W40"/>
      <c r="X40"/>
      <c r="Y40"/>
      <c r="Z40">
        <v>14.574999999999999</v>
      </c>
      <c r="AA40">
        <v>0.03</v>
      </c>
      <c r="AB40">
        <v>13.529</v>
      </c>
      <c r="AC40">
        <v>0.01</v>
      </c>
      <c r="AD40">
        <v>14.061999999999999</v>
      </c>
      <c r="AE40">
        <v>0.01</v>
      </c>
      <c r="AF40">
        <v>13.185</v>
      </c>
      <c r="AG40">
        <v>0.02</v>
      </c>
      <c r="AH40">
        <v>12.864000000000001</v>
      </c>
      <c r="AI40">
        <v>0.06</v>
      </c>
      <c r="AJ40"/>
      <c r="AK40"/>
      <c r="AL40">
        <v>11.566000000000001</v>
      </c>
      <c r="AM40">
        <v>2.3E-2</v>
      </c>
      <c r="AN40">
        <v>11.073</v>
      </c>
      <c r="AO40">
        <v>2.4E-2</v>
      </c>
      <c r="AP40">
        <v>10.941000000000001</v>
      </c>
      <c r="AQ40">
        <v>1.9E-2</v>
      </c>
      <c r="AR40">
        <v>13.223000000000001</v>
      </c>
      <c r="AS40" t="s">
        <v>137</v>
      </c>
      <c r="AT40" t="s">
        <v>138</v>
      </c>
      <c r="AU40"/>
      <c r="AV40"/>
      <c r="AW40"/>
      <c r="AX40" t="s">
        <v>363</v>
      </c>
      <c r="AY40" t="s">
        <v>364</v>
      </c>
      <c r="AZ40"/>
      <c r="BA40" s="4">
        <v>41993.192685185182</v>
      </c>
      <c r="BB40"/>
      <c r="BC40"/>
      <c r="BD40"/>
      <c r="BE40"/>
      <c r="BF40"/>
      <c r="BG40"/>
      <c r="BH40">
        <v>9</v>
      </c>
      <c r="BI40">
        <v>1</v>
      </c>
      <c r="BJ40">
        <v>25</v>
      </c>
      <c r="BK40"/>
      <c r="BL40"/>
    </row>
    <row r="41" spans="1:64">
      <c r="A41">
        <v>201665500</v>
      </c>
      <c r="B41" s="3" t="s">
        <v>131</v>
      </c>
      <c r="C41" s="3">
        <v>4</v>
      </c>
      <c r="D41" s="3" t="s">
        <v>132</v>
      </c>
      <c r="E41" t="s">
        <v>365</v>
      </c>
      <c r="F41">
        <v>1</v>
      </c>
      <c r="G41" s="7"/>
      <c r="H41" t="s">
        <v>133</v>
      </c>
      <c r="I41">
        <v>3</v>
      </c>
      <c r="J41" t="s">
        <v>366</v>
      </c>
      <c r="K41" t="s">
        <v>367</v>
      </c>
      <c r="L41" t="s">
        <v>134</v>
      </c>
      <c r="M41" t="s">
        <v>135</v>
      </c>
      <c r="N41"/>
      <c r="O41" s="4">
        <v>41789.673217592594</v>
      </c>
      <c r="P41" s="4">
        <v>41871.836747685185</v>
      </c>
      <c r="Q41" t="s">
        <v>170</v>
      </c>
      <c r="R41">
        <v>23.2</v>
      </c>
      <c r="S41">
        <v>1.8</v>
      </c>
      <c r="T41">
        <v>-19.100000000000001</v>
      </c>
      <c r="U41">
        <v>1.5</v>
      </c>
      <c r="V41"/>
      <c r="W41"/>
      <c r="X41"/>
      <c r="Y41"/>
      <c r="Z41">
        <v>12.733000000000001</v>
      </c>
      <c r="AA41">
        <v>0.05</v>
      </c>
      <c r="AB41">
        <v>12.212</v>
      </c>
      <c r="AC41">
        <v>0.03</v>
      </c>
      <c r="AD41">
        <v>12.412000000000001</v>
      </c>
      <c r="AE41">
        <v>0.04</v>
      </c>
      <c r="AF41">
        <v>12.090999999999999</v>
      </c>
      <c r="AG41">
        <v>0.04</v>
      </c>
      <c r="AH41">
        <v>12.026999999999999</v>
      </c>
      <c r="AI41">
        <v>0.05</v>
      </c>
      <c r="AJ41"/>
      <c r="AK41"/>
      <c r="AL41">
        <v>11.185</v>
      </c>
      <c r="AM41">
        <v>2.3E-2</v>
      </c>
      <c r="AN41">
        <v>10.933</v>
      </c>
      <c r="AO41">
        <v>2.4E-2</v>
      </c>
      <c r="AP41">
        <v>10.893000000000001</v>
      </c>
      <c r="AQ41">
        <v>2.1000000000000001E-2</v>
      </c>
      <c r="AR41">
        <v>12.141999999999999</v>
      </c>
      <c r="AS41" t="s">
        <v>137</v>
      </c>
      <c r="AT41" t="s">
        <v>138</v>
      </c>
      <c r="AU41"/>
      <c r="AV41"/>
      <c r="AW41"/>
      <c r="AX41" t="s">
        <v>368</v>
      </c>
      <c r="AY41" t="s">
        <v>369</v>
      </c>
      <c r="AZ41"/>
      <c r="BA41" s="4">
        <v>41993.126967592594</v>
      </c>
      <c r="BB41"/>
      <c r="BC41"/>
      <c r="BD41"/>
      <c r="BE41"/>
      <c r="BF41"/>
      <c r="BG41"/>
      <c r="BH41">
        <v>9</v>
      </c>
      <c r="BI41">
        <v>1</v>
      </c>
      <c r="BJ41">
        <v>25</v>
      </c>
      <c r="BK41"/>
      <c r="BL41"/>
    </row>
    <row r="42" spans="1:64">
      <c r="A42">
        <v>201702477</v>
      </c>
      <c r="B42" s="3" t="s">
        <v>570</v>
      </c>
      <c r="C42" s="3">
        <v>2</v>
      </c>
      <c r="D42" s="3" t="s">
        <v>155</v>
      </c>
      <c r="E42" t="s">
        <v>370</v>
      </c>
      <c r="F42">
        <v>1</v>
      </c>
      <c r="G42" s="7"/>
      <c r="H42" t="s">
        <v>133</v>
      </c>
      <c r="I42">
        <v>3</v>
      </c>
      <c r="J42" t="s">
        <v>371</v>
      </c>
      <c r="K42" t="s">
        <v>372</v>
      </c>
      <c r="L42" t="s">
        <v>134</v>
      </c>
      <c r="M42" t="s">
        <v>135</v>
      </c>
      <c r="N42"/>
      <c r="O42" s="4">
        <v>41789.673217592594</v>
      </c>
      <c r="P42" s="4">
        <v>41871.836747685185</v>
      </c>
      <c r="Q42" t="s">
        <v>139</v>
      </c>
      <c r="R42">
        <v>-1.4</v>
      </c>
      <c r="S42">
        <v>3.3</v>
      </c>
      <c r="T42">
        <v>-3.8</v>
      </c>
      <c r="U42">
        <v>4.0999999999999996</v>
      </c>
      <c r="V42"/>
      <c r="W42"/>
      <c r="X42"/>
      <c r="Y42"/>
      <c r="Z42">
        <v>15.272</v>
      </c>
      <c r="AA42">
        <v>0.05</v>
      </c>
      <c r="AB42">
        <v>14.569000000000001</v>
      </c>
      <c r="AC42">
        <v>0.04</v>
      </c>
      <c r="AD42">
        <v>14.888999999999999</v>
      </c>
      <c r="AE42">
        <v>0.04</v>
      </c>
      <c r="AF42">
        <v>14.397</v>
      </c>
      <c r="AG42">
        <v>0.06</v>
      </c>
      <c r="AH42">
        <v>14.234</v>
      </c>
      <c r="AI42">
        <v>0.03</v>
      </c>
      <c r="AJ42"/>
      <c r="AK42"/>
      <c r="AL42">
        <v>13.268000000000001</v>
      </c>
      <c r="AM42">
        <v>2.7E-2</v>
      </c>
      <c r="AN42">
        <v>12.881</v>
      </c>
      <c r="AO42">
        <v>2.8000000000000001E-2</v>
      </c>
      <c r="AP42">
        <v>12.766</v>
      </c>
      <c r="AQ42">
        <v>3.3000000000000002E-2</v>
      </c>
      <c r="AR42">
        <v>14.43</v>
      </c>
      <c r="AS42" t="s">
        <v>137</v>
      </c>
      <c r="AT42" t="s">
        <v>138</v>
      </c>
      <c r="AU42"/>
      <c r="AV42"/>
      <c r="AW42"/>
      <c r="AX42" t="s">
        <v>373</v>
      </c>
      <c r="AY42" t="s">
        <v>374</v>
      </c>
      <c r="AZ42"/>
      <c r="BA42" s="4">
        <v>41993.27611111111</v>
      </c>
      <c r="BB42"/>
      <c r="BC42"/>
      <c r="BD42"/>
      <c r="BE42"/>
      <c r="BF42"/>
      <c r="BG42"/>
      <c r="BH42">
        <v>14</v>
      </c>
      <c r="BI42">
        <v>1</v>
      </c>
      <c r="BJ42">
        <v>45</v>
      </c>
      <c r="BK42"/>
      <c r="BL42"/>
    </row>
    <row r="43" spans="1:64">
      <c r="A43">
        <v>201704541</v>
      </c>
      <c r="B43" s="3" t="s">
        <v>131</v>
      </c>
      <c r="C43" s="3">
        <v>4</v>
      </c>
      <c r="D43" s="3" t="s">
        <v>132</v>
      </c>
      <c r="E43" t="s">
        <v>375</v>
      </c>
      <c r="F43">
        <v>1</v>
      </c>
      <c r="G43" s="7"/>
      <c r="H43" t="s">
        <v>133</v>
      </c>
      <c r="I43">
        <v>3</v>
      </c>
      <c r="J43" t="s">
        <v>376</v>
      </c>
      <c r="K43" t="s">
        <v>377</v>
      </c>
      <c r="L43" t="s">
        <v>134</v>
      </c>
      <c r="M43" t="s">
        <v>135</v>
      </c>
      <c r="N43"/>
      <c r="O43" s="4">
        <v>41789.673217592594</v>
      </c>
      <c r="P43" s="4">
        <v>41871.836747685185</v>
      </c>
      <c r="Q43" t="s">
        <v>136</v>
      </c>
      <c r="R43">
        <v>-4.4000000000000004</v>
      </c>
      <c r="S43">
        <v>2</v>
      </c>
      <c r="T43">
        <v>-4.2</v>
      </c>
      <c r="U43">
        <v>3.5</v>
      </c>
      <c r="V43"/>
      <c r="W43"/>
      <c r="X43"/>
      <c r="Y43"/>
      <c r="Z43">
        <v>13.472</v>
      </c>
      <c r="AA43">
        <v>0.1</v>
      </c>
      <c r="AB43">
        <v>12.795</v>
      </c>
      <c r="AC43">
        <v>0.08</v>
      </c>
      <c r="AD43">
        <v>13.127000000000001</v>
      </c>
      <c r="AE43">
        <v>0.04</v>
      </c>
      <c r="AF43">
        <v>12.62</v>
      </c>
      <c r="AG43">
        <v>0.11</v>
      </c>
      <c r="AH43">
        <v>12.473000000000001</v>
      </c>
      <c r="AI43">
        <v>7.0000000000000007E-2</v>
      </c>
      <c r="AJ43"/>
      <c r="AK43"/>
      <c r="AL43"/>
      <c r="AM43"/>
      <c r="AN43"/>
      <c r="AO43"/>
      <c r="AP43"/>
      <c r="AQ43"/>
      <c r="AR43">
        <v>12.669</v>
      </c>
      <c r="AS43" t="s">
        <v>137</v>
      </c>
      <c r="AT43" t="s">
        <v>138</v>
      </c>
      <c r="AU43"/>
      <c r="AV43"/>
      <c r="AW43"/>
      <c r="AX43" t="s">
        <v>378</v>
      </c>
      <c r="AY43"/>
      <c r="AZ43"/>
      <c r="BA43" s="4">
        <v>41993.214606481481</v>
      </c>
      <c r="BB43"/>
      <c r="BC43"/>
      <c r="BD43"/>
      <c r="BE43"/>
      <c r="BF43"/>
      <c r="BG43"/>
      <c r="BH43">
        <v>19</v>
      </c>
      <c r="BI43">
        <v>3</v>
      </c>
      <c r="BJ43">
        <v>67</v>
      </c>
      <c r="BK43"/>
      <c r="BL43"/>
    </row>
    <row r="44" spans="1:64">
      <c r="A44">
        <v>201705526</v>
      </c>
      <c r="B44" s="3" t="s">
        <v>571</v>
      </c>
      <c r="C44" s="3">
        <v>4</v>
      </c>
      <c r="D44" s="3" t="s">
        <v>132</v>
      </c>
      <c r="E44" t="s">
        <v>379</v>
      </c>
      <c r="F44">
        <v>1</v>
      </c>
      <c r="G44" s="7"/>
      <c r="H44" t="s">
        <v>133</v>
      </c>
      <c r="I44">
        <v>3</v>
      </c>
      <c r="J44" t="s">
        <v>380</v>
      </c>
      <c r="K44" t="s">
        <v>381</v>
      </c>
      <c r="L44" t="s">
        <v>134</v>
      </c>
      <c r="M44" t="s">
        <v>135</v>
      </c>
      <c r="N44"/>
      <c r="O44" s="4">
        <v>41789.673217592594</v>
      </c>
      <c r="P44" s="4">
        <v>41871.836747685185</v>
      </c>
      <c r="Q44" t="s">
        <v>382</v>
      </c>
      <c r="R44">
        <v>-12</v>
      </c>
      <c r="S44">
        <v>1.6</v>
      </c>
      <c r="T44">
        <v>-29.8</v>
      </c>
      <c r="U44">
        <v>1.6</v>
      </c>
      <c r="V44"/>
      <c r="W44"/>
      <c r="X44"/>
      <c r="Y44"/>
      <c r="Z44">
        <v>10.452999999999999</v>
      </c>
      <c r="AA44">
        <v>4.9000000000000002E-2</v>
      </c>
      <c r="AB44">
        <v>9.9</v>
      </c>
      <c r="AC44">
        <v>4.1000000000000002E-2</v>
      </c>
      <c r="AD44">
        <v>10.16</v>
      </c>
      <c r="AE44">
        <v>0.03</v>
      </c>
      <c r="AF44">
        <v>9.8640000000000008</v>
      </c>
      <c r="AG44">
        <v>0.22</v>
      </c>
      <c r="AH44">
        <v>9.5790000000000006</v>
      </c>
      <c r="AI44">
        <v>0.03</v>
      </c>
      <c r="AJ44"/>
      <c r="AK44"/>
      <c r="AL44">
        <v>8.8420000000000005</v>
      </c>
      <c r="AM44">
        <v>3.5000000000000003E-2</v>
      </c>
      <c r="AN44">
        <v>8.5459999999999994</v>
      </c>
      <c r="AO44">
        <v>3.5999999999999997E-2</v>
      </c>
      <c r="AP44">
        <v>8.4909999999999997</v>
      </c>
      <c r="AQ44">
        <v>2.3E-2</v>
      </c>
      <c r="AR44">
        <v>9.9380000000000006</v>
      </c>
      <c r="AS44" t="s">
        <v>137</v>
      </c>
      <c r="AT44" t="s">
        <v>138</v>
      </c>
      <c r="AU44"/>
      <c r="AV44" t="s">
        <v>383</v>
      </c>
      <c r="AW44"/>
      <c r="AX44" t="s">
        <v>384</v>
      </c>
      <c r="AY44" t="s">
        <v>385</v>
      </c>
      <c r="AZ44"/>
      <c r="BA44" s="4">
        <v>41993.257604166669</v>
      </c>
      <c r="BB44"/>
      <c r="BC44"/>
      <c r="BD44"/>
      <c r="BE44"/>
      <c r="BF44"/>
      <c r="BG44"/>
      <c r="BH44">
        <v>19</v>
      </c>
      <c r="BI44">
        <v>2</v>
      </c>
      <c r="BJ44">
        <v>66</v>
      </c>
      <c r="BK44"/>
      <c r="BL44"/>
    </row>
    <row r="45" spans="1:64">
      <c r="A45">
        <v>201711881</v>
      </c>
      <c r="B45" s="3" t="s">
        <v>131</v>
      </c>
      <c r="C45" s="3">
        <v>4</v>
      </c>
      <c r="D45" s="3" t="s">
        <v>132</v>
      </c>
      <c r="E45" t="s">
        <v>386</v>
      </c>
      <c r="F45">
        <v>1</v>
      </c>
      <c r="G45" s="7"/>
      <c r="H45" t="s">
        <v>133</v>
      </c>
      <c r="I45">
        <v>3</v>
      </c>
      <c r="J45" t="s">
        <v>387</v>
      </c>
      <c r="K45" t="s">
        <v>388</v>
      </c>
      <c r="L45" t="s">
        <v>134</v>
      </c>
      <c r="M45" t="s">
        <v>135</v>
      </c>
      <c r="N45"/>
      <c r="O45" s="4">
        <v>41789.673217592594</v>
      </c>
      <c r="P45" s="4">
        <v>41871.836747685185</v>
      </c>
      <c r="Q45" t="s">
        <v>389</v>
      </c>
      <c r="R45">
        <v>-14.7</v>
      </c>
      <c r="S45">
        <v>1.7</v>
      </c>
      <c r="T45">
        <v>-1.7</v>
      </c>
      <c r="U45">
        <v>1.7</v>
      </c>
      <c r="V45"/>
      <c r="W45"/>
      <c r="X45"/>
      <c r="Y45"/>
      <c r="Z45">
        <v>10.375</v>
      </c>
      <c r="AA45">
        <v>3.9E-2</v>
      </c>
      <c r="AB45">
        <v>10.247</v>
      </c>
      <c r="AC45">
        <v>4.4999999999999998E-2</v>
      </c>
      <c r="AD45">
        <v>10.237</v>
      </c>
      <c r="AE45">
        <v>0.03</v>
      </c>
      <c r="AF45">
        <v>10.128</v>
      </c>
      <c r="AG45">
        <v>0.03</v>
      </c>
      <c r="AH45">
        <v>10.316000000000001</v>
      </c>
      <c r="AI45">
        <v>0.46</v>
      </c>
      <c r="AJ45"/>
      <c r="AK45"/>
      <c r="AL45">
        <v>9.3049999999999997</v>
      </c>
      <c r="AM45">
        <v>2.3E-2</v>
      </c>
      <c r="AN45">
        <v>8.9550000000000001</v>
      </c>
      <c r="AO45">
        <v>2.3E-2</v>
      </c>
      <c r="AP45">
        <v>8.8650000000000002</v>
      </c>
      <c r="AQ45">
        <v>1.9E-2</v>
      </c>
      <c r="AR45">
        <v>10.154999999999999</v>
      </c>
      <c r="AS45" t="s">
        <v>137</v>
      </c>
      <c r="AT45" t="s">
        <v>138</v>
      </c>
      <c r="AU45"/>
      <c r="AV45" t="s">
        <v>390</v>
      </c>
      <c r="AW45"/>
      <c r="AX45" t="s">
        <v>391</v>
      </c>
      <c r="AY45" t="s">
        <v>392</v>
      </c>
      <c r="AZ45"/>
      <c r="BA45" s="4">
        <v>41993.256550925929</v>
      </c>
      <c r="BB45"/>
      <c r="BC45"/>
      <c r="BD45"/>
      <c r="BE45"/>
      <c r="BF45"/>
      <c r="BG45"/>
      <c r="BH45">
        <v>19</v>
      </c>
      <c r="BI45">
        <v>2</v>
      </c>
      <c r="BJ45">
        <v>66</v>
      </c>
      <c r="BK45"/>
      <c r="BL45"/>
    </row>
    <row r="46" spans="1:64">
      <c r="A46">
        <v>201725399</v>
      </c>
      <c r="B46" s="3" t="s">
        <v>571</v>
      </c>
      <c r="C46" s="3">
        <v>4</v>
      </c>
      <c r="D46" s="3" t="s">
        <v>132</v>
      </c>
      <c r="E46" t="s">
        <v>393</v>
      </c>
      <c r="F46">
        <v>1</v>
      </c>
      <c r="G46" s="7"/>
      <c r="H46" t="s">
        <v>133</v>
      </c>
      <c r="I46">
        <v>3</v>
      </c>
      <c r="J46" t="s">
        <v>394</v>
      </c>
      <c r="K46" t="s">
        <v>395</v>
      </c>
      <c r="L46" t="s">
        <v>134</v>
      </c>
      <c r="M46" t="s">
        <v>135</v>
      </c>
      <c r="N46"/>
      <c r="O46" s="4">
        <v>41789.673217592594</v>
      </c>
      <c r="P46" s="4">
        <v>41871.836747685185</v>
      </c>
      <c r="Q46" t="s">
        <v>136</v>
      </c>
      <c r="R46">
        <v>-16</v>
      </c>
      <c r="S46">
        <v>2.2000000000000002</v>
      </c>
      <c r="T46">
        <v>7.8</v>
      </c>
      <c r="U46">
        <v>2.1</v>
      </c>
      <c r="V46"/>
      <c r="W46"/>
      <c r="X46"/>
      <c r="Y46"/>
      <c r="Z46">
        <v>12.311</v>
      </c>
      <c r="AA46">
        <v>0.183</v>
      </c>
      <c r="AB46">
        <v>12.228999999999999</v>
      </c>
      <c r="AC46">
        <v>0.217</v>
      </c>
      <c r="AD46">
        <v>12.345000000000001</v>
      </c>
      <c r="AE46">
        <v>0.08</v>
      </c>
      <c r="AF46">
        <v>12.282999999999999</v>
      </c>
      <c r="AG46">
        <v>0.1</v>
      </c>
      <c r="AH46">
        <v>12.259</v>
      </c>
      <c r="AI46">
        <v>0.06</v>
      </c>
      <c r="AJ46"/>
      <c r="AK46"/>
      <c r="AL46">
        <v>11.558999999999999</v>
      </c>
      <c r="AM46">
        <v>2.5999999999999999E-2</v>
      </c>
      <c r="AN46"/>
      <c r="AO46"/>
      <c r="AP46">
        <v>11.332000000000001</v>
      </c>
      <c r="AQ46">
        <v>2.3E-2</v>
      </c>
      <c r="AR46">
        <v>12.298999999999999</v>
      </c>
      <c r="AS46" t="s">
        <v>137</v>
      </c>
      <c r="AT46" t="s">
        <v>138</v>
      </c>
      <c r="AU46"/>
      <c r="AV46" t="s">
        <v>396</v>
      </c>
      <c r="AW46"/>
      <c r="AX46" t="s">
        <v>397</v>
      </c>
      <c r="AY46" t="s">
        <v>398</v>
      </c>
      <c r="AZ46"/>
      <c r="BA46" s="4">
        <v>41993.266377314816</v>
      </c>
      <c r="BB46"/>
      <c r="BC46"/>
      <c r="BD46"/>
      <c r="BE46"/>
      <c r="BF46"/>
      <c r="BG46"/>
      <c r="BH46">
        <v>24</v>
      </c>
      <c r="BI46">
        <v>3</v>
      </c>
      <c r="BJ46">
        <v>83</v>
      </c>
      <c r="BK46"/>
      <c r="BL46"/>
    </row>
    <row r="47" spans="1:64">
      <c r="A47">
        <v>201736247</v>
      </c>
      <c r="B47" s="3" t="s">
        <v>572</v>
      </c>
      <c r="C47" s="3">
        <v>2</v>
      </c>
      <c r="D47" s="3" t="s">
        <v>155</v>
      </c>
      <c r="E47" t="s">
        <v>399</v>
      </c>
      <c r="F47">
        <v>1</v>
      </c>
      <c r="G47" s="7"/>
      <c r="H47" t="s">
        <v>133</v>
      </c>
      <c r="I47">
        <v>3</v>
      </c>
      <c r="J47" t="s">
        <v>400</v>
      </c>
      <c r="K47" t="s">
        <v>401</v>
      </c>
      <c r="L47" t="s">
        <v>134</v>
      </c>
      <c r="M47" t="s">
        <v>135</v>
      </c>
      <c r="N47"/>
      <c r="O47" s="4">
        <v>41789.673217592594</v>
      </c>
      <c r="P47" s="4">
        <v>41871.836747685185</v>
      </c>
      <c r="Q47" t="s">
        <v>139</v>
      </c>
      <c r="R47">
        <v>-42.9</v>
      </c>
      <c r="S47">
        <v>3.4</v>
      </c>
      <c r="T47">
        <v>-22.5</v>
      </c>
      <c r="U47">
        <v>3.9</v>
      </c>
      <c r="V47"/>
      <c r="W47"/>
      <c r="X47"/>
      <c r="Y47"/>
      <c r="Z47">
        <v>15.49</v>
      </c>
      <c r="AA47">
        <v>0.06</v>
      </c>
      <c r="AB47">
        <v>14.663</v>
      </c>
      <c r="AC47">
        <v>0.05</v>
      </c>
      <c r="AD47">
        <v>15.019</v>
      </c>
      <c r="AE47">
        <v>0.04</v>
      </c>
      <c r="AF47">
        <v>14.349</v>
      </c>
      <c r="AG47">
        <v>0.04</v>
      </c>
      <c r="AH47">
        <v>14.138999999999999</v>
      </c>
      <c r="AI47">
        <v>0.02</v>
      </c>
      <c r="AJ47"/>
      <c r="AK47"/>
      <c r="AL47">
        <v>13.067</v>
      </c>
      <c r="AM47">
        <v>2.4E-2</v>
      </c>
      <c r="AN47">
        <v>12.555</v>
      </c>
      <c r="AO47">
        <v>2.3E-2</v>
      </c>
      <c r="AP47">
        <v>12.494999999999999</v>
      </c>
      <c r="AQ47">
        <v>2.5999999999999999E-2</v>
      </c>
      <c r="AR47">
        <v>14.403</v>
      </c>
      <c r="AS47" t="s">
        <v>137</v>
      </c>
      <c r="AT47" t="s">
        <v>138</v>
      </c>
      <c r="AU47"/>
      <c r="AV47"/>
      <c r="AW47"/>
      <c r="AX47" t="s">
        <v>402</v>
      </c>
      <c r="AY47" t="s">
        <v>403</v>
      </c>
      <c r="AZ47"/>
      <c r="BA47" s="4">
        <v>41993.132384259261</v>
      </c>
      <c r="BB47"/>
      <c r="BC47"/>
      <c r="BD47"/>
      <c r="BE47"/>
      <c r="BF47"/>
      <c r="BG47"/>
      <c r="BH47">
        <v>9</v>
      </c>
      <c r="BI47">
        <v>4</v>
      </c>
      <c r="BJ47">
        <v>28</v>
      </c>
      <c r="BK47"/>
      <c r="BL47"/>
    </row>
    <row r="48" spans="1:64">
      <c r="A48">
        <v>201754305</v>
      </c>
      <c r="B48" s="3" t="s">
        <v>572</v>
      </c>
      <c r="C48" s="3">
        <v>2</v>
      </c>
      <c r="D48" s="3" t="s">
        <v>155</v>
      </c>
      <c r="E48" t="s">
        <v>404</v>
      </c>
      <c r="F48">
        <v>1</v>
      </c>
      <c r="G48" s="10"/>
      <c r="H48" t="s">
        <v>133</v>
      </c>
      <c r="I48">
        <v>3</v>
      </c>
      <c r="J48" t="s">
        <v>405</v>
      </c>
      <c r="K48" t="s">
        <v>406</v>
      </c>
      <c r="L48" t="s">
        <v>134</v>
      </c>
      <c r="M48" t="s">
        <v>135</v>
      </c>
      <c r="N48"/>
      <c r="O48" s="4">
        <v>41789.673217592594</v>
      </c>
      <c r="P48" s="4">
        <v>41871.836747685185</v>
      </c>
      <c r="Q48" t="s">
        <v>139</v>
      </c>
      <c r="R48">
        <v>-3.8</v>
      </c>
      <c r="S48">
        <v>3.2</v>
      </c>
      <c r="T48">
        <v>21.8</v>
      </c>
      <c r="U48">
        <v>3.9</v>
      </c>
      <c r="V48"/>
      <c r="W48"/>
      <c r="X48"/>
      <c r="Y48"/>
      <c r="Z48">
        <v>15.647</v>
      </c>
      <c r="AA48">
        <v>0.04</v>
      </c>
      <c r="AB48">
        <v>14.648</v>
      </c>
      <c r="AC48">
        <v>0.01</v>
      </c>
      <c r="AD48">
        <v>15.145</v>
      </c>
      <c r="AE48">
        <v>0.04</v>
      </c>
      <c r="AF48">
        <v>14.284000000000001</v>
      </c>
      <c r="AG48">
        <v>0.04</v>
      </c>
      <c r="AH48">
        <v>13.935</v>
      </c>
      <c r="AI48">
        <v>0.05</v>
      </c>
      <c r="AJ48"/>
      <c r="AK48"/>
      <c r="AL48">
        <v>12.763999999999999</v>
      </c>
      <c r="AM48">
        <v>2.5999999999999999E-2</v>
      </c>
      <c r="AN48">
        <v>12.207000000000001</v>
      </c>
      <c r="AO48">
        <v>2.7E-2</v>
      </c>
      <c r="AP48">
        <v>12.087</v>
      </c>
      <c r="AQ48">
        <v>2.3E-2</v>
      </c>
      <c r="AR48">
        <v>14.298</v>
      </c>
      <c r="AS48" t="s">
        <v>137</v>
      </c>
      <c r="AT48" t="s">
        <v>138</v>
      </c>
      <c r="AU48"/>
      <c r="AV48"/>
      <c r="AW48" t="s">
        <v>407</v>
      </c>
      <c r="AX48" t="s">
        <v>408</v>
      </c>
      <c r="AY48" t="s">
        <v>409</v>
      </c>
      <c r="AZ48"/>
      <c r="BA48" s="4">
        <v>41993.165046296293</v>
      </c>
      <c r="BB48"/>
      <c r="BC48"/>
      <c r="BD48"/>
      <c r="BE48"/>
      <c r="BF48"/>
      <c r="BG48"/>
      <c r="BH48">
        <v>14</v>
      </c>
      <c r="BI48">
        <v>4</v>
      </c>
      <c r="BJ48">
        <v>48</v>
      </c>
      <c r="BK48"/>
      <c r="BL48"/>
    </row>
    <row r="49" spans="1:69">
      <c r="A49">
        <v>201779067</v>
      </c>
      <c r="B49" s="3" t="s">
        <v>492</v>
      </c>
      <c r="C49" s="3">
        <v>2</v>
      </c>
      <c r="D49" s="3" t="s">
        <v>155</v>
      </c>
      <c r="E49" t="s">
        <v>410</v>
      </c>
      <c r="F49">
        <v>1</v>
      </c>
      <c r="G49" s="7"/>
      <c r="H49" t="s">
        <v>133</v>
      </c>
      <c r="I49">
        <v>3</v>
      </c>
      <c r="J49" t="s">
        <v>411</v>
      </c>
      <c r="K49" t="s">
        <v>412</v>
      </c>
      <c r="L49" t="s">
        <v>134</v>
      </c>
      <c r="M49" t="s">
        <v>135</v>
      </c>
      <c r="N49"/>
      <c r="O49" s="4">
        <v>41789.673217592594</v>
      </c>
      <c r="P49" s="4">
        <v>41871.836747685185</v>
      </c>
      <c r="Q49" t="s">
        <v>413</v>
      </c>
      <c r="R49">
        <v>23.6</v>
      </c>
      <c r="S49">
        <v>2.5</v>
      </c>
      <c r="T49">
        <v>2</v>
      </c>
      <c r="U49">
        <v>2.5</v>
      </c>
      <c r="V49"/>
      <c r="W49"/>
      <c r="X49"/>
      <c r="Y49"/>
      <c r="Z49">
        <v>11.651</v>
      </c>
      <c r="AA49">
        <v>8.4000000000000005E-2</v>
      </c>
      <c r="AB49">
        <v>11.505000000000001</v>
      </c>
      <c r="AC49">
        <v>0.11799999999999999</v>
      </c>
      <c r="AD49">
        <v>11.521000000000001</v>
      </c>
      <c r="AE49">
        <v>7.0000000000000007E-2</v>
      </c>
      <c r="AF49">
        <v>11.118</v>
      </c>
      <c r="AG49">
        <v>0.01</v>
      </c>
      <c r="AH49">
        <v>10.946999999999999</v>
      </c>
      <c r="AI49">
        <v>0.01</v>
      </c>
      <c r="AJ49"/>
      <c r="AK49"/>
      <c r="AL49">
        <v>10.129</v>
      </c>
      <c r="AM49">
        <v>2.1999999999999999E-2</v>
      </c>
      <c r="AN49">
        <v>9.8689999999999998</v>
      </c>
      <c r="AO49">
        <v>2.4E-2</v>
      </c>
      <c r="AP49">
        <v>9.8019999999999996</v>
      </c>
      <c r="AQ49">
        <v>2.1000000000000001E-2</v>
      </c>
      <c r="AR49">
        <v>11.119</v>
      </c>
      <c r="AS49" t="s">
        <v>137</v>
      </c>
      <c r="AT49" t="s">
        <v>138</v>
      </c>
      <c r="AU49"/>
      <c r="AV49" t="s">
        <v>414</v>
      </c>
      <c r="AW49"/>
      <c r="AX49" t="s">
        <v>415</v>
      </c>
      <c r="AY49" t="s">
        <v>416</v>
      </c>
      <c r="AZ49"/>
      <c r="BA49" s="4">
        <v>41993.203275462962</v>
      </c>
      <c r="BB49"/>
      <c r="BC49"/>
      <c r="BD49"/>
      <c r="BE49"/>
      <c r="BF49"/>
      <c r="BG49"/>
      <c r="BH49">
        <v>24</v>
      </c>
      <c r="BI49">
        <v>3</v>
      </c>
      <c r="BJ49">
        <v>83</v>
      </c>
      <c r="BK49"/>
      <c r="BL49"/>
    </row>
    <row r="50" spans="1:69">
      <c r="A50">
        <v>201826968</v>
      </c>
      <c r="B50" s="3" t="s">
        <v>571</v>
      </c>
      <c r="C50" s="3">
        <v>4</v>
      </c>
      <c r="D50" s="3" t="s">
        <v>132</v>
      </c>
      <c r="E50" t="s">
        <v>418</v>
      </c>
      <c r="F50">
        <v>1</v>
      </c>
      <c r="G50" s="7"/>
      <c r="H50" t="s">
        <v>133</v>
      </c>
      <c r="I50">
        <v>3</v>
      </c>
      <c r="J50" t="s">
        <v>419</v>
      </c>
      <c r="K50" t="s">
        <v>420</v>
      </c>
      <c r="L50" t="s">
        <v>134</v>
      </c>
      <c r="M50" t="s">
        <v>135</v>
      </c>
      <c r="N50"/>
      <c r="O50" s="4">
        <v>41789.673217592594</v>
      </c>
      <c r="P50" s="4">
        <v>41871.836747685185</v>
      </c>
      <c r="Q50" t="s">
        <v>145</v>
      </c>
      <c r="R50">
        <v>-36.6</v>
      </c>
      <c r="S50">
        <v>1.1000000000000001</v>
      </c>
      <c r="T50">
        <v>-14.5</v>
      </c>
      <c r="U50">
        <v>2.4</v>
      </c>
      <c r="V50"/>
      <c r="W50"/>
      <c r="X50"/>
      <c r="Y50"/>
      <c r="Z50">
        <v>12.593999999999999</v>
      </c>
      <c r="AA50">
        <v>0.09</v>
      </c>
      <c r="AB50">
        <v>11.85</v>
      </c>
      <c r="AC50">
        <v>0.09</v>
      </c>
      <c r="AD50">
        <v>12.151</v>
      </c>
      <c r="AE50">
        <v>7.0000000000000007E-2</v>
      </c>
      <c r="AF50">
        <v>11.616</v>
      </c>
      <c r="AG50">
        <v>7.0000000000000007E-2</v>
      </c>
      <c r="AH50">
        <v>11.425000000000001</v>
      </c>
      <c r="AI50">
        <v>0.09</v>
      </c>
      <c r="AJ50"/>
      <c r="AK50"/>
      <c r="AL50">
        <v>10.494</v>
      </c>
      <c r="AM50">
        <v>2.5999999999999999E-2</v>
      </c>
      <c r="AN50">
        <v>10.112</v>
      </c>
      <c r="AO50">
        <v>2.5000000000000001E-2</v>
      </c>
      <c r="AP50">
        <v>10.007</v>
      </c>
      <c r="AQ50">
        <v>2.3E-2</v>
      </c>
      <c r="AR50">
        <v>11.643000000000001</v>
      </c>
      <c r="AS50" t="s">
        <v>137</v>
      </c>
      <c r="AT50" t="s">
        <v>138</v>
      </c>
      <c r="AU50"/>
      <c r="AV50"/>
      <c r="AW50"/>
      <c r="AX50" t="s">
        <v>421</v>
      </c>
      <c r="AY50" t="s">
        <v>422</v>
      </c>
      <c r="AZ50"/>
      <c r="BA50" s="4">
        <v>41993.194050925929</v>
      </c>
      <c r="BB50"/>
      <c r="BC50"/>
      <c r="BD50"/>
      <c r="BE50"/>
      <c r="BF50"/>
      <c r="BG50"/>
      <c r="BH50">
        <v>10</v>
      </c>
      <c r="BI50">
        <v>1</v>
      </c>
      <c r="BJ50">
        <v>29</v>
      </c>
      <c r="BK50"/>
      <c r="BL50"/>
    </row>
    <row r="51" spans="1:69">
      <c r="A51">
        <v>201828749</v>
      </c>
      <c r="B51" s="3" t="s">
        <v>570</v>
      </c>
      <c r="C51" s="3">
        <v>2</v>
      </c>
      <c r="D51" s="3" t="s">
        <v>155</v>
      </c>
      <c r="E51" t="s">
        <v>423</v>
      </c>
      <c r="F51">
        <v>1</v>
      </c>
      <c r="G51" s="7" t="s">
        <v>636</v>
      </c>
      <c r="H51" t="s">
        <v>133</v>
      </c>
      <c r="I51">
        <v>3</v>
      </c>
      <c r="J51" t="s">
        <v>424</v>
      </c>
      <c r="K51" t="s">
        <v>425</v>
      </c>
      <c r="L51" t="s">
        <v>134</v>
      </c>
      <c r="M51" t="s">
        <v>135</v>
      </c>
      <c r="N51"/>
      <c r="O51" s="4">
        <v>41789.673217592594</v>
      </c>
      <c r="P51" s="4">
        <v>41871.836747685185</v>
      </c>
      <c r="Q51" t="s">
        <v>145</v>
      </c>
      <c r="R51">
        <v>-37.5</v>
      </c>
      <c r="S51">
        <v>2.8</v>
      </c>
      <c r="T51">
        <v>-10.8</v>
      </c>
      <c r="U51">
        <v>2.8</v>
      </c>
      <c r="V51"/>
      <c r="W51"/>
      <c r="X51"/>
      <c r="Y51"/>
      <c r="Z51">
        <v>12.95</v>
      </c>
      <c r="AA51">
        <v>0.45200000000000001</v>
      </c>
      <c r="AB51">
        <v>11.680999999999999</v>
      </c>
      <c r="AC51">
        <v>0.19800000000000001</v>
      </c>
      <c r="AD51">
        <v>12.135999999999999</v>
      </c>
      <c r="AE51">
        <v>0.05</v>
      </c>
      <c r="AF51">
        <v>11.584</v>
      </c>
      <c r="AG51">
        <v>0.04</v>
      </c>
      <c r="AH51">
        <v>11.318</v>
      </c>
      <c r="AI51">
        <v>0.04</v>
      </c>
      <c r="AJ51"/>
      <c r="AK51"/>
      <c r="AL51">
        <v>10.494</v>
      </c>
      <c r="AM51">
        <v>3.2000000000000001E-2</v>
      </c>
      <c r="AN51"/>
      <c r="AO51"/>
      <c r="AP51"/>
      <c r="AQ51"/>
      <c r="AR51">
        <v>11.564</v>
      </c>
      <c r="AS51" t="s">
        <v>137</v>
      </c>
      <c r="AT51" t="s">
        <v>138</v>
      </c>
      <c r="AU51"/>
      <c r="AV51" t="s">
        <v>426</v>
      </c>
      <c r="AW51"/>
      <c r="AX51" t="s">
        <v>427</v>
      </c>
      <c r="AY51" t="s">
        <v>428</v>
      </c>
      <c r="AZ51"/>
      <c r="BA51" s="4">
        <v>41993.129212962966</v>
      </c>
      <c r="BB51"/>
      <c r="BC51"/>
      <c r="BD51"/>
      <c r="BE51"/>
      <c r="BF51"/>
      <c r="BG51"/>
      <c r="BH51">
        <v>15</v>
      </c>
      <c r="BI51">
        <v>1</v>
      </c>
      <c r="BJ51">
        <v>49</v>
      </c>
      <c r="BK51"/>
      <c r="BL51"/>
    </row>
    <row r="52" spans="1:69">
      <c r="A52">
        <v>201855371</v>
      </c>
      <c r="B52" s="3" t="s">
        <v>572</v>
      </c>
      <c r="C52" s="3">
        <v>2</v>
      </c>
      <c r="D52" s="3" t="s">
        <v>155</v>
      </c>
      <c r="E52" t="s">
        <v>429</v>
      </c>
      <c r="F52">
        <v>1</v>
      </c>
      <c r="G52" s="10"/>
      <c r="H52" t="s">
        <v>133</v>
      </c>
      <c r="I52">
        <v>3</v>
      </c>
      <c r="J52" t="s">
        <v>430</v>
      </c>
      <c r="K52" t="s">
        <v>431</v>
      </c>
      <c r="L52" t="s">
        <v>134</v>
      </c>
      <c r="M52" t="s">
        <v>135</v>
      </c>
      <c r="N52"/>
      <c r="O52" s="4">
        <v>41789.673217592594</v>
      </c>
      <c r="P52" s="4">
        <v>41871.836747685185</v>
      </c>
      <c r="Q52" t="s">
        <v>139</v>
      </c>
      <c r="R52">
        <v>-21.3</v>
      </c>
      <c r="S52">
        <v>1.8</v>
      </c>
      <c r="T52">
        <v>13.4</v>
      </c>
      <c r="U52">
        <v>2.2000000000000002</v>
      </c>
      <c r="V52"/>
      <c r="W52"/>
      <c r="X52"/>
      <c r="Y52"/>
      <c r="Z52">
        <v>14.819000000000001</v>
      </c>
      <c r="AA52">
        <v>0.06</v>
      </c>
      <c r="AB52">
        <v>13.519</v>
      </c>
      <c r="AC52">
        <v>0.04</v>
      </c>
      <c r="AD52">
        <v>14.242000000000001</v>
      </c>
      <c r="AE52">
        <v>0.06</v>
      </c>
      <c r="AF52">
        <v>12.968</v>
      </c>
      <c r="AG52">
        <v>0.03</v>
      </c>
      <c r="AH52">
        <v>12.464</v>
      </c>
      <c r="AI52">
        <v>0.01</v>
      </c>
      <c r="AJ52"/>
      <c r="AK52"/>
      <c r="AL52">
        <v>11.076000000000001</v>
      </c>
      <c r="AM52">
        <v>2.4E-2</v>
      </c>
      <c r="AN52">
        <v>10.436</v>
      </c>
      <c r="AO52">
        <v>2.3E-2</v>
      </c>
      <c r="AP52">
        <v>10.308</v>
      </c>
      <c r="AQ52">
        <v>2.1000000000000001E-2</v>
      </c>
      <c r="AR52">
        <v>12.997</v>
      </c>
      <c r="AS52" t="s">
        <v>137</v>
      </c>
      <c r="AT52" t="s">
        <v>138</v>
      </c>
      <c r="AU52"/>
      <c r="AV52"/>
      <c r="AW52"/>
      <c r="AX52" t="s">
        <v>432</v>
      </c>
      <c r="AY52" t="s">
        <v>433</v>
      </c>
      <c r="AZ52"/>
      <c r="BA52" s="4">
        <v>41993.223113425927</v>
      </c>
      <c r="BB52"/>
      <c r="BC52"/>
      <c r="BD52"/>
      <c r="BE52"/>
      <c r="BF52"/>
      <c r="BG52"/>
      <c r="BH52">
        <v>10</v>
      </c>
      <c r="BI52">
        <v>1</v>
      </c>
      <c r="BJ52">
        <v>29</v>
      </c>
      <c r="BK52"/>
      <c r="BL52"/>
    </row>
    <row r="53" spans="1:69">
      <c r="A53">
        <v>201862715</v>
      </c>
      <c r="B53" s="3" t="s">
        <v>497</v>
      </c>
      <c r="C53" s="3">
        <v>1</v>
      </c>
      <c r="D53" s="3" t="s">
        <v>141</v>
      </c>
      <c r="E53" t="s">
        <v>434</v>
      </c>
      <c r="F53">
        <v>1</v>
      </c>
      <c r="G53" s="7" t="s">
        <v>642</v>
      </c>
      <c r="H53" t="s">
        <v>133</v>
      </c>
      <c r="I53">
        <v>3</v>
      </c>
      <c r="J53" t="s">
        <v>435</v>
      </c>
      <c r="K53" t="s">
        <v>436</v>
      </c>
      <c r="L53" t="s">
        <v>417</v>
      </c>
      <c r="M53" t="s">
        <v>135</v>
      </c>
      <c r="N53"/>
      <c r="O53" s="4">
        <v>41789.673217592594</v>
      </c>
      <c r="P53" s="4">
        <v>41871.836747685185</v>
      </c>
      <c r="Q53" t="s">
        <v>437</v>
      </c>
      <c r="R53">
        <v>-80.900000000000006</v>
      </c>
      <c r="S53">
        <v>1.9</v>
      </c>
      <c r="T53">
        <v>10.6</v>
      </c>
      <c r="U53">
        <v>1.8</v>
      </c>
      <c r="V53"/>
      <c r="W53"/>
      <c r="X53"/>
      <c r="Y53"/>
      <c r="Z53">
        <v>11.427</v>
      </c>
      <c r="AA53">
        <v>9.0999999999999998E-2</v>
      </c>
      <c r="AB53">
        <v>10.72</v>
      </c>
      <c r="AC53">
        <v>7.5999999999999998E-2</v>
      </c>
      <c r="AD53">
        <v>10.821999999999999</v>
      </c>
      <c r="AE53">
        <v>7.0000000000000007E-2</v>
      </c>
      <c r="AF53">
        <v>10.231999999999999</v>
      </c>
      <c r="AG53">
        <v>0.04</v>
      </c>
      <c r="AH53">
        <v>10.000999999999999</v>
      </c>
      <c r="AI53">
        <v>0.05</v>
      </c>
      <c r="AJ53"/>
      <c r="AK53"/>
      <c r="AL53">
        <v>9.2750000000000004</v>
      </c>
      <c r="AM53">
        <v>3.3000000000000002E-2</v>
      </c>
      <c r="AN53">
        <v>8.9250000000000007</v>
      </c>
      <c r="AO53">
        <v>3.5999999999999997E-2</v>
      </c>
      <c r="AP53">
        <v>8.7330000000000005</v>
      </c>
      <c r="AQ53">
        <v>2.5999999999999999E-2</v>
      </c>
      <c r="AR53">
        <v>10.247</v>
      </c>
      <c r="AS53" t="s">
        <v>137</v>
      </c>
      <c r="AT53" t="s">
        <v>138</v>
      </c>
      <c r="AU53"/>
      <c r="AV53" t="s">
        <v>438</v>
      </c>
      <c r="AW53"/>
      <c r="AX53" t="s">
        <v>439</v>
      </c>
      <c r="AY53" t="s">
        <v>440</v>
      </c>
      <c r="AZ53"/>
      <c r="BA53" s="4">
        <v>41993.162974537037</v>
      </c>
      <c r="BB53"/>
      <c r="BC53"/>
      <c r="BD53"/>
      <c r="BE53"/>
      <c r="BF53"/>
      <c r="BG53"/>
      <c r="BH53">
        <v>15</v>
      </c>
      <c r="BI53">
        <v>1</v>
      </c>
      <c r="BJ53">
        <v>49</v>
      </c>
      <c r="BK53"/>
      <c r="BL53"/>
    </row>
    <row r="54" spans="1:69">
      <c r="A54">
        <v>201890494</v>
      </c>
      <c r="B54" s="3" t="s">
        <v>571</v>
      </c>
      <c r="C54" s="3">
        <v>4</v>
      </c>
      <c r="D54" s="3" t="s">
        <v>132</v>
      </c>
      <c r="E54" t="s">
        <v>441</v>
      </c>
      <c r="F54">
        <v>1</v>
      </c>
      <c r="G54" s="7" t="s">
        <v>613</v>
      </c>
      <c r="H54" t="s">
        <v>133</v>
      </c>
      <c r="I54">
        <v>3</v>
      </c>
      <c r="J54" t="s">
        <v>442</v>
      </c>
      <c r="K54" t="s">
        <v>443</v>
      </c>
      <c r="L54" t="s">
        <v>134</v>
      </c>
      <c r="M54" t="s">
        <v>135</v>
      </c>
      <c r="N54"/>
      <c r="O54" s="4">
        <v>41789.673217592594</v>
      </c>
      <c r="P54" s="4">
        <v>41871.836747685185</v>
      </c>
      <c r="Q54" t="s">
        <v>145</v>
      </c>
      <c r="R54">
        <v>-41.1</v>
      </c>
      <c r="S54">
        <v>7.1</v>
      </c>
      <c r="T54">
        <v>-11.5</v>
      </c>
      <c r="U54">
        <v>4</v>
      </c>
      <c r="V54"/>
      <c r="W54"/>
      <c r="X54"/>
      <c r="Y54"/>
      <c r="Z54">
        <v>12.91</v>
      </c>
      <c r="AA54">
        <v>0.02</v>
      </c>
      <c r="AB54">
        <v>12.221</v>
      </c>
      <c r="AC54">
        <v>0.03</v>
      </c>
      <c r="AD54">
        <v>12.507999999999999</v>
      </c>
      <c r="AE54">
        <v>0.03</v>
      </c>
      <c r="AF54">
        <v>11.978999999999999</v>
      </c>
      <c r="AG54">
        <v>0.03</v>
      </c>
      <c r="AH54">
        <v>11.811999999999999</v>
      </c>
      <c r="AI54">
        <v>0.06</v>
      </c>
      <c r="AJ54"/>
      <c r="AK54"/>
      <c r="AL54"/>
      <c r="AM54"/>
      <c r="AN54"/>
      <c r="AO54"/>
      <c r="AP54"/>
      <c r="AQ54"/>
      <c r="AR54">
        <v>12.021000000000001</v>
      </c>
      <c r="AS54" t="s">
        <v>137</v>
      </c>
      <c r="AT54" t="s">
        <v>138</v>
      </c>
      <c r="AU54"/>
      <c r="AV54"/>
      <c r="AW54"/>
      <c r="AX54" t="s">
        <v>444</v>
      </c>
      <c r="AY54"/>
      <c r="AZ54"/>
      <c r="BA54" s="4">
        <v>41993.129537037035</v>
      </c>
      <c r="BB54"/>
      <c r="BC54"/>
      <c r="BD54"/>
      <c r="BE54"/>
      <c r="BF54"/>
      <c r="BG54"/>
      <c r="BH54">
        <v>10</v>
      </c>
      <c r="BI54">
        <v>3</v>
      </c>
      <c r="BJ54">
        <v>31</v>
      </c>
      <c r="BK54"/>
      <c r="BL54"/>
    </row>
    <row r="55" spans="1:69">
      <c r="A55">
        <v>201912552</v>
      </c>
      <c r="B55" s="3" t="s">
        <v>572</v>
      </c>
      <c r="C55" s="3">
        <v>2</v>
      </c>
      <c r="D55" s="3" t="s">
        <v>155</v>
      </c>
      <c r="E55" t="s">
        <v>445</v>
      </c>
      <c r="F55">
        <v>1</v>
      </c>
      <c r="G55" s="7"/>
      <c r="H55" t="s">
        <v>133</v>
      </c>
      <c r="I55">
        <v>3</v>
      </c>
      <c r="J55" t="s">
        <v>446</v>
      </c>
      <c r="K55" t="s">
        <v>447</v>
      </c>
      <c r="L55" t="s">
        <v>134</v>
      </c>
      <c r="M55" t="s">
        <v>135</v>
      </c>
      <c r="N55"/>
      <c r="O55" s="4">
        <v>41789.673217592594</v>
      </c>
      <c r="P55" s="4">
        <v>41871.836747685185</v>
      </c>
      <c r="Q55" t="s">
        <v>448</v>
      </c>
      <c r="R55"/>
      <c r="S55"/>
      <c r="T55"/>
      <c r="U55"/>
      <c r="V55"/>
      <c r="W55"/>
      <c r="X55"/>
      <c r="Y55"/>
      <c r="Z55">
        <v>15.005000000000001</v>
      </c>
      <c r="AA55">
        <v>0.06</v>
      </c>
      <c r="AB55">
        <v>13.496</v>
      </c>
      <c r="AC55">
        <v>0.05</v>
      </c>
      <c r="AD55">
        <v>14.273</v>
      </c>
      <c r="AE55">
        <v>0.05</v>
      </c>
      <c r="AF55">
        <v>12.893000000000001</v>
      </c>
      <c r="AG55">
        <v>0.04</v>
      </c>
      <c r="AH55">
        <v>11.701000000000001</v>
      </c>
      <c r="AI55">
        <v>0.08</v>
      </c>
      <c r="AJ55"/>
      <c r="AK55"/>
      <c r="AL55">
        <v>9.7629999999999999</v>
      </c>
      <c r="AM55">
        <v>2.8000000000000001E-2</v>
      </c>
      <c r="AN55">
        <v>9.1349999999999998</v>
      </c>
      <c r="AO55">
        <v>2.5999999999999999E-2</v>
      </c>
      <c r="AP55">
        <v>8.8989999999999991</v>
      </c>
      <c r="AQ55">
        <v>1.9E-2</v>
      </c>
      <c r="AR55">
        <v>12.473000000000001</v>
      </c>
      <c r="AS55" t="s">
        <v>137</v>
      </c>
      <c r="AT55"/>
      <c r="AU55"/>
      <c r="AV55"/>
      <c r="AW55"/>
      <c r="AX55" t="s">
        <v>449</v>
      </c>
      <c r="AY55" t="s">
        <v>450</v>
      </c>
      <c r="AZ55"/>
      <c r="BA55" s="4">
        <v>41993.241261574076</v>
      </c>
      <c r="BB55"/>
      <c r="BC55"/>
      <c r="BD55"/>
      <c r="BE55"/>
      <c r="BF55"/>
      <c r="BG55"/>
      <c r="BH55">
        <v>20</v>
      </c>
      <c r="BI55">
        <v>4</v>
      </c>
      <c r="BJ55">
        <v>72</v>
      </c>
      <c r="BK55"/>
      <c r="BL55"/>
    </row>
    <row r="56" spans="1:69">
      <c r="A56">
        <v>201920032</v>
      </c>
      <c r="B56" s="5" t="s">
        <v>740</v>
      </c>
      <c r="C56" s="3">
        <v>4</v>
      </c>
      <c r="D56" s="3" t="s">
        <v>141</v>
      </c>
      <c r="E56" t="s">
        <v>451</v>
      </c>
      <c r="F56">
        <v>1</v>
      </c>
      <c r="G56" s="7"/>
      <c r="H56" t="s">
        <v>133</v>
      </c>
      <c r="I56">
        <v>3</v>
      </c>
      <c r="J56" t="s">
        <v>452</v>
      </c>
      <c r="K56" t="s">
        <v>453</v>
      </c>
      <c r="L56" t="s">
        <v>134</v>
      </c>
      <c r="M56" t="s">
        <v>135</v>
      </c>
      <c r="N56"/>
      <c r="O56" s="4">
        <v>41789.673217592594</v>
      </c>
      <c r="P56" s="4">
        <v>41871.836747685185</v>
      </c>
      <c r="Q56" t="s">
        <v>454</v>
      </c>
      <c r="R56">
        <v>-45.4</v>
      </c>
      <c r="S56">
        <v>1.4</v>
      </c>
      <c r="T56">
        <v>-22.2</v>
      </c>
      <c r="U56">
        <v>1.9</v>
      </c>
      <c r="V56"/>
      <c r="W56"/>
      <c r="X56"/>
      <c r="Y56"/>
      <c r="Z56">
        <v>13.779</v>
      </c>
      <c r="AA56">
        <v>0.04</v>
      </c>
      <c r="AB56">
        <v>13.068</v>
      </c>
      <c r="AC56">
        <v>0.01</v>
      </c>
      <c r="AD56">
        <v>13.369</v>
      </c>
      <c r="AE56">
        <v>0.06</v>
      </c>
      <c r="AF56">
        <v>12.816000000000001</v>
      </c>
      <c r="AG56">
        <v>0.05</v>
      </c>
      <c r="AH56">
        <v>12.685</v>
      </c>
      <c r="AI56">
        <v>0.01</v>
      </c>
      <c r="AJ56"/>
      <c r="AK56"/>
      <c r="AL56">
        <v>11.776</v>
      </c>
      <c r="AM56">
        <v>2.1000000000000001E-2</v>
      </c>
      <c r="AN56">
        <v>11.429</v>
      </c>
      <c r="AO56">
        <v>2.5000000000000001E-2</v>
      </c>
      <c r="AP56">
        <v>11.364000000000001</v>
      </c>
      <c r="AQ56">
        <v>2.5000000000000001E-2</v>
      </c>
      <c r="AR56">
        <v>12.89</v>
      </c>
      <c r="AS56" t="s">
        <v>137</v>
      </c>
      <c r="AT56" t="s">
        <v>138</v>
      </c>
      <c r="AU56"/>
      <c r="AV56"/>
      <c r="AW56"/>
      <c r="AX56" t="s">
        <v>455</v>
      </c>
      <c r="AY56" t="s">
        <v>456</v>
      </c>
      <c r="AZ56"/>
      <c r="BA56" s="4">
        <v>41993.253923611112</v>
      </c>
      <c r="BB56"/>
      <c r="BC56"/>
      <c r="BD56"/>
      <c r="BE56"/>
      <c r="BF56"/>
      <c r="BG56"/>
      <c r="BH56">
        <v>15</v>
      </c>
      <c r="BI56">
        <v>3</v>
      </c>
      <c r="BJ56">
        <v>51</v>
      </c>
      <c r="BK56"/>
      <c r="BL56"/>
    </row>
    <row r="57" spans="1:69">
      <c r="A57">
        <v>201928968</v>
      </c>
      <c r="B57" s="3" t="s">
        <v>571</v>
      </c>
      <c r="C57" s="3">
        <v>4</v>
      </c>
      <c r="D57" s="3" t="s">
        <v>132</v>
      </c>
      <c r="E57" t="s">
        <v>457</v>
      </c>
      <c r="F57">
        <v>1</v>
      </c>
      <c r="G57" s="7"/>
      <c r="H57" t="s">
        <v>133</v>
      </c>
      <c r="I57">
        <v>3</v>
      </c>
      <c r="J57" t="s">
        <v>458</v>
      </c>
      <c r="K57" t="s">
        <v>459</v>
      </c>
      <c r="L57" t="s">
        <v>134</v>
      </c>
      <c r="M57" t="s">
        <v>135</v>
      </c>
      <c r="N57"/>
      <c r="O57" s="4">
        <v>41789.673217592594</v>
      </c>
      <c r="P57" s="4">
        <v>41871.836747685185</v>
      </c>
      <c r="Q57" t="s">
        <v>460</v>
      </c>
      <c r="R57">
        <v>147.28</v>
      </c>
      <c r="S57">
        <v>0.68</v>
      </c>
      <c r="T57">
        <v>-64.53</v>
      </c>
      <c r="U57">
        <v>0.5</v>
      </c>
      <c r="V57">
        <v>14.79</v>
      </c>
      <c r="W57">
        <v>0.56999999999999995</v>
      </c>
      <c r="X57"/>
      <c r="Y57"/>
      <c r="Z57">
        <v>7.9960000000000004</v>
      </c>
      <c r="AA57">
        <v>1.4999999999999999E-2</v>
      </c>
      <c r="AB57">
        <v>7.5579999999999998</v>
      </c>
      <c r="AC57">
        <v>1.0999999999999999E-2</v>
      </c>
      <c r="AD57">
        <v>9.18</v>
      </c>
      <c r="AE57">
        <v>0.55000000000000004</v>
      </c>
      <c r="AF57">
        <v>8.1460000000000008</v>
      </c>
      <c r="AG57">
        <v>0.48</v>
      </c>
      <c r="AH57">
        <v>7.5460000000000003</v>
      </c>
      <c r="AI57">
        <v>0.2</v>
      </c>
      <c r="AJ57"/>
      <c r="AK57"/>
      <c r="AL57">
        <v>6.7350000000000003</v>
      </c>
      <c r="AM57">
        <v>0.03</v>
      </c>
      <c r="AN57">
        <v>6.5709999999999997</v>
      </c>
      <c r="AO57">
        <v>2.7E-2</v>
      </c>
      <c r="AP57">
        <v>6.4809999999999999</v>
      </c>
      <c r="AQ57">
        <v>1.7999999999999999E-2</v>
      </c>
      <c r="AR57">
        <v>8.0359999999999996</v>
      </c>
      <c r="AS57" t="s">
        <v>137</v>
      </c>
      <c r="AT57" t="s">
        <v>258</v>
      </c>
      <c r="AU57">
        <v>55751</v>
      </c>
      <c r="AV57" t="s">
        <v>461</v>
      </c>
      <c r="AW57"/>
      <c r="AX57" t="s">
        <v>462</v>
      </c>
      <c r="AY57" t="s">
        <v>463</v>
      </c>
      <c r="AZ57"/>
      <c r="BA57" s="4">
        <v>41993.258912037039</v>
      </c>
      <c r="BB57"/>
      <c r="BC57"/>
      <c r="BD57"/>
      <c r="BE57"/>
      <c r="BF57"/>
      <c r="BG57"/>
      <c r="BH57">
        <v>20</v>
      </c>
      <c r="BI57">
        <v>3</v>
      </c>
      <c r="BJ57">
        <v>71</v>
      </c>
      <c r="BK57"/>
      <c r="BL57"/>
    </row>
    <row r="58" spans="1:69">
      <c r="A58">
        <v>201929294</v>
      </c>
      <c r="B58" s="3" t="s">
        <v>492</v>
      </c>
      <c r="C58" s="3">
        <v>2</v>
      </c>
      <c r="D58" s="3" t="s">
        <v>155</v>
      </c>
      <c r="E58" t="s">
        <v>464</v>
      </c>
      <c r="F58">
        <v>1</v>
      </c>
      <c r="G58" s="10"/>
      <c r="H58" t="s">
        <v>133</v>
      </c>
      <c r="I58">
        <v>3</v>
      </c>
      <c r="J58" t="s">
        <v>465</v>
      </c>
      <c r="K58" t="s">
        <v>466</v>
      </c>
      <c r="L58" t="s">
        <v>134</v>
      </c>
      <c r="M58" t="s">
        <v>135</v>
      </c>
      <c r="N58"/>
      <c r="O58" s="4">
        <v>41789.673217592594</v>
      </c>
      <c r="P58" s="4">
        <v>41871.836747685185</v>
      </c>
      <c r="Q58" t="s">
        <v>139</v>
      </c>
      <c r="R58">
        <v>-7.2</v>
      </c>
      <c r="S58">
        <v>2.2999999999999998</v>
      </c>
      <c r="T58">
        <v>-7</v>
      </c>
      <c r="U58">
        <v>2.8</v>
      </c>
      <c r="V58"/>
      <c r="W58"/>
      <c r="X58"/>
      <c r="Y58"/>
      <c r="Z58">
        <v>14.324999999999999</v>
      </c>
      <c r="AA58">
        <v>0.04</v>
      </c>
      <c r="AB58">
        <v>13.315</v>
      </c>
      <c r="AC58">
        <v>0.03</v>
      </c>
      <c r="AD58">
        <v>13.798999999999999</v>
      </c>
      <c r="AE58">
        <v>0.05</v>
      </c>
      <c r="AF58">
        <v>12.974</v>
      </c>
      <c r="AG58">
        <v>7.0000000000000007E-2</v>
      </c>
      <c r="AH58">
        <v>12.617000000000001</v>
      </c>
      <c r="AI58">
        <v>0.09</v>
      </c>
      <c r="AJ58"/>
      <c r="AK58"/>
      <c r="AL58">
        <v>11.477</v>
      </c>
      <c r="AM58">
        <v>2.8000000000000001E-2</v>
      </c>
      <c r="AN58">
        <v>10.981999999999999</v>
      </c>
      <c r="AO58">
        <v>2.4E-2</v>
      </c>
      <c r="AP58">
        <v>10.798</v>
      </c>
      <c r="AQ58">
        <v>2.1000000000000001E-2</v>
      </c>
      <c r="AR58">
        <v>12.972</v>
      </c>
      <c r="AS58" t="s">
        <v>137</v>
      </c>
      <c r="AT58" t="s">
        <v>138</v>
      </c>
      <c r="AU58"/>
      <c r="AV58"/>
      <c r="AW58"/>
      <c r="AX58" t="s">
        <v>467</v>
      </c>
      <c r="AY58" t="s">
        <v>468</v>
      </c>
      <c r="AZ58"/>
      <c r="BA58" s="4">
        <v>41993.274872685186</v>
      </c>
      <c r="BB58"/>
      <c r="BC58"/>
      <c r="BD58"/>
      <c r="BE58"/>
      <c r="BF58"/>
      <c r="BG58"/>
      <c r="BH58">
        <v>15</v>
      </c>
      <c r="BI58">
        <v>3</v>
      </c>
      <c r="BJ58">
        <v>51</v>
      </c>
      <c r="BK58"/>
      <c r="BL58"/>
    </row>
    <row r="59" spans="1:69">
      <c r="A59">
        <v>203533312</v>
      </c>
      <c r="B59" s="3" t="s">
        <v>571</v>
      </c>
      <c r="C59" s="3">
        <v>3</v>
      </c>
      <c r="D59" s="3" t="s">
        <v>141</v>
      </c>
      <c r="E59" t="s">
        <v>469</v>
      </c>
      <c r="F59">
        <v>2</v>
      </c>
      <c r="G59" s="7"/>
      <c r="H59" t="s">
        <v>133</v>
      </c>
      <c r="I59">
        <v>4</v>
      </c>
      <c r="J59" t="s">
        <v>470</v>
      </c>
      <c r="K59" t="s">
        <v>471</v>
      </c>
      <c r="L59" t="s">
        <v>134</v>
      </c>
      <c r="M59" t="s">
        <v>135</v>
      </c>
      <c r="N59"/>
      <c r="O59" s="4">
        <v>41874.77915509259</v>
      </c>
      <c r="P59" s="4">
        <v>41953.550706018519</v>
      </c>
      <c r="Q59" t="s">
        <v>472</v>
      </c>
      <c r="R59">
        <v>-0.1</v>
      </c>
      <c r="S59">
        <v>1.1000000000000001</v>
      </c>
      <c r="T59">
        <v>-4.3</v>
      </c>
      <c r="U59">
        <v>1</v>
      </c>
      <c r="V59"/>
      <c r="W59"/>
      <c r="X59"/>
      <c r="Y59"/>
      <c r="Z59">
        <v>13.356999999999999</v>
      </c>
      <c r="AA59">
        <v>4.2000000000000003E-2</v>
      </c>
      <c r="AB59">
        <v>12.536</v>
      </c>
      <c r="AC59">
        <v>0.02</v>
      </c>
      <c r="AD59">
        <v>12.96</v>
      </c>
      <c r="AE59">
        <v>3.1E-2</v>
      </c>
      <c r="AF59">
        <v>12.273</v>
      </c>
      <c r="AG59">
        <v>0.04</v>
      </c>
      <c r="AH59">
        <v>11.817</v>
      </c>
      <c r="AI59">
        <v>0.01</v>
      </c>
      <c r="AJ59"/>
      <c r="AK59"/>
      <c r="AL59">
        <v>10.367000000000001</v>
      </c>
      <c r="AM59">
        <v>2.4E-2</v>
      </c>
      <c r="AN59">
        <v>10.034000000000001</v>
      </c>
      <c r="AO59">
        <v>2.3E-2</v>
      </c>
      <c r="AP59">
        <v>9.8469999999999995</v>
      </c>
      <c r="AQ59">
        <v>2.4E-2</v>
      </c>
      <c r="AR59">
        <v>12.16</v>
      </c>
      <c r="AS59" t="s">
        <v>137</v>
      </c>
      <c r="AT59"/>
      <c r="AU59"/>
      <c r="AV59"/>
      <c r="AW59"/>
      <c r="AX59" t="s">
        <v>473</v>
      </c>
      <c r="AY59" t="s">
        <v>474</v>
      </c>
      <c r="AZ59" t="s">
        <v>475</v>
      </c>
      <c r="BA59" s="4">
        <v>42079.855995370373</v>
      </c>
      <c r="BB59"/>
      <c r="BC59"/>
      <c r="BD59"/>
      <c r="BE59"/>
      <c r="BF59"/>
      <c r="BG59"/>
      <c r="BH59">
        <v>17</v>
      </c>
      <c r="BI59">
        <v>3</v>
      </c>
      <c r="BJ59">
        <v>59</v>
      </c>
      <c r="BK59">
        <v>17.3</v>
      </c>
      <c r="BL59"/>
    </row>
    <row r="60" spans="1:69">
      <c r="A60">
        <v>204129699</v>
      </c>
      <c r="B60" s="3" t="s">
        <v>571</v>
      </c>
      <c r="C60" s="3">
        <v>2</v>
      </c>
      <c r="D60" s="3" t="s">
        <v>476</v>
      </c>
      <c r="E60" t="s">
        <v>477</v>
      </c>
      <c r="F60">
        <v>2</v>
      </c>
      <c r="G60" s="7" t="s">
        <v>629</v>
      </c>
      <c r="H60" t="s">
        <v>133</v>
      </c>
      <c r="I60">
        <v>4</v>
      </c>
      <c r="J60" t="s">
        <v>478</v>
      </c>
      <c r="K60" t="s">
        <v>479</v>
      </c>
      <c r="L60" t="s">
        <v>134</v>
      </c>
      <c r="M60" t="s">
        <v>135</v>
      </c>
      <c r="N60"/>
      <c r="O60" s="4">
        <v>41874.77915509259</v>
      </c>
      <c r="P60" s="4">
        <v>41953.550706018519</v>
      </c>
      <c r="Q60" t="s">
        <v>480</v>
      </c>
      <c r="R60">
        <v>-40.799999999999997</v>
      </c>
      <c r="S60">
        <v>2.6</v>
      </c>
      <c r="T60">
        <v>-96.3</v>
      </c>
      <c r="U60">
        <v>2.5</v>
      </c>
      <c r="V60"/>
      <c r="W60"/>
      <c r="X60"/>
      <c r="Y60"/>
      <c r="Z60">
        <v>11.634</v>
      </c>
      <c r="AA60">
        <v>9.7000000000000003E-2</v>
      </c>
      <c r="AB60">
        <v>10.803000000000001</v>
      </c>
      <c r="AC60">
        <v>7.1999999999999995E-2</v>
      </c>
      <c r="AD60"/>
      <c r="AE60"/>
      <c r="AF60"/>
      <c r="AG60"/>
      <c r="AH60">
        <f>MEDIAN(AH3:AH59)</f>
        <v>12.007</v>
      </c>
      <c r="AI60"/>
      <c r="AJ60"/>
      <c r="AK60"/>
      <c r="AL60">
        <v>9.3179999999999996</v>
      </c>
      <c r="AM60">
        <v>2.4E-2</v>
      </c>
      <c r="AN60">
        <v>8.9420000000000002</v>
      </c>
      <c r="AO60">
        <v>4.7E-2</v>
      </c>
      <c r="AP60">
        <v>8.8659999999999997</v>
      </c>
      <c r="AQ60">
        <v>1.9E-2</v>
      </c>
      <c r="AR60">
        <v>10.606999999999999</v>
      </c>
      <c r="AS60" t="s">
        <v>481</v>
      </c>
      <c r="AT60"/>
      <c r="AU60"/>
      <c r="AV60" t="s">
        <v>482</v>
      </c>
      <c r="AW60"/>
      <c r="AX60" t="s">
        <v>483</v>
      </c>
      <c r="AY60" t="s">
        <v>484</v>
      </c>
      <c r="AZ60" t="s">
        <v>485</v>
      </c>
      <c r="BA60" s="4">
        <v>42079.915405092594</v>
      </c>
      <c r="BB60"/>
      <c r="BC60"/>
      <c r="BD60"/>
      <c r="BE60"/>
      <c r="BF60"/>
      <c r="BG60"/>
      <c r="BH60">
        <v>13</v>
      </c>
      <c r="BI60">
        <v>4</v>
      </c>
      <c r="BJ60">
        <v>44</v>
      </c>
      <c r="BK60">
        <v>8.1999999999999993</v>
      </c>
      <c r="BL60"/>
    </row>
    <row r="61" spans="1:69" s="11" customFormat="1">
      <c r="A61" s="45">
        <v>205924614</v>
      </c>
      <c r="B61" s="3" t="s">
        <v>740</v>
      </c>
      <c r="D61" s="11">
        <f>COUNTIF(D3:D60,"Foreman-Mackey et al. (2013)")</f>
        <v>30</v>
      </c>
      <c r="E61" s="45"/>
      <c r="H61" s="26" t="s">
        <v>133</v>
      </c>
      <c r="J61" s="45" t="s">
        <v>804</v>
      </c>
      <c r="K61" s="45" t="s">
        <v>805</v>
      </c>
      <c r="O61" s="27"/>
      <c r="P61" s="27"/>
      <c r="Q61" s="27"/>
      <c r="R61" s="45">
        <v>-14.9</v>
      </c>
      <c r="S61" s="45">
        <v>1.8</v>
      </c>
      <c r="T61" s="45">
        <v>-22.1</v>
      </c>
      <c r="U61" s="45">
        <v>1</v>
      </c>
      <c r="V61" s="45"/>
      <c r="W61" s="45"/>
      <c r="X61" s="45"/>
      <c r="Y61" s="45"/>
      <c r="Z61" s="45">
        <v>14.746</v>
      </c>
      <c r="AA61" s="45">
        <v>0.05</v>
      </c>
      <c r="AB61" s="45">
        <v>13.545999999999999</v>
      </c>
      <c r="AC61" s="45">
        <v>0.02</v>
      </c>
      <c r="AD61" s="45"/>
      <c r="AE61" s="45"/>
      <c r="AF61" s="45"/>
      <c r="AG61" s="45"/>
      <c r="AH61" s="45"/>
      <c r="AI61" s="45"/>
      <c r="AJ61" s="45"/>
      <c r="AK61" s="45"/>
      <c r="AL61" s="45">
        <v>11.23</v>
      </c>
      <c r="AM61" s="45">
        <v>2.3E-2</v>
      </c>
      <c r="AN61" s="45">
        <v>10.615</v>
      </c>
      <c r="AO61" s="45">
        <v>2.4E-2</v>
      </c>
      <c r="AP61" s="45">
        <v>10.471</v>
      </c>
      <c r="AQ61" s="45">
        <v>2.5000000000000001E-2</v>
      </c>
      <c r="AR61" s="45">
        <v>13.087</v>
      </c>
      <c r="AS61" s="27" t="s">
        <v>137</v>
      </c>
      <c r="AT61" s="45"/>
      <c r="AU61" s="45"/>
      <c r="AV61" s="27"/>
      <c r="AW61" s="27" t="s">
        <v>806</v>
      </c>
      <c r="AX61" s="27" t="s">
        <v>807</v>
      </c>
      <c r="AY61" s="27" t="s">
        <v>475</v>
      </c>
      <c r="BC61" s="45"/>
      <c r="BD61" s="45"/>
      <c r="BE61" s="45"/>
      <c r="BF61" s="45"/>
      <c r="BG61" s="45"/>
      <c r="BH61" s="45"/>
      <c r="BI61" s="45"/>
      <c r="BJ61" s="45"/>
      <c r="BK61" s="45"/>
      <c r="BL61" s="45"/>
      <c r="BM61" s="45"/>
      <c r="BN61" s="45"/>
      <c r="BO61" s="45"/>
      <c r="BP61" s="45"/>
      <c r="BQ61" s="45"/>
    </row>
    <row r="62" spans="1:69" s="11" customFormat="1">
      <c r="A62" s="45">
        <v>205985357</v>
      </c>
      <c r="B62" s="3" t="s">
        <v>740</v>
      </c>
      <c r="E62" s="45"/>
      <c r="H62" s="26" t="s">
        <v>133</v>
      </c>
      <c r="J62" s="45" t="s">
        <v>808</v>
      </c>
      <c r="K62" s="45" t="s">
        <v>809</v>
      </c>
      <c r="O62" s="27"/>
      <c r="P62" s="27"/>
      <c r="Q62" s="27"/>
      <c r="R62" s="45">
        <v>7.2</v>
      </c>
      <c r="S62" s="45">
        <v>1.6</v>
      </c>
      <c r="T62" s="45">
        <v>-4.0999999999999996</v>
      </c>
      <c r="U62" s="45">
        <v>1.6</v>
      </c>
      <c r="V62" s="45"/>
      <c r="W62" s="45"/>
      <c r="X62" s="45"/>
      <c r="Y62" s="45"/>
      <c r="Z62" s="45"/>
      <c r="AA62" s="45"/>
      <c r="AB62" s="45"/>
      <c r="AC62" s="45"/>
      <c r="AD62" s="45"/>
      <c r="AE62" s="45"/>
      <c r="AF62" s="45"/>
      <c r="AG62" s="45"/>
      <c r="AH62" s="45"/>
      <c r="AI62" s="45"/>
      <c r="AJ62" s="45"/>
      <c r="AK62" s="45"/>
      <c r="AL62" s="45">
        <v>12.19</v>
      </c>
      <c r="AM62" s="45">
        <v>2.3E-2</v>
      </c>
      <c r="AN62" s="45">
        <v>11.747</v>
      </c>
      <c r="AO62" s="45">
        <v>2.1999999999999999E-2</v>
      </c>
      <c r="AP62" s="45">
        <v>11.635</v>
      </c>
      <c r="AQ62" s="45">
        <v>2.5000000000000001E-2</v>
      </c>
      <c r="AR62" s="45">
        <v>13.593</v>
      </c>
      <c r="AS62" s="27" t="s">
        <v>140</v>
      </c>
      <c r="AT62" s="45"/>
      <c r="AU62" s="45"/>
      <c r="AV62" s="27"/>
      <c r="AW62" s="27" t="s">
        <v>810</v>
      </c>
      <c r="AX62" s="27" t="s">
        <v>811</v>
      </c>
      <c r="AY62" s="27" t="s">
        <v>475</v>
      </c>
      <c r="BC62" s="45"/>
      <c r="BD62" s="45"/>
      <c r="BE62" s="45"/>
      <c r="BF62" s="45"/>
      <c r="BG62" s="45"/>
      <c r="BH62" s="45"/>
      <c r="BI62" s="45"/>
      <c r="BJ62" s="45"/>
      <c r="BK62" s="45"/>
      <c r="BL62" s="45"/>
      <c r="BM62" s="45"/>
      <c r="BN62" s="45"/>
      <c r="BO62" s="45"/>
      <c r="BP62" s="45"/>
      <c r="BQ62" s="45"/>
    </row>
    <row r="63" spans="1:69" s="11" customFormat="1">
      <c r="A63" s="45">
        <v>206029314</v>
      </c>
      <c r="B63" s="3" t="s">
        <v>740</v>
      </c>
      <c r="E63" s="45"/>
      <c r="H63" s="26" t="s">
        <v>133</v>
      </c>
      <c r="J63" s="45" t="s">
        <v>812</v>
      </c>
      <c r="K63" s="45" t="s">
        <v>813</v>
      </c>
      <c r="O63" s="27"/>
      <c r="P63" s="27"/>
      <c r="Q63" s="27"/>
      <c r="R63" s="45">
        <v>-6.7</v>
      </c>
      <c r="S63" s="45">
        <v>1.3</v>
      </c>
      <c r="T63" s="45">
        <v>-10.3</v>
      </c>
      <c r="U63" s="45">
        <v>2.4</v>
      </c>
      <c r="V63" s="45"/>
      <c r="W63" s="45"/>
      <c r="X63" s="45"/>
      <c r="Y63" s="45"/>
      <c r="Z63" s="45">
        <v>14.391</v>
      </c>
      <c r="AA63" s="45">
        <v>0.01</v>
      </c>
      <c r="AB63" s="45">
        <v>13.605</v>
      </c>
      <c r="AC63" s="45">
        <v>0.01</v>
      </c>
      <c r="AD63" s="45"/>
      <c r="AE63" s="45"/>
      <c r="AF63" s="45"/>
      <c r="AG63" s="45"/>
      <c r="AH63" s="45"/>
      <c r="AI63" s="45"/>
      <c r="AJ63" s="45"/>
      <c r="AK63" s="45"/>
      <c r="AL63" s="45">
        <v>12.18</v>
      </c>
      <c r="AM63" s="45">
        <v>2.1000000000000001E-2</v>
      </c>
      <c r="AN63" s="45">
        <v>11.831</v>
      </c>
      <c r="AO63" s="45">
        <v>2.3E-2</v>
      </c>
      <c r="AP63" s="45">
        <v>11.760999999999999</v>
      </c>
      <c r="AQ63" s="45">
        <v>2.5999999999999999E-2</v>
      </c>
      <c r="AR63" s="45">
        <v>13.430999999999999</v>
      </c>
      <c r="AS63" s="27" t="s">
        <v>137</v>
      </c>
      <c r="AT63" s="45"/>
      <c r="AU63" s="45"/>
      <c r="AV63" s="27"/>
      <c r="AW63" s="27" t="s">
        <v>814</v>
      </c>
      <c r="AX63" s="27" t="s">
        <v>815</v>
      </c>
      <c r="AY63" s="27" t="s">
        <v>475</v>
      </c>
      <c r="BC63" s="45"/>
      <c r="BD63" s="45"/>
      <c r="BE63" s="45"/>
      <c r="BF63" s="45"/>
      <c r="BG63" s="45"/>
      <c r="BH63" s="45"/>
      <c r="BI63" s="45"/>
      <c r="BJ63" s="45"/>
      <c r="BK63" s="45"/>
      <c r="BL63" s="45"/>
      <c r="BM63" s="45"/>
      <c r="BN63" s="45"/>
      <c r="BO63" s="45"/>
      <c r="BP63" s="45"/>
      <c r="BQ63" s="45"/>
    </row>
    <row r="64" spans="1:69" s="11" customFormat="1">
      <c r="A64" s="45">
        <v>206038483</v>
      </c>
      <c r="B64" s="3" t="s">
        <v>740</v>
      </c>
      <c r="E64" s="45"/>
      <c r="H64" s="26" t="s">
        <v>133</v>
      </c>
      <c r="J64" s="45" t="s">
        <v>816</v>
      </c>
      <c r="K64" s="45" t="s">
        <v>817</v>
      </c>
      <c r="O64" s="27"/>
      <c r="P64" s="27"/>
      <c r="Q64" s="27"/>
      <c r="R64" s="45">
        <v>10.199999999999999</v>
      </c>
      <c r="S64" s="45">
        <v>2.8</v>
      </c>
      <c r="T64" s="45">
        <v>-14.7</v>
      </c>
      <c r="U64" s="45">
        <v>3.9</v>
      </c>
      <c r="V64" s="45"/>
      <c r="W64" s="45"/>
      <c r="X64" s="45"/>
      <c r="Y64" s="45"/>
      <c r="Z64" s="45">
        <v>13.561999999999999</v>
      </c>
      <c r="AA64" s="45">
        <v>0.01</v>
      </c>
      <c r="AB64" s="45">
        <v>12.789</v>
      </c>
      <c r="AC64" s="45">
        <v>0.02</v>
      </c>
      <c r="AD64" s="45"/>
      <c r="AE64" s="45"/>
      <c r="AF64" s="45"/>
      <c r="AG64" s="45"/>
      <c r="AH64" s="45"/>
      <c r="AI64" s="45"/>
      <c r="AJ64" s="45"/>
      <c r="AK64" s="45"/>
      <c r="AL64" s="45">
        <v>11.41</v>
      </c>
      <c r="AM64" s="45">
        <v>2.1000000000000001E-2</v>
      </c>
      <c r="AN64" s="45">
        <v>11.085000000000001</v>
      </c>
      <c r="AO64" s="45">
        <v>2.5000000000000001E-2</v>
      </c>
      <c r="AP64" s="45">
        <v>10.993</v>
      </c>
      <c r="AQ64" s="45">
        <v>2.1000000000000001E-2</v>
      </c>
      <c r="AR64" s="45">
        <v>12.59</v>
      </c>
      <c r="AS64" s="27" t="s">
        <v>137</v>
      </c>
      <c r="AT64" s="45"/>
      <c r="AU64" s="45"/>
      <c r="AV64" s="27"/>
      <c r="AW64" s="27" t="s">
        <v>818</v>
      </c>
      <c r="AX64" s="27" t="s">
        <v>819</v>
      </c>
      <c r="AY64" s="27" t="s">
        <v>475</v>
      </c>
      <c r="BC64" s="45"/>
      <c r="BD64" s="45"/>
      <c r="BE64" s="45"/>
      <c r="BF64" s="45"/>
      <c r="BG64" s="45"/>
      <c r="BH64" s="45"/>
      <c r="BI64" s="45"/>
      <c r="BJ64" s="45"/>
      <c r="BK64" s="45"/>
      <c r="BL64" s="45"/>
      <c r="BM64" s="45"/>
      <c r="BN64" s="45"/>
      <c r="BO64" s="45"/>
      <c r="BP64" s="45"/>
      <c r="BQ64" s="45"/>
    </row>
    <row r="65" spans="1:69" s="11" customFormat="1">
      <c r="A65" s="45">
        <v>206047297</v>
      </c>
      <c r="B65" s="3" t="s">
        <v>571</v>
      </c>
      <c r="E65" s="45"/>
      <c r="H65" s="26" t="s">
        <v>133</v>
      </c>
      <c r="J65" s="45" t="s">
        <v>820</v>
      </c>
      <c r="K65" s="45" t="s">
        <v>821</v>
      </c>
      <c r="O65" s="27"/>
      <c r="P65" s="27"/>
      <c r="Q65" s="27"/>
      <c r="R65" s="45">
        <v>13.3</v>
      </c>
      <c r="S65" s="45">
        <v>4.0999999999999996</v>
      </c>
      <c r="T65" s="45">
        <v>-4.4000000000000004</v>
      </c>
      <c r="U65" s="45">
        <v>2.5</v>
      </c>
      <c r="V65" s="45"/>
      <c r="W65" s="45"/>
      <c r="X65" s="45"/>
      <c r="Y65" s="45"/>
      <c r="Z65" s="45">
        <v>13.250999999999999</v>
      </c>
      <c r="AA65" s="45">
        <v>4.2000000000000003E-2</v>
      </c>
      <c r="AB65" s="45">
        <v>12.335000000000001</v>
      </c>
      <c r="AC65" s="45">
        <v>0.03</v>
      </c>
      <c r="AD65" s="45"/>
      <c r="AE65" s="45"/>
      <c r="AF65" s="45"/>
      <c r="AG65" s="45"/>
      <c r="AH65" s="45"/>
      <c r="AI65" s="45"/>
      <c r="AJ65" s="45"/>
      <c r="AK65" s="45"/>
      <c r="AL65" s="45">
        <v>10.805</v>
      </c>
      <c r="AM65" s="45">
        <v>2.1999999999999999E-2</v>
      </c>
      <c r="AN65" s="45">
        <v>10.331</v>
      </c>
      <c r="AO65" s="45">
        <v>2.4E-2</v>
      </c>
      <c r="AP65" s="45">
        <v>10.18</v>
      </c>
      <c r="AQ65" s="45">
        <v>2.1999999999999999E-2</v>
      </c>
      <c r="AR65" s="45">
        <v>12.108000000000001</v>
      </c>
      <c r="AS65" s="27" t="s">
        <v>137</v>
      </c>
      <c r="AT65" s="45"/>
      <c r="AU65" s="45"/>
      <c r="AV65" s="27"/>
      <c r="AW65" s="27" t="s">
        <v>822</v>
      </c>
      <c r="AX65" s="27" t="s">
        <v>823</v>
      </c>
      <c r="AY65" s="27" t="s">
        <v>475</v>
      </c>
      <c r="BC65" s="45"/>
      <c r="BD65" s="45"/>
      <c r="BE65" s="45"/>
      <c r="BF65" s="45"/>
      <c r="BG65" s="45"/>
      <c r="BH65" s="45"/>
      <c r="BI65" s="45"/>
      <c r="BJ65" s="45"/>
      <c r="BK65" s="45"/>
      <c r="BL65" s="45"/>
      <c r="BM65" s="45"/>
      <c r="BN65" s="45"/>
      <c r="BO65" s="45"/>
      <c r="BP65" s="45"/>
      <c r="BQ65" s="45"/>
    </row>
    <row r="66" spans="1:69" s="11" customFormat="1">
      <c r="A66" s="45">
        <v>206061524</v>
      </c>
      <c r="B66" s="3" t="s">
        <v>740</v>
      </c>
      <c r="E66" s="45"/>
      <c r="H66" s="26" t="s">
        <v>133</v>
      </c>
      <c r="J66" s="45" t="s">
        <v>824</v>
      </c>
      <c r="K66" s="45" t="s">
        <v>825</v>
      </c>
      <c r="O66" s="27"/>
      <c r="P66" s="27"/>
      <c r="Q66" s="27"/>
      <c r="R66" s="45">
        <v>62.2</v>
      </c>
      <c r="S66" s="45">
        <v>1.9</v>
      </c>
      <c r="T66" s="45">
        <v>-33.6</v>
      </c>
      <c r="U66" s="45">
        <v>2.2999999999999998</v>
      </c>
      <c r="V66" s="45"/>
      <c r="W66" s="45"/>
      <c r="X66" s="45"/>
      <c r="Y66" s="45"/>
      <c r="Z66" s="45">
        <v>16.329000000000001</v>
      </c>
      <c r="AA66" s="45">
        <v>0.12</v>
      </c>
      <c r="AB66" s="45">
        <v>14.893000000000001</v>
      </c>
      <c r="AC66" s="45">
        <v>4.3999999999999997E-2</v>
      </c>
      <c r="AD66" s="45"/>
      <c r="AE66" s="45"/>
      <c r="AF66" s="45"/>
      <c r="AG66" s="45"/>
      <c r="AH66" s="45"/>
      <c r="AI66" s="45"/>
      <c r="AJ66" s="45"/>
      <c r="AK66" s="45"/>
      <c r="AL66" s="45">
        <v>12.413</v>
      </c>
      <c r="AM66" s="45">
        <v>2.7E-2</v>
      </c>
      <c r="AN66" s="45">
        <v>11.795999999999999</v>
      </c>
      <c r="AO66" s="45">
        <v>2.5999999999999999E-2</v>
      </c>
      <c r="AP66" s="45">
        <v>11.579000000000001</v>
      </c>
      <c r="AQ66" s="45">
        <v>2.1000000000000001E-2</v>
      </c>
      <c r="AR66" s="45">
        <v>14.443</v>
      </c>
      <c r="AS66" s="27" t="s">
        <v>137</v>
      </c>
      <c r="AT66" s="45"/>
      <c r="AU66" s="45"/>
      <c r="AV66" s="27"/>
      <c r="AW66" s="27" t="s">
        <v>826</v>
      </c>
      <c r="AX66" s="27" t="s">
        <v>827</v>
      </c>
      <c r="AY66" s="27" t="s">
        <v>475</v>
      </c>
      <c r="BC66" s="45"/>
      <c r="BD66" s="45"/>
      <c r="BE66" s="45"/>
      <c r="BF66" s="45"/>
      <c r="BG66" s="45"/>
      <c r="BH66" s="45"/>
      <c r="BI66" s="45"/>
      <c r="BJ66" s="45"/>
      <c r="BK66" s="45"/>
      <c r="BL66" s="45"/>
      <c r="BM66" s="45"/>
      <c r="BN66" s="45"/>
      <c r="BO66" s="45"/>
      <c r="BP66" s="45"/>
      <c r="BQ66" s="45"/>
    </row>
    <row r="67" spans="1:69" s="11" customFormat="1">
      <c r="A67" s="45">
        <v>206082454</v>
      </c>
      <c r="B67" s="3" t="s">
        <v>740</v>
      </c>
      <c r="E67" s="45"/>
      <c r="H67" s="26" t="s">
        <v>133</v>
      </c>
      <c r="J67" s="45" t="s">
        <v>828</v>
      </c>
      <c r="K67" s="45" t="s">
        <v>829</v>
      </c>
      <c r="O67" s="27"/>
      <c r="P67" s="27"/>
      <c r="Q67" s="27"/>
      <c r="R67" s="45">
        <v>-53.8</v>
      </c>
      <c r="S67" s="45">
        <v>1.1000000000000001</v>
      </c>
      <c r="T67" s="45">
        <v>-18.8</v>
      </c>
      <c r="U67" s="45">
        <v>1.1000000000000001</v>
      </c>
      <c r="V67" s="45"/>
      <c r="W67" s="45"/>
      <c r="X67" s="45"/>
      <c r="Y67" s="45"/>
      <c r="Z67" s="45">
        <v>13.228999999999999</v>
      </c>
      <c r="AA67" s="45">
        <v>4.2000000000000003E-2</v>
      </c>
      <c r="AB67" s="45">
        <v>12.438000000000001</v>
      </c>
      <c r="AC67" s="45">
        <v>3.1E-2</v>
      </c>
      <c r="AD67" s="45"/>
      <c r="AE67" s="45"/>
      <c r="AF67" s="45"/>
      <c r="AG67" s="45"/>
      <c r="AH67" s="45"/>
      <c r="AI67" s="45"/>
      <c r="AJ67" s="45"/>
      <c r="AK67" s="45"/>
      <c r="AL67" s="45">
        <v>11.098000000000001</v>
      </c>
      <c r="AM67" s="45">
        <v>2.4E-2</v>
      </c>
      <c r="AN67" s="45">
        <v>10.76</v>
      </c>
      <c r="AO67" s="45">
        <v>2.3E-2</v>
      </c>
      <c r="AP67" s="45">
        <v>10.661</v>
      </c>
      <c r="AQ67" s="45">
        <v>1.9E-2</v>
      </c>
      <c r="AR67" s="45">
        <v>12.308</v>
      </c>
      <c r="AS67" s="27" t="s">
        <v>137</v>
      </c>
      <c r="AT67" s="45"/>
      <c r="AU67" s="45"/>
      <c r="AV67" s="27"/>
      <c r="AW67" s="27" t="s">
        <v>830</v>
      </c>
      <c r="AX67" s="27" t="s">
        <v>831</v>
      </c>
      <c r="AY67" s="27" t="s">
        <v>475</v>
      </c>
      <c r="BC67" s="45"/>
      <c r="BD67" s="45"/>
      <c r="BE67" s="45"/>
      <c r="BF67" s="45"/>
      <c r="BG67" s="45"/>
      <c r="BH67" s="45"/>
      <c r="BI67" s="45"/>
      <c r="BJ67" s="45"/>
      <c r="BK67" s="45"/>
      <c r="BL67" s="45"/>
      <c r="BM67" s="45"/>
      <c r="BN67" s="45"/>
      <c r="BO67" s="45"/>
      <c r="BP67" s="45"/>
      <c r="BQ67" s="45"/>
    </row>
    <row r="68" spans="1:69" s="11" customFormat="1">
      <c r="A68" s="45">
        <v>206135075</v>
      </c>
      <c r="B68" s="3" t="s">
        <v>571</v>
      </c>
      <c r="E68" s="45"/>
      <c r="H68" s="26" t="s">
        <v>133</v>
      </c>
      <c r="J68" s="45" t="s">
        <v>832</v>
      </c>
      <c r="K68" s="45" t="s">
        <v>833</v>
      </c>
      <c r="O68" s="27"/>
      <c r="P68" s="27"/>
      <c r="Q68" s="27"/>
      <c r="R68" s="45">
        <v>-0.1</v>
      </c>
      <c r="S68" s="45">
        <v>2.2999999999999998</v>
      </c>
      <c r="T68" s="45">
        <v>-6.3</v>
      </c>
      <c r="U68" s="45">
        <v>2.4</v>
      </c>
      <c r="V68" s="45"/>
      <c r="W68" s="45"/>
      <c r="X68" s="45"/>
      <c r="Y68" s="45"/>
      <c r="Z68" s="45">
        <v>12.577</v>
      </c>
      <c r="AA68" s="45">
        <v>0.27400000000000002</v>
      </c>
      <c r="AB68" s="45">
        <v>11.929</v>
      </c>
      <c r="AC68" s="45">
        <v>0.20699999999999999</v>
      </c>
      <c r="AD68" s="45"/>
      <c r="AE68" s="45"/>
      <c r="AF68" s="45"/>
      <c r="AG68" s="45"/>
      <c r="AH68" s="45"/>
      <c r="AI68" s="45"/>
      <c r="AJ68" s="45"/>
      <c r="AK68" s="45"/>
      <c r="AL68" s="45">
        <v>11.015000000000001</v>
      </c>
      <c r="AM68" s="45">
        <v>2.4E-2</v>
      </c>
      <c r="AN68" s="45">
        <v>10.805</v>
      </c>
      <c r="AO68" s="45">
        <v>2.5000000000000001E-2</v>
      </c>
      <c r="AP68" s="45">
        <v>10.739000000000001</v>
      </c>
      <c r="AQ68" s="45">
        <v>2.3E-2</v>
      </c>
      <c r="AR68" s="45">
        <v>11.888</v>
      </c>
      <c r="AS68" s="27" t="s">
        <v>137</v>
      </c>
      <c r="AT68" s="45"/>
      <c r="AU68" s="45"/>
      <c r="AV68" s="27" t="s">
        <v>834</v>
      </c>
      <c r="AW68" s="27" t="s">
        <v>835</v>
      </c>
      <c r="AX68" s="27" t="s">
        <v>836</v>
      </c>
      <c r="AY68" s="27" t="s">
        <v>475</v>
      </c>
      <c r="BC68" s="45"/>
      <c r="BD68" s="45"/>
      <c r="BE68" s="45"/>
      <c r="BF68" s="45"/>
      <c r="BG68" s="45"/>
      <c r="BH68" s="45"/>
      <c r="BI68" s="45"/>
      <c r="BJ68" s="45"/>
      <c r="BK68" s="45"/>
      <c r="BL68" s="45"/>
      <c r="BM68" s="45"/>
      <c r="BN68" s="45"/>
      <c r="BO68" s="45"/>
      <c r="BP68" s="45"/>
      <c r="BQ68" s="45"/>
    </row>
    <row r="69" spans="1:69" s="11" customFormat="1">
      <c r="A69" s="45">
        <v>206135267</v>
      </c>
      <c r="B69" s="3" t="s">
        <v>131</v>
      </c>
      <c r="E69" s="45"/>
      <c r="H69" s="26" t="s">
        <v>133</v>
      </c>
      <c r="J69" s="45" t="s">
        <v>837</v>
      </c>
      <c r="K69" s="45" t="s">
        <v>838</v>
      </c>
      <c r="O69" s="27"/>
      <c r="P69" s="27"/>
      <c r="Q69" s="27"/>
      <c r="R69" s="45">
        <v>272.5</v>
      </c>
      <c r="S69" s="45">
        <v>4.09</v>
      </c>
      <c r="T69" s="45">
        <v>-82.76</v>
      </c>
      <c r="U69" s="45">
        <v>1.56</v>
      </c>
      <c r="V69" s="45">
        <v>10.85</v>
      </c>
      <c r="W69" s="45">
        <v>2.82</v>
      </c>
      <c r="X69" s="45"/>
      <c r="Y69" s="45"/>
      <c r="Z69" s="45">
        <v>11.05</v>
      </c>
      <c r="AA69" s="45">
        <v>7.8E-2</v>
      </c>
      <c r="AB69" s="45">
        <v>9.9909999999999997</v>
      </c>
      <c r="AC69" s="45">
        <v>4.2000000000000003E-2</v>
      </c>
      <c r="AD69" s="45"/>
      <c r="AE69" s="45"/>
      <c r="AF69" s="45"/>
      <c r="AG69" s="45"/>
      <c r="AH69" s="45"/>
      <c r="AI69" s="45"/>
      <c r="AJ69" s="45"/>
      <c r="AK69" s="45"/>
      <c r="AL69" s="45">
        <v>7.82</v>
      </c>
      <c r="AM69" s="45">
        <v>2.5999999999999999E-2</v>
      </c>
      <c r="AN69" s="45">
        <v>7.375</v>
      </c>
      <c r="AO69" s="45">
        <v>3.1E-2</v>
      </c>
      <c r="AP69" s="45">
        <v>7.2670000000000003</v>
      </c>
      <c r="AQ69" s="45">
        <v>2.9000000000000001E-2</v>
      </c>
      <c r="AR69" s="45">
        <v>9.2249999999999996</v>
      </c>
      <c r="AS69" s="27" t="s">
        <v>137</v>
      </c>
      <c r="AT69" s="45"/>
      <c r="AU69" s="45">
        <v>109695</v>
      </c>
      <c r="AV69" s="27" t="s">
        <v>839</v>
      </c>
      <c r="AW69" s="27" t="s">
        <v>840</v>
      </c>
      <c r="AX69" s="27" t="s">
        <v>841</v>
      </c>
      <c r="AY69" s="27" t="s">
        <v>876</v>
      </c>
      <c r="BC69" s="45"/>
      <c r="BD69" s="45"/>
      <c r="BE69" s="45"/>
      <c r="BF69" s="45"/>
      <c r="BG69" s="45"/>
      <c r="BH69" s="45"/>
      <c r="BI69" s="45"/>
      <c r="BJ69" s="45"/>
      <c r="BK69" s="45"/>
      <c r="BL69" s="45"/>
      <c r="BM69" s="45"/>
      <c r="BN69" s="45"/>
      <c r="BO69" s="45"/>
      <c r="BP69" s="45"/>
      <c r="BQ69" s="45"/>
    </row>
    <row r="70" spans="1:69" s="11" customFormat="1">
      <c r="A70" s="45">
        <v>206152015</v>
      </c>
      <c r="B70" s="3" t="s">
        <v>571</v>
      </c>
      <c r="E70" s="45"/>
      <c r="H70" s="26" t="s">
        <v>133</v>
      </c>
      <c r="J70" s="45" t="s">
        <v>842</v>
      </c>
      <c r="K70" s="45" t="s">
        <v>843</v>
      </c>
      <c r="O70" s="27"/>
      <c r="P70" s="27"/>
      <c r="Q70" s="27"/>
      <c r="R70" s="45">
        <v>-7.3</v>
      </c>
      <c r="S70" s="45">
        <v>1</v>
      </c>
      <c r="T70" s="45">
        <v>26.7</v>
      </c>
      <c r="U70" s="45">
        <v>2</v>
      </c>
      <c r="V70" s="45"/>
      <c r="W70" s="45"/>
      <c r="X70" s="45"/>
      <c r="Y70" s="45"/>
      <c r="Z70" s="45">
        <v>11.847</v>
      </c>
      <c r="AA70" s="45">
        <v>0.03</v>
      </c>
      <c r="AB70" s="45">
        <v>11.353</v>
      </c>
      <c r="AC70" s="45">
        <v>0.02</v>
      </c>
      <c r="AD70" s="45"/>
      <c r="AE70" s="45"/>
      <c r="AF70" s="45"/>
      <c r="AG70" s="45"/>
      <c r="AH70" s="45"/>
      <c r="AI70" s="45"/>
      <c r="AJ70" s="45"/>
      <c r="AK70" s="45"/>
      <c r="AL70" s="45">
        <v>10.316000000000001</v>
      </c>
      <c r="AM70" s="45">
        <v>2.4E-2</v>
      </c>
      <c r="AN70" s="45">
        <v>10.079000000000001</v>
      </c>
      <c r="AO70" s="45">
        <v>2.5000000000000001E-2</v>
      </c>
      <c r="AP70" s="45">
        <v>9.9659999999999993</v>
      </c>
      <c r="AQ70" s="45">
        <v>1.9E-2</v>
      </c>
      <c r="AR70" s="45">
        <v>11.316000000000001</v>
      </c>
      <c r="AS70" s="27" t="s">
        <v>137</v>
      </c>
      <c r="AT70" s="45"/>
      <c r="AU70" s="45"/>
      <c r="AV70" s="27"/>
      <c r="AW70" s="27" t="s">
        <v>844</v>
      </c>
      <c r="AX70" s="27" t="s">
        <v>845</v>
      </c>
      <c r="AY70" s="27" t="s">
        <v>475</v>
      </c>
      <c r="BC70" s="45"/>
      <c r="BD70" s="45"/>
      <c r="BE70" s="45"/>
      <c r="BF70" s="45"/>
      <c r="BG70" s="45"/>
      <c r="BH70" s="45"/>
      <c r="BI70" s="45"/>
      <c r="BJ70" s="45"/>
      <c r="BK70" s="45"/>
      <c r="BL70" s="45"/>
      <c r="BM70" s="45"/>
      <c r="BN70" s="45"/>
      <c r="BO70" s="45"/>
      <c r="BP70" s="45"/>
      <c r="BQ70" s="45"/>
    </row>
    <row r="71" spans="1:69" s="11" customFormat="1">
      <c r="A71" s="45">
        <v>206155547</v>
      </c>
      <c r="B71" s="3" t="s">
        <v>740</v>
      </c>
      <c r="E71" s="45"/>
      <c r="H71" s="26" t="s">
        <v>133</v>
      </c>
      <c r="J71" s="45" t="s">
        <v>846</v>
      </c>
      <c r="K71" s="45" t="s">
        <v>847</v>
      </c>
      <c r="O71" s="27"/>
      <c r="P71" s="27"/>
      <c r="Q71" s="27"/>
      <c r="R71" s="45">
        <v>-8.5</v>
      </c>
      <c r="S71" s="45">
        <v>2.5</v>
      </c>
      <c r="T71" s="45">
        <v>-2.5</v>
      </c>
      <c r="U71" s="45">
        <v>2.2000000000000002</v>
      </c>
      <c r="V71" s="45"/>
      <c r="W71" s="45"/>
      <c r="X71" s="45"/>
      <c r="Y71" s="45"/>
      <c r="Z71" s="45">
        <v>15.326000000000001</v>
      </c>
      <c r="AA71" s="45">
        <v>0.06</v>
      </c>
      <c r="AB71" s="45">
        <v>14.712999999999999</v>
      </c>
      <c r="AC71" s="45">
        <v>4.2000000000000003E-2</v>
      </c>
      <c r="AD71" s="45"/>
      <c r="AE71" s="45"/>
      <c r="AF71" s="45"/>
      <c r="AG71" s="45"/>
      <c r="AH71" s="45"/>
      <c r="AI71" s="45"/>
      <c r="AJ71" s="45"/>
      <c r="AK71" s="45"/>
      <c r="AL71" s="45">
        <v>13.609</v>
      </c>
      <c r="AM71" s="45">
        <v>2.7E-2</v>
      </c>
      <c r="AN71" s="45">
        <v>13.304</v>
      </c>
      <c r="AO71" s="45">
        <v>2.3E-2</v>
      </c>
      <c r="AP71" s="45">
        <v>13.276999999999999</v>
      </c>
      <c r="AQ71" s="45">
        <v>4.1000000000000002E-2</v>
      </c>
      <c r="AR71" s="45">
        <v>14.617000000000001</v>
      </c>
      <c r="AS71" s="27" t="s">
        <v>137</v>
      </c>
      <c r="AT71" s="45"/>
      <c r="AU71" s="45"/>
      <c r="AV71" s="27"/>
      <c r="AW71" s="27" t="s">
        <v>848</v>
      </c>
      <c r="AX71" s="27" t="s">
        <v>849</v>
      </c>
      <c r="AY71" s="27" t="s">
        <v>475</v>
      </c>
      <c r="BC71" s="45"/>
      <c r="BD71" s="45"/>
      <c r="BE71" s="45"/>
      <c r="BF71" s="45"/>
      <c r="BG71" s="45"/>
      <c r="BH71" s="45"/>
      <c r="BI71" s="45"/>
      <c r="BJ71" s="45"/>
      <c r="BK71" s="45"/>
      <c r="BL71" s="45"/>
      <c r="BM71" s="45"/>
      <c r="BN71" s="45"/>
      <c r="BO71" s="45"/>
      <c r="BP71" s="45"/>
      <c r="BQ71" s="45"/>
    </row>
    <row r="72" spans="1:69" s="11" customFormat="1">
      <c r="A72" s="45">
        <v>206173295</v>
      </c>
      <c r="B72" s="3" t="s">
        <v>571</v>
      </c>
      <c r="E72" s="45"/>
      <c r="H72" s="26" t="s">
        <v>133</v>
      </c>
      <c r="J72" s="45" t="s">
        <v>850</v>
      </c>
      <c r="K72" s="45" t="s">
        <v>851</v>
      </c>
      <c r="O72" s="27"/>
      <c r="P72" s="27"/>
      <c r="Q72" s="27"/>
      <c r="R72" s="45">
        <v>3.6</v>
      </c>
      <c r="S72" s="45">
        <v>1.3</v>
      </c>
      <c r="T72" s="45">
        <v>2.5</v>
      </c>
      <c r="U72" s="45">
        <v>1.3</v>
      </c>
      <c r="V72" s="45"/>
      <c r="W72" s="45"/>
      <c r="X72" s="45"/>
      <c r="Y72" s="45"/>
      <c r="Z72" s="45">
        <v>13.86</v>
      </c>
      <c r="AA72" s="45">
        <v>0.01</v>
      </c>
      <c r="AB72" s="45">
        <v>13.18</v>
      </c>
      <c r="AC72" s="45">
        <v>0.03</v>
      </c>
      <c r="AD72" s="45"/>
      <c r="AE72" s="45"/>
      <c r="AF72" s="45"/>
      <c r="AG72" s="45"/>
      <c r="AH72" s="45"/>
      <c r="AI72" s="45"/>
      <c r="AJ72" s="45"/>
      <c r="AK72" s="45"/>
      <c r="AL72" s="45">
        <v>11.962999999999999</v>
      </c>
      <c r="AM72" s="45">
        <v>2.4E-2</v>
      </c>
      <c r="AN72" s="45">
        <v>11.619</v>
      </c>
      <c r="AO72" s="45">
        <v>2.1999999999999999E-2</v>
      </c>
      <c r="AP72" s="45">
        <v>11.53</v>
      </c>
      <c r="AQ72" s="45">
        <v>2.1000000000000001E-2</v>
      </c>
      <c r="AR72" s="45">
        <v>13.003</v>
      </c>
      <c r="AS72" s="27" t="s">
        <v>137</v>
      </c>
      <c r="AT72" s="45"/>
      <c r="AU72" s="45"/>
      <c r="AV72" s="27"/>
      <c r="AW72" s="27" t="s">
        <v>852</v>
      </c>
      <c r="AX72" s="27" t="s">
        <v>853</v>
      </c>
      <c r="AY72" s="27" t="s">
        <v>475</v>
      </c>
      <c r="BC72" s="45"/>
      <c r="BD72" s="45"/>
      <c r="BE72" s="45"/>
      <c r="BF72" s="45"/>
      <c r="BG72" s="45"/>
      <c r="BH72" s="45"/>
      <c r="BI72" s="45"/>
      <c r="BJ72" s="45"/>
      <c r="BK72" s="45"/>
      <c r="BL72" s="45"/>
      <c r="BM72" s="45"/>
      <c r="BN72" s="45"/>
      <c r="BO72" s="45"/>
      <c r="BP72" s="45"/>
      <c r="BQ72" s="45"/>
    </row>
    <row r="73" spans="1:69" s="11" customFormat="1">
      <c r="A73" s="45">
        <v>206245553</v>
      </c>
      <c r="B73" s="3" t="s">
        <v>740</v>
      </c>
      <c r="E73" s="45"/>
      <c r="H73" s="26" t="s">
        <v>133</v>
      </c>
      <c r="J73" s="45" t="s">
        <v>854</v>
      </c>
      <c r="K73" s="45" t="s">
        <v>855</v>
      </c>
      <c r="O73" s="27"/>
      <c r="P73" s="27"/>
      <c r="Q73" s="27"/>
      <c r="R73" s="45">
        <v>51.8</v>
      </c>
      <c r="S73" s="45">
        <v>2.5</v>
      </c>
      <c r="T73" s="45">
        <v>4.4000000000000004</v>
      </c>
      <c r="U73" s="45">
        <v>2.6</v>
      </c>
      <c r="V73" s="45"/>
      <c r="W73" s="45"/>
      <c r="X73" s="45"/>
      <c r="Y73" s="45"/>
      <c r="Z73" s="45">
        <v>12.430999999999999</v>
      </c>
      <c r="AA73" s="45">
        <v>0.34899999999999998</v>
      </c>
      <c r="AB73" s="45">
        <v>11.345000000000001</v>
      </c>
      <c r="AC73" s="45">
        <v>0.14599999999999999</v>
      </c>
      <c r="AD73" s="45"/>
      <c r="AE73" s="45"/>
      <c r="AF73" s="45"/>
      <c r="AG73" s="45"/>
      <c r="AH73" s="45"/>
      <c r="AI73" s="45"/>
      <c r="AJ73" s="45"/>
      <c r="AK73" s="45"/>
      <c r="AL73" s="45">
        <v>10.695</v>
      </c>
      <c r="AM73" s="45">
        <v>2.5999999999999999E-2</v>
      </c>
      <c r="AN73" s="45">
        <v>10.382</v>
      </c>
      <c r="AO73" s="45">
        <v>2.1999999999999999E-2</v>
      </c>
      <c r="AP73" s="45">
        <v>10.321999999999999</v>
      </c>
      <c r="AQ73" s="45">
        <v>2.1000000000000001E-2</v>
      </c>
      <c r="AR73" s="45">
        <v>11.744999999999999</v>
      </c>
      <c r="AS73" s="27" t="s">
        <v>137</v>
      </c>
      <c r="AT73" s="45"/>
      <c r="AU73" s="45"/>
      <c r="AV73" s="27" t="s">
        <v>856</v>
      </c>
      <c r="AW73" s="27" t="s">
        <v>857</v>
      </c>
      <c r="AX73" s="27" t="s">
        <v>858</v>
      </c>
      <c r="AY73" s="27" t="s">
        <v>475</v>
      </c>
      <c r="BC73" s="45"/>
      <c r="BD73" s="45"/>
      <c r="BE73" s="45"/>
      <c r="BF73" s="45"/>
      <c r="BG73" s="45"/>
      <c r="BH73" s="45"/>
      <c r="BI73" s="45"/>
      <c r="BJ73" s="45"/>
      <c r="BK73" s="45"/>
      <c r="BL73" s="45"/>
      <c r="BM73" s="45"/>
      <c r="BN73" s="45"/>
      <c r="BO73" s="45"/>
      <c r="BP73" s="45"/>
      <c r="BQ73" s="45"/>
    </row>
    <row r="74" spans="1:69" s="11" customFormat="1">
      <c r="A74" s="45">
        <v>206247743</v>
      </c>
      <c r="B74" s="3" t="s">
        <v>740</v>
      </c>
      <c r="E74" s="45"/>
      <c r="H74" s="26" t="s">
        <v>133</v>
      </c>
      <c r="J74" s="45" t="s">
        <v>859</v>
      </c>
      <c r="K74" s="45" t="s">
        <v>860</v>
      </c>
      <c r="O74" s="27"/>
      <c r="P74" s="27"/>
      <c r="Q74" s="27"/>
      <c r="R74" s="45">
        <v>-40.1</v>
      </c>
      <c r="S74" s="45">
        <v>1.8</v>
      </c>
      <c r="T74" s="45">
        <v>-42.6</v>
      </c>
      <c r="U74" s="45">
        <v>1.9</v>
      </c>
      <c r="V74" s="45"/>
      <c r="W74" s="45"/>
      <c r="X74" s="45"/>
      <c r="Y74" s="45"/>
      <c r="Z74" s="45">
        <v>12.151999999999999</v>
      </c>
      <c r="AA74" s="45">
        <v>0.223</v>
      </c>
      <c r="AB74" s="45">
        <v>10.832000000000001</v>
      </c>
      <c r="AC74" s="45">
        <v>7.4999999999999997E-2</v>
      </c>
      <c r="AD74" s="45"/>
      <c r="AE74" s="45"/>
      <c r="AF74" s="45"/>
      <c r="AG74" s="45"/>
      <c r="AH74" s="45"/>
      <c r="AI74" s="45"/>
      <c r="AJ74" s="45"/>
      <c r="AK74" s="45"/>
      <c r="AL74" s="45">
        <v>9.0820000000000007</v>
      </c>
      <c r="AM74" s="45">
        <v>2.4E-2</v>
      </c>
      <c r="AN74" s="45">
        <v>8.5939999999999994</v>
      </c>
      <c r="AO74" s="45">
        <v>4.2000000000000003E-2</v>
      </c>
      <c r="AP74" s="45">
        <v>8.516</v>
      </c>
      <c r="AQ74" s="45">
        <v>2.4E-2</v>
      </c>
      <c r="AR74" s="45">
        <v>10.581</v>
      </c>
      <c r="AS74" s="27" t="s">
        <v>137</v>
      </c>
      <c r="AT74" s="45"/>
      <c r="AU74" s="45"/>
      <c r="AV74" s="27" t="s">
        <v>861</v>
      </c>
      <c r="AW74" s="27" t="s">
        <v>862</v>
      </c>
      <c r="AX74" s="27" t="s">
        <v>863</v>
      </c>
      <c r="AY74" s="27" t="s">
        <v>877</v>
      </c>
      <c r="BC74" s="45"/>
      <c r="BD74" s="45"/>
      <c r="BE74" s="45"/>
      <c r="BF74" s="45"/>
      <c r="BG74" s="45"/>
      <c r="BH74" s="45"/>
      <c r="BI74" s="45"/>
      <c r="BJ74" s="45"/>
      <c r="BK74" s="45"/>
      <c r="BL74" s="45"/>
      <c r="BM74" s="45"/>
      <c r="BN74" s="45"/>
      <c r="BO74" s="45"/>
      <c r="BP74" s="45"/>
      <c r="BQ74" s="45"/>
    </row>
    <row r="75" spans="1:69" s="11" customFormat="1">
      <c r="A75" s="45">
        <v>206311743</v>
      </c>
      <c r="B75" s="3" t="s">
        <v>740</v>
      </c>
      <c r="E75" s="45"/>
      <c r="H75" s="26" t="s">
        <v>133</v>
      </c>
      <c r="J75" s="45" t="s">
        <v>864</v>
      </c>
      <c r="K75" s="45" t="s">
        <v>865</v>
      </c>
      <c r="O75" s="27"/>
      <c r="P75" s="27"/>
      <c r="Q75" s="27"/>
      <c r="R75" s="45">
        <v>10.5</v>
      </c>
      <c r="S75" s="45">
        <v>4.2</v>
      </c>
      <c r="T75" s="45">
        <v>-31.5</v>
      </c>
      <c r="U75" s="45">
        <v>2.7</v>
      </c>
      <c r="V75" s="45"/>
      <c r="W75" s="45"/>
      <c r="X75" s="45"/>
      <c r="Y75" s="45"/>
      <c r="Z75" s="45">
        <v>14.086</v>
      </c>
      <c r="AA75" s="45">
        <v>0.04</v>
      </c>
      <c r="AB75" s="45">
        <v>13.209</v>
      </c>
      <c r="AC75" s="45">
        <v>0.02</v>
      </c>
      <c r="AD75" s="45"/>
      <c r="AE75" s="45"/>
      <c r="AF75" s="45"/>
      <c r="AG75" s="45"/>
      <c r="AH75" s="45"/>
      <c r="AI75" s="45"/>
      <c r="AJ75" s="45"/>
      <c r="AK75" s="45"/>
      <c r="AL75" s="45">
        <v>11.276999999999999</v>
      </c>
      <c r="AM75" s="45">
        <v>2.1999999999999999E-2</v>
      </c>
      <c r="AN75" s="45">
        <v>10.781000000000001</v>
      </c>
      <c r="AO75" s="45">
        <v>2.4E-2</v>
      </c>
      <c r="AP75" s="45">
        <v>10.701000000000001</v>
      </c>
      <c r="AQ75" s="45">
        <v>1.9E-2</v>
      </c>
      <c r="AR75" s="45">
        <v>12.922000000000001</v>
      </c>
      <c r="AS75" s="27" t="s">
        <v>137</v>
      </c>
      <c r="AT75" s="45"/>
      <c r="AU75" s="45"/>
      <c r="AV75" s="27"/>
      <c r="AW75" s="27" t="s">
        <v>866</v>
      </c>
      <c r="AX75" s="27" t="s">
        <v>867</v>
      </c>
      <c r="AY75" s="27" t="s">
        <v>475</v>
      </c>
      <c r="BC75" s="45"/>
      <c r="BD75" s="45"/>
      <c r="BE75" s="45"/>
      <c r="BF75" s="45"/>
      <c r="BG75" s="45"/>
      <c r="BH75" s="45"/>
      <c r="BI75" s="45"/>
      <c r="BJ75" s="45"/>
      <c r="BK75" s="45"/>
      <c r="BL75" s="45"/>
      <c r="BM75" s="45"/>
      <c r="BN75" s="45"/>
      <c r="BO75" s="45"/>
      <c r="BP75" s="45"/>
      <c r="BQ75" s="45"/>
    </row>
    <row r="76" spans="1:69" s="11" customFormat="1">
      <c r="A76" s="45">
        <v>206380678</v>
      </c>
      <c r="B76" s="3" t="s">
        <v>571</v>
      </c>
      <c r="E76" s="45"/>
      <c r="H76" s="26" t="s">
        <v>133</v>
      </c>
      <c r="J76" s="45" t="s">
        <v>868</v>
      </c>
      <c r="K76" s="45" t="s">
        <v>869</v>
      </c>
      <c r="O76" s="27"/>
      <c r="P76" s="27"/>
      <c r="Q76" s="27"/>
      <c r="R76" s="45">
        <v>15.5</v>
      </c>
      <c r="S76" s="45">
        <v>1.3</v>
      </c>
      <c r="T76" s="45">
        <v>1.5</v>
      </c>
      <c r="U76" s="45">
        <v>1.5</v>
      </c>
      <c r="V76" s="45"/>
      <c r="W76" s="45"/>
      <c r="X76" s="45"/>
      <c r="Y76" s="45"/>
      <c r="Z76" s="45">
        <v>14.65</v>
      </c>
      <c r="AA76" s="45">
        <v>4.9000000000000002E-2</v>
      </c>
      <c r="AB76" s="45">
        <v>13.791</v>
      </c>
      <c r="AC76" s="45">
        <v>3.4000000000000002E-2</v>
      </c>
      <c r="AD76" s="45"/>
      <c r="AE76" s="45"/>
      <c r="AF76" s="45"/>
      <c r="AG76" s="45"/>
      <c r="AH76" s="45"/>
      <c r="AI76" s="45"/>
      <c r="AJ76" s="45"/>
      <c r="AK76" s="45"/>
      <c r="AL76" s="45">
        <v>12.144</v>
      </c>
      <c r="AM76" s="45">
        <v>2.5999999999999999E-2</v>
      </c>
      <c r="AN76" s="45">
        <v>11.709</v>
      </c>
      <c r="AO76" s="45">
        <v>2.7E-2</v>
      </c>
      <c r="AP76" s="45">
        <v>11.577</v>
      </c>
      <c r="AQ76" s="45">
        <v>2.8000000000000001E-2</v>
      </c>
      <c r="AR76" s="45">
        <v>13.574999999999999</v>
      </c>
      <c r="AS76" s="27" t="s">
        <v>137</v>
      </c>
      <c r="AT76" s="45"/>
      <c r="AU76" s="45"/>
      <c r="AV76" s="27"/>
      <c r="AW76" s="27" t="s">
        <v>870</v>
      </c>
      <c r="AX76" s="27" t="s">
        <v>871</v>
      </c>
      <c r="AY76" s="27" t="s">
        <v>475</v>
      </c>
      <c r="BC76" s="45"/>
      <c r="BD76" s="45"/>
      <c r="BE76" s="45"/>
      <c r="BF76" s="45"/>
      <c r="BG76" s="45"/>
      <c r="BH76" s="45"/>
      <c r="BI76" s="45"/>
      <c r="BJ76" s="45"/>
      <c r="BK76" s="45"/>
      <c r="BL76" s="45"/>
      <c r="BM76" s="45"/>
      <c r="BN76" s="45"/>
      <c r="BO76" s="45"/>
      <c r="BP76" s="45"/>
      <c r="BQ76" s="45"/>
    </row>
    <row r="77" spans="1:69">
      <c r="A77" s="45">
        <v>206432863</v>
      </c>
      <c r="B77" s="3" t="s">
        <v>740</v>
      </c>
      <c r="E77" s="45"/>
      <c r="H77" s="26" t="s">
        <v>133</v>
      </c>
      <c r="J77" s="45" t="s">
        <v>872</v>
      </c>
      <c r="K77" s="45" t="s">
        <v>873</v>
      </c>
      <c r="O77" s="27"/>
      <c r="P77" s="27"/>
      <c r="Q77" s="27"/>
      <c r="R77" s="45">
        <v>-8.4</v>
      </c>
      <c r="S77" s="45">
        <v>1.6</v>
      </c>
      <c r="T77" s="45">
        <v>-13</v>
      </c>
      <c r="U77" s="45">
        <v>2.8</v>
      </c>
      <c r="V77" s="45"/>
      <c r="W77" s="45"/>
      <c r="X77" s="45"/>
      <c r="Y77" s="45"/>
      <c r="Z77" s="45"/>
      <c r="AA77" s="45"/>
      <c r="AB77" s="45"/>
      <c r="AC77" s="45"/>
      <c r="AD77" s="45"/>
      <c r="AE77" s="45"/>
      <c r="AF77" s="45"/>
      <c r="AG77" s="45"/>
      <c r="AH77" s="45"/>
      <c r="AI77" s="45"/>
      <c r="AJ77" s="45"/>
      <c r="AK77" s="45"/>
      <c r="AL77" s="45">
        <v>11.853999999999999</v>
      </c>
      <c r="AM77" s="45">
        <v>2.3E-2</v>
      </c>
      <c r="AN77" s="45">
        <v>11.506</v>
      </c>
      <c r="AO77" s="45">
        <v>2.5999999999999999E-2</v>
      </c>
      <c r="AP77" s="45">
        <v>11.484</v>
      </c>
      <c r="AQ77" s="45">
        <v>2.3E-2</v>
      </c>
      <c r="AR77" s="45">
        <v>13.007999999999999</v>
      </c>
      <c r="AS77" s="27" t="s">
        <v>140</v>
      </c>
      <c r="AT77" s="45"/>
      <c r="AU77" s="45"/>
      <c r="AV77" s="27"/>
      <c r="AW77" s="27" t="s">
        <v>874</v>
      </c>
      <c r="AX77" s="27" t="s">
        <v>875</v>
      </c>
      <c r="AY77" s="27" t="s">
        <v>475</v>
      </c>
      <c r="BC77" s="45"/>
      <c r="BD77" s="45"/>
      <c r="BE77" s="45"/>
      <c r="BF77" s="45"/>
      <c r="BG77" s="45"/>
      <c r="BH77" s="45"/>
      <c r="BI77" s="45"/>
      <c r="BJ77" s="45"/>
      <c r="BK77" s="45"/>
      <c r="BL77" s="45"/>
      <c r="BM77" s="45"/>
      <c r="BN77" s="45"/>
      <c r="BO77" s="45"/>
      <c r="BP77" s="45"/>
      <c r="BQ77" s="45"/>
    </row>
    <row r="78" spans="1:69">
      <c r="A78"/>
    </row>
    <row r="79" spans="1:69">
      <c r="A79" t="s">
        <v>497</v>
      </c>
      <c r="B79" s="3">
        <f t="shared" ref="B79:B85" si="0">COUNTIF(B$3:B$77,"="&amp;A79)</f>
        <v>1</v>
      </c>
    </row>
    <row r="80" spans="1:69">
      <c r="A80" t="s">
        <v>572</v>
      </c>
      <c r="B80" s="3">
        <f t="shared" si="0"/>
        <v>16</v>
      </c>
    </row>
    <row r="81" spans="1:2">
      <c r="A81" t="s">
        <v>570</v>
      </c>
      <c r="B81" s="3">
        <f t="shared" si="0"/>
        <v>8</v>
      </c>
    </row>
    <row r="82" spans="1:2">
      <c r="A82" t="s">
        <v>740</v>
      </c>
      <c r="B82" s="3">
        <f t="shared" si="0"/>
        <v>13</v>
      </c>
    </row>
    <row r="83" spans="1:2">
      <c r="A83" t="s">
        <v>492</v>
      </c>
      <c r="B83" s="3">
        <f t="shared" si="0"/>
        <v>6</v>
      </c>
    </row>
    <row r="84" spans="1:2">
      <c r="A84" t="s">
        <v>131</v>
      </c>
      <c r="B84" s="3">
        <f t="shared" si="0"/>
        <v>9</v>
      </c>
    </row>
    <row r="85" spans="1:2">
      <c r="A85" t="s">
        <v>571</v>
      </c>
      <c r="B85" s="3">
        <f t="shared" si="0"/>
        <v>22</v>
      </c>
    </row>
    <row r="86" spans="1:2">
      <c r="A86"/>
    </row>
    <row r="87" spans="1:2">
      <c r="A87" t="s">
        <v>1132</v>
      </c>
      <c r="B87" s="3">
        <f>SUM(B79:B83)</f>
        <v>44</v>
      </c>
    </row>
    <row r="88" spans="1:2">
      <c r="A88" t="s">
        <v>1133</v>
      </c>
      <c r="B88" s="3">
        <f>SUM(B79:B82)</f>
        <v>38</v>
      </c>
    </row>
    <row r="89" spans="1:2">
      <c r="A89" t="s">
        <v>1134</v>
      </c>
      <c r="B89" s="3">
        <f>SUM(B84:B85)</f>
        <v>31</v>
      </c>
    </row>
    <row r="90" spans="1:2">
      <c r="A90"/>
    </row>
    <row r="91" spans="1:2">
      <c r="A91" t="s">
        <v>1135</v>
      </c>
      <c r="B91" s="3">
        <f>SUM(B87,B89)</f>
        <v>75</v>
      </c>
    </row>
    <row r="92" spans="1:2">
      <c r="A92"/>
    </row>
    <row r="93" spans="1:2">
      <c r="A93"/>
    </row>
    <row r="94" spans="1:2">
      <c r="A94"/>
    </row>
    <row r="95" spans="1:2">
      <c r="A95"/>
    </row>
    <row r="96" spans="1:2">
      <c r="A96"/>
    </row>
    <row r="97" spans="1:1">
      <c r="A97"/>
    </row>
    <row r="98" spans="1:1">
      <c r="A98"/>
    </row>
    <row r="99" spans="1:1">
      <c r="A99"/>
    </row>
    <row r="100" spans="1:1">
      <c r="A100"/>
    </row>
    <row r="101" spans="1:1">
      <c r="A101"/>
    </row>
    <row r="102" spans="1:1">
      <c r="A102"/>
    </row>
    <row r="103" spans="1:1">
      <c r="A103"/>
    </row>
    <row r="104" spans="1:1">
      <c r="A104"/>
    </row>
  </sheetData>
  <conditionalFormatting sqref="B78:C1048576">
    <cfRule type="containsText" dxfId="75" priority="4" operator="containsText" text="Confirmed">
      <formula>NOT(ISERROR(SEARCH("Confirmed",B78)))</formula>
    </cfRule>
  </conditionalFormatting>
  <conditionalFormatting sqref="A78:A1048576">
    <cfRule type="duplicateValues" dxfId="74" priority="5"/>
  </conditionalFormatting>
  <conditionalFormatting sqref="A78:A1048576 A1:A60">
    <cfRule type="duplicateValues" dxfId="73" priority="2"/>
  </conditionalFormatting>
  <conditionalFormatting sqref="A65:A77">
    <cfRule type="duplicateValues" dxfId="72" priority="1"/>
  </conditionalFormatting>
  <conditionalFormatting sqref="A3:A60">
    <cfRule type="duplicateValues" dxfId="71" priority="15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0"/>
  <sheetViews>
    <sheetView tabSelected="1" workbookViewId="0">
      <pane xSplit="4" ySplit="1" topLeftCell="E2" activePane="bottomRight" state="frozen"/>
      <selection pane="topRight" activeCell="C1" sqref="C1"/>
      <selection pane="bottomLeft" activeCell="A2" sqref="A2"/>
      <selection pane="bottomRight" activeCell="A14" sqref="A14:XFD14"/>
    </sheetView>
  </sheetViews>
  <sheetFormatPr baseColWidth="10" defaultRowHeight="15" x14ac:dyDescent="0"/>
  <cols>
    <col min="4" max="4" width="10.83203125" customWidth="1"/>
    <col min="19" max="19" width="17.5" customWidth="1"/>
  </cols>
  <sheetData>
    <row r="1" spans="1:36">
      <c r="A1" t="s">
        <v>683</v>
      </c>
      <c r="B1" t="s">
        <v>573</v>
      </c>
      <c r="C1" t="s">
        <v>1315</v>
      </c>
      <c r="D1" t="s">
        <v>897</v>
      </c>
      <c r="E1" t="s">
        <v>898</v>
      </c>
      <c r="F1" t="s">
        <v>899</v>
      </c>
      <c r="G1" t="s">
        <v>895</v>
      </c>
      <c r="H1" t="s">
        <v>900</v>
      </c>
      <c r="I1" t="s">
        <v>901</v>
      </c>
      <c r="J1" t="s">
        <v>896</v>
      </c>
      <c r="K1" t="s">
        <v>902</v>
      </c>
      <c r="L1" t="s">
        <v>903</v>
      </c>
      <c r="M1" t="s">
        <v>904</v>
      </c>
      <c r="N1" t="s">
        <v>905</v>
      </c>
      <c r="O1" t="s">
        <v>906</v>
      </c>
      <c r="P1" t="s">
        <v>920</v>
      </c>
      <c r="Q1" t="s">
        <v>921</v>
      </c>
      <c r="R1" t="s">
        <v>922</v>
      </c>
      <c r="S1" t="s">
        <v>1294</v>
      </c>
      <c r="T1" t="s">
        <v>1295</v>
      </c>
      <c r="U1" t="s">
        <v>1296</v>
      </c>
      <c r="V1" t="s">
        <v>1297</v>
      </c>
      <c r="W1" t="s">
        <v>1298</v>
      </c>
      <c r="X1" t="s">
        <v>1299</v>
      </c>
      <c r="Y1" t="s">
        <v>923</v>
      </c>
      <c r="Z1" t="s">
        <v>924</v>
      </c>
      <c r="AA1" t="s">
        <v>925</v>
      </c>
      <c r="AB1" t="s">
        <v>907</v>
      </c>
      <c r="AC1" t="s">
        <v>908</v>
      </c>
      <c r="AD1" t="s">
        <v>909</v>
      </c>
      <c r="AE1" t="s">
        <v>910</v>
      </c>
      <c r="AF1" t="s">
        <v>911</v>
      </c>
      <c r="AG1" t="s">
        <v>912</v>
      </c>
      <c r="AH1" t="s">
        <v>913</v>
      </c>
      <c r="AI1" t="s">
        <v>914</v>
      </c>
      <c r="AJ1" t="s">
        <v>915</v>
      </c>
    </row>
    <row r="2" spans="1:36">
      <c r="A2">
        <v>201516974</v>
      </c>
      <c r="B2" t="s">
        <v>740</v>
      </c>
      <c r="C2" t="s">
        <v>1316</v>
      </c>
      <c r="D2" s="29">
        <v>36.709890984200001</v>
      </c>
      <c r="E2" s="29">
        <v>1.26449114969E-2</v>
      </c>
      <c r="F2" s="29">
        <v>1.23705767336E-2</v>
      </c>
      <c r="G2" s="29">
        <v>0.89825454920000003</v>
      </c>
      <c r="H2" s="29">
        <v>0.120707731</v>
      </c>
      <c r="I2" s="29">
        <v>2.8458614300000001E-2</v>
      </c>
      <c r="J2" s="1">
        <v>0.73580559720000005</v>
      </c>
      <c r="K2" s="1">
        <v>3.8725882099999998E-2</v>
      </c>
      <c r="L2" s="1">
        <v>7.0369207899999994E-2</v>
      </c>
      <c r="M2" s="1">
        <v>4.8885512200000002E-2</v>
      </c>
      <c r="N2" s="1">
        <v>3.2772732999999999E-3</v>
      </c>
      <c r="O2" s="1">
        <v>2.8022724999999999E-3</v>
      </c>
      <c r="P2" s="2">
        <v>6.9</v>
      </c>
      <c r="Q2" s="2">
        <v>0.7</v>
      </c>
      <c r="R2" s="2">
        <v>2.2000000000000002</v>
      </c>
      <c r="S2" s="59">
        <v>5.3360000000000003</v>
      </c>
      <c r="T2" s="2">
        <v>49.501654178599999</v>
      </c>
      <c r="U2" s="2">
        <v>40.091670777700003</v>
      </c>
      <c r="V2" s="29">
        <v>3.0079690670599999</v>
      </c>
      <c r="W2" s="29">
        <v>0.35749006195600003</v>
      </c>
      <c r="X2" s="29">
        <v>1.0170142988499999</v>
      </c>
      <c r="Y2" s="2">
        <v>82.6</v>
      </c>
      <c r="Z2" s="2">
        <v>1.1000000000000001</v>
      </c>
      <c r="AA2" s="2">
        <v>2.5</v>
      </c>
      <c r="AB2" s="29">
        <v>0.54905591099999995</v>
      </c>
      <c r="AC2" s="29">
        <v>0.39384070960000001</v>
      </c>
      <c r="AD2" s="29">
        <v>0.55758080089999995</v>
      </c>
      <c r="AE2" s="29">
        <v>-9.4561505999999993E-3</v>
      </c>
      <c r="AF2" s="29">
        <v>0.33378994899999997</v>
      </c>
      <c r="AG2" s="29">
        <v>0.40408558719999998</v>
      </c>
      <c r="AH2" s="63">
        <v>1986.8055516233001</v>
      </c>
      <c r="AI2" t="s">
        <v>917</v>
      </c>
      <c r="AJ2" t="s">
        <v>916</v>
      </c>
    </row>
    <row r="3" spans="1:36">
      <c r="A3">
        <v>201920032</v>
      </c>
      <c r="B3" t="s">
        <v>740</v>
      </c>
      <c r="C3" t="s">
        <v>1317</v>
      </c>
      <c r="D3" s="29">
        <v>28.271671529700001</v>
      </c>
      <c r="E3" s="29">
        <v>1.38622412476E-2</v>
      </c>
      <c r="F3" s="29">
        <v>1.41309609833E-2</v>
      </c>
      <c r="G3" s="29">
        <v>1.23226923E-2</v>
      </c>
      <c r="H3" s="29">
        <v>0.74750819830000004</v>
      </c>
      <c r="I3" s="29">
        <v>0.74495077220000006</v>
      </c>
      <c r="J3" s="1">
        <v>0.17115125349999999</v>
      </c>
      <c r="K3" s="1">
        <v>1.02267917E-2</v>
      </c>
      <c r="L3" s="1">
        <v>1.1130678E-2</v>
      </c>
      <c r="M3" s="1">
        <v>2.64070044E-2</v>
      </c>
      <c r="N3" s="1">
        <v>2.0285116E-3</v>
      </c>
      <c r="O3" s="1">
        <v>4.6934799000000003E-3</v>
      </c>
      <c r="P3" s="2">
        <v>42.8</v>
      </c>
      <c r="Q3" s="2">
        <v>18.3</v>
      </c>
      <c r="R3" s="2">
        <v>8.1999999999999993</v>
      </c>
      <c r="S3" s="2">
        <v>2.8926802592700001</v>
      </c>
      <c r="T3" s="2">
        <v>0.40705960881100001</v>
      </c>
      <c r="U3" s="2">
        <v>0.68068451346000003</v>
      </c>
      <c r="V3" s="29">
        <v>0.19230609045499999</v>
      </c>
      <c r="W3" s="29">
        <v>7.9238297023000004E-2</v>
      </c>
      <c r="X3" s="29">
        <v>4.9998476843499999E-2</v>
      </c>
      <c r="Y3" s="2">
        <v>89.3</v>
      </c>
      <c r="Z3" s="2">
        <v>1.3</v>
      </c>
      <c r="AA3" s="2">
        <v>0.5</v>
      </c>
      <c r="AB3" s="29">
        <v>0.67208066239999997</v>
      </c>
      <c r="AC3" s="29">
        <v>0.44965605199999997</v>
      </c>
      <c r="AD3" s="29">
        <v>0.5375997844</v>
      </c>
      <c r="AE3" s="29">
        <v>2.2896945999999999E-3</v>
      </c>
      <c r="AF3" s="29">
        <v>0.4402912336</v>
      </c>
      <c r="AG3" s="29">
        <v>0.46640534080000001</v>
      </c>
      <c r="AH3" s="63">
        <v>2000.205774</v>
      </c>
      <c r="AI3" t="s">
        <v>918</v>
      </c>
      <c r="AJ3" t="s">
        <v>919</v>
      </c>
    </row>
    <row r="4" spans="1:36">
      <c r="A4">
        <v>205924614</v>
      </c>
      <c r="B4" s="3" t="s">
        <v>740</v>
      </c>
      <c r="C4" t="s">
        <v>1318</v>
      </c>
      <c r="D4" s="29">
        <v>2.8493410352000001</v>
      </c>
      <c r="E4" s="29">
        <v>1.4868508072299999E-3</v>
      </c>
      <c r="F4" s="29">
        <v>1.3296254587500001E-3</v>
      </c>
      <c r="G4" s="29">
        <v>0.1405737222</v>
      </c>
      <c r="H4" s="29">
        <v>0.61463736079999998</v>
      </c>
      <c r="I4" s="29">
        <v>0.49489155639999999</v>
      </c>
      <c r="J4" s="1">
        <v>7.8263944299999999E-2</v>
      </c>
      <c r="K4" s="1">
        <v>1.6068934E-3</v>
      </c>
      <c r="L4" s="1">
        <v>1.416208E-3</v>
      </c>
      <c r="M4" s="1">
        <v>5.7371090399999998E-2</v>
      </c>
      <c r="N4" s="1">
        <v>1.8793034000000001E-3</v>
      </c>
      <c r="O4" s="1">
        <v>3.1963779000000001E-3</v>
      </c>
      <c r="P4" s="2">
        <v>10.1</v>
      </c>
      <c r="Q4" s="2">
        <v>1.6</v>
      </c>
      <c r="R4" s="2">
        <v>1.8</v>
      </c>
      <c r="S4" s="2">
        <v>4.1934620875200004</v>
      </c>
      <c r="T4" s="2">
        <v>0.21790827645700001</v>
      </c>
      <c r="U4" s="2">
        <v>0.25969668126200002</v>
      </c>
      <c r="V4" s="29">
        <v>3.1182141132400001E-2</v>
      </c>
      <c r="W4" s="29">
        <v>5.1549788010900001E-3</v>
      </c>
      <c r="X4" s="29">
        <v>5.58762464969E-3</v>
      </c>
      <c r="Y4" s="2">
        <v>87.5</v>
      </c>
      <c r="Z4" s="2">
        <v>2</v>
      </c>
      <c r="AA4" s="2">
        <v>1.7</v>
      </c>
      <c r="AB4" s="29">
        <v>0.51451886739999997</v>
      </c>
      <c r="AC4" s="29">
        <v>0.18548901230000001</v>
      </c>
      <c r="AD4" s="29">
        <v>0.17885764160000001</v>
      </c>
      <c r="AE4" s="29">
        <v>0.24792363210000001</v>
      </c>
      <c r="AF4" s="29">
        <v>0.38406094000000002</v>
      </c>
      <c r="AG4" s="29">
        <v>0.29185095680000001</v>
      </c>
      <c r="AH4" s="63">
        <v>2150.424485</v>
      </c>
      <c r="AI4" t="s">
        <v>937</v>
      </c>
      <c r="AJ4" t="s">
        <v>938</v>
      </c>
    </row>
    <row r="5" spans="1:36">
      <c r="A5">
        <v>205985357</v>
      </c>
      <c r="B5" s="3" t="s">
        <v>740</v>
      </c>
      <c r="C5" t="s">
        <v>1319</v>
      </c>
      <c r="D5" s="29">
        <v>4.1284082578000003</v>
      </c>
      <c r="E5" s="29">
        <v>1.2278257346199999E-3</v>
      </c>
      <c r="F5" s="29">
        <v>1.4004837227200001E-3</v>
      </c>
      <c r="G5" s="29">
        <v>1.0276056E-3</v>
      </c>
      <c r="H5" s="29">
        <v>4.1880735199999998E-2</v>
      </c>
      <c r="I5" s="29">
        <v>4.1152605799999999E-2</v>
      </c>
      <c r="J5" s="1">
        <v>0.24078185830000001</v>
      </c>
      <c r="K5" s="1">
        <v>6.5071930000000001E-4</v>
      </c>
      <c r="L5" s="1">
        <v>7.361348E-4</v>
      </c>
      <c r="M5" s="1">
        <v>0.2482440085</v>
      </c>
      <c r="N5" s="1">
        <v>7.7091409999999997E-4</v>
      </c>
      <c r="O5" s="1">
        <v>6.720656E-4</v>
      </c>
      <c r="P5" s="2">
        <v>5.6</v>
      </c>
      <c r="Q5" s="2">
        <v>0.5</v>
      </c>
      <c r="R5" s="2">
        <v>0.3</v>
      </c>
      <c r="S5" s="2">
        <v>22.4889532063</v>
      </c>
      <c r="T5" s="2">
        <v>1.80332786854</v>
      </c>
      <c r="U5" s="2">
        <v>1.85820060041</v>
      </c>
      <c r="V5" s="29">
        <v>2.1570613868899999E-2</v>
      </c>
      <c r="W5" s="29">
        <v>2.26571636918E-3</v>
      </c>
      <c r="X5" s="29">
        <v>2.2595764608199999E-3</v>
      </c>
      <c r="Y5" s="2">
        <v>89.7</v>
      </c>
      <c r="Z5" s="2">
        <v>0.3</v>
      </c>
      <c r="AA5" s="2">
        <v>0.2</v>
      </c>
      <c r="AB5" s="29">
        <v>0.52010278399999998</v>
      </c>
      <c r="AC5" s="29">
        <v>3.1161405400000002E-2</v>
      </c>
      <c r="AD5" s="29">
        <v>2.54480799E-2</v>
      </c>
      <c r="AE5" s="29">
        <v>-0.2175675426</v>
      </c>
      <c r="AF5" s="29">
        <v>4.0145960600000002E-2</v>
      </c>
      <c r="AG5" s="29">
        <v>7.1002270800000003E-2</v>
      </c>
      <c r="AH5" s="63">
        <v>2148.7282570000002</v>
      </c>
      <c r="AI5" t="s">
        <v>927</v>
      </c>
      <c r="AJ5" t="s">
        <v>926</v>
      </c>
    </row>
    <row r="6" spans="1:36">
      <c r="A6">
        <v>206029314</v>
      </c>
      <c r="B6" s="3" t="s">
        <v>740</v>
      </c>
      <c r="C6" t="s">
        <v>1320</v>
      </c>
      <c r="D6" s="29">
        <v>7.0260433213000004</v>
      </c>
      <c r="E6" s="29">
        <v>1.4700891795199999E-3</v>
      </c>
      <c r="F6" s="29">
        <v>1.25937486316E-3</v>
      </c>
      <c r="G6" s="29">
        <v>0.70594315569999999</v>
      </c>
      <c r="H6" s="29">
        <v>8.6470882999999995E-3</v>
      </c>
      <c r="I6" s="29">
        <v>8.5202144E-3</v>
      </c>
      <c r="J6" s="1">
        <v>0.1847260798</v>
      </c>
      <c r="K6" s="1">
        <v>1.3508194E-3</v>
      </c>
      <c r="L6" s="1">
        <v>1.5889589E-3</v>
      </c>
      <c r="M6" s="1">
        <v>0.1760909306</v>
      </c>
      <c r="N6" s="1">
        <v>1.0684195000000001E-3</v>
      </c>
      <c r="O6" s="1">
        <v>1.1332651999999999E-3</v>
      </c>
      <c r="P6" s="2">
        <v>9.1999999999999993</v>
      </c>
      <c r="Q6" s="2">
        <v>0.1</v>
      </c>
      <c r="R6" s="2">
        <v>0.1</v>
      </c>
      <c r="S6" s="2">
        <v>15.4641423167</v>
      </c>
      <c r="T6" s="2">
        <v>1.1232372394300001</v>
      </c>
      <c r="U6" s="2">
        <v>1.5534567752099999</v>
      </c>
      <c r="V6" s="29">
        <v>3.4388996206799999E-2</v>
      </c>
      <c r="W6" s="29">
        <v>2.50487477859E-3</v>
      </c>
      <c r="X6" s="29">
        <v>3.4619254614599998E-3</v>
      </c>
      <c r="Y6" s="2">
        <v>85.6</v>
      </c>
      <c r="Z6" s="2">
        <v>0.1</v>
      </c>
      <c r="AA6" s="2">
        <v>0.1</v>
      </c>
      <c r="AB6" s="29">
        <v>0.25028098469999999</v>
      </c>
      <c r="AC6" s="29">
        <v>0.1691432434</v>
      </c>
      <c r="AD6" s="29">
        <v>0.18664556879999999</v>
      </c>
      <c r="AE6" s="29">
        <v>9.5103044999999997E-2</v>
      </c>
      <c r="AF6" s="29">
        <v>0.2325687622</v>
      </c>
      <c r="AG6" s="29">
        <v>0.2253339127</v>
      </c>
      <c r="AH6" s="63">
        <v>2148.0687499999999</v>
      </c>
      <c r="AI6" t="s">
        <v>939</v>
      </c>
      <c r="AJ6" t="s">
        <v>928</v>
      </c>
    </row>
    <row r="7" spans="1:36">
      <c r="A7">
        <v>206038483</v>
      </c>
      <c r="B7" s="3" t="s">
        <v>740</v>
      </c>
      <c r="C7" t="s">
        <v>1321</v>
      </c>
      <c r="D7" s="29">
        <v>3.00258097652</v>
      </c>
      <c r="E7" s="29">
        <v>1.18863149855E-3</v>
      </c>
      <c r="F7" s="29">
        <v>1.2289349152199999E-3</v>
      </c>
      <c r="G7" s="29">
        <v>0.7955639337</v>
      </c>
      <c r="H7" s="29">
        <v>1.65287158E-2</v>
      </c>
      <c r="I7" s="29">
        <v>1.05570484E-2</v>
      </c>
      <c r="J7" s="1">
        <v>0.11981057320000001</v>
      </c>
      <c r="K7" s="1">
        <v>1.1806830999999999E-3</v>
      </c>
      <c r="L7" s="1">
        <v>1.4105888E-3</v>
      </c>
      <c r="M7" s="1">
        <v>6.9592138900000003E-2</v>
      </c>
      <c r="N7" s="1">
        <v>8.3686649999999997E-4</v>
      </c>
      <c r="O7" s="1">
        <v>9.5138950000000003E-4</v>
      </c>
      <c r="P7" s="2">
        <v>4.9000000000000004</v>
      </c>
      <c r="Q7" s="2">
        <v>0.5</v>
      </c>
      <c r="R7" s="2">
        <v>0.5</v>
      </c>
      <c r="S7" s="2">
        <v>7.3924304536000003</v>
      </c>
      <c r="T7" s="2">
        <v>0.66815302294099999</v>
      </c>
      <c r="U7" s="2">
        <v>1.96388567545</v>
      </c>
      <c r="V7" s="29">
        <v>2.2420299666099999E-2</v>
      </c>
      <c r="W7" s="29">
        <v>3.3143199743000001E-3</v>
      </c>
      <c r="X7" s="29">
        <v>5.4882981421900002E-3</v>
      </c>
      <c r="Y7" s="2">
        <v>80.599999999999994</v>
      </c>
      <c r="Z7" s="2">
        <v>1.2</v>
      </c>
      <c r="AA7" s="2">
        <v>0.9</v>
      </c>
      <c r="AB7" s="29">
        <v>0.1877799288</v>
      </c>
      <c r="AC7" s="29">
        <v>0.1353225659</v>
      </c>
      <c r="AD7" s="29">
        <v>0.21674760609999999</v>
      </c>
      <c r="AE7" s="29">
        <v>0.57668471450000003</v>
      </c>
      <c r="AF7" s="29">
        <v>0.27253815999999997</v>
      </c>
      <c r="AG7" s="29">
        <v>0.18770878960000001</v>
      </c>
      <c r="AH7" s="63">
        <v>2149.0597600000001</v>
      </c>
      <c r="AI7" t="s">
        <v>946</v>
      </c>
      <c r="AJ7" t="s">
        <v>947</v>
      </c>
    </row>
    <row r="8" spans="1:36">
      <c r="A8">
        <v>206061524</v>
      </c>
      <c r="B8" s="3" t="s">
        <v>740</v>
      </c>
      <c r="C8" t="s">
        <v>1322</v>
      </c>
      <c r="D8" s="29">
        <v>5.8796968890499999</v>
      </c>
      <c r="E8" s="29">
        <v>1.47810375393E-3</v>
      </c>
      <c r="F8" s="29">
        <v>1.7825251136599999E-3</v>
      </c>
      <c r="G8" s="29">
        <v>0.79970122909999997</v>
      </c>
      <c r="H8" s="29">
        <v>3.2852748600000002E-2</v>
      </c>
      <c r="I8" s="29">
        <v>3.3098213000000001E-2</v>
      </c>
      <c r="J8" s="1">
        <v>9.2579741399999999E-2</v>
      </c>
      <c r="K8" s="1">
        <v>3.2397211000000001E-3</v>
      </c>
      <c r="L8" s="1">
        <v>2.7515482E-3</v>
      </c>
      <c r="M8" s="1">
        <v>9.8247797400000003E-2</v>
      </c>
      <c r="N8" s="1">
        <v>2.0229318999999998E-3</v>
      </c>
      <c r="O8" s="1">
        <v>2.3605382000000002E-3</v>
      </c>
      <c r="P8" s="2">
        <v>12.1</v>
      </c>
      <c r="Q8" s="2">
        <v>0.8</v>
      </c>
      <c r="R8" s="2">
        <v>0.9</v>
      </c>
      <c r="S8" s="2">
        <v>6.6702672889999999</v>
      </c>
      <c r="T8" s="2">
        <v>0.473607773038</v>
      </c>
      <c r="U8" s="2">
        <v>0.42973552412299998</v>
      </c>
      <c r="V8" s="29">
        <v>3.4869243345600001E-2</v>
      </c>
      <c r="W8" s="29">
        <v>3.1138349372399998E-3</v>
      </c>
      <c r="X8" s="29">
        <v>3.2838429693200001E-3</v>
      </c>
      <c r="Y8" s="2">
        <v>86.2</v>
      </c>
      <c r="Z8" s="2">
        <v>0.4</v>
      </c>
      <c r="AA8" s="2">
        <v>0.4</v>
      </c>
      <c r="AB8" s="29">
        <v>0.35824457069999999</v>
      </c>
      <c r="AC8" s="29">
        <v>0.24522959050000001</v>
      </c>
      <c r="AD8" s="29">
        <v>0.34908473299999998</v>
      </c>
      <c r="AE8" s="29">
        <v>0.35131261670000002</v>
      </c>
      <c r="AF8" s="29">
        <v>0.46519284049999998</v>
      </c>
      <c r="AG8" s="29">
        <v>0.34508527989999999</v>
      </c>
      <c r="AH8" s="63">
        <v>2153.3239330000001</v>
      </c>
      <c r="AI8" t="s">
        <v>929</v>
      </c>
      <c r="AJ8" t="s">
        <v>930</v>
      </c>
    </row>
    <row r="9" spans="1:36">
      <c r="A9">
        <v>206082454</v>
      </c>
      <c r="B9" s="3" t="s">
        <v>740</v>
      </c>
      <c r="C9" t="s">
        <v>1323</v>
      </c>
      <c r="D9" s="29">
        <v>29.625982511699998</v>
      </c>
      <c r="E9" s="29">
        <v>1.7330812055899999E-3</v>
      </c>
      <c r="F9" s="29">
        <v>1.6312208896899999E-3</v>
      </c>
      <c r="G9" s="29">
        <v>8.5645634799999995E-2</v>
      </c>
      <c r="H9" s="29">
        <v>0.85819197140000003</v>
      </c>
      <c r="I9" s="29">
        <v>0.73506849730000001</v>
      </c>
      <c r="J9" s="1">
        <v>0.19404613879999999</v>
      </c>
      <c r="K9" s="1">
        <v>4.4131144999999998E-3</v>
      </c>
      <c r="L9" s="1">
        <v>5.9913034E-3</v>
      </c>
      <c r="M9" s="1">
        <v>3.4797049900000002E-2</v>
      </c>
      <c r="N9" s="1">
        <v>2.2358447000000001E-3</v>
      </c>
      <c r="O9" s="1">
        <v>3.5863801000000002E-3</v>
      </c>
      <c r="P9" s="2">
        <v>36.799999999999997</v>
      </c>
      <c r="Q9" s="2">
        <v>11.9</v>
      </c>
      <c r="R9" s="2">
        <v>9.9</v>
      </c>
      <c r="S9" s="2">
        <v>3.4264657121500002</v>
      </c>
      <c r="T9" s="2">
        <v>0.41314302834400002</v>
      </c>
      <c r="U9" s="2">
        <v>0.50873020698500004</v>
      </c>
      <c r="V9" s="29">
        <v>0.152019244774</v>
      </c>
      <c r="W9" s="29">
        <v>4.86816847464E-2</v>
      </c>
      <c r="X9" s="29">
        <v>4.4787600681899999E-2</v>
      </c>
      <c r="Y9" s="2">
        <v>89</v>
      </c>
      <c r="Z9" s="2">
        <v>1</v>
      </c>
      <c r="AA9" s="2">
        <v>0.7</v>
      </c>
      <c r="AB9" s="29">
        <v>0.41495885519999998</v>
      </c>
      <c r="AC9" s="29">
        <v>0.26151849090000001</v>
      </c>
      <c r="AD9" s="29">
        <v>0.34064085399999999</v>
      </c>
      <c r="AE9" s="29">
        <v>0.30560125710000002</v>
      </c>
      <c r="AF9" s="29">
        <v>0.46758035510000001</v>
      </c>
      <c r="AG9" s="29">
        <v>0.34540112249999999</v>
      </c>
      <c r="AH9" s="63">
        <v>2160.5402157226999</v>
      </c>
      <c r="AI9" t="s">
        <v>934</v>
      </c>
      <c r="AJ9" t="s">
        <v>933</v>
      </c>
    </row>
    <row r="10" spans="1:36">
      <c r="A10">
        <v>206155547</v>
      </c>
      <c r="B10" s="3" t="s">
        <v>740</v>
      </c>
      <c r="C10" t="s">
        <v>1324</v>
      </c>
      <c r="D10" s="29">
        <v>24.387203375399999</v>
      </c>
      <c r="E10" s="29">
        <v>1.24259758655E-3</v>
      </c>
      <c r="F10" s="29">
        <v>1.02661747096E-3</v>
      </c>
      <c r="G10" s="29">
        <v>0.28951738119999998</v>
      </c>
      <c r="H10" s="29">
        <v>0.62789464630000003</v>
      </c>
      <c r="I10" s="29">
        <v>7.1983487499999999E-2</v>
      </c>
      <c r="J10" s="1">
        <v>0.22610126350000001</v>
      </c>
      <c r="K10" s="1">
        <v>1.751722E-3</v>
      </c>
      <c r="L10" s="1">
        <v>1.4497122E-3</v>
      </c>
      <c r="M10" s="1">
        <v>0.14011535529999999</v>
      </c>
      <c r="N10" s="1">
        <v>1.2793726E-3</v>
      </c>
      <c r="O10" s="1">
        <v>1.3904575000000001E-3</v>
      </c>
      <c r="P10" s="2">
        <v>32.4</v>
      </c>
      <c r="Q10" s="2">
        <v>0.6</v>
      </c>
      <c r="R10" s="2">
        <v>0.6</v>
      </c>
      <c r="S10" s="2">
        <v>19.169915276699999</v>
      </c>
      <c r="T10" s="2">
        <v>2.50843912811</v>
      </c>
      <c r="U10" s="2">
        <v>4.8881516040499999</v>
      </c>
      <c r="V10" s="29">
        <v>0.18910479541899999</v>
      </c>
      <c r="W10" s="29">
        <v>2.4790975487399999E-2</v>
      </c>
      <c r="X10" s="29">
        <v>4.8556461810999998E-2</v>
      </c>
      <c r="Y10" s="2">
        <v>89.4</v>
      </c>
      <c r="Z10" s="2">
        <v>0.1</v>
      </c>
      <c r="AA10" s="2">
        <v>0.1</v>
      </c>
      <c r="AB10" s="29">
        <v>0.27316292599999997</v>
      </c>
      <c r="AC10" s="29">
        <v>5.2313192000000001E-2</v>
      </c>
      <c r="AD10" s="29">
        <v>5.2188870999999998E-2</v>
      </c>
      <c r="AE10" s="29">
        <v>0.62846725290000005</v>
      </c>
      <c r="AF10" s="29">
        <v>0.12780423690000001</v>
      </c>
      <c r="AG10" s="29">
        <v>9.6378208699999995E-2</v>
      </c>
      <c r="AH10" s="63">
        <v>2152.8841480000001</v>
      </c>
      <c r="AI10" t="s">
        <v>948</v>
      </c>
      <c r="AJ10" t="s">
        <v>949</v>
      </c>
    </row>
    <row r="11" spans="1:36">
      <c r="A11">
        <v>206245553</v>
      </c>
      <c r="B11" s="3" t="s">
        <v>740</v>
      </c>
      <c r="C11" t="s">
        <v>1325</v>
      </c>
      <c r="D11" s="29">
        <v>7.4949529843500002</v>
      </c>
      <c r="E11" s="29">
        <v>6.9351772808799996E-3</v>
      </c>
      <c r="F11" s="29">
        <v>8.3740978251099999E-3</v>
      </c>
      <c r="G11" s="29">
        <v>0.28324488840000001</v>
      </c>
      <c r="H11" s="29">
        <v>1.0137539239</v>
      </c>
      <c r="I11" s="29">
        <v>0.57182242569999997</v>
      </c>
      <c r="J11" s="1">
        <v>0.1465744115</v>
      </c>
      <c r="K11" s="1">
        <v>4.8652254000000001E-3</v>
      </c>
      <c r="L11" s="1">
        <v>2.7531665999999998E-3</v>
      </c>
      <c r="M11" s="1">
        <v>2.3867821800000001E-2</v>
      </c>
      <c r="N11" s="1">
        <v>2.1140364999999999E-3</v>
      </c>
      <c r="O11" s="1">
        <v>3.4726652999999999E-3</v>
      </c>
      <c r="P11" s="2">
        <v>11.8</v>
      </c>
      <c r="Q11" s="2">
        <v>3.7</v>
      </c>
      <c r="R11" s="2">
        <v>3.6</v>
      </c>
      <c r="S11" s="2">
        <v>2.99682144913</v>
      </c>
      <c r="T11" s="2">
        <v>0.50294448438499995</v>
      </c>
      <c r="U11" s="2">
        <v>1.03332608363</v>
      </c>
      <c r="V11" s="29">
        <v>6.4183484446399999E-2</v>
      </c>
      <c r="W11" s="29">
        <v>2.2133578284300001E-2</v>
      </c>
      <c r="X11" s="29">
        <v>2.7011940928600001E-2</v>
      </c>
      <c r="Y11" s="2">
        <v>86.7</v>
      </c>
      <c r="Z11" s="2">
        <v>2.9</v>
      </c>
      <c r="AA11" s="2">
        <v>2.4</v>
      </c>
      <c r="AB11" s="29">
        <v>0.67735125650000005</v>
      </c>
      <c r="AC11" s="29">
        <v>0.31322103849999999</v>
      </c>
      <c r="AD11" s="29">
        <v>0.28666554770000002</v>
      </c>
      <c r="AE11" s="29">
        <v>0.17472983789999999</v>
      </c>
      <c r="AF11" s="29">
        <v>0.3919743624</v>
      </c>
      <c r="AG11" s="29">
        <v>0.33663247169999999</v>
      </c>
      <c r="AH11" s="63">
        <v>2154.6727820000001</v>
      </c>
      <c r="AI11" t="s">
        <v>1289</v>
      </c>
      <c r="AJ11" t="s">
        <v>1290</v>
      </c>
    </row>
    <row r="12" spans="1:36">
      <c r="A12">
        <v>206247743</v>
      </c>
      <c r="B12" s="3" t="s">
        <v>740</v>
      </c>
      <c r="C12" t="s">
        <v>1326</v>
      </c>
      <c r="D12" s="29">
        <v>4.6028272318000001</v>
      </c>
      <c r="E12" s="29">
        <v>2.8922269358000002E-2</v>
      </c>
      <c r="F12" s="29">
        <v>3.4226250766199999E-2</v>
      </c>
      <c r="G12" s="29">
        <v>3.9959050000000003E-2</v>
      </c>
      <c r="H12" s="29">
        <v>0.55368906389999994</v>
      </c>
      <c r="I12" s="29">
        <v>0.61989120730000002</v>
      </c>
      <c r="J12" s="1">
        <v>0.34134786690000002</v>
      </c>
      <c r="K12" s="1">
        <v>9.3618555999999999E-3</v>
      </c>
      <c r="L12" s="1">
        <v>8.0168497999999998E-3</v>
      </c>
      <c r="M12" s="1">
        <v>1.7797519299999998E-2</v>
      </c>
      <c r="N12" s="1">
        <v>6.4120569999999997E-4</v>
      </c>
      <c r="O12" s="1">
        <v>1.1718989000000001E-3</v>
      </c>
      <c r="P12" s="2">
        <v>3.8</v>
      </c>
      <c r="Q12" s="2">
        <v>0.7</v>
      </c>
      <c r="R12" s="2">
        <v>0.5</v>
      </c>
      <c r="S12" s="2">
        <v>1.5648210701900001</v>
      </c>
      <c r="T12" s="2">
        <v>0.113146043628</v>
      </c>
      <c r="U12" s="2">
        <v>0.159070847559</v>
      </c>
      <c r="V12" s="29">
        <v>1.40023739015E-2</v>
      </c>
      <c r="W12" s="29">
        <v>2.77390185289E-3</v>
      </c>
      <c r="X12" s="29">
        <v>2.2310450706499998E-3</v>
      </c>
      <c r="Y12" s="2">
        <v>83.4</v>
      </c>
      <c r="Z12" s="2">
        <v>6.9</v>
      </c>
      <c r="AA12" s="2">
        <v>4.5999999999999996</v>
      </c>
      <c r="AB12" s="29">
        <v>0.5673167844</v>
      </c>
      <c r="AC12" s="29">
        <v>0.3034558249</v>
      </c>
      <c r="AD12" s="29">
        <v>0.29056906840000002</v>
      </c>
      <c r="AE12" s="29">
        <v>3.1738493100000001E-2</v>
      </c>
      <c r="AF12" s="29">
        <v>0.33588576730000003</v>
      </c>
      <c r="AG12" s="29">
        <v>0.40986660670000002</v>
      </c>
      <c r="AH12" s="63">
        <v>2147.8210020000001</v>
      </c>
      <c r="AI12" t="s">
        <v>935</v>
      </c>
      <c r="AJ12" t="s">
        <v>936</v>
      </c>
    </row>
    <row r="13" spans="1:36">
      <c r="A13">
        <v>206311743</v>
      </c>
      <c r="B13" s="3" t="s">
        <v>740</v>
      </c>
      <c r="C13" t="s">
        <v>1327</v>
      </c>
      <c r="D13" s="29">
        <v>4.3115635496599998</v>
      </c>
      <c r="E13" s="29">
        <v>3.335819403E-3</v>
      </c>
      <c r="F13" s="29">
        <v>3.9340395018699998E-3</v>
      </c>
      <c r="G13" s="29">
        <v>0.80650712930000001</v>
      </c>
      <c r="H13" s="29">
        <v>7.9114111999999993E-3</v>
      </c>
      <c r="I13" s="29">
        <v>9.2395763999999995E-3</v>
      </c>
      <c r="J13" s="1">
        <v>0.20020705110000001</v>
      </c>
      <c r="K13" s="1">
        <v>3.6250961E-3</v>
      </c>
      <c r="L13" s="1">
        <v>3.0018220999999999E-3</v>
      </c>
      <c r="M13" s="1">
        <v>0.20636540950000001</v>
      </c>
      <c r="N13" s="1">
        <v>1.3823822E-3</v>
      </c>
      <c r="O13" s="1">
        <v>1.5343087000000001E-3</v>
      </c>
      <c r="P13" s="2">
        <v>4.0999999999999996</v>
      </c>
      <c r="Q13" s="2">
        <v>0.3</v>
      </c>
      <c r="R13" s="2">
        <v>0.3</v>
      </c>
      <c r="S13" s="2">
        <v>16.116179108299999</v>
      </c>
      <c r="T13" s="2">
        <v>1.03933280864</v>
      </c>
      <c r="U13" s="2">
        <v>0.87519957198200005</v>
      </c>
      <c r="V13" s="29">
        <v>1.34409492715E-2</v>
      </c>
      <c r="W13" s="29">
        <v>1.17278507418E-3</v>
      </c>
      <c r="X13" s="29">
        <v>1.2335290356099999E-3</v>
      </c>
      <c r="Y13" s="2">
        <v>78.5</v>
      </c>
      <c r="Z13" s="2">
        <v>1</v>
      </c>
      <c r="AA13" s="2">
        <v>0.8</v>
      </c>
      <c r="AB13" s="29">
        <v>0.16847144889999999</v>
      </c>
      <c r="AC13" s="29">
        <v>0.1213039625</v>
      </c>
      <c r="AD13" s="29">
        <v>0.19769978420000001</v>
      </c>
      <c r="AE13" s="29">
        <v>5.0143166000000003E-2</v>
      </c>
      <c r="AF13" s="29">
        <v>0.15148433650000001</v>
      </c>
      <c r="AG13" s="29">
        <v>0.16721835369999999</v>
      </c>
      <c r="AH13" s="63">
        <v>2155.0419240000001</v>
      </c>
      <c r="AI13" t="s">
        <v>931</v>
      </c>
      <c r="AJ13" t="s">
        <v>932</v>
      </c>
    </row>
    <row r="14" spans="1:36">
      <c r="A14" s="45">
        <v>206432863</v>
      </c>
      <c r="B14" s="3" t="s">
        <v>740</v>
      </c>
      <c r="C14" t="s">
        <v>1328</v>
      </c>
      <c r="D14" s="1"/>
      <c r="E14" s="1"/>
      <c r="F14" s="1"/>
    </row>
    <row r="15" spans="1:36">
      <c r="A15" s="45"/>
      <c r="B15" s="3"/>
      <c r="C15" s="3"/>
    </row>
    <row r="17" spans="1:19">
      <c r="A17" s="45"/>
      <c r="B17" s="3"/>
      <c r="C17" s="3"/>
    </row>
    <row r="19" spans="1:19">
      <c r="A19" s="45"/>
      <c r="B19" s="3"/>
      <c r="C19" s="3"/>
      <c r="K19" s="60" t="s">
        <v>637</v>
      </c>
    </row>
    <row r="20" spans="1:19" ht="15" customHeight="1">
      <c r="K20" s="62" t="s">
        <v>1361</v>
      </c>
      <c r="L20" s="62"/>
      <c r="M20" s="62"/>
      <c r="N20" s="62"/>
      <c r="O20" s="62"/>
      <c r="P20" s="62"/>
      <c r="Q20" s="62"/>
      <c r="S20" t="s">
        <v>1360</v>
      </c>
    </row>
    <row r="21" spans="1:19">
      <c r="A21" s="45"/>
      <c r="K21" s="62"/>
      <c r="L21" s="62"/>
      <c r="M21" s="62"/>
      <c r="N21" s="62"/>
      <c r="O21" s="62"/>
      <c r="P21" s="62"/>
      <c r="Q21" s="62"/>
    </row>
    <row r="22" spans="1:19">
      <c r="K22" s="62"/>
      <c r="L22" s="62"/>
      <c r="M22" s="62"/>
      <c r="N22" s="62"/>
      <c r="O22" s="62"/>
      <c r="P22" s="62"/>
      <c r="Q22" s="62"/>
    </row>
    <row r="23" spans="1:19">
      <c r="K23" s="62"/>
      <c r="L23" s="62"/>
      <c r="M23" s="62"/>
      <c r="N23" s="62"/>
      <c r="O23" s="62"/>
      <c r="P23" s="62"/>
      <c r="Q23" s="62"/>
    </row>
    <row r="24" spans="1:19">
      <c r="K24" s="62"/>
      <c r="L24" s="62"/>
      <c r="M24" s="62"/>
      <c r="N24" s="62"/>
      <c r="O24" s="62"/>
      <c r="P24" s="62"/>
      <c r="Q24" s="62"/>
    </row>
    <row r="25" spans="1:19">
      <c r="K25" s="62"/>
      <c r="L25" s="62"/>
      <c r="M25" s="62"/>
      <c r="N25" s="62"/>
      <c r="O25" s="62"/>
      <c r="P25" s="62"/>
      <c r="Q25" s="62"/>
    </row>
    <row r="26" spans="1:19">
      <c r="A26" s="45"/>
      <c r="K26" s="62"/>
      <c r="L26" s="62"/>
      <c r="M26" s="62"/>
      <c r="N26" s="62"/>
      <c r="O26" s="62"/>
      <c r="P26" s="62"/>
      <c r="Q26" s="62"/>
    </row>
    <row r="27" spans="1:19">
      <c r="A27" s="45"/>
      <c r="K27" s="62"/>
      <c r="L27" s="62"/>
      <c r="M27" s="62"/>
      <c r="N27" s="62"/>
      <c r="O27" s="62"/>
      <c r="P27" s="62"/>
      <c r="Q27" s="62"/>
    </row>
    <row r="28" spans="1:19">
      <c r="K28" s="62"/>
      <c r="L28" s="62"/>
      <c r="M28" s="62"/>
      <c r="N28" s="62"/>
      <c r="O28" s="62"/>
      <c r="P28" s="62"/>
      <c r="Q28" s="62"/>
    </row>
    <row r="29" spans="1:19">
      <c r="K29" s="62"/>
      <c r="L29" s="62"/>
      <c r="M29" s="62"/>
      <c r="N29" s="62"/>
      <c r="O29" s="62"/>
      <c r="P29" s="62"/>
      <c r="Q29" s="62"/>
    </row>
    <row r="30" spans="1:19">
      <c r="K30" s="62"/>
      <c r="L30" s="62"/>
      <c r="M30" s="62"/>
      <c r="N30" s="62"/>
      <c r="O30" s="62"/>
      <c r="P30" s="62"/>
      <c r="Q30" s="62"/>
    </row>
  </sheetData>
  <sortState ref="A2:AC27">
    <sortCondition ref="A2:A27"/>
  </sortState>
  <mergeCells count="1">
    <mergeCell ref="K20:Q30"/>
  </mergeCells>
  <conditionalFormatting sqref="A4:A6 A8:A9 AB14:AB15 P16 G2:AJ11 A3:B3 D3:F3 C3:C14 A2:F2 A1:AJ1">
    <cfRule type="cellIs" dxfId="70" priority="9" operator="lessThan">
      <formula>0</formula>
    </cfRule>
  </conditionalFormatting>
  <conditionalFormatting sqref="A26:A27 A17 A19 A21 A13:A15">
    <cfRule type="duplicateValues" dxfId="69" priority="164"/>
  </conditionalFormatting>
  <conditionalFormatting sqref="A7">
    <cfRule type="cellIs" dxfId="68" priority="5" operator="lessThan">
      <formula>0</formula>
    </cfRule>
  </conditionalFormatting>
  <conditionalFormatting sqref="A10">
    <cfRule type="cellIs" dxfId="67" priority="3" operator="lessThan">
      <formula>0</formula>
    </cfRule>
  </conditionalFormatting>
  <conditionalFormatting sqref="A11">
    <cfRule type="cellIs" dxfId="66"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pane xSplit="1" ySplit="1" topLeftCell="B2" activePane="bottomRight" state="frozen"/>
      <selection pane="topRight" activeCell="B1" sqref="B1"/>
      <selection pane="bottomLeft" activeCell="A2" sqref="A2"/>
      <selection pane="bottomRight" activeCell="F67" sqref="F67"/>
    </sheetView>
  </sheetViews>
  <sheetFormatPr baseColWidth="10" defaultRowHeight="15" x14ac:dyDescent="0"/>
  <sheetData>
    <row r="1" spans="1:7">
      <c r="A1" t="s">
        <v>683</v>
      </c>
      <c r="B1" s="6" t="s">
        <v>4</v>
      </c>
      <c r="C1" s="6" t="s">
        <v>58</v>
      </c>
      <c r="D1" s="6" t="s">
        <v>59</v>
      </c>
      <c r="E1" s="6" t="s">
        <v>60</v>
      </c>
      <c r="F1" s="6" t="s">
        <v>61</v>
      </c>
      <c r="G1" s="6" t="s">
        <v>1332</v>
      </c>
    </row>
    <row r="2" spans="1:7">
      <c r="A2" s="5">
        <v>201160662</v>
      </c>
      <c r="B2" s="6">
        <v>0.14099999999999999</v>
      </c>
      <c r="C2" s="24">
        <v>2.7</v>
      </c>
      <c r="D2" s="24">
        <v>4.0599999999999996</v>
      </c>
      <c r="E2" s="24">
        <v>5.08</v>
      </c>
      <c r="F2" s="24">
        <v>5.57</v>
      </c>
      <c r="G2" t="s">
        <v>1333</v>
      </c>
    </row>
    <row r="3" spans="1:7">
      <c r="A3" s="5">
        <v>201207683</v>
      </c>
      <c r="B3" s="6">
        <v>0.13</v>
      </c>
      <c r="C3" s="24">
        <v>3.15</v>
      </c>
      <c r="D3" s="24">
        <v>3.96</v>
      </c>
      <c r="E3" s="24">
        <v>5.03</v>
      </c>
      <c r="F3" s="24">
        <v>6.15</v>
      </c>
      <c r="G3" t="s">
        <v>1333</v>
      </c>
    </row>
    <row r="4" spans="1:7">
      <c r="A4" s="5">
        <v>201208431</v>
      </c>
      <c r="B4" s="6">
        <v>0.123</v>
      </c>
      <c r="C4" s="24">
        <v>2.36</v>
      </c>
      <c r="D4" s="24">
        <v>3.44</v>
      </c>
      <c r="E4" s="24">
        <v>4.43</v>
      </c>
      <c r="F4" s="24">
        <v>4.55</v>
      </c>
      <c r="G4" t="s">
        <v>1333</v>
      </c>
    </row>
    <row r="5" spans="1:7">
      <c r="A5" s="5">
        <v>201246763</v>
      </c>
      <c r="B5" s="6">
        <v>0.129</v>
      </c>
      <c r="C5" s="24">
        <v>1.93</v>
      </c>
      <c r="D5" s="24">
        <v>2.97</v>
      </c>
      <c r="E5" s="24">
        <v>4.26</v>
      </c>
      <c r="F5" s="24">
        <v>5.01</v>
      </c>
      <c r="G5" t="s">
        <v>1333</v>
      </c>
    </row>
    <row r="6" spans="1:7">
      <c r="A6" s="5">
        <v>201253025</v>
      </c>
      <c r="B6" s="6">
        <v>0.17499999999999999</v>
      </c>
      <c r="C6" s="24">
        <v>2.02</v>
      </c>
      <c r="D6" s="24">
        <v>2.89</v>
      </c>
      <c r="E6" s="24">
        <v>4.08</v>
      </c>
      <c r="F6" s="24">
        <v>4.7</v>
      </c>
      <c r="G6" t="s">
        <v>1333</v>
      </c>
    </row>
    <row r="7" spans="1:7">
      <c r="A7" s="5">
        <v>201257461</v>
      </c>
      <c r="B7" s="6">
        <v>0.108</v>
      </c>
      <c r="C7" s="24">
        <v>2.46</v>
      </c>
      <c r="D7" s="24">
        <v>3.45</v>
      </c>
      <c r="E7" s="24">
        <v>4.62</v>
      </c>
      <c r="F7" s="24">
        <v>5.73</v>
      </c>
      <c r="G7" t="s">
        <v>1333</v>
      </c>
    </row>
    <row r="8" spans="1:7">
      <c r="A8" s="5">
        <v>201270464</v>
      </c>
      <c r="B8" s="6">
        <v>8.1000000000000003E-2</v>
      </c>
      <c r="C8" s="24">
        <v>2.15</v>
      </c>
      <c r="D8" s="24">
        <v>2.38</v>
      </c>
      <c r="E8" s="24">
        <v>3.04</v>
      </c>
      <c r="F8" s="24">
        <v>4.5</v>
      </c>
      <c r="G8" t="s">
        <v>1333</v>
      </c>
    </row>
    <row r="9" spans="1:7">
      <c r="A9" s="5">
        <v>201295312</v>
      </c>
      <c r="B9" s="6">
        <v>0.11</v>
      </c>
      <c r="C9" s="24">
        <v>2.4500000000000002</v>
      </c>
      <c r="D9" s="24">
        <v>3.84</v>
      </c>
      <c r="E9" s="24">
        <v>5.22</v>
      </c>
      <c r="F9" s="24">
        <v>5.94</v>
      </c>
      <c r="G9" t="s">
        <v>1333</v>
      </c>
    </row>
    <row r="10" spans="1:7">
      <c r="A10" s="5">
        <v>201338508</v>
      </c>
      <c r="B10" s="6">
        <v>0.15</v>
      </c>
      <c r="C10" s="24">
        <v>2.23</v>
      </c>
      <c r="D10" s="24">
        <v>3.15</v>
      </c>
      <c r="E10" s="24">
        <v>4.01</v>
      </c>
      <c r="F10" s="24">
        <v>4.25</v>
      </c>
      <c r="G10" t="s">
        <v>1333</v>
      </c>
    </row>
    <row r="11" spans="1:7">
      <c r="A11" s="5">
        <v>201367065</v>
      </c>
      <c r="B11" s="6">
        <v>0.111</v>
      </c>
      <c r="C11" s="24">
        <v>2.58</v>
      </c>
      <c r="D11" s="24">
        <v>3.78</v>
      </c>
      <c r="E11" s="24">
        <v>5.05</v>
      </c>
      <c r="F11" s="24">
        <v>6.44</v>
      </c>
      <c r="G11" t="s">
        <v>1333</v>
      </c>
    </row>
    <row r="12" spans="1:7">
      <c r="A12" s="5">
        <v>201384232</v>
      </c>
      <c r="B12" s="6">
        <v>0.13800000000000001</v>
      </c>
      <c r="C12" s="24">
        <v>2.2400000000000002</v>
      </c>
      <c r="D12" s="24">
        <v>2.87</v>
      </c>
      <c r="E12" s="24">
        <v>4.3600000000000003</v>
      </c>
      <c r="F12" s="24">
        <v>5.33</v>
      </c>
      <c r="G12" t="s">
        <v>1333</v>
      </c>
    </row>
    <row r="13" spans="1:7">
      <c r="A13" s="5">
        <v>201393098</v>
      </c>
      <c r="B13" s="6">
        <v>0.17199999999999999</v>
      </c>
      <c r="C13" s="24">
        <v>2.0099999999999998</v>
      </c>
      <c r="D13" s="24">
        <v>3.08</v>
      </c>
      <c r="E13" s="24">
        <v>4.6399999999999997</v>
      </c>
      <c r="F13" s="24">
        <v>4.99</v>
      </c>
      <c r="G13" t="s">
        <v>1333</v>
      </c>
    </row>
    <row r="14" spans="1:7">
      <c r="A14" s="5">
        <v>201403446</v>
      </c>
      <c r="B14" s="6">
        <v>0.108</v>
      </c>
      <c r="C14" s="24">
        <v>2.77</v>
      </c>
      <c r="D14" s="24">
        <v>3.76</v>
      </c>
      <c r="E14" s="24">
        <v>5.29</v>
      </c>
      <c r="F14" s="24">
        <v>6.01</v>
      </c>
      <c r="G14" t="s">
        <v>1333</v>
      </c>
    </row>
    <row r="15" spans="1:7">
      <c r="A15" s="5">
        <v>201407812</v>
      </c>
      <c r="B15" s="6">
        <v>0.13600000000000001</v>
      </c>
      <c r="C15" s="24">
        <v>2.92</v>
      </c>
      <c r="D15" s="24">
        <v>3.87</v>
      </c>
      <c r="E15" s="24">
        <v>4.83</v>
      </c>
      <c r="F15" s="24">
        <v>5.27</v>
      </c>
      <c r="G15" t="s">
        <v>1333</v>
      </c>
    </row>
    <row r="16" spans="1:7">
      <c r="A16" s="5">
        <v>201408204</v>
      </c>
      <c r="B16" s="6">
        <v>0.13400000000000001</v>
      </c>
      <c r="C16" s="24">
        <v>2.84</v>
      </c>
      <c r="D16" s="24">
        <v>3.93</v>
      </c>
      <c r="E16" s="24">
        <v>4.6100000000000003</v>
      </c>
      <c r="F16" s="24">
        <v>4.99</v>
      </c>
      <c r="G16" t="s">
        <v>1333</v>
      </c>
    </row>
    <row r="17" spans="1:7">
      <c r="A17" s="5">
        <v>201445392</v>
      </c>
      <c r="B17" s="6">
        <v>0.16900000000000001</v>
      </c>
      <c r="C17" s="24">
        <v>2.3199999999999998</v>
      </c>
      <c r="D17" s="24">
        <v>3</v>
      </c>
      <c r="E17" s="24">
        <v>3.78</v>
      </c>
      <c r="F17" s="24">
        <v>3.86</v>
      </c>
      <c r="G17" t="s">
        <v>1333</v>
      </c>
    </row>
    <row r="18" spans="1:7">
      <c r="A18" s="5">
        <v>201458798</v>
      </c>
      <c r="B18" s="6">
        <v>0.13700000000000001</v>
      </c>
      <c r="C18" s="24">
        <v>2.87</v>
      </c>
      <c r="D18" s="24">
        <v>3.99</v>
      </c>
      <c r="E18" s="24">
        <v>4.7</v>
      </c>
      <c r="F18" s="24">
        <v>4.97</v>
      </c>
      <c r="G18" t="s">
        <v>1333</v>
      </c>
    </row>
    <row r="19" spans="1:7">
      <c r="A19" s="5">
        <v>201465501</v>
      </c>
      <c r="B19" s="6">
        <v>0.126</v>
      </c>
      <c r="C19" s="24">
        <v>2.35</v>
      </c>
      <c r="D19" s="24">
        <v>3.46</v>
      </c>
      <c r="E19" s="24">
        <v>4.33</v>
      </c>
      <c r="F19" s="24">
        <v>4.34</v>
      </c>
      <c r="G19" t="s">
        <v>1333</v>
      </c>
    </row>
    <row r="20" spans="1:7">
      <c r="A20" s="5">
        <v>201488365</v>
      </c>
      <c r="B20" s="6">
        <v>0.107</v>
      </c>
      <c r="C20" s="24">
        <v>1.46</v>
      </c>
      <c r="D20" s="24">
        <v>1.84</v>
      </c>
      <c r="E20" s="24">
        <v>3.37</v>
      </c>
      <c r="F20" s="24">
        <v>4.1900000000000004</v>
      </c>
      <c r="G20" t="s">
        <v>1333</v>
      </c>
    </row>
    <row r="21" spans="1:7">
      <c r="A21" s="5">
        <v>201505350</v>
      </c>
      <c r="B21" s="6">
        <v>9.9000000000000005E-2</v>
      </c>
      <c r="C21" s="24">
        <v>2.5</v>
      </c>
      <c r="D21" s="24">
        <v>3.73</v>
      </c>
      <c r="E21" s="24">
        <v>5.07</v>
      </c>
      <c r="F21" s="24">
        <v>5.35</v>
      </c>
      <c r="G21" t="s">
        <v>1333</v>
      </c>
    </row>
    <row r="22" spans="1:7">
      <c r="A22" s="5">
        <v>201516974</v>
      </c>
      <c r="B22" s="6">
        <v>0.127</v>
      </c>
      <c r="C22" s="24">
        <v>2.64</v>
      </c>
      <c r="D22" s="24">
        <v>3.51</v>
      </c>
      <c r="E22" s="24">
        <v>4.97</v>
      </c>
      <c r="F22" s="24">
        <v>6.38</v>
      </c>
      <c r="G22" t="s">
        <v>1333</v>
      </c>
    </row>
    <row r="23" spans="1:7">
      <c r="A23" s="5">
        <v>201546283</v>
      </c>
      <c r="B23" s="6">
        <v>0.156</v>
      </c>
      <c r="C23" s="24">
        <v>2.64</v>
      </c>
      <c r="D23" s="24">
        <v>2.99</v>
      </c>
      <c r="E23" s="24">
        <v>3.98</v>
      </c>
      <c r="F23" s="24">
        <v>5</v>
      </c>
      <c r="G23" t="s">
        <v>1333</v>
      </c>
    </row>
    <row r="24" spans="1:7">
      <c r="A24" s="5">
        <v>201549860</v>
      </c>
      <c r="B24" s="6">
        <v>0.122</v>
      </c>
      <c r="C24" s="24">
        <v>2.2400000000000002</v>
      </c>
      <c r="D24" s="24">
        <v>3.57</v>
      </c>
      <c r="E24" s="24">
        <v>4.82</v>
      </c>
      <c r="F24" s="24">
        <v>4.8899999999999997</v>
      </c>
      <c r="G24" t="s">
        <v>1333</v>
      </c>
    </row>
    <row r="25" spans="1:7">
      <c r="A25" s="5">
        <v>201555883</v>
      </c>
      <c r="B25" s="6">
        <v>0.14399999999999999</v>
      </c>
      <c r="C25" s="24">
        <v>2.0499999999999998</v>
      </c>
      <c r="D25" s="24">
        <v>2.78</v>
      </c>
      <c r="E25" s="24">
        <v>3.54</v>
      </c>
      <c r="F25" s="24">
        <v>3.6</v>
      </c>
      <c r="G25" t="s">
        <v>1333</v>
      </c>
    </row>
    <row r="26" spans="1:7">
      <c r="A26" s="5">
        <v>201567796</v>
      </c>
      <c r="B26" s="6">
        <v>0.105</v>
      </c>
      <c r="C26" s="24">
        <v>2.21</v>
      </c>
      <c r="D26" s="24">
        <v>3.83</v>
      </c>
      <c r="E26" s="24">
        <v>4.43</v>
      </c>
      <c r="F26" s="24">
        <v>6.34</v>
      </c>
      <c r="G26" t="s">
        <v>1333</v>
      </c>
    </row>
    <row r="27" spans="1:7">
      <c r="A27" s="5">
        <v>201569483</v>
      </c>
      <c r="B27" s="6">
        <v>0.11899999999999999</v>
      </c>
      <c r="C27" s="24">
        <v>2.34</v>
      </c>
      <c r="D27" s="24">
        <v>3.06</v>
      </c>
      <c r="E27" s="24">
        <v>4.6100000000000003</v>
      </c>
      <c r="F27" s="24">
        <v>5.53</v>
      </c>
      <c r="G27" t="s">
        <v>1333</v>
      </c>
    </row>
    <row r="28" spans="1:7">
      <c r="A28" s="5">
        <v>201576812</v>
      </c>
      <c r="B28" s="6">
        <v>0.105</v>
      </c>
      <c r="C28" s="24">
        <v>2.21</v>
      </c>
      <c r="D28" s="24">
        <v>2.3199999999999998</v>
      </c>
      <c r="E28" s="24">
        <v>3.91</v>
      </c>
      <c r="F28" s="24">
        <v>4.88</v>
      </c>
      <c r="G28" t="s">
        <v>1333</v>
      </c>
    </row>
    <row r="29" spans="1:7">
      <c r="A29" s="5">
        <v>201577035</v>
      </c>
      <c r="B29" s="6">
        <v>0.122</v>
      </c>
      <c r="C29" s="24">
        <v>2.3199999999999998</v>
      </c>
      <c r="D29" s="24">
        <v>3.49</v>
      </c>
      <c r="E29" s="24">
        <v>4.28</v>
      </c>
      <c r="F29" s="24">
        <v>5.54</v>
      </c>
      <c r="G29" t="s">
        <v>1333</v>
      </c>
    </row>
    <row r="30" spans="1:7">
      <c r="A30" s="5">
        <v>201594823</v>
      </c>
      <c r="B30" s="6">
        <v>0.13700000000000001</v>
      </c>
      <c r="C30" s="24">
        <v>2.84</v>
      </c>
      <c r="D30" s="24">
        <v>3.8</v>
      </c>
      <c r="E30" s="24">
        <v>4.7</v>
      </c>
      <c r="F30" s="24">
        <v>5.4</v>
      </c>
      <c r="G30" t="s">
        <v>1333</v>
      </c>
    </row>
    <row r="31" spans="1:7">
      <c r="A31" s="5">
        <v>201596316</v>
      </c>
      <c r="B31" s="6">
        <v>0.127</v>
      </c>
      <c r="C31" s="24">
        <v>2.19</v>
      </c>
      <c r="D31" s="24">
        <v>3.4</v>
      </c>
      <c r="E31" s="24">
        <v>4.99</v>
      </c>
      <c r="F31" s="24">
        <v>5.27</v>
      </c>
      <c r="G31" t="s">
        <v>1333</v>
      </c>
    </row>
    <row r="32" spans="1:7">
      <c r="A32" s="5">
        <v>201613023</v>
      </c>
      <c r="B32" s="6">
        <v>0.17699999999999999</v>
      </c>
      <c r="C32" s="24">
        <v>1.9</v>
      </c>
      <c r="D32" s="24">
        <v>2.8</v>
      </c>
      <c r="E32" s="24">
        <v>4.16</v>
      </c>
      <c r="F32" s="24">
        <v>5.47</v>
      </c>
      <c r="G32" t="s">
        <v>1333</v>
      </c>
    </row>
    <row r="33" spans="1:7">
      <c r="A33" s="5">
        <v>201617985</v>
      </c>
      <c r="B33" s="6">
        <v>0.18</v>
      </c>
      <c r="C33" s="24">
        <v>2.23</v>
      </c>
      <c r="D33" s="24">
        <v>2.97</v>
      </c>
      <c r="E33" s="24">
        <v>4.0199999999999996</v>
      </c>
      <c r="F33" s="24">
        <v>4.3899999999999997</v>
      </c>
      <c r="G33" t="s">
        <v>1333</v>
      </c>
    </row>
    <row r="34" spans="1:7">
      <c r="A34" s="5">
        <v>201626686</v>
      </c>
      <c r="B34" s="6">
        <v>0.18</v>
      </c>
      <c r="C34" s="24">
        <v>1.88</v>
      </c>
      <c r="D34" s="24">
        <v>3.37</v>
      </c>
      <c r="E34" s="24">
        <v>4.8600000000000003</v>
      </c>
      <c r="F34" s="24">
        <v>5.72</v>
      </c>
      <c r="G34" t="s">
        <v>1333</v>
      </c>
    </row>
    <row r="35" spans="1:7">
      <c r="A35" s="5">
        <v>201629650</v>
      </c>
      <c r="B35" s="6">
        <v>0.13200000000000001</v>
      </c>
      <c r="C35" s="24">
        <v>2.4500000000000002</v>
      </c>
      <c r="D35" s="24">
        <v>3.38</v>
      </c>
      <c r="E35" s="24">
        <v>5.27</v>
      </c>
      <c r="F35" s="24">
        <v>5.77</v>
      </c>
      <c r="G35" t="s">
        <v>1333</v>
      </c>
    </row>
    <row r="36" spans="1:7">
      <c r="A36" s="5">
        <v>201635569</v>
      </c>
      <c r="B36" s="6">
        <v>0.186</v>
      </c>
      <c r="C36" s="24">
        <v>2.0499999999999998</v>
      </c>
      <c r="D36" s="24">
        <v>2.64</v>
      </c>
      <c r="E36" s="24">
        <v>3.21</v>
      </c>
      <c r="F36" s="24">
        <v>3.36</v>
      </c>
      <c r="G36" t="s">
        <v>1333</v>
      </c>
    </row>
    <row r="37" spans="1:7">
      <c r="A37" s="5">
        <v>201648133</v>
      </c>
      <c r="B37" s="6">
        <v>0.11799999999999999</v>
      </c>
      <c r="C37" s="24">
        <v>3.18</v>
      </c>
      <c r="D37" s="24">
        <v>3.92</v>
      </c>
      <c r="E37" s="24">
        <v>4.91</v>
      </c>
      <c r="F37" s="24">
        <v>5.86</v>
      </c>
      <c r="G37" t="s">
        <v>1333</v>
      </c>
    </row>
    <row r="38" spans="1:7">
      <c r="A38" s="5">
        <v>201649426</v>
      </c>
      <c r="B38" s="6">
        <v>0.158</v>
      </c>
      <c r="C38" s="24">
        <v>2.27</v>
      </c>
      <c r="D38" s="24">
        <v>3.36</v>
      </c>
      <c r="E38" s="24">
        <v>4.72</v>
      </c>
      <c r="F38" s="24">
        <v>5.35</v>
      </c>
      <c r="G38" t="s">
        <v>1333</v>
      </c>
    </row>
    <row r="39" spans="1:7">
      <c r="A39" s="5">
        <v>201665500</v>
      </c>
      <c r="B39" s="6">
        <v>0.14299999999999999</v>
      </c>
      <c r="C39" s="24">
        <v>2.37</v>
      </c>
      <c r="D39" s="24">
        <v>3.04</v>
      </c>
      <c r="E39" s="24">
        <v>4.29</v>
      </c>
      <c r="F39" s="24">
        <v>4.83</v>
      </c>
      <c r="G39" t="s">
        <v>1333</v>
      </c>
    </row>
    <row r="40" spans="1:7">
      <c r="A40" s="5">
        <v>201702477</v>
      </c>
      <c r="B40" s="6">
        <v>0.17499999999999999</v>
      </c>
      <c r="C40" s="24">
        <v>1.92</v>
      </c>
      <c r="D40" s="24">
        <v>2.71</v>
      </c>
      <c r="E40" s="24">
        <v>3.42</v>
      </c>
      <c r="F40" s="24">
        <v>3.47</v>
      </c>
      <c r="G40" t="s">
        <v>1333</v>
      </c>
    </row>
    <row r="41" spans="1:7">
      <c r="A41" s="5">
        <v>201705526</v>
      </c>
      <c r="B41" s="6">
        <v>0.112</v>
      </c>
      <c r="C41" s="24">
        <v>2.93</v>
      </c>
      <c r="D41" s="24">
        <v>3.81</v>
      </c>
      <c r="E41" s="24">
        <v>4.63</v>
      </c>
      <c r="F41" s="24">
        <v>5.89</v>
      </c>
      <c r="G41" t="s">
        <v>1333</v>
      </c>
    </row>
    <row r="42" spans="1:7">
      <c r="A42" s="5">
        <v>201711881</v>
      </c>
      <c r="B42" s="6">
        <v>0.11</v>
      </c>
      <c r="C42" s="24">
        <v>2.27</v>
      </c>
      <c r="D42" s="24">
        <v>3.32</v>
      </c>
      <c r="E42" s="24">
        <v>4.55</v>
      </c>
      <c r="F42" s="24">
        <v>5.38</v>
      </c>
      <c r="G42" t="s">
        <v>1333</v>
      </c>
    </row>
    <row r="43" spans="1:7">
      <c r="A43" s="5">
        <v>201725399</v>
      </c>
      <c r="B43" s="6">
        <v>0.16200000000000001</v>
      </c>
      <c r="C43" s="24">
        <v>1.7</v>
      </c>
      <c r="D43" s="24">
        <v>3.01</v>
      </c>
      <c r="E43" s="24">
        <v>4.0999999999999996</v>
      </c>
      <c r="F43" s="24">
        <v>4.4800000000000004</v>
      </c>
      <c r="G43" t="s">
        <v>1333</v>
      </c>
    </row>
    <row r="44" spans="1:7">
      <c r="A44" s="5">
        <v>201736247</v>
      </c>
      <c r="B44" s="6">
        <v>0.104</v>
      </c>
      <c r="C44" s="24">
        <v>1.72</v>
      </c>
      <c r="D44" s="24">
        <v>2.59</v>
      </c>
      <c r="E44" s="24">
        <v>3.11</v>
      </c>
      <c r="F44" s="24">
        <v>3.31</v>
      </c>
      <c r="G44" t="s">
        <v>1333</v>
      </c>
    </row>
    <row r="45" spans="1:7">
      <c r="A45" s="5">
        <v>201754305</v>
      </c>
      <c r="B45" s="6">
        <v>0.17299999999999999</v>
      </c>
      <c r="C45" s="24">
        <v>1.87</v>
      </c>
      <c r="D45" s="24">
        <v>2.54</v>
      </c>
      <c r="E45" s="24">
        <v>3.38</v>
      </c>
      <c r="F45" s="24">
        <v>3.55</v>
      </c>
      <c r="G45" t="s">
        <v>1333</v>
      </c>
    </row>
    <row r="46" spans="1:7">
      <c r="A46" s="5">
        <v>201779067</v>
      </c>
      <c r="B46" s="6">
        <v>0.108</v>
      </c>
      <c r="C46" s="24">
        <v>2.59</v>
      </c>
      <c r="D46" s="24">
        <v>3.25</v>
      </c>
      <c r="E46" s="24">
        <v>4.4000000000000004</v>
      </c>
      <c r="F46" s="24">
        <v>6.55</v>
      </c>
      <c r="G46" t="s">
        <v>1333</v>
      </c>
    </row>
    <row r="47" spans="1:7">
      <c r="A47" s="5">
        <v>201855371</v>
      </c>
      <c r="B47" s="6">
        <v>0.189</v>
      </c>
      <c r="C47" s="24">
        <v>1.83</v>
      </c>
      <c r="D47" s="24">
        <v>2.62</v>
      </c>
      <c r="E47" s="24">
        <v>3.98</v>
      </c>
      <c r="F47" s="24">
        <v>5.03</v>
      </c>
      <c r="G47" t="s">
        <v>1333</v>
      </c>
    </row>
    <row r="48" spans="1:7">
      <c r="A48" s="5">
        <v>201912552</v>
      </c>
      <c r="B48" s="6">
        <v>0.104</v>
      </c>
      <c r="C48" s="24">
        <v>2.62</v>
      </c>
      <c r="D48" s="24">
        <v>3.53</v>
      </c>
      <c r="E48" s="24">
        <v>4.25</v>
      </c>
      <c r="F48" s="24">
        <v>5.81</v>
      </c>
      <c r="G48" t="s">
        <v>1333</v>
      </c>
    </row>
    <row r="49" spans="1:7">
      <c r="A49" s="5">
        <v>201920032</v>
      </c>
      <c r="B49" s="6">
        <v>0.121</v>
      </c>
      <c r="C49" s="24">
        <v>2.0299999999999998</v>
      </c>
      <c r="D49" s="24">
        <v>3.04</v>
      </c>
      <c r="E49" s="24">
        <v>4.53</v>
      </c>
      <c r="F49" s="24">
        <v>5.21</v>
      </c>
      <c r="G49" t="s">
        <v>1333</v>
      </c>
    </row>
    <row r="50" spans="1:7">
      <c r="A50" s="5">
        <v>201928968</v>
      </c>
      <c r="B50" s="6">
        <v>8.2000000000000003E-2</v>
      </c>
      <c r="C50" s="24">
        <v>2.91</v>
      </c>
      <c r="D50" s="24">
        <v>3.73</v>
      </c>
      <c r="E50" s="24">
        <v>4.17</v>
      </c>
      <c r="F50" s="24">
        <v>5.68</v>
      </c>
      <c r="G50" t="s">
        <v>1333</v>
      </c>
    </row>
    <row r="51" spans="1:7">
      <c r="A51" s="5">
        <v>201929294</v>
      </c>
      <c r="B51" s="6">
        <v>0.21199999999999999</v>
      </c>
      <c r="C51" s="24">
        <v>1.67</v>
      </c>
      <c r="D51" s="24">
        <v>2.44</v>
      </c>
      <c r="E51" s="24">
        <v>3.81</v>
      </c>
      <c r="F51" s="24">
        <v>4.49</v>
      </c>
      <c r="G51" t="s">
        <v>1333</v>
      </c>
    </row>
    <row r="52" spans="1:7">
      <c r="A52" s="5">
        <v>203533312</v>
      </c>
      <c r="B52" s="6">
        <v>0.126</v>
      </c>
      <c r="C52" s="24">
        <v>2.0099999999999998</v>
      </c>
      <c r="D52" s="24">
        <v>2.76</v>
      </c>
      <c r="E52" s="24">
        <v>3.51</v>
      </c>
      <c r="F52" s="24">
        <v>4.5199999999999996</v>
      </c>
      <c r="G52" t="s">
        <v>1333</v>
      </c>
    </row>
    <row r="53" spans="1:7">
      <c r="A53" s="5">
        <v>204129699</v>
      </c>
      <c r="B53" s="6">
        <v>9.2999999999999999E-2</v>
      </c>
      <c r="C53" s="24">
        <v>2.44</v>
      </c>
      <c r="D53" s="24">
        <v>3.15</v>
      </c>
      <c r="E53" s="24">
        <v>4.1100000000000003</v>
      </c>
      <c r="F53" s="24">
        <v>4.96</v>
      </c>
      <c r="G53" t="s">
        <v>1333</v>
      </c>
    </row>
    <row r="54" spans="1:7">
      <c r="A54" s="53">
        <v>205924614</v>
      </c>
      <c r="B54" s="54">
        <v>0.06</v>
      </c>
      <c r="C54" s="24">
        <v>4</v>
      </c>
      <c r="D54" s="24">
        <v>5.47</v>
      </c>
      <c r="E54" s="24">
        <v>6.03</v>
      </c>
      <c r="F54" s="24">
        <v>6.07</v>
      </c>
      <c r="G54" t="s">
        <v>1302</v>
      </c>
    </row>
    <row r="55" spans="1:7">
      <c r="A55" s="53">
        <v>205985357</v>
      </c>
      <c r="B55" s="54">
        <v>5.8000000000000003E-2</v>
      </c>
      <c r="C55" s="24">
        <v>3.77</v>
      </c>
      <c r="D55" s="24">
        <v>4.8600000000000003</v>
      </c>
      <c r="E55" s="24">
        <v>5.19</v>
      </c>
      <c r="F55" s="24">
        <v>5.23</v>
      </c>
      <c r="G55" t="s">
        <v>1302</v>
      </c>
    </row>
    <row r="56" spans="1:7">
      <c r="A56" s="53">
        <v>206029314</v>
      </c>
      <c r="B56" s="29">
        <v>5.5E-2</v>
      </c>
      <c r="C56" s="22">
        <v>4.0599999999999996</v>
      </c>
      <c r="D56" s="22">
        <v>5.15</v>
      </c>
      <c r="E56" s="22">
        <v>5.47</v>
      </c>
      <c r="F56" s="22">
        <v>5.49</v>
      </c>
      <c r="G56" t="s">
        <v>1302</v>
      </c>
    </row>
    <row r="57" spans="1:7">
      <c r="A57" s="53">
        <v>206038483</v>
      </c>
      <c r="B57" s="29">
        <v>5.8999999999999997E-2</v>
      </c>
      <c r="C57" s="22">
        <v>4.0199999999999996</v>
      </c>
      <c r="D57" s="22">
        <v>5.53</v>
      </c>
      <c r="E57" s="22">
        <v>6.2</v>
      </c>
      <c r="F57" s="22">
        <v>6.25</v>
      </c>
      <c r="G57" t="s">
        <v>1302</v>
      </c>
    </row>
    <row r="58" spans="1:7">
      <c r="A58" s="53">
        <v>206047297</v>
      </c>
      <c r="B58" s="29">
        <v>6.7000000000000004E-2</v>
      </c>
      <c r="C58" s="22">
        <v>3.46</v>
      </c>
      <c r="D58" s="22">
        <v>5.04</v>
      </c>
      <c r="E58" s="22">
        <v>6.35</v>
      </c>
      <c r="F58" s="22">
        <v>6.58</v>
      </c>
      <c r="G58" t="s">
        <v>1302</v>
      </c>
    </row>
    <row r="59" spans="1:7">
      <c r="A59" s="53">
        <v>206082454</v>
      </c>
      <c r="B59" s="29">
        <v>0.06</v>
      </c>
      <c r="C59" s="22">
        <v>3.6</v>
      </c>
      <c r="D59" s="22">
        <v>5.28</v>
      </c>
      <c r="E59" s="22">
        <v>6.21</v>
      </c>
      <c r="F59" s="22">
        <v>6.3</v>
      </c>
      <c r="G59" t="s">
        <v>1302</v>
      </c>
    </row>
    <row r="60" spans="1:7">
      <c r="A60" s="53">
        <v>206135075</v>
      </c>
      <c r="B60" s="29">
        <v>6.4000000000000001E-2</v>
      </c>
      <c r="C60" s="22">
        <v>3.51</v>
      </c>
      <c r="D60" s="22">
        <v>5.15</v>
      </c>
      <c r="E60" s="22">
        <v>6.07</v>
      </c>
      <c r="F60" s="22">
        <v>6.19</v>
      </c>
      <c r="G60" t="s">
        <v>1302</v>
      </c>
    </row>
    <row r="61" spans="1:7">
      <c r="A61" s="53">
        <v>206155547</v>
      </c>
      <c r="B61" s="29">
        <v>5.8000000000000003E-2</v>
      </c>
      <c r="C61" s="22">
        <v>3.21</v>
      </c>
      <c r="D61" s="22">
        <v>4.25</v>
      </c>
      <c r="E61" s="22">
        <v>4.57</v>
      </c>
      <c r="F61" s="22">
        <v>4.63</v>
      </c>
      <c r="G61" t="s">
        <v>1302</v>
      </c>
    </row>
    <row r="62" spans="1:7">
      <c r="A62" s="53">
        <v>206173295</v>
      </c>
      <c r="B62" s="29">
        <v>5.6000000000000001E-2</v>
      </c>
      <c r="C62" s="22">
        <v>3.51</v>
      </c>
      <c r="D62" s="22">
        <v>5.0999999999999996</v>
      </c>
      <c r="E62" s="22">
        <v>5.86</v>
      </c>
      <c r="F62" s="22">
        <v>5.95</v>
      </c>
      <c r="G62" t="s">
        <v>1302</v>
      </c>
    </row>
    <row r="63" spans="1:7">
      <c r="A63" s="53">
        <v>206245553</v>
      </c>
      <c r="B63" s="29">
        <v>0.06</v>
      </c>
      <c r="C63" s="22">
        <v>3.44</v>
      </c>
      <c r="D63" s="22">
        <v>5.19</v>
      </c>
      <c r="E63" s="22">
        <v>6.43</v>
      </c>
      <c r="F63" s="22">
        <v>6.59</v>
      </c>
      <c r="G63" t="s">
        <v>1302</v>
      </c>
    </row>
    <row r="64" spans="1:7">
      <c r="A64" s="53">
        <v>206247743</v>
      </c>
      <c r="B64" s="29">
        <v>5.8000000000000003E-2</v>
      </c>
      <c r="C64" s="22">
        <v>3.53</v>
      </c>
      <c r="D64" s="22">
        <v>5.21</v>
      </c>
      <c r="E64" s="22">
        <v>6.64</v>
      </c>
      <c r="F64" s="22">
        <v>6.94</v>
      </c>
      <c r="G64" t="s">
        <v>1302</v>
      </c>
    </row>
    <row r="65" spans="1:7">
      <c r="A65" s="53">
        <v>206311743</v>
      </c>
      <c r="B65" s="29">
        <v>5.8000000000000003E-2</v>
      </c>
      <c r="C65" s="22">
        <v>3.55</v>
      </c>
      <c r="D65" s="22">
        <v>5.33</v>
      </c>
      <c r="E65" s="22">
        <v>6.15</v>
      </c>
      <c r="F65" s="22">
        <v>6.29</v>
      </c>
      <c r="G65" t="s">
        <v>1302</v>
      </c>
    </row>
    <row r="66" spans="1:7">
      <c r="A66" s="53">
        <v>206380678</v>
      </c>
      <c r="B66" s="29">
        <v>6.7000000000000004E-2</v>
      </c>
      <c r="C66" s="22">
        <v>3.44</v>
      </c>
      <c r="D66" s="22">
        <v>4.54</v>
      </c>
      <c r="E66" s="22">
        <v>4.9400000000000004</v>
      </c>
      <c r="F66" s="22">
        <v>5.05</v>
      </c>
      <c r="G66" t="s">
        <v>1302</v>
      </c>
    </row>
    <row r="67" spans="1:7">
      <c r="A67" s="53">
        <v>206432863</v>
      </c>
      <c r="B67" s="29">
        <v>6.2E-2</v>
      </c>
      <c r="C67" s="22">
        <v>3.52</v>
      </c>
      <c r="D67" s="22">
        <v>4.7</v>
      </c>
      <c r="E67" s="22">
        <v>5.27</v>
      </c>
      <c r="F67" s="22">
        <v>5.33</v>
      </c>
      <c r="G67" t="s">
        <v>1302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pane xSplit="1" ySplit="2" topLeftCell="B3" activePane="bottomRight" state="frozen"/>
      <selection pane="topRight" activeCell="B1" sqref="B1"/>
      <selection pane="bottomLeft" activeCell="A2" sqref="A2"/>
      <selection pane="bottomRight" activeCell="C36" sqref="C36"/>
    </sheetView>
  </sheetViews>
  <sheetFormatPr baseColWidth="10" defaultRowHeight="15" x14ac:dyDescent="0"/>
  <sheetData>
    <row r="1" spans="1:17">
      <c r="A1" s="26" t="s">
        <v>683</v>
      </c>
      <c r="B1" s="26" t="s">
        <v>729</v>
      </c>
      <c r="C1" s="26" t="s">
        <v>731</v>
      </c>
      <c r="D1" s="26" t="s">
        <v>730</v>
      </c>
      <c r="E1" s="26" t="s">
        <v>788</v>
      </c>
      <c r="F1" s="26" t="s">
        <v>789</v>
      </c>
      <c r="G1" t="s">
        <v>746</v>
      </c>
      <c r="H1" t="s">
        <v>747</v>
      </c>
      <c r="I1" t="s">
        <v>748</v>
      </c>
      <c r="J1" t="s">
        <v>749</v>
      </c>
      <c r="K1" t="s">
        <v>714</v>
      </c>
      <c r="L1" t="s">
        <v>741</v>
      </c>
      <c r="M1" t="s">
        <v>742</v>
      </c>
      <c r="N1" t="s">
        <v>743</v>
      </c>
      <c r="O1" t="s">
        <v>744</v>
      </c>
      <c r="P1" t="s">
        <v>745</v>
      </c>
    </row>
    <row r="2" spans="1:17">
      <c r="A2" s="28" t="s">
        <v>732</v>
      </c>
      <c r="B2" s="28"/>
      <c r="C2" s="28" t="s">
        <v>486</v>
      </c>
      <c r="D2" s="28" t="s">
        <v>733</v>
      </c>
      <c r="E2" s="28" t="s">
        <v>790</v>
      </c>
      <c r="F2" s="28" t="s">
        <v>791</v>
      </c>
    </row>
    <row r="3" spans="1:17">
      <c r="A3">
        <v>201160662</v>
      </c>
      <c r="B3" t="s">
        <v>571</v>
      </c>
      <c r="C3" s="29">
        <v>1.5369999999999999</v>
      </c>
      <c r="D3" s="29">
        <v>1975.9573</v>
      </c>
      <c r="E3" s="29"/>
      <c r="F3" s="29"/>
      <c r="G3" s="43">
        <v>1.5368721000000001</v>
      </c>
      <c r="H3" s="43">
        <v>1.259E-4</v>
      </c>
      <c r="I3" s="43">
        <v>1981.0591219999999</v>
      </c>
      <c r="J3">
        <v>-1</v>
      </c>
      <c r="K3" s="1">
        <v>0.42399999999999999</v>
      </c>
      <c r="L3" s="22">
        <v>0.94</v>
      </c>
      <c r="M3">
        <v>174.99780000000001</v>
      </c>
      <c r="N3">
        <v>-5.0401999999999996</v>
      </c>
      <c r="O3">
        <v>12.122</v>
      </c>
      <c r="P3">
        <v>6049</v>
      </c>
    </row>
    <row r="4" spans="1:17">
      <c r="A4">
        <v>201207683</v>
      </c>
      <c r="B4" t="s">
        <v>571</v>
      </c>
      <c r="C4" s="29"/>
      <c r="D4" s="29">
        <v>2002.3123000000001</v>
      </c>
      <c r="E4" s="29"/>
      <c r="F4" s="29"/>
      <c r="G4" s="43"/>
      <c r="H4" s="43"/>
      <c r="I4" s="43"/>
      <c r="K4" s="1"/>
      <c r="L4" s="22"/>
      <c r="Q4" t="s">
        <v>728</v>
      </c>
    </row>
    <row r="5" spans="1:17">
      <c r="A5">
        <v>201246763</v>
      </c>
      <c r="B5" t="s">
        <v>571</v>
      </c>
      <c r="C5" s="29">
        <v>43.662999999999997</v>
      </c>
      <c r="D5" s="29">
        <v>2014.3259</v>
      </c>
      <c r="E5" s="29"/>
      <c r="F5" s="29"/>
      <c r="G5" s="43">
        <v>43.662999999999997</v>
      </c>
      <c r="H5" s="44">
        <v>-1</v>
      </c>
      <c r="I5" s="43">
        <v>1962.932724</v>
      </c>
      <c r="J5" s="43">
        <v>0.57131100000000001</v>
      </c>
      <c r="K5" s="1">
        <v>1</v>
      </c>
      <c r="L5" s="22">
        <v>0.6</v>
      </c>
      <c r="M5">
        <v>179.5248</v>
      </c>
      <c r="N5">
        <v>-3.2578</v>
      </c>
      <c r="O5">
        <v>11.928000000000001</v>
      </c>
      <c r="P5">
        <v>6252</v>
      </c>
    </row>
    <row r="6" spans="1:17">
      <c r="A6">
        <v>201253025</v>
      </c>
      <c r="B6" t="s">
        <v>131</v>
      </c>
      <c r="C6" s="29">
        <v>3.3919999999999999</v>
      </c>
      <c r="D6" s="29">
        <v>1980.7671</v>
      </c>
      <c r="E6" s="29"/>
      <c r="F6" s="29"/>
      <c r="G6" s="43">
        <v>6.7861725000000002</v>
      </c>
      <c r="H6" s="43">
        <v>1.0505E-3</v>
      </c>
      <c r="I6" s="43">
        <v>1978.1214869999999</v>
      </c>
      <c r="J6" s="43">
        <v>-3.7871000000000002E-2</v>
      </c>
      <c r="K6" s="1">
        <v>0.495</v>
      </c>
      <c r="L6" s="22">
        <v>0.33</v>
      </c>
      <c r="M6">
        <v>179.33269999999999</v>
      </c>
      <c r="N6">
        <v>-3.1617999999999999</v>
      </c>
      <c r="O6">
        <v>12.858000000000001</v>
      </c>
      <c r="P6">
        <v>5931</v>
      </c>
    </row>
    <row r="7" spans="1:17">
      <c r="A7">
        <v>201270464</v>
      </c>
      <c r="B7" t="s">
        <v>571</v>
      </c>
      <c r="C7" s="29">
        <v>3.1547200000000002</v>
      </c>
      <c r="D7" s="29">
        <v>1977.4360200000001</v>
      </c>
      <c r="E7" s="29"/>
      <c r="F7" s="29"/>
      <c r="G7" s="43"/>
      <c r="H7" s="43"/>
      <c r="I7" s="43"/>
      <c r="J7" s="43"/>
      <c r="K7" s="1"/>
      <c r="L7" s="22"/>
      <c r="Q7" t="s">
        <v>727</v>
      </c>
    </row>
    <row r="8" spans="1:17">
      <c r="A8">
        <v>201324549</v>
      </c>
      <c r="B8" t="s">
        <v>571</v>
      </c>
      <c r="C8" s="29">
        <v>2.5188600000000001</v>
      </c>
      <c r="D8" s="29">
        <v>1979.49972</v>
      </c>
      <c r="E8" s="29"/>
      <c r="F8" s="29"/>
      <c r="G8" s="43"/>
      <c r="H8" s="43"/>
      <c r="I8" s="43"/>
      <c r="J8" s="43"/>
      <c r="K8" s="1"/>
      <c r="L8" s="22"/>
      <c r="Q8" t="s">
        <v>726</v>
      </c>
    </row>
    <row r="9" spans="1:17">
      <c r="A9">
        <v>201407812</v>
      </c>
      <c r="B9" t="s">
        <v>571</v>
      </c>
      <c r="C9" s="29">
        <v>2.827</v>
      </c>
      <c r="D9" s="29">
        <v>1979.4896000000001</v>
      </c>
      <c r="E9" s="29"/>
      <c r="F9" s="29"/>
      <c r="G9" s="43">
        <v>2.8267820000000001</v>
      </c>
      <c r="H9" s="43">
        <v>2.9849999999999999E-4</v>
      </c>
      <c r="I9" s="43">
        <v>1984.2252989999999</v>
      </c>
      <c r="J9" s="43">
        <v>4.3651000000000002E-2</v>
      </c>
      <c r="K9" s="1">
        <v>1</v>
      </c>
      <c r="L9" s="22">
        <v>0.48</v>
      </c>
      <c r="M9">
        <v>174.04409999999999</v>
      </c>
      <c r="N9">
        <v>-0.8407</v>
      </c>
      <c r="O9">
        <v>11.858000000000001</v>
      </c>
      <c r="P9">
        <v>5745</v>
      </c>
    </row>
    <row r="10" spans="1:17">
      <c r="A10">
        <v>201408204</v>
      </c>
      <c r="B10" t="s">
        <v>131</v>
      </c>
      <c r="C10" s="29">
        <v>8.4817</v>
      </c>
      <c r="D10" s="29">
        <v>2024.6056000000001</v>
      </c>
      <c r="E10" s="29"/>
      <c r="F10" s="29"/>
      <c r="G10" s="43">
        <v>8.4819113999999995</v>
      </c>
      <c r="H10" s="43">
        <v>1.3734999999999999E-3</v>
      </c>
      <c r="I10" s="43">
        <v>2025.343431</v>
      </c>
      <c r="J10" s="43">
        <v>-3.4969E-2</v>
      </c>
      <c r="K10" s="1">
        <v>0.61080000000000001</v>
      </c>
      <c r="L10" s="22">
        <v>0.13</v>
      </c>
      <c r="M10">
        <v>172.51349999999999</v>
      </c>
      <c r="N10">
        <v>-0.83440000000000003</v>
      </c>
      <c r="O10">
        <v>11.847</v>
      </c>
      <c r="P10">
        <v>6403</v>
      </c>
    </row>
    <row r="11" spans="1:17">
      <c r="A11">
        <v>201458798</v>
      </c>
      <c r="B11" t="s">
        <v>571</v>
      </c>
      <c r="C11" s="29">
        <v>0.61939999999999995</v>
      </c>
      <c r="D11" s="29">
        <v>1977.568</v>
      </c>
      <c r="E11" s="29"/>
      <c r="F11" s="29"/>
      <c r="G11" s="43">
        <v>0.61939480000000002</v>
      </c>
      <c r="H11" s="43">
        <v>3.4700000000000003E-5</v>
      </c>
      <c r="I11" s="43">
        <v>0.90498299999999998</v>
      </c>
      <c r="J11" s="43">
        <v>1.4586999999999999E-2</v>
      </c>
      <c r="K11" s="1">
        <v>0.50260000000000005</v>
      </c>
      <c r="L11" s="22">
        <v>0.59</v>
      </c>
      <c r="M11">
        <v>168.2801</v>
      </c>
      <c r="N11">
        <v>-9.2499999999999999E-2</v>
      </c>
      <c r="O11">
        <v>12.090999999999999</v>
      </c>
      <c r="P11">
        <v>5051</v>
      </c>
      <c r="Q11" t="s">
        <v>734</v>
      </c>
    </row>
    <row r="12" spans="1:17">
      <c r="A12">
        <v>201488365</v>
      </c>
      <c r="B12" t="s">
        <v>131</v>
      </c>
      <c r="C12" s="29">
        <v>3.3623180000000001</v>
      </c>
      <c r="D12" s="29">
        <v>1975.8588999999999</v>
      </c>
      <c r="E12" s="29"/>
      <c r="F12" s="29"/>
      <c r="G12" s="43">
        <v>3.3642645</v>
      </c>
      <c r="H12" s="43">
        <v>3.8959999999999998E-4</v>
      </c>
      <c r="I12" s="43">
        <v>1981.4408149999999</v>
      </c>
      <c r="J12" s="43">
        <v>4.7044000000000002E-2</v>
      </c>
      <c r="K12" s="1">
        <v>1</v>
      </c>
      <c r="L12" s="22">
        <v>0.45</v>
      </c>
      <c r="M12">
        <v>168.18790000000001</v>
      </c>
      <c r="N12">
        <v>0.34799999999999998</v>
      </c>
      <c r="O12">
        <v>8.8140000000000001</v>
      </c>
      <c r="P12">
        <v>6267</v>
      </c>
    </row>
    <row r="13" spans="1:17">
      <c r="A13">
        <v>201567796</v>
      </c>
      <c r="B13" t="s">
        <v>571</v>
      </c>
      <c r="C13" s="29">
        <v>5.0106999999999999</v>
      </c>
      <c r="D13" s="29">
        <v>1979.5356999999999</v>
      </c>
      <c r="E13" s="29"/>
      <c r="F13" s="29"/>
      <c r="G13" s="43">
        <v>5.0086130999999998</v>
      </c>
      <c r="H13" s="43">
        <v>6.935E-4</v>
      </c>
      <c r="I13" s="43">
        <v>2003.318745</v>
      </c>
      <c r="J13" s="43">
        <v>3.1419999999999997E-2</v>
      </c>
      <c r="K13" s="1">
        <v>1</v>
      </c>
      <c r="L13" s="22">
        <v>0.31</v>
      </c>
      <c r="M13">
        <v>172.17420000000001</v>
      </c>
      <c r="N13">
        <v>1.5519000000000001</v>
      </c>
      <c r="O13">
        <v>12.363</v>
      </c>
      <c r="P13">
        <v>6528</v>
      </c>
    </row>
    <row r="14" spans="1:17">
      <c r="A14">
        <v>201576812</v>
      </c>
      <c r="B14" t="s">
        <v>131</v>
      </c>
      <c r="C14" s="29">
        <v>5.7298999999999998</v>
      </c>
      <c r="D14" s="29">
        <v>1975.8578</v>
      </c>
      <c r="E14" s="29"/>
      <c r="F14" s="29"/>
      <c r="G14" s="43">
        <v>5.7282346999999998</v>
      </c>
      <c r="H14" s="43">
        <v>8.4020000000000004E-4</v>
      </c>
      <c r="I14" s="43">
        <v>1989.669171</v>
      </c>
      <c r="J14" s="43">
        <v>-2.2286E-2</v>
      </c>
      <c r="K14" s="1">
        <v>0.50209999999999999</v>
      </c>
      <c r="L14" s="22">
        <v>0.15</v>
      </c>
      <c r="M14">
        <v>176.54259999999999</v>
      </c>
      <c r="N14">
        <v>1.6875</v>
      </c>
      <c r="O14">
        <v>10.066000000000001</v>
      </c>
      <c r="P14">
        <v>5577</v>
      </c>
    </row>
    <row r="15" spans="1:17">
      <c r="A15">
        <v>201594823</v>
      </c>
      <c r="B15" t="s">
        <v>131</v>
      </c>
      <c r="C15" s="29">
        <v>1.3009999999999999</v>
      </c>
      <c r="D15" s="29">
        <v>1976.6592000000001</v>
      </c>
      <c r="E15" s="29"/>
      <c r="F15" s="29"/>
      <c r="G15" s="43">
        <v>1.3006245999999999</v>
      </c>
      <c r="H15" s="43">
        <v>1.005E-4</v>
      </c>
      <c r="I15" s="43">
        <v>1977.9335120000001</v>
      </c>
      <c r="J15" s="43">
        <v>1.9309E-2</v>
      </c>
      <c r="K15" s="1">
        <v>1</v>
      </c>
      <c r="L15" s="22">
        <v>0.48</v>
      </c>
      <c r="M15">
        <v>167.334</v>
      </c>
      <c r="N15">
        <v>1.9638</v>
      </c>
      <c r="O15">
        <v>12.135999999999999</v>
      </c>
      <c r="P15">
        <v>5638</v>
      </c>
    </row>
    <row r="16" spans="1:17">
      <c r="A16">
        <v>201626686</v>
      </c>
      <c r="B16" t="s">
        <v>571</v>
      </c>
      <c r="C16" s="29">
        <v>5.2796000000000003</v>
      </c>
      <c r="D16" s="29">
        <v>1979.3563999999999</v>
      </c>
      <c r="E16" s="29"/>
      <c r="F16" s="29"/>
      <c r="G16" s="43">
        <v>5.2801131000000003</v>
      </c>
      <c r="H16" s="43">
        <v>6.935E-4</v>
      </c>
      <c r="I16" s="43">
        <v>1973.0864329999999</v>
      </c>
      <c r="J16" s="43">
        <v>3.2579999999999998E-2</v>
      </c>
      <c r="K16" s="1">
        <v>1</v>
      </c>
      <c r="L16" s="22">
        <v>0.22</v>
      </c>
      <c r="M16">
        <v>169.44710000000001</v>
      </c>
      <c r="N16">
        <v>2.456</v>
      </c>
      <c r="O16">
        <v>11.471</v>
      </c>
      <c r="P16">
        <v>6132</v>
      </c>
    </row>
    <row r="17" spans="1:17">
      <c r="A17">
        <v>201648133</v>
      </c>
      <c r="B17" t="s">
        <v>571</v>
      </c>
      <c r="C17" s="29">
        <v>35.020000000000003</v>
      </c>
      <c r="D17" s="29">
        <v>1980.807</v>
      </c>
      <c r="E17" s="29"/>
      <c r="F17" s="29"/>
      <c r="G17" s="43">
        <v>35.020000000000003</v>
      </c>
      <c r="H17" s="43">
        <v>7.3539E-3</v>
      </c>
      <c r="I17" s="43">
        <v>1972.4764660000001</v>
      </c>
      <c r="J17" s="44">
        <v>-1</v>
      </c>
      <c r="K17" s="1">
        <v>0.50749999999999995</v>
      </c>
      <c r="L17" s="22">
        <v>0.16</v>
      </c>
      <c r="M17">
        <v>167.88939999999999</v>
      </c>
      <c r="N17">
        <v>2.7869999999999999</v>
      </c>
      <c r="O17">
        <v>10.138</v>
      </c>
      <c r="P17">
        <v>5779</v>
      </c>
    </row>
    <row r="18" spans="1:17">
      <c r="A18">
        <v>201665500</v>
      </c>
      <c r="B18" t="s">
        <v>131</v>
      </c>
      <c r="C18" s="29">
        <v>3.0541999999999998</v>
      </c>
      <c r="D18" s="29">
        <v>1977.5385000000001</v>
      </c>
      <c r="E18" s="29"/>
      <c r="F18" s="29"/>
      <c r="G18" s="43">
        <v>3.0535201999999999</v>
      </c>
      <c r="H18" s="43">
        <v>3.2959999999999999E-4</v>
      </c>
      <c r="I18" s="43">
        <v>1990.6789550000001</v>
      </c>
      <c r="J18" s="43">
        <v>3.0272E-2</v>
      </c>
      <c r="K18" s="1">
        <v>1</v>
      </c>
      <c r="L18" s="22">
        <v>0.4</v>
      </c>
      <c r="M18">
        <v>177.40719999999999</v>
      </c>
      <c r="N18">
        <v>3.0672000000000001</v>
      </c>
      <c r="O18">
        <v>12.141999999999999</v>
      </c>
      <c r="P18">
        <v>6122</v>
      </c>
    </row>
    <row r="19" spans="1:17">
      <c r="A19">
        <v>201704541</v>
      </c>
      <c r="B19" t="s">
        <v>131</v>
      </c>
      <c r="C19" s="29">
        <v>0.41099999999999998</v>
      </c>
      <c r="D19" s="29">
        <v>1976.547</v>
      </c>
      <c r="E19" s="29"/>
      <c r="F19" s="29"/>
      <c r="G19" s="43">
        <v>0.4113754</v>
      </c>
      <c r="H19" s="43">
        <v>1.9400000000000001E-5</v>
      </c>
      <c r="I19" s="43">
        <v>1975.2451759999999</v>
      </c>
      <c r="J19" s="43">
        <v>2.4774000000000001E-2</v>
      </c>
      <c r="K19" s="1">
        <v>0.50190000000000001</v>
      </c>
      <c r="L19" s="22">
        <v>0.75</v>
      </c>
      <c r="M19">
        <v>170.48609999999999</v>
      </c>
      <c r="N19">
        <v>3.7158000000000002</v>
      </c>
      <c r="O19">
        <v>12.669</v>
      </c>
      <c r="P19">
        <v>5828</v>
      </c>
    </row>
    <row r="20" spans="1:17">
      <c r="A20">
        <v>201705526</v>
      </c>
      <c r="B20" t="s">
        <v>571</v>
      </c>
      <c r="C20" s="29">
        <v>18.102599999999999</v>
      </c>
      <c r="D20" s="29">
        <v>1986.61</v>
      </c>
      <c r="E20" s="29"/>
      <c r="F20" s="29"/>
      <c r="G20" s="43">
        <v>18.094091500000001</v>
      </c>
      <c r="H20" s="43">
        <v>3.8107000000000002E-3</v>
      </c>
      <c r="I20" s="43">
        <v>2012.6263590000001</v>
      </c>
      <c r="J20" s="44">
        <v>-1</v>
      </c>
      <c r="K20" s="1">
        <v>1</v>
      </c>
      <c r="L20" s="22">
        <v>0.08</v>
      </c>
      <c r="M20">
        <v>172.38579999999999</v>
      </c>
      <c r="N20">
        <v>3.7321</v>
      </c>
      <c r="O20">
        <v>9.9380000000000006</v>
      </c>
      <c r="P20">
        <v>5990</v>
      </c>
    </row>
    <row r="21" spans="1:17">
      <c r="A21">
        <v>201711881</v>
      </c>
      <c r="B21" t="s">
        <v>131</v>
      </c>
      <c r="C21" s="29">
        <v>5.468</v>
      </c>
      <c r="D21" s="29">
        <v>1977.9875999999999</v>
      </c>
      <c r="E21" s="29"/>
      <c r="F21" s="29"/>
      <c r="G21" s="43">
        <v>5.4684625000000002</v>
      </c>
      <c r="H21" s="43">
        <v>7.6530000000000001E-4</v>
      </c>
      <c r="I21" s="43">
        <v>1975.4350139999999</v>
      </c>
      <c r="J21" s="43">
        <v>0.309226</v>
      </c>
      <c r="K21" s="1">
        <v>0.51070000000000004</v>
      </c>
      <c r="L21" s="22">
        <v>0.87</v>
      </c>
      <c r="M21">
        <v>172.16569999999999</v>
      </c>
      <c r="N21">
        <v>3.8405999999999998</v>
      </c>
      <c r="O21">
        <v>10.154999999999999</v>
      </c>
      <c r="P21">
        <v>6105</v>
      </c>
    </row>
    <row r="22" spans="1:17">
      <c r="A22">
        <v>201725399</v>
      </c>
      <c r="B22" t="s">
        <v>571</v>
      </c>
      <c r="C22" s="29">
        <v>2.1616</v>
      </c>
      <c r="D22" s="29">
        <v>1978.2529</v>
      </c>
      <c r="E22" s="29"/>
      <c r="F22" s="29"/>
      <c r="G22" s="43">
        <v>2.1612694000000001</v>
      </c>
      <c r="H22" s="43">
        <v>2.0239999999999999E-4</v>
      </c>
      <c r="I22" s="43">
        <v>1986.3426919999999</v>
      </c>
      <c r="J22" s="43">
        <v>4.8073999999999999E-2</v>
      </c>
      <c r="K22" s="1">
        <v>0.53239999999999998</v>
      </c>
      <c r="L22" s="22">
        <v>0.84</v>
      </c>
      <c r="M22">
        <v>168.4307</v>
      </c>
      <c r="N22">
        <v>4.0728999999999997</v>
      </c>
      <c r="O22">
        <v>12.298999999999999</v>
      </c>
      <c r="P22">
        <v>6756</v>
      </c>
    </row>
    <row r="23" spans="1:17">
      <c r="A23">
        <v>201826968</v>
      </c>
      <c r="B23" t="s">
        <v>571</v>
      </c>
      <c r="C23" s="29">
        <v>0.36699999999999999</v>
      </c>
      <c r="D23" s="29">
        <v>1976.6079999999999</v>
      </c>
      <c r="E23" s="29"/>
      <c r="F23" s="29"/>
      <c r="G23" s="43">
        <v>0.36175889999999999</v>
      </c>
      <c r="H23" s="43">
        <v>1.6099999999999998E-5</v>
      </c>
      <c r="I23" s="43">
        <v>1974.234886</v>
      </c>
      <c r="J23" s="43">
        <v>3.0981999999999999E-2</v>
      </c>
      <c r="K23" s="1">
        <v>0.50749999999999995</v>
      </c>
      <c r="L23" s="22">
        <v>0.82</v>
      </c>
      <c r="M23">
        <v>178.36510000000001</v>
      </c>
      <c r="N23">
        <v>5.8593999999999999</v>
      </c>
      <c r="O23">
        <v>11.643000000000001</v>
      </c>
      <c r="P23">
        <v>5389</v>
      </c>
    </row>
    <row r="24" spans="1:17">
      <c r="A24">
        <v>201890494</v>
      </c>
      <c r="B24" t="s">
        <v>571</v>
      </c>
      <c r="C24" s="29">
        <v>2.536</v>
      </c>
      <c r="D24" s="29">
        <v>1977.4464</v>
      </c>
      <c r="E24" s="29"/>
      <c r="F24" s="29"/>
      <c r="G24" s="43">
        <v>2.5365698999999999</v>
      </c>
      <c r="H24" s="43">
        <v>2.586E-4</v>
      </c>
      <c r="I24" s="43">
        <v>1964.7312919999999</v>
      </c>
      <c r="J24" s="43">
        <v>2.0281E-2</v>
      </c>
      <c r="K24" s="1">
        <v>0.50260000000000005</v>
      </c>
      <c r="L24" s="22">
        <v>0.32</v>
      </c>
      <c r="M24">
        <v>177.7449</v>
      </c>
      <c r="N24">
        <v>7.1247999999999996</v>
      </c>
      <c r="O24">
        <v>12.021000000000001</v>
      </c>
      <c r="P24">
        <v>5528</v>
      </c>
    </row>
    <row r="25" spans="1:17">
      <c r="A25">
        <v>201928968</v>
      </c>
      <c r="B25" t="s">
        <v>571</v>
      </c>
      <c r="C25" s="29">
        <v>0.32</v>
      </c>
      <c r="D25" s="29">
        <v>1980.39</v>
      </c>
      <c r="E25" s="29"/>
      <c r="F25" s="29"/>
      <c r="G25" s="43">
        <v>0.32000420000000002</v>
      </c>
      <c r="H25" s="43">
        <v>1.3499999999999999E-5</v>
      </c>
      <c r="I25" s="43">
        <v>1979.6609719999999</v>
      </c>
      <c r="J25">
        <v>-1</v>
      </c>
      <c r="K25" s="1">
        <v>1</v>
      </c>
      <c r="L25" s="22">
        <v>0.84</v>
      </c>
      <c r="M25">
        <v>171.3553</v>
      </c>
      <c r="N25">
        <v>7.9530000000000003</v>
      </c>
      <c r="O25">
        <v>8.0359999999999996</v>
      </c>
      <c r="P25">
        <v>6584</v>
      </c>
    </row>
    <row r="26" spans="1:17">
      <c r="A26">
        <v>203533312</v>
      </c>
      <c r="B26" t="s">
        <v>571</v>
      </c>
      <c r="C26" s="29">
        <v>0.17599999999999999</v>
      </c>
      <c r="D26" s="29">
        <v>2061.64</v>
      </c>
      <c r="E26" s="29"/>
      <c r="F26" s="29"/>
      <c r="G26" s="43"/>
      <c r="H26" s="43"/>
      <c r="I26" s="43"/>
      <c r="J26" s="1"/>
      <c r="K26" s="1"/>
      <c r="L26" s="1"/>
      <c r="M26" s="1"/>
      <c r="N26" s="1"/>
      <c r="O26" s="1"/>
      <c r="P26" s="1"/>
      <c r="Q26" s="29" t="s">
        <v>803</v>
      </c>
    </row>
    <row r="27" spans="1:17">
      <c r="A27">
        <v>204129699</v>
      </c>
      <c r="B27" t="s">
        <v>571</v>
      </c>
      <c r="C27" s="29">
        <v>1.2578180000000001</v>
      </c>
      <c r="D27" s="29">
        <v>2060.5996129999999</v>
      </c>
      <c r="E27" s="29"/>
      <c r="F27" s="29"/>
      <c r="G27" s="1">
        <v>1.2578328000000001</v>
      </c>
      <c r="H27" s="1">
        <v>1.005E-4</v>
      </c>
      <c r="I27" s="43">
        <v>2061.8670000000002</v>
      </c>
      <c r="J27" s="23">
        <v>-1</v>
      </c>
      <c r="K27" s="1">
        <v>1</v>
      </c>
      <c r="L27" s="1">
        <v>0.24</v>
      </c>
      <c r="M27" s="1">
        <v>245.4408</v>
      </c>
      <c r="N27" s="1">
        <v>-23.547899999999998</v>
      </c>
      <c r="O27" s="1"/>
      <c r="P27" s="1"/>
      <c r="Q27" t="s">
        <v>726</v>
      </c>
    </row>
    <row r="28" spans="1:17">
      <c r="A28" s="45">
        <v>206047297</v>
      </c>
      <c r="B28" s="3" t="s">
        <v>571</v>
      </c>
      <c r="C28" s="29">
        <v>27.317</v>
      </c>
      <c r="D28" s="29">
        <v>2166.4569999999999</v>
      </c>
      <c r="I28" s="1"/>
      <c r="J28" s="1"/>
      <c r="O28" s="1"/>
      <c r="P28" s="1"/>
    </row>
    <row r="29" spans="1:17">
      <c r="A29" s="45">
        <v>206135075</v>
      </c>
      <c r="B29" s="3" t="s">
        <v>571</v>
      </c>
      <c r="C29" s="29">
        <v>54.975999999999999</v>
      </c>
      <c r="D29" s="29">
        <v>2149.8679999999999</v>
      </c>
      <c r="G29" s="1"/>
      <c r="H29" s="1"/>
      <c r="I29" s="1"/>
      <c r="J29" s="1"/>
      <c r="K29" s="1"/>
      <c r="L29" s="1"/>
      <c r="M29" s="1"/>
      <c r="N29" s="1"/>
      <c r="O29" s="1"/>
      <c r="P29" s="1"/>
    </row>
    <row r="30" spans="1:17">
      <c r="A30" s="45">
        <v>206135267</v>
      </c>
      <c r="B30" s="3" t="s">
        <v>131</v>
      </c>
      <c r="C30" s="29">
        <v>2.5329999999999999</v>
      </c>
      <c r="D30" s="29">
        <v>2147.0520000000001</v>
      </c>
      <c r="G30" s="1"/>
      <c r="H30" s="1"/>
      <c r="I30" s="1"/>
      <c r="J30" s="1"/>
      <c r="K30" s="1"/>
      <c r="L30" s="1"/>
      <c r="M30" s="1"/>
      <c r="N30" s="1"/>
      <c r="O30" s="1"/>
      <c r="P30" s="1"/>
    </row>
    <row r="31" spans="1:17">
      <c r="A31" s="45">
        <v>206152015</v>
      </c>
      <c r="B31" s="3" t="s">
        <v>571</v>
      </c>
      <c r="C31" s="29">
        <v>0.80900000000000005</v>
      </c>
      <c r="D31" s="29">
        <v>2147.0880000000002</v>
      </c>
      <c r="G31" s="1"/>
      <c r="I31" s="1"/>
      <c r="J31" s="1"/>
      <c r="K31" s="1"/>
      <c r="L31" s="1"/>
      <c r="M31" s="1"/>
      <c r="N31" s="1"/>
      <c r="O31" s="1"/>
      <c r="P31" s="1"/>
    </row>
    <row r="32" spans="1:17">
      <c r="A32" s="45">
        <v>206173295</v>
      </c>
      <c r="B32" s="3" t="s">
        <v>571</v>
      </c>
      <c r="C32" s="29">
        <v>2.1760000000000002</v>
      </c>
      <c r="D32" s="29">
        <v>2147.7840000000001</v>
      </c>
      <c r="G32" s="1"/>
      <c r="H32" s="1"/>
      <c r="I32" s="1"/>
      <c r="J32" s="1"/>
      <c r="K32" s="1"/>
      <c r="L32" s="1"/>
      <c r="M32" s="1"/>
      <c r="N32" s="1"/>
      <c r="O32" s="1"/>
      <c r="P32" s="1"/>
    </row>
    <row r="33" spans="1:5">
      <c r="A33" s="45">
        <v>206380678</v>
      </c>
      <c r="B33" s="3" t="s">
        <v>571</v>
      </c>
      <c r="C33" s="29">
        <v>2.2709999999999999</v>
      </c>
      <c r="D33" s="29">
        <v>2147.2696999999998</v>
      </c>
    </row>
    <row r="34" spans="1:5">
      <c r="A34" s="45"/>
      <c r="B34" s="3"/>
      <c r="C34" s="29">
        <f>COUNTIF(C5:C33,"&lt;2.536")+1</f>
        <v>14</v>
      </c>
    </row>
    <row r="35" spans="1:5">
      <c r="A35" s="45"/>
      <c r="B35" s="3"/>
      <c r="C35">
        <f>COUNTA(C3:C33)</f>
        <v>30</v>
      </c>
    </row>
    <row r="36" spans="1:5">
      <c r="A36" s="45"/>
      <c r="B36" s="3"/>
      <c r="D36" s="29"/>
    </row>
    <row r="37" spans="1:5">
      <c r="E37" s="29"/>
    </row>
  </sheetData>
  <conditionalFormatting sqref="A28">
    <cfRule type="duplicateValues" dxfId="65" priority="2"/>
  </conditionalFormatting>
  <conditionalFormatting sqref="A29:A36">
    <cfRule type="duplicateValues" dxfId="64" priority="158"/>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RowHeight="15" x14ac:dyDescent="0"/>
  <cols>
    <col min="1" max="2" width="10.83203125" style="8"/>
    <col min="3" max="4" width="11.83203125" style="8" bestFit="1" customWidth="1"/>
    <col min="5" max="8" width="11.83203125" style="8" customWidth="1"/>
    <col min="9" max="18" width="10.83203125" style="8"/>
    <col min="19" max="24" width="11.83203125" style="8" customWidth="1"/>
    <col min="25" max="30" width="10.83203125" style="8"/>
    <col min="31" max="54" width="11.83203125" style="8" customWidth="1"/>
    <col min="55" max="16384" width="10.83203125" style="8"/>
  </cols>
  <sheetData>
    <row r="1" spans="1:54">
      <c r="A1" s="8" t="s">
        <v>62</v>
      </c>
      <c r="B1" s="14" t="s">
        <v>573</v>
      </c>
      <c r="C1" s="8" t="s">
        <v>69</v>
      </c>
      <c r="D1" s="8" t="s">
        <v>70</v>
      </c>
      <c r="E1" s="8" t="s">
        <v>637</v>
      </c>
      <c r="F1" s="8" t="s">
        <v>640</v>
      </c>
      <c r="G1" s="8" t="s">
        <v>576</v>
      </c>
      <c r="H1" s="8" t="s">
        <v>600</v>
      </c>
      <c r="I1" s="8" t="s">
        <v>611</v>
      </c>
      <c r="J1" s="8" t="s">
        <v>612</v>
      </c>
      <c r="K1" s="8" t="s">
        <v>581</v>
      </c>
      <c r="L1" s="8" t="s">
        <v>593</v>
      </c>
      <c r="M1" s="8" t="s">
        <v>582</v>
      </c>
      <c r="N1" s="8" t="s">
        <v>594</v>
      </c>
      <c r="O1" s="8" t="s">
        <v>583</v>
      </c>
      <c r="P1" s="8" t="s">
        <v>595</v>
      </c>
      <c r="Q1" s="8" t="s">
        <v>584</v>
      </c>
      <c r="R1" s="8" t="s">
        <v>596</v>
      </c>
      <c r="S1" s="8" t="s">
        <v>579</v>
      </c>
      <c r="T1" s="8" t="s">
        <v>590</v>
      </c>
      <c r="U1" s="8" t="s">
        <v>580</v>
      </c>
      <c r="V1" s="8" t="s">
        <v>591</v>
      </c>
      <c r="W1" s="8" t="s">
        <v>574</v>
      </c>
      <c r="X1" s="8" t="s">
        <v>592</v>
      </c>
      <c r="Y1" s="8" t="s">
        <v>585</v>
      </c>
      <c r="Z1" s="8" t="s">
        <v>597</v>
      </c>
      <c r="AA1" s="8" t="s">
        <v>586</v>
      </c>
      <c r="AB1" s="8" t="s">
        <v>598</v>
      </c>
      <c r="AC1" s="8" t="s">
        <v>587</v>
      </c>
      <c r="AD1" s="8" t="s">
        <v>599</v>
      </c>
      <c r="AE1" s="8" t="s">
        <v>619</v>
      </c>
      <c r="AF1" s="8" t="s">
        <v>620</v>
      </c>
      <c r="AG1" s="8" t="s">
        <v>621</v>
      </c>
      <c r="AH1" s="8" t="s">
        <v>622</v>
      </c>
      <c r="AI1" s="8" t="s">
        <v>623</v>
      </c>
      <c r="AJ1" s="8" t="s">
        <v>624</v>
      </c>
      <c r="AK1" s="8" t="s">
        <v>625</v>
      </c>
      <c r="AL1" s="8" t="s">
        <v>626</v>
      </c>
      <c r="AM1" s="8" t="s">
        <v>627</v>
      </c>
      <c r="AN1" s="8" t="s">
        <v>628</v>
      </c>
      <c r="AO1" s="8" t="s">
        <v>614</v>
      </c>
      <c r="AP1" s="8" t="s">
        <v>615</v>
      </c>
      <c r="AQ1" s="8" t="s">
        <v>616</v>
      </c>
      <c r="AR1" s="8" t="s">
        <v>617</v>
      </c>
      <c r="AS1" s="8" t="s">
        <v>601</v>
      </c>
      <c r="AT1" s="8" t="s">
        <v>603</v>
      </c>
      <c r="AU1" s="8" t="s">
        <v>602</v>
      </c>
      <c r="AV1" s="8" t="s">
        <v>604</v>
      </c>
      <c r="AW1" s="8" t="s">
        <v>609</v>
      </c>
      <c r="AX1" s="8" t="s">
        <v>605</v>
      </c>
      <c r="AY1" s="8" t="s">
        <v>606</v>
      </c>
      <c r="AZ1" s="8" t="s">
        <v>607</v>
      </c>
      <c r="BA1" s="8" t="s">
        <v>608</v>
      </c>
      <c r="BB1" s="8" t="s">
        <v>610</v>
      </c>
    </row>
    <row r="2" spans="1:54">
      <c r="A2" s="8">
        <v>201253025</v>
      </c>
      <c r="B2" s="14" t="s">
        <v>131</v>
      </c>
      <c r="C2" s="8" t="s">
        <v>168</v>
      </c>
      <c r="D2" s="8" t="s">
        <v>169</v>
      </c>
      <c r="E2" s="8" t="s">
        <v>493</v>
      </c>
      <c r="F2" s="8" t="s">
        <v>638</v>
      </c>
      <c r="G2" s="8">
        <v>4.7138863100300004</v>
      </c>
      <c r="H2" s="8">
        <v>6.7225023253000005E-2</v>
      </c>
      <c r="I2" s="9">
        <v>16.593730000000001</v>
      </c>
      <c r="J2" s="9">
        <v>7.1666689999999996E-3</v>
      </c>
      <c r="K2" s="9">
        <v>15.10272</v>
      </c>
      <c r="L2" s="9">
        <v>2.9169809999999999E-3</v>
      </c>
      <c r="M2" s="9">
        <v>14.52759</v>
      </c>
      <c r="N2" s="9">
        <v>3.4310460000000001E-3</v>
      </c>
      <c r="O2" s="9">
        <v>14.35464</v>
      </c>
      <c r="P2" s="9">
        <v>3.0259420000000002E-3</v>
      </c>
      <c r="Q2" s="9">
        <v>14.32704</v>
      </c>
      <c r="R2" s="9">
        <v>4.0540350000000001E-3</v>
      </c>
      <c r="S2" s="8">
        <v>13.458</v>
      </c>
      <c r="T2" s="8">
        <v>3.6999999999999998E-2</v>
      </c>
      <c r="U2" s="8">
        <v>13.129</v>
      </c>
      <c r="V2" s="8">
        <v>0.05</v>
      </c>
      <c r="W2" s="8">
        <v>13.045</v>
      </c>
      <c r="X2" s="8">
        <v>4.3999999999999997E-2</v>
      </c>
      <c r="Y2" s="8">
        <v>13.042999999999999</v>
      </c>
      <c r="Z2" s="8">
        <v>7.1999999999999995E-2</v>
      </c>
      <c r="AA2" s="8">
        <v>13.069000000000001</v>
      </c>
      <c r="AB2" s="8">
        <v>7.2999999999999995E-2</v>
      </c>
      <c r="AC2" s="8">
        <v>12.061999999999999</v>
      </c>
      <c r="AD2" s="8" t="s">
        <v>493</v>
      </c>
      <c r="AE2" s="8">
        <v>179.332673</v>
      </c>
      <c r="AF2" s="8">
        <v>-3.1618080000000002</v>
      </c>
      <c r="AG2" s="8">
        <v>0.09</v>
      </c>
      <c r="AH2" s="8">
        <v>0.06</v>
      </c>
      <c r="AI2" s="8">
        <v>0</v>
      </c>
      <c r="AJ2" s="8">
        <v>179.33143200000001</v>
      </c>
      <c r="AK2" s="8">
        <v>-3.1621220000000001</v>
      </c>
      <c r="AL2" s="8">
        <v>0.09</v>
      </c>
      <c r="AM2" s="8">
        <v>0.06</v>
      </c>
      <c r="AN2" s="8">
        <v>0</v>
      </c>
      <c r="AO2" s="9">
        <v>179.33267748959901</v>
      </c>
      <c r="AP2" s="9">
        <v>-3.1618173849018301</v>
      </c>
      <c r="AQ2" s="9">
        <v>179.331409559663</v>
      </c>
      <c r="AR2" s="9">
        <v>-3.1621323652667299</v>
      </c>
      <c r="AS2" s="8">
        <v>179.33271070000001</v>
      </c>
      <c r="AT2" s="8">
        <v>5.3100000000000001E-2</v>
      </c>
      <c r="AU2" s="8">
        <v>-3.1618331</v>
      </c>
      <c r="AV2" s="8">
        <v>3.9600000000000003E-2</v>
      </c>
      <c r="AW2" s="8">
        <v>1.6899999999999998E-2</v>
      </c>
      <c r="AX2" s="8">
        <v>179.33137110000001</v>
      </c>
      <c r="AY2" s="8">
        <v>0.13969999999999999</v>
      </c>
      <c r="AZ2" s="8">
        <v>-3.1621850999999999</v>
      </c>
      <c r="BA2" s="8">
        <v>0.10050000000000001</v>
      </c>
      <c r="BB2" s="8">
        <v>5.6599999999999998E-2</v>
      </c>
    </row>
    <row r="3" spans="1:54">
      <c r="A3" s="8">
        <v>201295312</v>
      </c>
      <c r="B3" s="14" t="s">
        <v>570</v>
      </c>
      <c r="C3" s="8" t="s">
        <v>187</v>
      </c>
      <c r="D3" s="8" t="s">
        <v>188</v>
      </c>
      <c r="E3" s="8" t="s">
        <v>493</v>
      </c>
      <c r="F3" s="8" t="s">
        <v>638</v>
      </c>
      <c r="G3" s="8">
        <v>7.5667296182200001</v>
      </c>
      <c r="H3" s="8">
        <v>5.9558470098999998E-2</v>
      </c>
      <c r="I3" s="9">
        <v>23.812950000000001</v>
      </c>
      <c r="J3" s="9">
        <v>0.70654530000000004</v>
      </c>
      <c r="K3" s="9">
        <v>20.720569999999999</v>
      </c>
      <c r="L3" s="9">
        <v>2.959372E-2</v>
      </c>
      <c r="M3" s="9">
        <v>19.185700000000001</v>
      </c>
      <c r="N3" s="9">
        <v>1.3073599999999999E-2</v>
      </c>
      <c r="O3" s="9">
        <v>17.56157</v>
      </c>
      <c r="P3" s="9">
        <v>6.6411969999999997E-3</v>
      </c>
      <c r="Q3" s="9">
        <v>16.809539999999998</v>
      </c>
      <c r="R3" s="9">
        <v>1.0849279999999999E-2</v>
      </c>
      <c r="S3" s="8">
        <v>15.22</v>
      </c>
      <c r="T3" s="8">
        <v>7.5999999999999998E-2</v>
      </c>
      <c r="U3" s="8">
        <v>14.491</v>
      </c>
      <c r="V3" s="8">
        <v>7.6999999999999999E-2</v>
      </c>
      <c r="W3" s="8">
        <v>14.443</v>
      </c>
      <c r="X3" s="8">
        <v>9.5000000000000001E-2</v>
      </c>
      <c r="Y3" s="8">
        <v>13.916</v>
      </c>
      <c r="Z3" s="8">
        <v>0.17100000000000001</v>
      </c>
      <c r="AA3" s="8">
        <v>13.884</v>
      </c>
      <c r="AB3" s="8">
        <v>0.16600000000000001</v>
      </c>
      <c r="AC3" s="8">
        <v>12.442</v>
      </c>
      <c r="AD3" s="8" t="s">
        <v>493</v>
      </c>
      <c r="AE3" s="8">
        <v>174.01162400000001</v>
      </c>
      <c r="AF3" s="8">
        <v>-2.520858</v>
      </c>
      <c r="AG3" s="8">
        <v>0.08</v>
      </c>
      <c r="AH3" s="8">
        <v>7.0000000000000007E-2</v>
      </c>
      <c r="AI3" s="8">
        <v>90</v>
      </c>
      <c r="AJ3" s="8">
        <v>174.01024200000001</v>
      </c>
      <c r="AK3" s="8">
        <v>-2.5225330000000001</v>
      </c>
      <c r="AL3" s="8">
        <v>0.8</v>
      </c>
      <c r="AM3" s="8">
        <v>7.0000000000000007E-2</v>
      </c>
      <c r="AN3" s="8">
        <v>88</v>
      </c>
      <c r="AO3" s="9">
        <v>174.01162765150099</v>
      </c>
      <c r="AP3" s="9">
        <v>-2.5209818058994098</v>
      </c>
      <c r="AQ3" s="9">
        <v>174.01022530829499</v>
      </c>
      <c r="AR3" s="9">
        <v>-2.52252606507875</v>
      </c>
      <c r="AS3" s="8">
        <v>174.01161519999999</v>
      </c>
      <c r="AT3" s="8">
        <v>4.0399999999999998E-2</v>
      </c>
      <c r="AU3" s="8">
        <v>-2.5209114000000001</v>
      </c>
      <c r="AV3" s="8">
        <v>3.8600000000000002E-2</v>
      </c>
      <c r="AW3" s="8">
        <v>1.54E-2</v>
      </c>
      <c r="AX3" s="8">
        <v>174.0105308</v>
      </c>
      <c r="AY3" s="8">
        <v>0.26979999999999998</v>
      </c>
      <c r="AZ3" s="8">
        <v>-2.5221871999999999</v>
      </c>
      <c r="BA3" s="8">
        <v>0.34</v>
      </c>
      <c r="BB3" s="8">
        <v>0.20369999999999999</v>
      </c>
    </row>
    <row r="4" spans="1:54">
      <c r="A4" s="7">
        <v>201546283</v>
      </c>
      <c r="B4" s="3" t="s">
        <v>570</v>
      </c>
      <c r="C4" s="7" t="s">
        <v>274</v>
      </c>
      <c r="D4" s="7" t="s">
        <v>275</v>
      </c>
      <c r="E4" s="8" t="s">
        <v>493</v>
      </c>
      <c r="F4" s="8" t="s">
        <v>643</v>
      </c>
      <c r="G4" s="8">
        <v>2.98</v>
      </c>
      <c r="H4" s="8">
        <v>0.05</v>
      </c>
      <c r="I4" s="8" t="s">
        <v>493</v>
      </c>
      <c r="J4" s="8" t="s">
        <v>493</v>
      </c>
      <c r="K4" s="8" t="s">
        <v>493</v>
      </c>
      <c r="L4" s="8" t="s">
        <v>493</v>
      </c>
      <c r="M4" s="8" t="s">
        <v>493</v>
      </c>
      <c r="N4" s="8" t="s">
        <v>493</v>
      </c>
      <c r="O4" s="8" t="s">
        <v>493</v>
      </c>
      <c r="P4" s="8" t="s">
        <v>493</v>
      </c>
      <c r="Q4" s="8" t="s">
        <v>493</v>
      </c>
      <c r="R4" s="8" t="s">
        <v>493</v>
      </c>
      <c r="S4" s="8" t="s">
        <v>493</v>
      </c>
      <c r="T4" s="8" t="s">
        <v>493</v>
      </c>
      <c r="U4" s="8" t="s">
        <v>493</v>
      </c>
      <c r="V4" s="8" t="s">
        <v>493</v>
      </c>
      <c r="W4" s="8">
        <v>14.349</v>
      </c>
      <c r="X4" s="8">
        <v>2.3E-2</v>
      </c>
      <c r="Y4" s="8" t="s">
        <v>493</v>
      </c>
      <c r="Z4" s="8" t="s">
        <v>493</v>
      </c>
      <c r="AA4" s="8" t="s">
        <v>493</v>
      </c>
      <c r="AB4" s="8" t="s">
        <v>493</v>
      </c>
      <c r="AC4" s="8" t="s">
        <v>493</v>
      </c>
      <c r="AD4" s="8" t="s">
        <v>493</v>
      </c>
      <c r="AE4" s="8" t="s">
        <v>493</v>
      </c>
      <c r="AF4" s="8" t="s">
        <v>493</v>
      </c>
      <c r="AG4" s="8" t="s">
        <v>493</v>
      </c>
      <c r="AH4" s="8" t="s">
        <v>493</v>
      </c>
      <c r="AI4" s="8" t="s">
        <v>493</v>
      </c>
      <c r="AJ4" s="8" t="s">
        <v>493</v>
      </c>
      <c r="AK4" s="8" t="s">
        <v>493</v>
      </c>
      <c r="AL4" s="8" t="s">
        <v>493</v>
      </c>
      <c r="AM4" s="8" t="s">
        <v>493</v>
      </c>
      <c r="AN4" s="8" t="s">
        <v>493</v>
      </c>
      <c r="AO4" s="8" t="s">
        <v>493</v>
      </c>
      <c r="AP4" s="8" t="s">
        <v>493</v>
      </c>
      <c r="AQ4" s="8" t="s">
        <v>493</v>
      </c>
      <c r="AR4" s="8" t="s">
        <v>493</v>
      </c>
      <c r="AS4" s="8" t="s">
        <v>493</v>
      </c>
      <c r="AT4" s="8" t="s">
        <v>493</v>
      </c>
      <c r="AU4" s="8" t="s">
        <v>493</v>
      </c>
      <c r="AV4" s="8" t="s">
        <v>493</v>
      </c>
      <c r="AW4" s="8" t="s">
        <v>493</v>
      </c>
      <c r="AX4" s="8" t="s">
        <v>493</v>
      </c>
      <c r="AY4" s="8" t="s">
        <v>493</v>
      </c>
      <c r="AZ4" s="8" t="s">
        <v>493</v>
      </c>
      <c r="BA4" s="8" t="s">
        <v>493</v>
      </c>
      <c r="BB4" s="8" t="s">
        <v>493</v>
      </c>
    </row>
    <row r="5" spans="1:54">
      <c r="A5" s="7">
        <v>201828749</v>
      </c>
      <c r="B5" s="3" t="s">
        <v>570</v>
      </c>
      <c r="C5" s="7" t="s">
        <v>424</v>
      </c>
      <c r="D5" s="7" t="s">
        <v>425</v>
      </c>
      <c r="E5" s="8" t="s">
        <v>493</v>
      </c>
      <c r="F5" s="8" t="s">
        <v>643</v>
      </c>
      <c r="G5" s="8">
        <v>2.46</v>
      </c>
      <c r="H5" s="8">
        <v>0.04</v>
      </c>
      <c r="I5" s="8" t="s">
        <v>493</v>
      </c>
      <c r="J5" s="8" t="s">
        <v>493</v>
      </c>
      <c r="K5" s="8" t="s">
        <v>493</v>
      </c>
      <c r="L5" s="8" t="s">
        <v>493</v>
      </c>
      <c r="M5" s="8" t="s">
        <v>493</v>
      </c>
      <c r="N5" s="8" t="s">
        <v>493</v>
      </c>
      <c r="O5" s="8" t="s">
        <v>493</v>
      </c>
      <c r="P5" s="8" t="s">
        <v>493</v>
      </c>
      <c r="Q5" s="8" t="s">
        <v>493</v>
      </c>
      <c r="R5" s="8" t="s">
        <v>493</v>
      </c>
      <c r="S5" s="8">
        <v>11.592000000000001</v>
      </c>
      <c r="T5" s="8">
        <v>3.2000000000000001E-2</v>
      </c>
      <c r="U5" s="8">
        <v>11.396000000000001</v>
      </c>
      <c r="V5" s="8">
        <v>4.2000000000000003E-2</v>
      </c>
      <c r="W5" s="8">
        <v>11.038</v>
      </c>
      <c r="X5" s="8">
        <v>2.8000000000000001E-2</v>
      </c>
      <c r="Y5" s="8" t="s">
        <v>493</v>
      </c>
      <c r="Z5" s="8" t="s">
        <v>493</v>
      </c>
      <c r="AA5" s="8" t="s">
        <v>493</v>
      </c>
      <c r="AB5" s="8" t="s">
        <v>493</v>
      </c>
      <c r="AC5" s="8" t="s">
        <v>493</v>
      </c>
      <c r="AD5" s="8" t="s">
        <v>493</v>
      </c>
      <c r="AE5" s="8" t="s">
        <v>493</v>
      </c>
      <c r="AF5" s="8" t="s">
        <v>493</v>
      </c>
      <c r="AG5" s="8" t="s">
        <v>493</v>
      </c>
      <c r="AH5" s="8" t="s">
        <v>493</v>
      </c>
      <c r="AI5" s="8" t="s">
        <v>493</v>
      </c>
      <c r="AJ5" s="8" t="s">
        <v>493</v>
      </c>
      <c r="AK5" s="8" t="s">
        <v>493</v>
      </c>
      <c r="AL5" s="8" t="s">
        <v>493</v>
      </c>
      <c r="AM5" s="8" t="s">
        <v>493</v>
      </c>
      <c r="AN5" s="8" t="s">
        <v>493</v>
      </c>
      <c r="AO5" s="8" t="s">
        <v>493</v>
      </c>
      <c r="AP5" s="8" t="s">
        <v>493</v>
      </c>
      <c r="AQ5" s="8" t="s">
        <v>493</v>
      </c>
      <c r="AR5" s="8" t="s">
        <v>493</v>
      </c>
      <c r="AS5" s="8" t="s">
        <v>493</v>
      </c>
      <c r="AT5" s="8" t="s">
        <v>493</v>
      </c>
      <c r="AU5" s="8" t="s">
        <v>493</v>
      </c>
      <c r="AV5" s="8" t="s">
        <v>493</v>
      </c>
      <c r="AW5" s="8" t="s">
        <v>493</v>
      </c>
      <c r="AX5" s="8" t="s">
        <v>493</v>
      </c>
      <c r="AY5" s="8" t="s">
        <v>493</v>
      </c>
      <c r="AZ5" s="8" t="s">
        <v>493</v>
      </c>
      <c r="BA5" s="8" t="s">
        <v>493</v>
      </c>
      <c r="BB5" s="8" t="s">
        <v>493</v>
      </c>
    </row>
    <row r="6" spans="1:54">
      <c r="A6" s="7">
        <v>201862715</v>
      </c>
      <c r="B6" s="3" t="s">
        <v>497</v>
      </c>
      <c r="C6" s="7" t="s">
        <v>435</v>
      </c>
      <c r="D6" s="7" t="s">
        <v>436</v>
      </c>
      <c r="E6" s="8" t="s">
        <v>493</v>
      </c>
      <c r="F6" s="8" t="s">
        <v>644</v>
      </c>
      <c r="G6" s="8">
        <v>1.48</v>
      </c>
      <c r="H6" s="8">
        <v>0.01</v>
      </c>
      <c r="I6" s="8" t="s">
        <v>493</v>
      </c>
      <c r="J6" s="8" t="s">
        <v>493</v>
      </c>
      <c r="K6" s="8" t="s">
        <v>493</v>
      </c>
      <c r="L6" s="8" t="s">
        <v>493</v>
      </c>
      <c r="M6" s="8" t="s">
        <v>493</v>
      </c>
      <c r="N6" s="8" t="s">
        <v>493</v>
      </c>
      <c r="O6" s="8" t="s">
        <v>493</v>
      </c>
      <c r="P6" s="8" t="s">
        <v>493</v>
      </c>
      <c r="Q6" s="8" t="s">
        <v>493</v>
      </c>
      <c r="R6" s="8" t="s">
        <v>493</v>
      </c>
      <c r="S6" s="8" t="s">
        <v>493</v>
      </c>
      <c r="T6" s="8" t="s">
        <v>493</v>
      </c>
      <c r="U6" s="8" t="s">
        <v>493</v>
      </c>
      <c r="V6" s="8" t="s">
        <v>493</v>
      </c>
      <c r="W6" s="8" t="s">
        <v>493</v>
      </c>
      <c r="X6" s="8" t="s">
        <v>493</v>
      </c>
      <c r="Y6" s="8" t="s">
        <v>493</v>
      </c>
      <c r="Z6" s="8" t="s">
        <v>493</v>
      </c>
      <c r="AA6" s="8" t="s">
        <v>493</v>
      </c>
      <c r="AB6" s="8" t="s">
        <v>493</v>
      </c>
      <c r="AC6" s="8" t="s">
        <v>493</v>
      </c>
      <c r="AD6" s="8" t="s">
        <v>493</v>
      </c>
      <c r="AE6" s="8" t="s">
        <v>493</v>
      </c>
      <c r="AF6" s="8" t="s">
        <v>493</v>
      </c>
      <c r="AG6" s="8" t="s">
        <v>493</v>
      </c>
      <c r="AH6" s="8" t="s">
        <v>493</v>
      </c>
      <c r="AI6" s="8" t="s">
        <v>493</v>
      </c>
      <c r="AJ6" s="8" t="s">
        <v>493</v>
      </c>
      <c r="AK6" s="8" t="s">
        <v>493</v>
      </c>
      <c r="AL6" s="8" t="s">
        <v>493</v>
      </c>
      <c r="AM6" s="8" t="s">
        <v>493</v>
      </c>
      <c r="AN6" s="8" t="s">
        <v>493</v>
      </c>
      <c r="AO6" s="8" t="s">
        <v>493</v>
      </c>
      <c r="AP6" s="8" t="s">
        <v>493</v>
      </c>
      <c r="AQ6" s="8" t="s">
        <v>493</v>
      </c>
      <c r="AR6" s="8" t="s">
        <v>493</v>
      </c>
      <c r="AS6" s="8" t="s">
        <v>493</v>
      </c>
      <c r="AT6" s="8" t="s">
        <v>493</v>
      </c>
      <c r="AU6" s="8" t="s">
        <v>493</v>
      </c>
      <c r="AV6" s="8" t="s">
        <v>493</v>
      </c>
      <c r="AW6" s="8" t="s">
        <v>493</v>
      </c>
      <c r="AX6" s="8" t="s">
        <v>493</v>
      </c>
      <c r="AY6" s="8" t="s">
        <v>493</v>
      </c>
      <c r="AZ6" s="8" t="s">
        <v>493</v>
      </c>
      <c r="BA6" s="8" t="s">
        <v>493</v>
      </c>
      <c r="BB6" s="8" t="s">
        <v>493</v>
      </c>
    </row>
    <row r="7" spans="1:54">
      <c r="A7" s="8">
        <v>201890494</v>
      </c>
      <c r="B7" s="14" t="s">
        <v>571</v>
      </c>
      <c r="C7" s="8" t="s">
        <v>442</v>
      </c>
      <c r="D7" s="8" t="s">
        <v>443</v>
      </c>
      <c r="E7" s="8" t="s">
        <v>639</v>
      </c>
      <c r="F7" s="8" t="s">
        <v>634</v>
      </c>
      <c r="G7" s="8">
        <v>2.7707442271799998</v>
      </c>
      <c r="H7" s="8">
        <v>0.105565397268</v>
      </c>
      <c r="I7" s="9">
        <v>16.717874118800001</v>
      </c>
      <c r="J7" s="9">
        <v>0.11854080915200001</v>
      </c>
      <c r="K7" s="9">
        <v>16.263275941100002</v>
      </c>
      <c r="L7" s="9">
        <v>1.49146237748E-2</v>
      </c>
      <c r="M7" s="9">
        <v>15.048084301099999</v>
      </c>
      <c r="N7" s="9">
        <v>6.4486473795400002E-3</v>
      </c>
      <c r="O7" s="9">
        <v>15.4137042287</v>
      </c>
      <c r="P7" s="9">
        <v>1.6166034978599999E-2</v>
      </c>
      <c r="Q7" s="9">
        <v>13.3578856757</v>
      </c>
      <c r="R7" s="9">
        <v>9.0512507460999998E-3</v>
      </c>
      <c r="S7" s="8" t="s">
        <v>493</v>
      </c>
      <c r="T7" s="8" t="s">
        <v>493</v>
      </c>
      <c r="U7" s="8" t="s">
        <v>493</v>
      </c>
      <c r="V7" s="8" t="s">
        <v>493</v>
      </c>
      <c r="W7" s="8" t="s">
        <v>493</v>
      </c>
      <c r="X7" s="8" t="s">
        <v>493</v>
      </c>
      <c r="Y7" s="8" t="s">
        <v>493</v>
      </c>
      <c r="Z7" s="8" t="s">
        <v>493</v>
      </c>
      <c r="AA7" s="8" t="s">
        <v>493</v>
      </c>
      <c r="AB7" s="8" t="s">
        <v>493</v>
      </c>
      <c r="AC7" s="8" t="s">
        <v>493</v>
      </c>
      <c r="AD7" s="8" t="s">
        <v>493</v>
      </c>
      <c r="AE7" s="8" t="s">
        <v>493</v>
      </c>
      <c r="AF7" s="8" t="s">
        <v>493</v>
      </c>
      <c r="AG7" s="8" t="s">
        <v>493</v>
      </c>
      <c r="AH7" s="8" t="s">
        <v>493</v>
      </c>
      <c r="AI7" s="8" t="s">
        <v>493</v>
      </c>
      <c r="AJ7" s="8" t="s">
        <v>493</v>
      </c>
      <c r="AK7" s="8" t="s">
        <v>493</v>
      </c>
      <c r="AL7" s="8" t="s">
        <v>493</v>
      </c>
      <c r="AM7" s="8" t="s">
        <v>493</v>
      </c>
      <c r="AN7" s="8" t="s">
        <v>493</v>
      </c>
      <c r="AO7" s="9">
        <v>177.74485300359501</v>
      </c>
      <c r="AP7" s="9">
        <v>7.1248464911250204</v>
      </c>
      <c r="AQ7" s="9">
        <v>177.744098138364</v>
      </c>
      <c r="AR7" s="9">
        <v>7.1246698540284301</v>
      </c>
      <c r="AS7" s="5" t="s">
        <v>493</v>
      </c>
      <c r="AT7" s="5" t="s">
        <v>493</v>
      </c>
      <c r="AU7" s="5" t="s">
        <v>493</v>
      </c>
      <c r="AV7" s="5" t="s">
        <v>493</v>
      </c>
      <c r="AW7" s="5" t="s">
        <v>493</v>
      </c>
      <c r="AX7" s="5" t="s">
        <v>493</v>
      </c>
      <c r="AY7" s="5" t="s">
        <v>493</v>
      </c>
      <c r="AZ7" s="5" t="s">
        <v>493</v>
      </c>
      <c r="BA7" s="5" t="s">
        <v>493</v>
      </c>
      <c r="BB7" s="5" t="s">
        <v>493</v>
      </c>
    </row>
    <row r="8" spans="1:54">
      <c r="A8" s="8">
        <v>204129699</v>
      </c>
      <c r="B8" s="14" t="s">
        <v>571</v>
      </c>
      <c r="C8" s="8" t="s">
        <v>478</v>
      </c>
      <c r="D8" s="8" t="s">
        <v>479</v>
      </c>
      <c r="E8" s="8" t="s">
        <v>493</v>
      </c>
      <c r="F8" s="8" t="s">
        <v>635</v>
      </c>
      <c r="G8" s="8">
        <v>8.1875064400100008</v>
      </c>
      <c r="H8" s="8">
        <v>8.0541642043500006E-2</v>
      </c>
      <c r="I8" s="8" t="s">
        <v>493</v>
      </c>
      <c r="J8" s="8" t="s">
        <v>493</v>
      </c>
      <c r="K8" s="8" t="s">
        <v>493</v>
      </c>
      <c r="L8" s="8" t="s">
        <v>493</v>
      </c>
      <c r="M8" s="8" t="s">
        <v>493</v>
      </c>
      <c r="N8" s="8" t="s">
        <v>493</v>
      </c>
      <c r="O8" s="8" t="s">
        <v>493</v>
      </c>
      <c r="P8" s="8" t="s">
        <v>493</v>
      </c>
      <c r="Q8" s="8" t="s">
        <v>493</v>
      </c>
      <c r="R8" s="8" t="s">
        <v>493</v>
      </c>
      <c r="S8" s="8">
        <v>15.009</v>
      </c>
      <c r="T8" s="8">
        <v>8.4000000000000005E-2</v>
      </c>
      <c r="U8" s="8">
        <v>14.462</v>
      </c>
      <c r="V8" s="8">
        <v>0.11799999999999999</v>
      </c>
      <c r="W8" s="8">
        <v>14.146000000000001</v>
      </c>
      <c r="X8" s="8">
        <v>0.111</v>
      </c>
      <c r="Y8" s="8" t="s">
        <v>493</v>
      </c>
      <c r="Z8" s="8" t="s">
        <v>493</v>
      </c>
      <c r="AA8" s="8" t="s">
        <v>493</v>
      </c>
      <c r="AB8" s="8" t="s">
        <v>493</v>
      </c>
      <c r="AC8" s="8" t="s">
        <v>493</v>
      </c>
      <c r="AD8" s="8" t="s">
        <v>493</v>
      </c>
      <c r="AE8" s="8">
        <v>245.440753</v>
      </c>
      <c r="AF8" s="8">
        <v>-23.547789000000002</v>
      </c>
      <c r="AG8" s="8">
        <v>0.06</v>
      </c>
      <c r="AH8" s="8">
        <v>0.06</v>
      </c>
      <c r="AI8" s="8">
        <v>0</v>
      </c>
      <c r="AJ8" s="8">
        <v>245.44270800000001</v>
      </c>
      <c r="AK8" s="8">
        <v>-23.549188999999998</v>
      </c>
      <c r="AL8" s="8">
        <v>7.0000000000000007E-2</v>
      </c>
      <c r="AM8" s="8">
        <v>7.0000000000000007E-2</v>
      </c>
      <c r="AN8" s="8">
        <v>17</v>
      </c>
      <c r="AO8" s="8" t="s">
        <v>493</v>
      </c>
      <c r="AP8" s="8" t="s">
        <v>493</v>
      </c>
      <c r="AQ8" s="8" t="s">
        <v>493</v>
      </c>
      <c r="AR8" s="8" t="s">
        <v>493</v>
      </c>
      <c r="AS8" s="8" t="s">
        <v>493</v>
      </c>
      <c r="AT8" s="8" t="s">
        <v>493</v>
      </c>
      <c r="AU8" s="8" t="s">
        <v>493</v>
      </c>
      <c r="AV8" s="8" t="s">
        <v>493</v>
      </c>
      <c r="AW8" s="8" t="s">
        <v>493</v>
      </c>
      <c r="AX8" s="8" t="s">
        <v>493</v>
      </c>
      <c r="AY8" s="8" t="s">
        <v>493</v>
      </c>
      <c r="AZ8" s="8" t="s">
        <v>493</v>
      </c>
      <c r="BA8" s="8" t="s">
        <v>493</v>
      </c>
      <c r="BB8" s="8" t="s">
        <v>493</v>
      </c>
    </row>
    <row r="9" spans="1:54">
      <c r="H9" s="8">
        <v>201890494</v>
      </c>
      <c r="I9" s="9">
        <v>14.993510000000001</v>
      </c>
      <c r="J9" s="9">
        <v>7.32118E-3</v>
      </c>
      <c r="K9" s="9">
        <v>15.0436</v>
      </c>
      <c r="L9" s="9">
        <v>1.3446430000000001E-2</v>
      </c>
      <c r="M9" s="9">
        <v>12.104200000000001</v>
      </c>
      <c r="N9" s="9">
        <v>1.162064E-3</v>
      </c>
      <c r="O9" s="9">
        <v>11.85552</v>
      </c>
      <c r="P9" s="9">
        <v>1.3488949999999999E-3</v>
      </c>
      <c r="Q9" s="9">
        <v>12.765309999999999</v>
      </c>
      <c r="R9" s="9">
        <v>6.7343749999999999E-3</v>
      </c>
      <c r="S9" s="7"/>
      <c r="T9" s="7"/>
      <c r="U9" s="7"/>
      <c r="V9" s="7"/>
      <c r="W9" s="7"/>
      <c r="X9" s="7"/>
    </row>
    <row r="10" spans="1:54">
      <c r="I10" s="8">
        <f>I7-I9</f>
        <v>1.7243641188000005</v>
      </c>
      <c r="K10" s="8">
        <f>K7-K9</f>
        <v>1.219675941100002</v>
      </c>
      <c r="M10" s="8">
        <f>M7-M9</f>
        <v>2.9438843010999989</v>
      </c>
      <c r="O10" s="8">
        <f>O7-O9</f>
        <v>3.5581842287000001</v>
      </c>
      <c r="Q10" s="8">
        <f>Q7-Q9</f>
        <v>0.59257567570000091</v>
      </c>
      <c r="W10" s="7"/>
      <c r="X10" s="7"/>
    </row>
  </sheetData>
  <sortState ref="A2:BB8">
    <sortCondition ref="A2:A8"/>
  </sortState>
  <conditionalFormatting sqref="A1:A5 A9:A1048576">
    <cfRule type="duplicateValues" dxfId="63" priority="16"/>
  </conditionalFormatting>
  <conditionalFormatting sqref="A6">
    <cfRule type="duplicateValues" dxfId="62" priority="7"/>
  </conditionalFormatting>
  <conditionalFormatting sqref="A6">
    <cfRule type="duplicateValues" dxfId="61" priority="8"/>
  </conditionalFormatting>
  <conditionalFormatting sqref="A7">
    <cfRule type="duplicateValues" dxfId="60" priority="5"/>
  </conditionalFormatting>
  <conditionalFormatting sqref="A7">
    <cfRule type="duplicateValues" dxfId="59" priority="6"/>
  </conditionalFormatting>
  <conditionalFormatting sqref="A8">
    <cfRule type="duplicateValues" dxfId="58" priority="3"/>
  </conditionalFormatting>
  <conditionalFormatting sqref="A8">
    <cfRule type="duplicateValues" dxfId="57" priority="4"/>
  </conditionalFormatting>
  <conditionalFormatting sqref="H9">
    <cfRule type="duplicateValues" dxfId="56" priority="1"/>
  </conditionalFormatting>
  <conditionalFormatting sqref="H9">
    <cfRule type="duplicateValues" dxfId="55" priority="2"/>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7"/>
  <sheetViews>
    <sheetView workbookViewId="0">
      <pane xSplit="4" ySplit="1" topLeftCell="E47" activePane="bottomRight" state="frozen"/>
      <selection pane="topRight" activeCell="E1" sqref="E1"/>
      <selection pane="bottomLeft" activeCell="A2" sqref="A2"/>
      <selection pane="bottomRight" activeCell="D70" sqref="D70"/>
    </sheetView>
  </sheetViews>
  <sheetFormatPr baseColWidth="10" defaultRowHeight="15" x14ac:dyDescent="0"/>
  <cols>
    <col min="1" max="2" width="10.83203125" style="11"/>
    <col min="3" max="4" width="11.83203125" style="11" bestFit="1" customWidth="1"/>
    <col min="5" max="8" width="10.83203125" style="3"/>
    <col min="9" max="22" width="10.83203125" style="11"/>
    <col min="23" max="32" width="10.83203125" style="12"/>
    <col min="33" max="16384" width="10.83203125" style="11"/>
  </cols>
  <sheetData>
    <row r="1" spans="1:44">
      <c r="A1" s="7" t="s">
        <v>683</v>
      </c>
      <c r="B1" s="3" t="s">
        <v>573</v>
      </c>
      <c r="C1" s="7" t="s">
        <v>69</v>
      </c>
      <c r="D1" s="8" t="s">
        <v>70</v>
      </c>
      <c r="E1" t="s">
        <v>106</v>
      </c>
      <c r="F1" t="s">
        <v>107</v>
      </c>
      <c r="G1" t="s">
        <v>630</v>
      </c>
      <c r="H1" t="s">
        <v>631</v>
      </c>
      <c r="I1" s="7" t="s">
        <v>632</v>
      </c>
      <c r="J1" s="7" t="s">
        <v>633</v>
      </c>
      <c r="K1" s="7" t="s">
        <v>496</v>
      </c>
      <c r="L1" s="7" t="s">
        <v>494</v>
      </c>
      <c r="M1" s="8" t="s">
        <v>578</v>
      </c>
      <c r="N1" s="8" t="s">
        <v>588</v>
      </c>
      <c r="O1" s="8" t="s">
        <v>495</v>
      </c>
      <c r="P1" s="8" t="s">
        <v>589</v>
      </c>
      <c r="Q1" s="8" t="s">
        <v>694</v>
      </c>
      <c r="R1" s="8" t="s">
        <v>695</v>
      </c>
      <c r="S1" s="8" t="s">
        <v>696</v>
      </c>
      <c r="T1" s="8" t="s">
        <v>697</v>
      </c>
      <c r="U1" s="8" t="s">
        <v>698</v>
      </c>
      <c r="V1" s="8" t="s">
        <v>699</v>
      </c>
      <c r="W1" s="8" t="s">
        <v>684</v>
      </c>
      <c r="X1" s="8" t="s">
        <v>685</v>
      </c>
      <c r="Y1" s="8" t="s">
        <v>686</v>
      </c>
      <c r="Z1" s="8" t="s">
        <v>687</v>
      </c>
      <c r="AA1" s="8" t="s">
        <v>688</v>
      </c>
      <c r="AB1" s="8" t="s">
        <v>689</v>
      </c>
      <c r="AC1" s="8" t="s">
        <v>690</v>
      </c>
      <c r="AD1" s="8" t="s">
        <v>691</v>
      </c>
      <c r="AE1" s="8" t="s">
        <v>692</v>
      </c>
      <c r="AF1" s="8" t="s">
        <v>693</v>
      </c>
      <c r="AG1" s="7" t="s">
        <v>579</v>
      </c>
      <c r="AH1" s="7" t="s">
        <v>590</v>
      </c>
      <c r="AI1" s="7" t="s">
        <v>580</v>
      </c>
      <c r="AJ1" s="7" t="s">
        <v>591</v>
      </c>
      <c r="AK1" s="7" t="s">
        <v>574</v>
      </c>
      <c r="AL1" s="7" t="s">
        <v>592</v>
      </c>
      <c r="AM1" s="7" t="s">
        <v>585</v>
      </c>
      <c r="AN1" s="7" t="s">
        <v>597</v>
      </c>
      <c r="AO1" s="7" t="s">
        <v>586</v>
      </c>
      <c r="AP1" s="7" t="s">
        <v>598</v>
      </c>
      <c r="AQ1" s="7" t="s">
        <v>587</v>
      </c>
      <c r="AR1" s="7" t="s">
        <v>599</v>
      </c>
    </row>
    <row r="2" spans="1:44">
      <c r="A2" s="7">
        <v>201160662</v>
      </c>
      <c r="B2" s="3" t="s">
        <v>571</v>
      </c>
      <c r="C2" s="7" t="s">
        <v>143</v>
      </c>
      <c r="D2" s="8" t="s">
        <v>144</v>
      </c>
      <c r="E2"/>
      <c r="F2"/>
      <c r="G2" s="5" t="s">
        <v>493</v>
      </c>
      <c r="H2" s="5" t="s">
        <v>493</v>
      </c>
      <c r="I2" s="7"/>
      <c r="J2" s="7"/>
      <c r="K2" s="7"/>
      <c r="L2" s="7" t="s">
        <v>647</v>
      </c>
      <c r="M2" s="13">
        <v>12.548</v>
      </c>
      <c r="N2" s="13">
        <v>0</v>
      </c>
      <c r="O2" s="13">
        <v>12.148999999999999</v>
      </c>
      <c r="P2" s="13">
        <v>2.3E-2</v>
      </c>
      <c r="Q2" s="13">
        <v>12.287000000000001</v>
      </c>
      <c r="R2" s="13">
        <v>1.6E-2</v>
      </c>
      <c r="S2" s="13">
        <v>12.05</v>
      </c>
      <c r="T2" s="13">
        <v>0.09</v>
      </c>
      <c r="U2" s="13">
        <v>11.978999999999999</v>
      </c>
      <c r="V2" s="13">
        <v>0.08</v>
      </c>
      <c r="W2" s="9">
        <v>14.731629999999999</v>
      </c>
      <c r="X2" s="9">
        <v>5.5187079999999998E-3</v>
      </c>
      <c r="Y2" s="9">
        <v>12.52688</v>
      </c>
      <c r="Z2" s="9">
        <v>1.1030460000000001E-3</v>
      </c>
      <c r="AA2" s="9">
        <v>12.194990000000001</v>
      </c>
      <c r="AB2" s="9">
        <v>1.2346950000000001E-3</v>
      </c>
      <c r="AC2" s="9">
        <v>12.13674</v>
      </c>
      <c r="AD2" s="9">
        <v>1.3202439999999999E-3</v>
      </c>
      <c r="AE2" s="9">
        <v>13.43624</v>
      </c>
      <c r="AF2" s="9">
        <v>6.7101579999999999E-3</v>
      </c>
      <c r="AG2" s="7">
        <v>11.163</v>
      </c>
      <c r="AH2" s="7">
        <v>2.5999999999999999E-2</v>
      </c>
      <c r="AI2" s="7">
        <v>10.848000000000001</v>
      </c>
      <c r="AJ2" s="7">
        <v>2.5999999999999999E-2</v>
      </c>
      <c r="AK2" s="7">
        <v>10.797000000000001</v>
      </c>
      <c r="AL2" s="7">
        <v>2.4E-2</v>
      </c>
      <c r="AM2" s="7">
        <v>10.711</v>
      </c>
      <c r="AN2" s="7">
        <v>2.3E-2</v>
      </c>
      <c r="AO2" s="7">
        <v>10.688000000000001</v>
      </c>
      <c r="AP2" s="7">
        <v>0.02</v>
      </c>
      <c r="AQ2" s="7">
        <v>10.459</v>
      </c>
      <c r="AR2" s="7">
        <v>8.3000000000000004E-2</v>
      </c>
    </row>
    <row r="3" spans="1:44">
      <c r="A3" s="7">
        <v>201207683</v>
      </c>
      <c r="B3" s="3" t="s">
        <v>571</v>
      </c>
      <c r="C3" s="7" t="s">
        <v>150</v>
      </c>
      <c r="D3" s="8" t="s">
        <v>151</v>
      </c>
      <c r="E3"/>
      <c r="F3" t="s">
        <v>152</v>
      </c>
      <c r="G3" s="5" t="s">
        <v>493</v>
      </c>
      <c r="H3" s="5" t="s">
        <v>493</v>
      </c>
      <c r="I3" s="7">
        <v>78.7</v>
      </c>
      <c r="J3" s="7">
        <v>68.8</v>
      </c>
      <c r="K3" s="7"/>
      <c r="L3" s="7"/>
      <c r="M3" s="13">
        <v>11.603</v>
      </c>
      <c r="N3" s="13">
        <v>2.1999999999999999E-2</v>
      </c>
      <c r="O3" s="13">
        <v>10.823</v>
      </c>
      <c r="P3" s="13">
        <v>1.2E-2</v>
      </c>
      <c r="Q3" s="13">
        <v>11.156000000000001</v>
      </c>
      <c r="R3" s="13">
        <v>0.02</v>
      </c>
      <c r="S3" s="13">
        <v>10.596</v>
      </c>
      <c r="T3" s="13">
        <v>2.5000000000000001E-2</v>
      </c>
      <c r="U3" s="13">
        <v>10.422000000000001</v>
      </c>
      <c r="V3" s="13">
        <v>0.121</v>
      </c>
      <c r="W3" s="9">
        <v>15.024430000000001</v>
      </c>
      <c r="X3" s="9">
        <v>9.7084059999999993E-3</v>
      </c>
      <c r="Y3" s="9">
        <v>11.42475</v>
      </c>
      <c r="Z3" s="9">
        <v>6.045213E-4</v>
      </c>
      <c r="AA3" s="9">
        <v>10.62918</v>
      </c>
      <c r="AB3" s="9">
        <v>4.0553820000000001E-4</v>
      </c>
      <c r="AC3" s="9">
        <v>10.47357</v>
      </c>
      <c r="AD3" s="9">
        <v>7.3504050000000002E-4</v>
      </c>
      <c r="AE3" s="9">
        <v>11.164429999999999</v>
      </c>
      <c r="AF3" s="9">
        <v>2.2639169999999998E-3</v>
      </c>
      <c r="AG3" s="7">
        <v>9.4209999999999994</v>
      </c>
      <c r="AH3" s="7">
        <v>2.4E-2</v>
      </c>
      <c r="AI3" s="7">
        <v>8.8960000000000008</v>
      </c>
      <c r="AJ3" s="7">
        <v>2.1000000000000001E-2</v>
      </c>
      <c r="AK3" s="7">
        <v>8.8870000000000005</v>
      </c>
      <c r="AL3" s="7">
        <v>2.1000000000000001E-2</v>
      </c>
      <c r="AM3" s="7">
        <v>8.8360000000000003</v>
      </c>
      <c r="AN3" s="7">
        <v>2.1999999999999999E-2</v>
      </c>
      <c r="AO3" s="7">
        <v>8.8719999999999999</v>
      </c>
      <c r="AP3" s="7">
        <v>0.02</v>
      </c>
      <c r="AQ3" s="7">
        <v>8.83</v>
      </c>
      <c r="AR3" s="7">
        <v>2.9000000000000001E-2</v>
      </c>
    </row>
    <row r="4" spans="1:44">
      <c r="A4" s="7">
        <v>201208431</v>
      </c>
      <c r="B4" s="3" t="s">
        <v>572</v>
      </c>
      <c r="C4" s="7" t="s">
        <v>157</v>
      </c>
      <c r="D4" s="8" t="s">
        <v>158</v>
      </c>
      <c r="E4"/>
      <c r="F4"/>
      <c r="G4" s="5" t="s">
        <v>493</v>
      </c>
      <c r="H4" s="5" t="s">
        <v>493</v>
      </c>
      <c r="I4" s="7"/>
      <c r="J4" s="7"/>
      <c r="K4" s="7"/>
      <c r="L4" s="7"/>
      <c r="M4" s="13">
        <v>16.225999999999999</v>
      </c>
      <c r="N4" s="13">
        <v>5.3999999999999999E-2</v>
      </c>
      <c r="O4" s="13">
        <v>14.888999999999999</v>
      </c>
      <c r="P4" s="13">
        <v>4.7E-2</v>
      </c>
      <c r="Q4" s="13">
        <v>15.555</v>
      </c>
      <c r="R4" s="13">
        <v>0.04</v>
      </c>
      <c r="S4" s="13">
        <v>14.288</v>
      </c>
      <c r="T4" s="13">
        <v>7.0000000000000007E-2</v>
      </c>
      <c r="U4" s="13">
        <v>13.89</v>
      </c>
      <c r="V4" s="13">
        <v>0.13</v>
      </c>
      <c r="W4" s="9">
        <v>18.241420000000002</v>
      </c>
      <c r="X4" s="9">
        <v>1.4837100000000001E-2</v>
      </c>
      <c r="Y4" s="9">
        <v>15.68648</v>
      </c>
      <c r="Z4" s="9">
        <v>4.641264E-3</v>
      </c>
      <c r="AA4" s="9">
        <v>14.493130000000001</v>
      </c>
      <c r="AB4" s="9">
        <v>7.5970569999999999E-3</v>
      </c>
      <c r="AC4" s="9">
        <v>14.09407</v>
      </c>
      <c r="AD4" s="9">
        <v>1.729352E-3</v>
      </c>
      <c r="AE4" s="9">
        <v>13.534890000000001</v>
      </c>
      <c r="AF4" s="9">
        <v>5.5092259999999999E-3</v>
      </c>
      <c r="AG4" s="7">
        <v>12.367000000000001</v>
      </c>
      <c r="AH4" s="7">
        <v>2.1999999999999999E-2</v>
      </c>
      <c r="AI4" s="7">
        <v>11.747</v>
      </c>
      <c r="AJ4" s="7">
        <v>2.4E-2</v>
      </c>
      <c r="AK4" s="7">
        <v>11.571</v>
      </c>
      <c r="AL4" s="7">
        <v>2.3E-2</v>
      </c>
      <c r="AM4" s="7">
        <v>11.525</v>
      </c>
      <c r="AN4" s="7">
        <v>2.3E-2</v>
      </c>
      <c r="AO4" s="7">
        <v>11.555999999999999</v>
      </c>
      <c r="AP4" s="7">
        <v>2.1999999999999999E-2</v>
      </c>
      <c r="AQ4" s="7">
        <v>11.528</v>
      </c>
      <c r="AR4" s="7">
        <v>0.22</v>
      </c>
    </row>
    <row r="5" spans="1:44">
      <c r="A5" s="7">
        <v>201246763</v>
      </c>
      <c r="B5" s="3" t="s">
        <v>571</v>
      </c>
      <c r="C5" s="7" t="s">
        <v>162</v>
      </c>
      <c r="D5" s="8" t="s">
        <v>163</v>
      </c>
      <c r="E5"/>
      <c r="F5" t="s">
        <v>164</v>
      </c>
      <c r="G5" s="5" t="s">
        <v>493</v>
      </c>
      <c r="H5" s="5" t="s">
        <v>493</v>
      </c>
      <c r="I5" s="7"/>
      <c r="J5" s="7"/>
      <c r="L5" s="7"/>
      <c r="M5" s="13">
        <v>12.612</v>
      </c>
      <c r="N5" s="13">
        <v>2.5999999999999999E-2</v>
      </c>
      <c r="O5" s="13">
        <v>12.006</v>
      </c>
      <c r="P5" s="13">
        <v>3.5000000000000003E-2</v>
      </c>
      <c r="Q5" s="13">
        <v>12.266</v>
      </c>
      <c r="R5" s="13">
        <v>1.7000000000000001E-2</v>
      </c>
      <c r="S5" s="13">
        <v>11.912000000000001</v>
      </c>
      <c r="T5" s="13">
        <v>1.0999999999999999E-2</v>
      </c>
      <c r="U5" s="13">
        <v>11.792999999999999</v>
      </c>
      <c r="V5" s="13">
        <v>3.3000000000000002E-2</v>
      </c>
      <c r="W5" s="9">
        <v>14.247199999999999</v>
      </c>
      <c r="X5" s="9">
        <v>3.7155159999999999E-3</v>
      </c>
      <c r="Y5" s="9">
        <v>12.541040000000001</v>
      </c>
      <c r="Z5" s="9">
        <v>1.440474E-3</v>
      </c>
      <c r="AA5" s="9">
        <v>13.77901</v>
      </c>
      <c r="AB5" s="9">
        <v>8.2409849999999993E-3</v>
      </c>
      <c r="AC5" s="9">
        <v>13.685890000000001</v>
      </c>
      <c r="AD5" s="9">
        <v>8.9033940000000002E-3</v>
      </c>
      <c r="AE5" s="9">
        <v>12.616809999999999</v>
      </c>
      <c r="AF5" s="9">
        <v>4.5125720000000003E-3</v>
      </c>
      <c r="AG5" s="7">
        <v>10.968999999999999</v>
      </c>
      <c r="AH5" s="7">
        <v>2.4E-2</v>
      </c>
      <c r="AI5" s="7">
        <v>10.695</v>
      </c>
      <c r="AJ5" s="7">
        <v>2.1000000000000001E-2</v>
      </c>
      <c r="AK5" s="7">
        <v>10.669</v>
      </c>
      <c r="AL5" s="7">
        <v>2.3E-2</v>
      </c>
      <c r="AM5" s="7">
        <v>10.601000000000001</v>
      </c>
      <c r="AN5" s="7">
        <v>2.3E-2</v>
      </c>
      <c r="AO5" s="7">
        <v>10.643000000000001</v>
      </c>
      <c r="AP5" s="7">
        <v>0.02</v>
      </c>
      <c r="AQ5" s="7">
        <v>10.388</v>
      </c>
      <c r="AR5" s="7">
        <v>7.8E-2</v>
      </c>
    </row>
    <row r="6" spans="1:44">
      <c r="A6" s="7">
        <v>201253025</v>
      </c>
      <c r="B6" s="3" t="s">
        <v>131</v>
      </c>
      <c r="C6" s="7" t="s">
        <v>168</v>
      </c>
      <c r="D6" s="8" t="s">
        <v>169</v>
      </c>
      <c r="E6"/>
      <c r="F6"/>
      <c r="G6" s="5" t="s">
        <v>493</v>
      </c>
      <c r="H6" s="5" t="s">
        <v>493</v>
      </c>
      <c r="I6" s="7"/>
      <c r="J6" s="7"/>
      <c r="K6" s="7" t="s">
        <v>641</v>
      </c>
      <c r="M6" s="13">
        <v>13.611000000000001</v>
      </c>
      <c r="N6" s="13">
        <v>0.115</v>
      </c>
      <c r="O6" s="13">
        <v>12.957000000000001</v>
      </c>
      <c r="P6" s="13">
        <v>0.13700000000000001</v>
      </c>
      <c r="Q6" s="13">
        <v>13.233000000000001</v>
      </c>
      <c r="R6" s="13">
        <v>0.11</v>
      </c>
      <c r="S6" s="13">
        <v>12.791</v>
      </c>
      <c r="T6" s="13">
        <v>0.11899999999999999</v>
      </c>
      <c r="U6" s="13">
        <v>12.696999999999999</v>
      </c>
      <c r="V6" s="13">
        <v>0.14799999999999999</v>
      </c>
      <c r="W6" s="9">
        <v>14.813980000000001</v>
      </c>
      <c r="X6" s="9">
        <v>3.6683520000000002E-3</v>
      </c>
      <c r="Y6" s="9">
        <v>14.395720000000001</v>
      </c>
      <c r="Z6" s="9">
        <v>8.2409739999999999E-3</v>
      </c>
      <c r="AA6" s="9">
        <v>15.101850000000001</v>
      </c>
      <c r="AB6" s="9">
        <v>1.1262650000000001E-2</v>
      </c>
      <c r="AC6" s="9">
        <v>14.0326</v>
      </c>
      <c r="AD6" s="9">
        <v>9.8340170000000005E-3</v>
      </c>
      <c r="AE6" s="9">
        <v>13.03627</v>
      </c>
      <c r="AF6" s="9">
        <v>4.145859E-3</v>
      </c>
      <c r="AG6" s="7">
        <v>11.935</v>
      </c>
      <c r="AH6" s="7">
        <v>3.5999999999999997E-2</v>
      </c>
      <c r="AI6" s="7">
        <v>11.635999999999999</v>
      </c>
      <c r="AJ6" s="7">
        <v>0.04</v>
      </c>
      <c r="AK6" s="7">
        <v>11.563000000000001</v>
      </c>
      <c r="AL6" s="7">
        <v>2.9000000000000001E-2</v>
      </c>
      <c r="AM6" s="7">
        <v>11.538</v>
      </c>
      <c r="AN6" s="7">
        <v>2.7E-2</v>
      </c>
      <c r="AO6" s="7">
        <v>11.596</v>
      </c>
      <c r="AP6" s="7">
        <v>2.8000000000000001E-2</v>
      </c>
      <c r="AQ6" s="7">
        <v>11.369</v>
      </c>
      <c r="AR6" s="7">
        <v>0.25900000000000001</v>
      </c>
    </row>
    <row r="7" spans="1:44">
      <c r="A7" s="7">
        <v>201257461</v>
      </c>
      <c r="B7" s="3" t="s">
        <v>492</v>
      </c>
      <c r="C7" s="7" t="s">
        <v>174</v>
      </c>
      <c r="D7" s="8" t="s">
        <v>175</v>
      </c>
      <c r="E7"/>
      <c r="F7" t="s">
        <v>176</v>
      </c>
      <c r="G7" s="5" t="s">
        <v>493</v>
      </c>
      <c r="H7" s="5" t="s">
        <v>493</v>
      </c>
      <c r="I7" s="7"/>
      <c r="J7" s="7"/>
      <c r="K7" s="7"/>
      <c r="L7" s="7"/>
      <c r="M7" s="13">
        <v>12.818</v>
      </c>
      <c r="N7" s="13">
        <v>0.02</v>
      </c>
      <c r="O7" s="13">
        <v>11.749000000000001</v>
      </c>
      <c r="P7" s="13">
        <v>3.3000000000000002E-2</v>
      </c>
      <c r="Q7" s="13">
        <v>12.241</v>
      </c>
      <c r="R7" s="13">
        <v>3.9E-2</v>
      </c>
      <c r="S7" s="13">
        <v>11.488</v>
      </c>
      <c r="T7" s="13">
        <v>1.0999999999999999E-2</v>
      </c>
      <c r="U7" s="13">
        <v>11.189</v>
      </c>
      <c r="V7" s="13">
        <v>0.02</v>
      </c>
      <c r="W7" s="9">
        <v>15.49375</v>
      </c>
      <c r="X7" s="9">
        <v>6.406864E-3</v>
      </c>
      <c r="Y7" s="9">
        <v>12.474729999999999</v>
      </c>
      <c r="Z7" s="9">
        <v>1.0196179999999999E-3</v>
      </c>
      <c r="AA7" s="9">
        <v>14.161709999999999</v>
      </c>
      <c r="AB7" s="9">
        <v>8.9398719999999997E-3</v>
      </c>
      <c r="AC7" s="9">
        <v>13.182840000000001</v>
      </c>
      <c r="AD7" s="9">
        <v>8.9033729999999991E-3</v>
      </c>
      <c r="AE7" s="9">
        <v>11.491720000000001</v>
      </c>
      <c r="AF7" s="9">
        <v>2.8497930000000002E-3</v>
      </c>
      <c r="AG7" s="7">
        <v>9.9939999999999998</v>
      </c>
      <c r="AH7" s="7">
        <v>2.3E-2</v>
      </c>
      <c r="AI7" s="7">
        <v>9.4789999999999992</v>
      </c>
      <c r="AJ7" s="7">
        <v>2.4E-2</v>
      </c>
      <c r="AK7" s="7">
        <v>9.3680000000000003</v>
      </c>
      <c r="AL7" s="7">
        <v>2.3E-2</v>
      </c>
      <c r="AM7" s="7">
        <v>9.2840000000000007</v>
      </c>
      <c r="AN7" s="7">
        <v>2.1999999999999999E-2</v>
      </c>
      <c r="AO7" s="7">
        <v>9.3859999999999992</v>
      </c>
      <c r="AP7" s="7">
        <v>0.02</v>
      </c>
      <c r="AQ7" s="7">
        <v>9.2840000000000007</v>
      </c>
      <c r="AR7" s="7">
        <v>3.6999999999999998E-2</v>
      </c>
    </row>
    <row r="8" spans="1:44">
      <c r="A8" s="7">
        <v>201270464</v>
      </c>
      <c r="B8" s="3" t="s">
        <v>571</v>
      </c>
      <c r="C8" s="7" t="s">
        <v>180</v>
      </c>
      <c r="D8" s="8" t="s">
        <v>181</v>
      </c>
      <c r="E8">
        <v>55390</v>
      </c>
      <c r="F8" t="s">
        <v>183</v>
      </c>
      <c r="G8" s="7">
        <v>0.55000000000000004</v>
      </c>
      <c r="H8" s="7">
        <v>1.68</v>
      </c>
      <c r="I8" s="7">
        <v>-11.6</v>
      </c>
      <c r="J8" s="7">
        <v>13.2</v>
      </c>
      <c r="K8" s="7"/>
      <c r="L8" s="7" t="s">
        <v>648</v>
      </c>
      <c r="M8" s="13">
        <v>9.82</v>
      </c>
      <c r="N8" s="13">
        <v>0.56599999999999995</v>
      </c>
      <c r="O8" s="13">
        <v>9.1159999999999997</v>
      </c>
      <c r="P8" s="13">
        <v>0</v>
      </c>
      <c r="Q8" s="13">
        <v>9.6539999999999999</v>
      </c>
      <c r="R8" s="13">
        <v>0.65400000000000003</v>
      </c>
      <c r="S8" s="13">
        <v>9.0920000000000005</v>
      </c>
      <c r="T8" s="13">
        <v>0</v>
      </c>
      <c r="U8" s="13">
        <v>9.1590000000000007</v>
      </c>
      <c r="V8" s="13">
        <v>0</v>
      </c>
      <c r="W8" s="9">
        <v>10.59895</v>
      </c>
      <c r="X8" s="9">
        <v>4.8561159999999998E-4</v>
      </c>
      <c r="Y8" s="9">
        <v>12.15085</v>
      </c>
      <c r="Z8" s="9">
        <v>4.9104370000000001E-3</v>
      </c>
      <c r="AA8" s="9">
        <v>12.17229</v>
      </c>
      <c r="AB8" s="9">
        <v>7.5229629999999997E-3</v>
      </c>
      <c r="AC8" s="9">
        <v>11.247909999999999</v>
      </c>
      <c r="AD8" s="9">
        <v>5.514227E-3</v>
      </c>
      <c r="AE8" s="9">
        <v>9.6709429999999994</v>
      </c>
      <c r="AF8" s="9">
        <v>1.101011E-3</v>
      </c>
      <c r="AG8" s="7">
        <v>8.5259999999999998</v>
      </c>
      <c r="AH8" s="7">
        <v>3.4000000000000002E-2</v>
      </c>
      <c r="AI8" s="7">
        <v>8.4870000000000001</v>
      </c>
      <c r="AJ8" s="7">
        <v>4.2000000000000003E-2</v>
      </c>
      <c r="AK8" s="7">
        <v>8.4380000000000006</v>
      </c>
      <c r="AL8" s="7">
        <v>2.3E-2</v>
      </c>
      <c r="AM8" s="7">
        <v>8.3940000000000001</v>
      </c>
      <c r="AN8" s="7">
        <v>2.3E-2</v>
      </c>
      <c r="AO8" s="7">
        <v>8.423</v>
      </c>
      <c r="AP8" s="7">
        <v>0.02</v>
      </c>
      <c r="AQ8" s="7">
        <v>8.4239999999999995</v>
      </c>
      <c r="AR8" s="7">
        <v>2.4E-2</v>
      </c>
    </row>
    <row r="9" spans="1:44">
      <c r="A9" s="7">
        <v>201295312</v>
      </c>
      <c r="B9" s="3" t="s">
        <v>570</v>
      </c>
      <c r="C9" s="7" t="s">
        <v>187</v>
      </c>
      <c r="D9" s="8" t="s">
        <v>188</v>
      </c>
      <c r="E9"/>
      <c r="F9"/>
      <c r="G9" s="5" t="s">
        <v>493</v>
      </c>
      <c r="H9" s="5" t="s">
        <v>493</v>
      </c>
      <c r="I9" s="7"/>
      <c r="J9" s="7"/>
      <c r="K9" s="7" t="s">
        <v>641</v>
      </c>
      <c r="L9" s="7"/>
      <c r="M9" s="13">
        <v>12.782999999999999</v>
      </c>
      <c r="N9" s="13">
        <v>3.5999999999999997E-2</v>
      </c>
      <c r="O9" s="13">
        <v>12.19</v>
      </c>
      <c r="P9" s="13">
        <v>0.123</v>
      </c>
      <c r="Q9" s="13">
        <v>12.413</v>
      </c>
      <c r="R9" s="13">
        <v>3.1E-2</v>
      </c>
      <c r="S9" s="13">
        <v>12.084</v>
      </c>
      <c r="T9" s="13">
        <v>0.09</v>
      </c>
      <c r="U9" s="13">
        <v>12.013999999999999</v>
      </c>
      <c r="V9" s="13">
        <v>0.20499999999999999</v>
      </c>
      <c r="W9" s="9">
        <v>15.090400000000001</v>
      </c>
      <c r="X9" s="9">
        <v>6.3622990000000001E-3</v>
      </c>
      <c r="Y9" s="9">
        <v>12.67135</v>
      </c>
      <c r="Z9" s="9">
        <v>1.1429000000000001E-3</v>
      </c>
      <c r="AA9" s="9">
        <v>14.51928</v>
      </c>
      <c r="AB9" s="9">
        <v>9.8291750000000008E-3</v>
      </c>
      <c r="AC9" s="9">
        <v>13.97476</v>
      </c>
      <c r="AD9" s="9">
        <v>9.2093279999999993E-3</v>
      </c>
      <c r="AE9" s="9">
        <v>13.391389999999999</v>
      </c>
      <c r="AF9" s="9">
        <v>9.2490360000000004E-3</v>
      </c>
      <c r="AG9" s="7">
        <v>11.018000000000001</v>
      </c>
      <c r="AH9" s="7">
        <v>2.5999999999999999E-2</v>
      </c>
      <c r="AI9" s="7">
        <v>10.696</v>
      </c>
      <c r="AJ9" s="7">
        <v>2.1000000000000001E-2</v>
      </c>
      <c r="AK9" s="7">
        <v>10.693</v>
      </c>
      <c r="AL9" s="7">
        <v>2.4E-2</v>
      </c>
      <c r="AM9" s="7">
        <v>10.635</v>
      </c>
      <c r="AN9" s="7">
        <v>2.4E-2</v>
      </c>
      <c r="AO9" s="7">
        <v>10.685</v>
      </c>
      <c r="AP9" s="7">
        <v>2.1999999999999999E-2</v>
      </c>
      <c r="AQ9" s="7">
        <v>10.747999999999999</v>
      </c>
      <c r="AR9" s="7">
        <v>0.11600000000000001</v>
      </c>
    </row>
    <row r="10" spans="1:44">
      <c r="A10" s="7">
        <v>201324549</v>
      </c>
      <c r="B10" s="3" t="s">
        <v>571</v>
      </c>
      <c r="C10" s="7" t="s">
        <v>192</v>
      </c>
      <c r="D10" s="8" t="s">
        <v>193</v>
      </c>
      <c r="E10"/>
      <c r="F10" t="s">
        <v>194</v>
      </c>
      <c r="G10" s="5" t="s">
        <v>493</v>
      </c>
      <c r="H10" s="5" t="s">
        <v>493</v>
      </c>
      <c r="I10" s="7"/>
      <c r="J10" s="7"/>
      <c r="K10" s="7"/>
      <c r="L10" s="7"/>
      <c r="M10" s="13">
        <v>12.68</v>
      </c>
      <c r="N10" s="13">
        <v>2.4E-2</v>
      </c>
      <c r="O10" s="13">
        <v>12.212</v>
      </c>
      <c r="P10" s="13">
        <v>4.3999999999999997E-2</v>
      </c>
      <c r="Q10" s="13">
        <v>12.411</v>
      </c>
      <c r="R10" s="13">
        <v>2.7E-2</v>
      </c>
      <c r="S10" s="13">
        <v>12.076000000000001</v>
      </c>
      <c r="T10" s="13">
        <v>2.8000000000000001E-2</v>
      </c>
      <c r="U10" s="13">
        <v>11.994</v>
      </c>
      <c r="V10" s="13">
        <v>5.3999999999999999E-2</v>
      </c>
      <c r="W10" s="9">
        <v>14.840590000000001</v>
      </c>
      <c r="X10" s="9">
        <v>6.0644619999999996E-3</v>
      </c>
      <c r="Y10" s="9">
        <v>14.966570000000001</v>
      </c>
      <c r="Z10" s="9">
        <v>1.1149549999999999E-2</v>
      </c>
      <c r="AA10" s="9">
        <v>12.22527</v>
      </c>
      <c r="AB10" s="9">
        <v>1.1768239999999999E-3</v>
      </c>
      <c r="AC10" s="9">
        <v>12.092879999999999</v>
      </c>
      <c r="AD10" s="9">
        <v>7.8304039999999996E-4</v>
      </c>
      <c r="AE10" s="9">
        <v>13.15218</v>
      </c>
      <c r="AF10" s="9">
        <v>6.5121270000000004E-3</v>
      </c>
      <c r="AG10" s="7">
        <v>11.236000000000001</v>
      </c>
      <c r="AH10" s="7">
        <v>2.9000000000000001E-2</v>
      </c>
      <c r="AI10" s="7">
        <v>10.99</v>
      </c>
      <c r="AJ10" s="7">
        <v>2.4E-2</v>
      </c>
      <c r="AK10" s="7">
        <v>10.89</v>
      </c>
      <c r="AL10" s="7">
        <v>2.5999999999999999E-2</v>
      </c>
      <c r="AM10" s="7">
        <v>10.88</v>
      </c>
      <c r="AN10" s="7">
        <v>2.3E-2</v>
      </c>
      <c r="AO10" s="7">
        <v>10.906000000000001</v>
      </c>
      <c r="AP10" s="7">
        <v>0.02</v>
      </c>
      <c r="AQ10" s="7">
        <v>11.015000000000001</v>
      </c>
      <c r="AR10" s="7">
        <v>0.155</v>
      </c>
    </row>
    <row r="11" spans="1:44">
      <c r="A11" s="7">
        <v>201338508</v>
      </c>
      <c r="B11" s="3" t="s">
        <v>572</v>
      </c>
      <c r="C11" s="7" t="s">
        <v>199</v>
      </c>
      <c r="D11" s="8" t="s">
        <v>200</v>
      </c>
      <c r="E11"/>
      <c r="F11"/>
      <c r="G11" s="5" t="s">
        <v>493</v>
      </c>
      <c r="H11" s="5" t="s">
        <v>493</v>
      </c>
      <c r="I11" s="7"/>
      <c r="J11" s="7"/>
      <c r="K11" s="7"/>
      <c r="L11" s="7"/>
      <c r="M11" s="13">
        <v>16.295999999999999</v>
      </c>
      <c r="N11" s="13">
        <v>6.9000000000000006E-2</v>
      </c>
      <c r="O11" s="13">
        <v>14.912000000000001</v>
      </c>
      <c r="P11" s="13">
        <v>2.5999999999999999E-2</v>
      </c>
      <c r="Q11" s="13">
        <v>15.622999999999999</v>
      </c>
      <c r="R11" s="13">
        <v>0.05</v>
      </c>
      <c r="S11" s="13">
        <v>14.334</v>
      </c>
      <c r="T11" s="13">
        <v>1.6E-2</v>
      </c>
      <c r="U11" s="13">
        <v>13.792</v>
      </c>
      <c r="V11" s="13">
        <v>0.05</v>
      </c>
      <c r="W11" s="9">
        <v>17.990480000000002</v>
      </c>
      <c r="X11" s="9">
        <v>1.4349209999999999E-2</v>
      </c>
      <c r="Y11" s="9">
        <v>15.92205</v>
      </c>
      <c r="Z11" s="9">
        <v>4.2276800000000002E-3</v>
      </c>
      <c r="AA11" s="9">
        <v>14.482200000000001</v>
      </c>
      <c r="AB11" s="9">
        <v>3.3572189999999998E-3</v>
      </c>
      <c r="AC11" s="9">
        <v>14.181290000000001</v>
      </c>
      <c r="AD11" s="9">
        <v>4.3368349999999998E-3</v>
      </c>
      <c r="AE11" s="9">
        <v>13.77055</v>
      </c>
      <c r="AF11" s="9">
        <v>4.1171589999999996E-3</v>
      </c>
      <c r="AG11" s="7">
        <v>12.449</v>
      </c>
      <c r="AH11" s="7">
        <v>0.03</v>
      </c>
      <c r="AI11" s="7">
        <v>11.757999999999999</v>
      </c>
      <c r="AJ11" s="7">
        <v>2.1000000000000001E-2</v>
      </c>
      <c r="AK11" s="7">
        <v>11.595000000000001</v>
      </c>
      <c r="AL11" s="7">
        <v>2.3E-2</v>
      </c>
      <c r="AM11" s="7">
        <v>11.496</v>
      </c>
      <c r="AN11" s="7">
        <v>2.4E-2</v>
      </c>
      <c r="AO11" s="7">
        <v>11.51</v>
      </c>
      <c r="AP11" s="7">
        <v>2.1999999999999999E-2</v>
      </c>
      <c r="AQ11" s="7">
        <v>11.023999999999999</v>
      </c>
      <c r="AR11" s="7">
        <v>0.13800000000000001</v>
      </c>
    </row>
    <row r="12" spans="1:44">
      <c r="A12" s="7">
        <v>201367065</v>
      </c>
      <c r="B12" s="3" t="s">
        <v>572</v>
      </c>
      <c r="C12" s="7" t="s">
        <v>205</v>
      </c>
      <c r="D12" s="8" t="s">
        <v>206</v>
      </c>
      <c r="E12"/>
      <c r="F12"/>
      <c r="G12" s="5" t="s">
        <v>493</v>
      </c>
      <c r="H12" s="5" t="s">
        <v>493</v>
      </c>
      <c r="I12" s="7"/>
      <c r="J12" s="7"/>
      <c r="K12" s="7"/>
      <c r="L12" s="7"/>
      <c r="M12" s="13">
        <v>13.526999999999999</v>
      </c>
      <c r="N12" s="13">
        <v>0.04</v>
      </c>
      <c r="O12" s="13">
        <v>12.167999999999999</v>
      </c>
      <c r="P12" s="13">
        <v>8.9999999999999993E-3</v>
      </c>
      <c r="Q12" s="13">
        <v>12.867000000000001</v>
      </c>
      <c r="R12" s="13">
        <v>2.1999999999999999E-2</v>
      </c>
      <c r="S12" s="13">
        <v>11.573</v>
      </c>
      <c r="T12" s="13">
        <v>1.7999999999999999E-2</v>
      </c>
      <c r="U12" s="13">
        <v>10.946999999999999</v>
      </c>
      <c r="V12" s="13">
        <v>0.13500000000000001</v>
      </c>
      <c r="W12" s="9">
        <v>15.71984</v>
      </c>
      <c r="X12" s="9">
        <v>6.0234210000000002E-3</v>
      </c>
      <c r="Y12" s="9">
        <v>13.02097</v>
      </c>
      <c r="Z12" s="9">
        <v>1.006269E-3</v>
      </c>
      <c r="AA12" s="9">
        <v>11.674569999999999</v>
      </c>
      <c r="AB12" s="9">
        <v>7.9046159999999999E-4</v>
      </c>
      <c r="AC12" s="9">
        <v>10.9702</v>
      </c>
      <c r="AD12" s="9">
        <v>6.939658E-4</v>
      </c>
      <c r="AE12" s="9">
        <v>12.82193</v>
      </c>
      <c r="AF12" s="9">
        <v>1.045953E-2</v>
      </c>
      <c r="AG12" s="7">
        <v>9.4209999999999994</v>
      </c>
      <c r="AH12" s="7">
        <v>2.7E-2</v>
      </c>
      <c r="AI12" s="7">
        <v>8.8049999999999997</v>
      </c>
      <c r="AJ12" s="7">
        <v>4.3999999999999997E-2</v>
      </c>
      <c r="AK12" s="7">
        <v>8.5609999999999999</v>
      </c>
      <c r="AL12" s="7">
        <v>2.3E-2</v>
      </c>
      <c r="AM12" s="7">
        <v>8.4429999999999996</v>
      </c>
      <c r="AN12" s="7">
        <v>2.1999999999999999E-2</v>
      </c>
      <c r="AO12" s="7">
        <v>8.4239999999999995</v>
      </c>
      <c r="AP12" s="7">
        <v>1.9E-2</v>
      </c>
      <c r="AQ12" s="7">
        <v>8.3219999999999992</v>
      </c>
      <c r="AR12" s="7">
        <v>2.1000000000000001E-2</v>
      </c>
    </row>
    <row r="13" spans="1:44">
      <c r="A13" s="7">
        <v>201384232</v>
      </c>
      <c r="B13" s="3" t="s">
        <v>572</v>
      </c>
      <c r="C13" s="7" t="s">
        <v>211</v>
      </c>
      <c r="D13" s="8" t="s">
        <v>212</v>
      </c>
      <c r="E13"/>
      <c r="F13"/>
      <c r="G13" s="5" t="s">
        <v>493</v>
      </c>
      <c r="H13" s="5" t="s">
        <v>493</v>
      </c>
      <c r="I13" s="7"/>
      <c r="J13" s="7"/>
      <c r="K13" s="7"/>
      <c r="L13" s="7"/>
      <c r="M13" s="13">
        <v>13.333</v>
      </c>
      <c r="N13" s="13">
        <v>2.5000000000000001E-2</v>
      </c>
      <c r="O13" s="13">
        <v>12.647</v>
      </c>
      <c r="P13" s="13">
        <v>0.05</v>
      </c>
      <c r="Q13" s="13">
        <v>12.935</v>
      </c>
      <c r="R13" s="13">
        <v>5.8000000000000003E-2</v>
      </c>
      <c r="S13" s="13">
        <v>12.52</v>
      </c>
      <c r="T13" s="13">
        <v>0</v>
      </c>
      <c r="U13" s="13">
        <v>12.393000000000001</v>
      </c>
      <c r="V13" s="13">
        <v>2.4E-2</v>
      </c>
      <c r="W13" s="9">
        <v>14.971220000000001</v>
      </c>
      <c r="X13" s="9">
        <v>5.6745609999999998E-3</v>
      </c>
      <c r="Y13" s="9">
        <v>14.99296</v>
      </c>
      <c r="Z13" s="9">
        <v>1.053077E-2</v>
      </c>
      <c r="AA13" s="9">
        <v>12.56967</v>
      </c>
      <c r="AB13" s="9">
        <v>1.672635E-3</v>
      </c>
      <c r="AC13" s="9">
        <v>12.43183</v>
      </c>
      <c r="AD13" s="9">
        <v>1.4070580000000001E-3</v>
      </c>
      <c r="AE13" s="9">
        <v>13.30334</v>
      </c>
      <c r="AF13" s="9">
        <v>6.6871810000000004E-3</v>
      </c>
      <c r="AG13" s="7">
        <v>11.44</v>
      </c>
      <c r="AH13" s="7">
        <v>2.4E-2</v>
      </c>
      <c r="AI13" s="7">
        <v>11.09</v>
      </c>
      <c r="AJ13" s="7">
        <v>2.1000000000000001E-2</v>
      </c>
      <c r="AK13" s="7">
        <v>11.069000000000001</v>
      </c>
      <c r="AL13" s="7">
        <v>0.02</v>
      </c>
      <c r="AM13" s="7">
        <v>11.016999999999999</v>
      </c>
      <c r="AN13" s="7">
        <v>2.4E-2</v>
      </c>
      <c r="AO13" s="7">
        <v>11.058</v>
      </c>
      <c r="AP13" s="7">
        <v>2.1000000000000001E-2</v>
      </c>
      <c r="AQ13" s="7">
        <v>11.085000000000001</v>
      </c>
      <c r="AR13" s="7">
        <v>0.13400000000000001</v>
      </c>
    </row>
    <row r="14" spans="1:44">
      <c r="A14" s="7">
        <v>201393098</v>
      </c>
      <c r="B14" s="3" t="s">
        <v>572</v>
      </c>
      <c r="C14" s="7" t="s">
        <v>216</v>
      </c>
      <c r="D14" s="8" t="s">
        <v>217</v>
      </c>
      <c r="E14"/>
      <c r="F14"/>
      <c r="G14" s="5" t="s">
        <v>493</v>
      </c>
      <c r="H14" s="5" t="s">
        <v>493</v>
      </c>
      <c r="I14" s="7"/>
      <c r="J14" s="7"/>
      <c r="K14" s="7"/>
      <c r="L14" s="7"/>
      <c r="M14" s="13">
        <v>13.901999999999999</v>
      </c>
      <c r="N14" s="13">
        <v>3.5999999999999997E-2</v>
      </c>
      <c r="O14" s="13">
        <v>13.212999999999999</v>
      </c>
      <c r="P14" s="13">
        <v>0.03</v>
      </c>
      <c r="Q14" s="13">
        <v>13.545</v>
      </c>
      <c r="R14" s="13">
        <v>5.6000000000000001E-2</v>
      </c>
      <c r="S14" s="13">
        <v>13.023999999999999</v>
      </c>
      <c r="T14" s="13">
        <v>3.5000000000000003E-2</v>
      </c>
      <c r="U14" s="13">
        <v>12.845000000000001</v>
      </c>
      <c r="V14" s="13">
        <v>4.5999999999999999E-2</v>
      </c>
      <c r="W14" s="9">
        <v>15.48394</v>
      </c>
      <c r="X14" s="9">
        <v>6.9686840000000002E-3</v>
      </c>
      <c r="Y14" s="9">
        <v>13.91545</v>
      </c>
      <c r="Z14" s="9">
        <v>2.5926579999999999E-3</v>
      </c>
      <c r="AA14" s="9">
        <v>13.13458</v>
      </c>
      <c r="AB14" s="9">
        <v>1.550966E-3</v>
      </c>
      <c r="AC14" s="9">
        <v>14.605560000000001</v>
      </c>
      <c r="AD14" s="9">
        <v>1.196739E-2</v>
      </c>
      <c r="AE14" s="9">
        <v>13.729889999999999</v>
      </c>
      <c r="AF14" s="9">
        <v>7.8531669999999994E-3</v>
      </c>
      <c r="AG14" s="7">
        <v>11.952</v>
      </c>
      <c r="AH14" s="7">
        <v>2.1999999999999999E-2</v>
      </c>
      <c r="AI14" s="7">
        <v>11.628</v>
      </c>
      <c r="AJ14" s="7">
        <v>2.3E-2</v>
      </c>
      <c r="AK14" s="7">
        <v>11.564</v>
      </c>
      <c r="AL14" s="7">
        <v>2.1000000000000001E-2</v>
      </c>
      <c r="AM14" s="7">
        <v>11.526999999999999</v>
      </c>
      <c r="AN14" s="7">
        <v>2.3E-2</v>
      </c>
      <c r="AO14" s="7">
        <v>11.571999999999999</v>
      </c>
      <c r="AP14" s="7">
        <v>2.1000000000000001E-2</v>
      </c>
      <c r="AQ14" s="7">
        <v>11.554</v>
      </c>
      <c r="AR14" s="7">
        <v>0.23300000000000001</v>
      </c>
    </row>
    <row r="15" spans="1:44">
      <c r="A15" s="7">
        <v>201403446</v>
      </c>
      <c r="B15" s="3" t="s">
        <v>570</v>
      </c>
      <c r="C15" s="7" t="s">
        <v>221</v>
      </c>
      <c r="D15" s="8" t="s">
        <v>222</v>
      </c>
      <c r="E15"/>
      <c r="F15"/>
      <c r="G15" s="5" t="s">
        <v>493</v>
      </c>
      <c r="H15" s="5" t="s">
        <v>493</v>
      </c>
      <c r="I15" s="7"/>
      <c r="J15" s="7"/>
      <c r="K15" s="7"/>
      <c r="L15" s="7" t="s">
        <v>618</v>
      </c>
      <c r="M15" s="13">
        <v>12.486000000000001</v>
      </c>
      <c r="N15" s="13">
        <v>1.4999999999999999E-2</v>
      </c>
      <c r="O15" s="13">
        <v>12.031000000000001</v>
      </c>
      <c r="P15" s="13">
        <v>0.02</v>
      </c>
      <c r="Q15" s="13">
        <v>12.18</v>
      </c>
      <c r="R15" s="13">
        <v>1.2E-2</v>
      </c>
      <c r="S15" s="13">
        <v>11.945</v>
      </c>
      <c r="T15" s="13">
        <v>4.9000000000000002E-2</v>
      </c>
      <c r="U15" s="13">
        <v>11.861000000000001</v>
      </c>
      <c r="V15" s="13">
        <v>4.3999999999999997E-2</v>
      </c>
      <c r="W15" s="8" t="s">
        <v>493</v>
      </c>
      <c r="X15" s="8" t="s">
        <v>493</v>
      </c>
      <c r="Y15" s="13">
        <v>12.18</v>
      </c>
      <c r="Z15" s="13">
        <v>1.2E-2</v>
      </c>
      <c r="AA15" s="13">
        <v>11.945</v>
      </c>
      <c r="AB15" s="13">
        <v>4.9000000000000002E-2</v>
      </c>
      <c r="AC15" s="13">
        <v>11.861000000000001</v>
      </c>
      <c r="AD15" s="13">
        <v>4.3999999999999997E-2</v>
      </c>
      <c r="AE15" s="8" t="s">
        <v>493</v>
      </c>
      <c r="AF15" s="8" t="s">
        <v>493</v>
      </c>
      <c r="AG15" s="7">
        <v>11.045999999999999</v>
      </c>
      <c r="AH15" s="7">
        <v>2.5999999999999999E-2</v>
      </c>
      <c r="AI15" s="7">
        <v>10.760999999999999</v>
      </c>
      <c r="AJ15" s="7">
        <v>2.1000000000000001E-2</v>
      </c>
      <c r="AK15" s="7">
        <v>10.781000000000001</v>
      </c>
      <c r="AL15" s="7">
        <v>2.4E-2</v>
      </c>
      <c r="AM15" s="7">
        <v>10.693</v>
      </c>
      <c r="AN15" s="7">
        <v>2.4E-2</v>
      </c>
      <c r="AO15" s="7">
        <v>10.733000000000001</v>
      </c>
      <c r="AP15" s="7">
        <v>2.1000000000000001E-2</v>
      </c>
      <c r="AQ15" s="7">
        <v>10.494</v>
      </c>
      <c r="AR15" s="7">
        <v>8.3000000000000004E-2</v>
      </c>
    </row>
    <row r="16" spans="1:44">
      <c r="A16" s="7">
        <v>201407812</v>
      </c>
      <c r="B16" s="3" t="s">
        <v>571</v>
      </c>
      <c r="C16" s="7" t="s">
        <v>226</v>
      </c>
      <c r="D16" s="8" t="s">
        <v>227</v>
      </c>
      <c r="E16"/>
      <c r="F16"/>
      <c r="G16" s="5" t="s">
        <v>493</v>
      </c>
      <c r="H16" s="5" t="s">
        <v>493</v>
      </c>
      <c r="I16" s="7"/>
      <c r="J16" s="7"/>
      <c r="K16" s="7"/>
      <c r="L16" s="7"/>
      <c r="M16" s="13">
        <v>12.577999999999999</v>
      </c>
      <c r="N16" s="13">
        <v>6.0000000000000001E-3</v>
      </c>
      <c r="O16" s="13">
        <v>11.968</v>
      </c>
      <c r="P16" s="13">
        <v>1.9E-2</v>
      </c>
      <c r="Q16" s="13">
        <v>12.206</v>
      </c>
      <c r="R16" s="13">
        <v>1.9E-2</v>
      </c>
      <c r="S16" s="13">
        <v>11.811</v>
      </c>
      <c r="T16" s="13">
        <v>5.0999999999999997E-2</v>
      </c>
      <c r="U16" s="13">
        <v>11.718999999999999</v>
      </c>
      <c r="V16" s="13">
        <v>7.0000000000000007E-2</v>
      </c>
      <c r="W16" s="9">
        <v>15.42426</v>
      </c>
      <c r="X16" s="9">
        <v>8.5475570000000008E-3</v>
      </c>
      <c r="Y16" s="9">
        <v>12.599209999999999</v>
      </c>
      <c r="Z16" s="9">
        <v>9.0433600000000005E-4</v>
      </c>
      <c r="AA16" s="9">
        <v>11.855700000000001</v>
      </c>
      <c r="AB16" s="9">
        <v>5.8963449999999997E-4</v>
      </c>
      <c r="AC16" s="9">
        <v>11.74086</v>
      </c>
      <c r="AD16" s="9">
        <v>1.0391899999999999E-3</v>
      </c>
      <c r="AE16" s="9">
        <v>13.773199999999999</v>
      </c>
      <c r="AF16" s="9">
        <v>1.044352E-2</v>
      </c>
      <c r="AG16" s="7">
        <v>10.795999999999999</v>
      </c>
      <c r="AH16" s="7">
        <v>2.7E-2</v>
      </c>
      <c r="AI16" s="7">
        <v>10.457000000000001</v>
      </c>
      <c r="AJ16" s="7">
        <v>2.1000000000000001E-2</v>
      </c>
      <c r="AK16" s="7">
        <v>10.339</v>
      </c>
      <c r="AL16" s="7">
        <v>2.4E-2</v>
      </c>
      <c r="AM16" s="7">
        <v>10.340999999999999</v>
      </c>
      <c r="AN16" s="7">
        <v>2.3E-2</v>
      </c>
      <c r="AO16" s="7">
        <v>10.381</v>
      </c>
      <c r="AP16" s="7">
        <v>0.02</v>
      </c>
      <c r="AQ16" s="7">
        <v>10.347</v>
      </c>
      <c r="AR16" s="7">
        <v>0.10199999999999999</v>
      </c>
    </row>
    <row r="17" spans="1:44">
      <c r="A17" s="7">
        <v>201408204</v>
      </c>
      <c r="B17" s="3" t="s">
        <v>131</v>
      </c>
      <c r="C17" s="7" t="s">
        <v>231</v>
      </c>
      <c r="D17" s="8" t="s">
        <v>232</v>
      </c>
      <c r="E17"/>
      <c r="F17" t="s">
        <v>233</v>
      </c>
      <c r="G17" s="5" t="s">
        <v>493</v>
      </c>
      <c r="H17" s="5" t="s">
        <v>493</v>
      </c>
      <c r="I17" s="7"/>
      <c r="J17" s="7"/>
      <c r="K17" s="7"/>
      <c r="L17" s="7"/>
      <c r="M17" s="13">
        <v>12.624000000000001</v>
      </c>
      <c r="N17" s="13">
        <v>2.4E-2</v>
      </c>
      <c r="O17" s="13">
        <v>11.996</v>
      </c>
      <c r="P17" s="13">
        <v>1.9E-2</v>
      </c>
      <c r="Q17" s="13">
        <v>12.256</v>
      </c>
      <c r="R17" s="13">
        <v>0.01</v>
      </c>
      <c r="S17" s="13">
        <v>11.835000000000001</v>
      </c>
      <c r="T17" s="13">
        <v>0</v>
      </c>
      <c r="U17" s="13">
        <v>11.694000000000001</v>
      </c>
      <c r="V17" s="13">
        <v>2.1000000000000001E-2</v>
      </c>
      <c r="W17" s="9">
        <v>15.061529999999999</v>
      </c>
      <c r="X17" s="9">
        <v>8.2538309999999997E-3</v>
      </c>
      <c r="Y17" s="9">
        <v>12.41038</v>
      </c>
      <c r="Z17" s="9">
        <v>8.9387319999999996E-4</v>
      </c>
      <c r="AA17" s="9">
        <v>11.909599999999999</v>
      </c>
      <c r="AB17" s="9">
        <v>6.8656939999999997E-4</v>
      </c>
      <c r="AC17" s="9">
        <v>11.742649999999999</v>
      </c>
      <c r="AD17" s="9">
        <v>1.4422009999999999E-3</v>
      </c>
      <c r="AE17" s="9">
        <v>12.68458</v>
      </c>
      <c r="AF17" s="9">
        <v>6.3177229999999999E-3</v>
      </c>
      <c r="AG17" s="7">
        <v>10.781000000000001</v>
      </c>
      <c r="AH17" s="7">
        <v>2.5999999999999999E-2</v>
      </c>
      <c r="AI17" s="7">
        <v>10.492000000000001</v>
      </c>
      <c r="AJ17" s="7">
        <v>2.3E-2</v>
      </c>
      <c r="AK17" s="7">
        <v>10.423999999999999</v>
      </c>
      <c r="AL17" s="7">
        <v>2.1000000000000001E-2</v>
      </c>
      <c r="AM17" s="7">
        <v>10.446999999999999</v>
      </c>
      <c r="AN17" s="7">
        <v>2.3E-2</v>
      </c>
      <c r="AO17" s="7">
        <v>10.487</v>
      </c>
      <c r="AP17" s="7">
        <v>2.1000000000000001E-2</v>
      </c>
      <c r="AQ17" s="7">
        <v>10.372</v>
      </c>
      <c r="AR17" s="7">
        <v>8.8999999999999996E-2</v>
      </c>
    </row>
    <row r="18" spans="1:44">
      <c r="A18" s="7">
        <v>201445392</v>
      </c>
      <c r="B18" s="3" t="s">
        <v>570</v>
      </c>
      <c r="C18" s="7" t="s">
        <v>237</v>
      </c>
      <c r="D18" s="8" t="s">
        <v>238</v>
      </c>
      <c r="E18"/>
      <c r="F18"/>
      <c r="G18" s="5" t="s">
        <v>493</v>
      </c>
      <c r="H18" s="5" t="s">
        <v>493</v>
      </c>
      <c r="I18" s="7"/>
      <c r="J18" s="7"/>
      <c r="K18" s="7"/>
      <c r="L18" s="7"/>
      <c r="M18" s="13">
        <v>15.726000000000001</v>
      </c>
      <c r="N18" s="13">
        <v>2.1000000000000001E-2</v>
      </c>
      <c r="O18" s="13">
        <v>14.609</v>
      </c>
      <c r="P18" s="13">
        <v>3.3000000000000002E-2</v>
      </c>
      <c r="Q18" s="13">
        <v>15.189</v>
      </c>
      <c r="R18" s="13">
        <v>4.2999999999999997E-2</v>
      </c>
      <c r="S18" s="13">
        <v>14.288</v>
      </c>
      <c r="T18" s="13">
        <v>0.02</v>
      </c>
      <c r="U18" s="13">
        <v>13.962999999999999</v>
      </c>
      <c r="V18" s="13">
        <v>1.7999999999999999E-2</v>
      </c>
      <c r="W18" s="9">
        <v>17.330719999999999</v>
      </c>
      <c r="X18" s="9">
        <v>1.016631E-2</v>
      </c>
      <c r="Y18" s="9">
        <v>15.112869999999999</v>
      </c>
      <c r="Z18" s="9">
        <v>3.659317E-3</v>
      </c>
      <c r="AA18" s="9">
        <v>14.280860000000001</v>
      </c>
      <c r="AB18" s="9">
        <v>4.0471420000000001E-3</v>
      </c>
      <c r="AC18" s="9">
        <v>14.30331</v>
      </c>
      <c r="AD18" s="9">
        <v>1.0610400000000001E-3</v>
      </c>
      <c r="AE18" s="9">
        <v>13.84507</v>
      </c>
      <c r="AF18" s="9">
        <v>4.5932289999999999E-3</v>
      </c>
      <c r="AG18" s="7">
        <v>12.829000000000001</v>
      </c>
      <c r="AH18" s="7">
        <v>2.5999999999999999E-2</v>
      </c>
      <c r="AI18" s="7">
        <v>12.318</v>
      </c>
      <c r="AJ18" s="7">
        <v>0.03</v>
      </c>
      <c r="AK18" s="7">
        <v>12.244999999999999</v>
      </c>
      <c r="AL18" s="7">
        <v>0.03</v>
      </c>
      <c r="AM18" s="7">
        <v>12.159000000000001</v>
      </c>
      <c r="AN18" s="7">
        <v>2.1999999999999999E-2</v>
      </c>
      <c r="AO18" s="7">
        <v>12.215</v>
      </c>
      <c r="AP18" s="7">
        <v>2.4E-2</v>
      </c>
      <c r="AQ18" s="7">
        <v>11.78</v>
      </c>
      <c r="AR18" s="7" t="s">
        <v>493</v>
      </c>
    </row>
    <row r="19" spans="1:44">
      <c r="A19" s="7">
        <v>201458798</v>
      </c>
      <c r="B19" s="3" t="s">
        <v>571</v>
      </c>
      <c r="C19" s="7" t="s">
        <v>243</v>
      </c>
      <c r="D19" s="8" t="s">
        <v>244</v>
      </c>
      <c r="E19"/>
      <c r="F19"/>
      <c r="G19" s="5" t="s">
        <v>493</v>
      </c>
      <c r="H19" s="5" t="s">
        <v>493</v>
      </c>
      <c r="I19" s="7"/>
      <c r="J19" s="7"/>
      <c r="K19" s="7"/>
      <c r="L19" s="7"/>
      <c r="M19" s="13">
        <v>13.048999999999999</v>
      </c>
      <c r="N19" s="13">
        <v>0.108</v>
      </c>
      <c r="O19" s="13">
        <v>12.289</v>
      </c>
      <c r="P19" s="13">
        <v>0.10199999999999999</v>
      </c>
      <c r="Q19" s="13">
        <v>12.618</v>
      </c>
      <c r="R19" s="13">
        <v>7.5999999999999998E-2</v>
      </c>
      <c r="S19" s="13">
        <v>12.03</v>
      </c>
      <c r="T19" s="13">
        <v>9.5000000000000001E-2</v>
      </c>
      <c r="U19" s="13">
        <v>11.898999999999999</v>
      </c>
      <c r="V19" s="13">
        <v>0.11</v>
      </c>
      <c r="W19" s="9">
        <v>15.38509</v>
      </c>
      <c r="X19" s="9">
        <v>8.1306390000000003E-3</v>
      </c>
      <c r="Y19" s="9">
        <v>12.66112</v>
      </c>
      <c r="Z19" s="9">
        <v>9.3328460000000003E-4</v>
      </c>
      <c r="AA19" s="9">
        <v>12.087</v>
      </c>
      <c r="AB19" s="9">
        <v>7.1247179999999995E-4</v>
      </c>
      <c r="AC19" s="9">
        <v>11.985200000000001</v>
      </c>
      <c r="AD19" s="9">
        <v>1.2488969999999999E-3</v>
      </c>
      <c r="AE19" s="9">
        <v>12.844200000000001</v>
      </c>
      <c r="AF19" s="9">
        <v>8.0281899999999993E-3</v>
      </c>
      <c r="AG19" s="7">
        <v>10.624000000000001</v>
      </c>
      <c r="AH19" s="7">
        <v>2.5999999999999999E-2</v>
      </c>
      <c r="AI19" s="7">
        <v>10.233000000000001</v>
      </c>
      <c r="AJ19" s="7">
        <v>2.3E-2</v>
      </c>
      <c r="AK19" s="7">
        <v>10.135999999999999</v>
      </c>
      <c r="AL19" s="7">
        <v>2.3E-2</v>
      </c>
      <c r="AM19" s="7">
        <v>10.119999999999999</v>
      </c>
      <c r="AN19" s="7">
        <v>2.1999999999999999E-2</v>
      </c>
      <c r="AO19" s="7">
        <v>10.15</v>
      </c>
      <c r="AP19" s="7">
        <v>1.9E-2</v>
      </c>
      <c r="AQ19" s="7">
        <v>10.067</v>
      </c>
      <c r="AR19" s="7">
        <v>6.6000000000000003E-2</v>
      </c>
    </row>
    <row r="20" spans="1:44">
      <c r="A20" s="7">
        <v>201465501</v>
      </c>
      <c r="B20" s="3" t="s">
        <v>572</v>
      </c>
      <c r="C20" s="7" t="s">
        <v>248</v>
      </c>
      <c r="D20" s="8" t="s">
        <v>249</v>
      </c>
      <c r="E20"/>
      <c r="F20"/>
      <c r="G20" s="5" t="s">
        <v>493</v>
      </c>
      <c r="H20" s="5" t="s">
        <v>493</v>
      </c>
      <c r="I20" s="7"/>
      <c r="J20" s="7"/>
      <c r="K20" s="7"/>
      <c r="L20" s="7" t="s">
        <v>649</v>
      </c>
      <c r="M20" s="8" t="s">
        <v>493</v>
      </c>
      <c r="N20" s="8" t="s">
        <v>493</v>
      </c>
      <c r="O20" s="8" t="s">
        <v>493</v>
      </c>
      <c r="P20" s="8" t="s">
        <v>493</v>
      </c>
      <c r="Q20" s="13">
        <v>16.652000000000001</v>
      </c>
      <c r="R20" s="13">
        <v>0.11700000000000001</v>
      </c>
      <c r="S20" s="13">
        <v>15.218</v>
      </c>
      <c r="T20" s="13">
        <v>1.7999999999999999E-2</v>
      </c>
      <c r="U20" s="13">
        <v>14.147</v>
      </c>
      <c r="V20" s="13">
        <v>9.5000000000000001E-2</v>
      </c>
      <c r="W20" s="9">
        <v>19.37791</v>
      </c>
      <c r="X20" s="9">
        <v>3.1465800000000002E-2</v>
      </c>
      <c r="Y20" s="9">
        <v>16.732690000000002</v>
      </c>
      <c r="Z20" s="9">
        <v>4.4975229999999998E-3</v>
      </c>
      <c r="AA20" s="9">
        <v>15.15293</v>
      </c>
      <c r="AB20" s="9">
        <v>4.0464610000000003E-3</v>
      </c>
      <c r="AC20" s="9">
        <v>14.497479999999999</v>
      </c>
      <c r="AD20" s="9">
        <v>9.845132999999999E-4</v>
      </c>
      <c r="AE20" s="9">
        <v>13.5943</v>
      </c>
      <c r="AF20" s="9">
        <v>4.3885479999999999E-3</v>
      </c>
      <c r="AG20" s="7">
        <v>12.451000000000001</v>
      </c>
      <c r="AH20" s="7">
        <v>2.4E-2</v>
      </c>
      <c r="AI20" s="7">
        <v>11.71</v>
      </c>
      <c r="AJ20" s="7">
        <v>2.1000000000000001E-2</v>
      </c>
      <c r="AK20" s="7">
        <v>11.494999999999999</v>
      </c>
      <c r="AL20" s="7">
        <v>2.3E-2</v>
      </c>
      <c r="AM20" s="7">
        <v>11.348000000000001</v>
      </c>
      <c r="AN20" s="7">
        <v>2.1999999999999999E-2</v>
      </c>
      <c r="AO20" s="7">
        <v>11.214</v>
      </c>
      <c r="AP20" s="7">
        <v>2.1000000000000001E-2</v>
      </c>
      <c r="AQ20" s="7">
        <v>11.353999999999999</v>
      </c>
      <c r="AR20" s="7">
        <v>0.193</v>
      </c>
    </row>
    <row r="21" spans="1:44">
      <c r="A21" s="7">
        <v>201488365</v>
      </c>
      <c r="B21" s="3" t="s">
        <v>131</v>
      </c>
      <c r="C21" s="7" t="s">
        <v>255</v>
      </c>
      <c r="D21" s="8" t="s">
        <v>256</v>
      </c>
      <c r="E21">
        <v>54766</v>
      </c>
      <c r="F21" t="s">
        <v>259</v>
      </c>
      <c r="G21">
        <v>8.35</v>
      </c>
      <c r="H21">
        <v>1.17</v>
      </c>
      <c r="I21" s="7">
        <v>2.9</v>
      </c>
      <c r="J21" s="7">
        <v>8.5</v>
      </c>
      <c r="K21" s="7"/>
      <c r="L21" s="7"/>
      <c r="M21" s="13">
        <v>8.8930000000000007</v>
      </c>
      <c r="N21" s="13">
        <v>0</v>
      </c>
      <c r="O21" s="13">
        <v>8.4809999999999999</v>
      </c>
      <c r="P21" s="13">
        <v>0</v>
      </c>
      <c r="Q21" s="13" t="s">
        <v>493</v>
      </c>
      <c r="R21" s="13" t="s">
        <v>493</v>
      </c>
      <c r="S21" s="13" t="s">
        <v>493</v>
      </c>
      <c r="T21" s="13" t="s">
        <v>493</v>
      </c>
      <c r="U21" s="13">
        <v>8.2850000000000001</v>
      </c>
      <c r="V21" s="13">
        <v>0</v>
      </c>
      <c r="W21" s="9">
        <v>10.37932</v>
      </c>
      <c r="X21" s="9">
        <v>6.3250769999999995E-4</v>
      </c>
      <c r="Y21" s="9">
        <v>12.385120000000001</v>
      </c>
      <c r="Z21" s="9">
        <v>9.7065599999999995E-3</v>
      </c>
      <c r="AA21" s="9">
        <v>8.5247639999999993</v>
      </c>
      <c r="AB21" s="9">
        <v>4.773685E-4</v>
      </c>
      <c r="AC21" s="9">
        <v>11.594290000000001</v>
      </c>
      <c r="AD21" s="9">
        <v>1.0657160000000001E-2</v>
      </c>
      <c r="AE21" s="9">
        <v>8.6865520000000007</v>
      </c>
      <c r="AF21" s="9">
        <v>8.7327460000000004E-4</v>
      </c>
      <c r="AG21" s="7">
        <v>7.5190000000000001</v>
      </c>
      <c r="AH21" s="7">
        <v>2.1000000000000001E-2</v>
      </c>
      <c r="AI21" s="7">
        <v>7.3250000000000002</v>
      </c>
      <c r="AJ21" s="7">
        <v>5.0999999999999997E-2</v>
      </c>
      <c r="AK21" s="7">
        <v>7.2110000000000003</v>
      </c>
      <c r="AL21" s="7">
        <v>2.1999999999999999E-2</v>
      </c>
      <c r="AM21" s="7">
        <v>7.1079999999999997</v>
      </c>
      <c r="AN21" s="7">
        <v>3.6999999999999998E-2</v>
      </c>
      <c r="AO21" s="7">
        <v>7.2469999999999999</v>
      </c>
      <c r="AP21" s="7">
        <v>0.02</v>
      </c>
      <c r="AQ21" s="7">
        <v>7.2720000000000002</v>
      </c>
      <c r="AR21" s="7">
        <v>1.7999999999999999E-2</v>
      </c>
    </row>
    <row r="22" spans="1:44">
      <c r="A22" s="7">
        <v>201505350</v>
      </c>
      <c r="B22" s="3" t="s">
        <v>572</v>
      </c>
      <c r="C22" s="7" t="s">
        <v>263</v>
      </c>
      <c r="D22" s="8" t="s">
        <v>264</v>
      </c>
      <c r="E22"/>
      <c r="F22"/>
      <c r="G22" s="5" t="s">
        <v>493</v>
      </c>
      <c r="H22" s="5" t="s">
        <v>493</v>
      </c>
      <c r="I22" s="7"/>
      <c r="J22" s="7"/>
      <c r="K22" s="7"/>
      <c r="L22" s="7"/>
      <c r="M22" s="13">
        <v>13.798</v>
      </c>
      <c r="N22" s="13">
        <v>0.02</v>
      </c>
      <c r="O22" s="13">
        <v>13.002000000000001</v>
      </c>
      <c r="P22" s="13">
        <v>8.9999999999999993E-3</v>
      </c>
      <c r="Q22" s="13">
        <v>13.356</v>
      </c>
      <c r="R22" s="13">
        <v>1.6E-2</v>
      </c>
      <c r="S22" s="13">
        <v>12.750999999999999</v>
      </c>
      <c r="T22" s="13">
        <v>2.5999999999999999E-2</v>
      </c>
      <c r="U22" s="13">
        <v>12.57</v>
      </c>
      <c r="V22" s="13">
        <v>1.2E-2</v>
      </c>
      <c r="W22" s="9">
        <v>15.86389</v>
      </c>
      <c r="X22" s="9">
        <v>9.3940039999999992E-3</v>
      </c>
      <c r="Y22" s="9">
        <v>13.8193</v>
      </c>
      <c r="Z22" s="9">
        <v>2.2231320000000001E-3</v>
      </c>
      <c r="AA22" s="9">
        <v>12.84085</v>
      </c>
      <c r="AB22" s="9">
        <v>1.0122029999999999E-3</v>
      </c>
      <c r="AC22" s="9">
        <v>12.754350000000001</v>
      </c>
      <c r="AD22" s="9">
        <v>2.3178679999999998E-3</v>
      </c>
      <c r="AE22" s="9">
        <v>13.897930000000001</v>
      </c>
      <c r="AF22" s="9">
        <v>9.0665380000000007E-3</v>
      </c>
      <c r="AG22" s="7">
        <v>11.596</v>
      </c>
      <c r="AH22" s="7">
        <v>2.4E-2</v>
      </c>
      <c r="AI22" s="7">
        <v>11.208</v>
      </c>
      <c r="AJ22" s="7">
        <v>2.1000000000000001E-2</v>
      </c>
      <c r="AK22" s="7">
        <v>11.161</v>
      </c>
      <c r="AL22" s="7">
        <v>2.5999999999999999E-2</v>
      </c>
      <c r="AM22" s="7">
        <v>11.105</v>
      </c>
      <c r="AN22" s="7">
        <v>2.3E-2</v>
      </c>
      <c r="AO22" s="7">
        <v>11.151999999999999</v>
      </c>
      <c r="AP22" s="7">
        <v>2.1000000000000001E-2</v>
      </c>
      <c r="AQ22" s="7">
        <v>10.922000000000001</v>
      </c>
      <c r="AR22" s="7">
        <v>0.11799999999999999</v>
      </c>
    </row>
    <row r="23" spans="1:44">
      <c r="A23" s="7">
        <v>201516974</v>
      </c>
      <c r="B23" s="5" t="s">
        <v>740</v>
      </c>
      <c r="C23" s="7" t="s">
        <v>268</v>
      </c>
      <c r="D23" s="8" t="s">
        <v>269</v>
      </c>
      <c r="E23"/>
      <c r="F23" t="s">
        <v>270</v>
      </c>
      <c r="G23" s="5" t="s">
        <v>493</v>
      </c>
      <c r="H23" s="5" t="s">
        <v>493</v>
      </c>
      <c r="I23" s="7"/>
      <c r="J23" s="7"/>
      <c r="K23" s="7"/>
      <c r="L23" s="7"/>
      <c r="M23" s="13">
        <v>12.363</v>
      </c>
      <c r="N23" s="13">
        <v>0</v>
      </c>
      <c r="O23" s="13">
        <v>11.472</v>
      </c>
      <c r="P23" s="13">
        <v>1.4999999999999999E-2</v>
      </c>
      <c r="Q23" s="13">
        <v>11.874000000000001</v>
      </c>
      <c r="R23" s="13">
        <v>2.5000000000000001E-2</v>
      </c>
      <c r="S23" s="13">
        <v>11.209</v>
      </c>
      <c r="T23" s="13">
        <v>2.5999999999999999E-2</v>
      </c>
      <c r="U23" s="13">
        <v>10.962</v>
      </c>
      <c r="V23" s="13">
        <v>4.7E-2</v>
      </c>
      <c r="W23" s="9">
        <v>16.307770000000001</v>
      </c>
      <c r="X23" s="9">
        <v>1.441193E-2</v>
      </c>
      <c r="Y23" s="9">
        <v>12.047739999999999</v>
      </c>
      <c r="Z23" s="9">
        <v>8.7497689999999995E-4</v>
      </c>
      <c r="AA23" s="9">
        <v>11.254440000000001</v>
      </c>
      <c r="AB23" s="9">
        <v>7.082433E-4</v>
      </c>
      <c r="AC23" s="9">
        <v>10.982200000000001</v>
      </c>
      <c r="AD23" s="9">
        <v>1.383549E-3</v>
      </c>
      <c r="AE23" s="9">
        <v>13.593059999999999</v>
      </c>
      <c r="AF23" s="9">
        <v>1.5651760000000001E-2</v>
      </c>
      <c r="AG23" s="7">
        <v>9.8170000000000002</v>
      </c>
      <c r="AH23" s="7">
        <v>2.4E-2</v>
      </c>
      <c r="AI23" s="7">
        <v>9.3460000000000001</v>
      </c>
      <c r="AJ23" s="7">
        <v>2.7E-2</v>
      </c>
      <c r="AK23" s="7">
        <v>9.27</v>
      </c>
      <c r="AL23" s="7">
        <v>2.1000000000000001E-2</v>
      </c>
      <c r="AM23" s="7">
        <v>9.1620000000000008</v>
      </c>
      <c r="AN23" s="7">
        <v>2.3E-2</v>
      </c>
      <c r="AO23" s="7">
        <v>9.2330000000000005</v>
      </c>
      <c r="AP23" s="7">
        <v>2.1000000000000001E-2</v>
      </c>
      <c r="AQ23" s="7">
        <v>9.1809999999999992</v>
      </c>
      <c r="AR23" s="7">
        <v>3.5999999999999997E-2</v>
      </c>
    </row>
    <row r="24" spans="1:44">
      <c r="A24" s="7">
        <v>201546283</v>
      </c>
      <c r="B24" s="3" t="s">
        <v>570</v>
      </c>
      <c r="C24" s="7" t="s">
        <v>274</v>
      </c>
      <c r="D24" s="8" t="s">
        <v>275</v>
      </c>
      <c r="E24"/>
      <c r="F24"/>
      <c r="G24" s="5" t="s">
        <v>493</v>
      </c>
      <c r="H24" s="5" t="s">
        <v>493</v>
      </c>
      <c r="I24" s="7"/>
      <c r="J24" s="7"/>
      <c r="K24" s="7" t="s">
        <v>636</v>
      </c>
      <c r="L24" s="7"/>
      <c r="M24" s="13">
        <v>13.555999999999999</v>
      </c>
      <c r="N24" s="13">
        <v>7.1999999999999995E-2</v>
      </c>
      <c r="O24" s="13">
        <v>12.651999999999999</v>
      </c>
      <c r="P24" s="13">
        <v>2.1000000000000001E-2</v>
      </c>
      <c r="Q24" s="13">
        <v>13.041</v>
      </c>
      <c r="R24" s="13">
        <v>2.4E-2</v>
      </c>
      <c r="S24" s="13">
        <v>12.374000000000001</v>
      </c>
      <c r="T24" s="13">
        <v>2.8000000000000001E-2</v>
      </c>
      <c r="U24" s="13">
        <v>12.186</v>
      </c>
      <c r="V24" s="13">
        <v>5.2999999999999999E-2</v>
      </c>
      <c r="W24" s="9">
        <v>15.6142</v>
      </c>
      <c r="X24" s="9">
        <v>7.1933489999999999E-3</v>
      </c>
      <c r="Y24" s="9">
        <v>15.92104</v>
      </c>
      <c r="Z24" s="9">
        <v>1.263531E-2</v>
      </c>
      <c r="AA24" s="9">
        <v>15.05092</v>
      </c>
      <c r="AB24" s="9">
        <v>1.0942820000000001E-2</v>
      </c>
      <c r="AC24" s="9">
        <v>14.67722</v>
      </c>
      <c r="AD24" s="9">
        <v>1.09722E-2</v>
      </c>
      <c r="AE24" s="9">
        <v>13.139659999999999</v>
      </c>
      <c r="AF24" s="9">
        <v>5.1596929999999999E-3</v>
      </c>
      <c r="AG24" s="7">
        <v>11.157</v>
      </c>
      <c r="AH24" s="7">
        <v>2.4E-2</v>
      </c>
      <c r="AI24" s="7">
        <v>10.794</v>
      </c>
      <c r="AJ24" s="7">
        <v>2.9000000000000001E-2</v>
      </c>
      <c r="AK24" s="7">
        <v>10.704000000000001</v>
      </c>
      <c r="AL24" s="7">
        <v>2.4E-2</v>
      </c>
      <c r="AM24" s="7">
        <v>10.606</v>
      </c>
      <c r="AN24" s="7">
        <v>2.3E-2</v>
      </c>
      <c r="AO24" s="7">
        <v>10.663</v>
      </c>
      <c r="AP24" s="7">
        <v>0.02</v>
      </c>
      <c r="AQ24" s="7">
        <v>10.534000000000001</v>
      </c>
      <c r="AR24" s="7">
        <v>9.2999999999999999E-2</v>
      </c>
    </row>
    <row r="25" spans="1:44">
      <c r="A25" s="7">
        <v>201549860</v>
      </c>
      <c r="B25" s="3" t="s">
        <v>570</v>
      </c>
      <c r="C25" s="7" t="s">
        <v>279</v>
      </c>
      <c r="D25" s="8" t="s">
        <v>280</v>
      </c>
      <c r="E25"/>
      <c r="F25"/>
      <c r="G25" s="5" t="s">
        <v>493</v>
      </c>
      <c r="H25" s="5" t="s">
        <v>493</v>
      </c>
      <c r="I25" s="7"/>
      <c r="J25" s="7"/>
      <c r="K25" s="7"/>
      <c r="L25" s="7"/>
      <c r="M25" s="13">
        <v>15.584</v>
      </c>
      <c r="N25" s="13">
        <v>2.3E-2</v>
      </c>
      <c r="O25" s="13">
        <v>14.352</v>
      </c>
      <c r="P25" s="13">
        <v>5.7000000000000002E-2</v>
      </c>
      <c r="Q25" s="13">
        <v>14.97</v>
      </c>
      <c r="R25" s="13">
        <v>0.04</v>
      </c>
      <c r="S25" s="13">
        <v>13.861000000000001</v>
      </c>
      <c r="T25" s="13">
        <v>2.8000000000000001E-2</v>
      </c>
      <c r="U25" s="13">
        <v>13.486000000000001</v>
      </c>
      <c r="V25" s="13">
        <v>8.4000000000000005E-2</v>
      </c>
      <c r="W25" s="9">
        <v>17.57075</v>
      </c>
      <c r="X25" s="9">
        <v>1.0215439999999999E-2</v>
      </c>
      <c r="Y25" s="9">
        <v>14.98593</v>
      </c>
      <c r="Z25" s="9">
        <v>3.1314559999999999E-3</v>
      </c>
      <c r="AA25" s="9">
        <v>13.86853</v>
      </c>
      <c r="AB25" s="9">
        <v>3.175275E-3</v>
      </c>
      <c r="AC25" s="9">
        <v>13.4666</v>
      </c>
      <c r="AD25" s="9">
        <v>3.400443E-3</v>
      </c>
      <c r="AE25" s="9">
        <v>13.250389999999999</v>
      </c>
      <c r="AF25" s="9">
        <v>3.404701E-3</v>
      </c>
      <c r="AG25" s="7">
        <v>12.144</v>
      </c>
      <c r="AH25" s="7">
        <v>2.4E-2</v>
      </c>
      <c r="AI25" s="7">
        <v>11.564</v>
      </c>
      <c r="AJ25" s="7">
        <v>2.4E-2</v>
      </c>
      <c r="AK25" s="7">
        <v>11.423</v>
      </c>
      <c r="AL25" s="7">
        <v>2.1000000000000001E-2</v>
      </c>
      <c r="AM25" s="7">
        <v>11.382999999999999</v>
      </c>
      <c r="AN25" s="7">
        <v>2.3E-2</v>
      </c>
      <c r="AO25" s="7">
        <v>11.464</v>
      </c>
      <c r="AP25" s="7">
        <v>2.1000000000000001E-2</v>
      </c>
      <c r="AQ25" s="7">
        <v>11.599</v>
      </c>
      <c r="AR25" s="7">
        <v>0.248</v>
      </c>
    </row>
    <row r="26" spans="1:44">
      <c r="A26" s="7">
        <v>201555883</v>
      </c>
      <c r="B26" s="3" t="s">
        <v>492</v>
      </c>
      <c r="C26" s="7" t="s">
        <v>285</v>
      </c>
      <c r="D26" s="8" t="s">
        <v>286</v>
      </c>
      <c r="E26"/>
      <c r="F26"/>
      <c r="G26" s="5" t="s">
        <v>493</v>
      </c>
      <c r="H26" s="5" t="s">
        <v>493</v>
      </c>
      <c r="I26" s="7"/>
      <c r="J26" s="7"/>
      <c r="K26" s="7"/>
      <c r="L26" s="7" t="s">
        <v>649</v>
      </c>
      <c r="M26" s="13">
        <v>16.84</v>
      </c>
      <c r="N26" s="13">
        <v>0</v>
      </c>
      <c r="O26" s="13">
        <v>15.426</v>
      </c>
      <c r="P26" s="13">
        <v>0</v>
      </c>
      <c r="Q26" s="13">
        <v>16.183</v>
      </c>
      <c r="R26" s="13">
        <v>7.2999999999999995E-2</v>
      </c>
      <c r="S26" s="13">
        <v>15.016</v>
      </c>
      <c r="T26" s="13">
        <v>0.161</v>
      </c>
      <c r="U26" s="13">
        <v>14.577</v>
      </c>
      <c r="V26" s="13">
        <v>6.7000000000000004E-2</v>
      </c>
      <c r="W26" s="9">
        <v>18.809380000000001</v>
      </c>
      <c r="X26" s="9">
        <v>2.0086630000000001E-2</v>
      </c>
      <c r="Y26" s="9">
        <v>16.230260000000001</v>
      </c>
      <c r="Z26" s="9">
        <v>3.7276219999999999E-3</v>
      </c>
      <c r="AA26" s="9">
        <v>15.00155</v>
      </c>
      <c r="AB26" s="9">
        <v>3.0539439999999998E-3</v>
      </c>
      <c r="AC26" s="9">
        <v>14.549950000000001</v>
      </c>
      <c r="AD26" s="9">
        <v>3.1652410000000001E-3</v>
      </c>
      <c r="AE26" s="9">
        <v>14.314030000000001</v>
      </c>
      <c r="AF26" s="9">
        <v>4.1377100000000002E-3</v>
      </c>
      <c r="AG26" s="7">
        <v>13.195</v>
      </c>
      <c r="AH26" s="7">
        <v>2.4E-2</v>
      </c>
      <c r="AI26" s="7">
        <v>12.532999999999999</v>
      </c>
      <c r="AJ26" s="7">
        <v>2.5000000000000001E-2</v>
      </c>
      <c r="AK26" s="7">
        <v>12.430999999999999</v>
      </c>
      <c r="AL26" s="7">
        <v>0.03</v>
      </c>
      <c r="AM26" s="7">
        <v>12.348000000000001</v>
      </c>
      <c r="AN26" s="7">
        <v>2.3E-2</v>
      </c>
      <c r="AO26" s="7">
        <v>12.416</v>
      </c>
      <c r="AP26" s="7">
        <v>2.5000000000000001E-2</v>
      </c>
      <c r="AQ26" s="7">
        <v>11.964</v>
      </c>
      <c r="AR26" s="7" t="s">
        <v>493</v>
      </c>
    </row>
    <row r="27" spans="1:44">
      <c r="A27" s="7">
        <v>201567796</v>
      </c>
      <c r="B27" s="3" t="s">
        <v>571</v>
      </c>
      <c r="C27" s="7" t="s">
        <v>291</v>
      </c>
      <c r="D27" s="8" t="s">
        <v>292</v>
      </c>
      <c r="E27"/>
      <c r="F27" t="s">
        <v>293</v>
      </c>
      <c r="G27" s="5" t="s">
        <v>493</v>
      </c>
      <c r="H27" s="5" t="s">
        <v>493</v>
      </c>
      <c r="I27" s="7"/>
      <c r="J27" s="7"/>
      <c r="K27" s="7"/>
      <c r="L27" s="7"/>
      <c r="M27" s="13">
        <v>13.051</v>
      </c>
      <c r="N27" s="13">
        <v>8.6999999999999994E-2</v>
      </c>
      <c r="O27" s="13">
        <v>12.486000000000001</v>
      </c>
      <c r="P27" s="13">
        <v>2.5999999999999999E-2</v>
      </c>
      <c r="Q27" s="13">
        <v>12.692</v>
      </c>
      <c r="R27" s="13">
        <v>0.03</v>
      </c>
      <c r="S27" s="13">
        <v>12.362</v>
      </c>
      <c r="T27" s="13">
        <v>3.9E-2</v>
      </c>
      <c r="U27" s="13">
        <v>12.222</v>
      </c>
      <c r="V27" s="13">
        <v>4.2999999999999997E-2</v>
      </c>
      <c r="W27" s="9">
        <v>14.390040000000001</v>
      </c>
      <c r="X27" s="9">
        <v>4.6200989999999999E-3</v>
      </c>
      <c r="Y27" s="9">
        <v>12.9472</v>
      </c>
      <c r="Z27" s="9">
        <v>2.4495369999999999E-3</v>
      </c>
      <c r="AA27" s="9">
        <v>14.632860000000001</v>
      </c>
      <c r="AB27" s="9">
        <v>1.156483E-2</v>
      </c>
      <c r="AC27" s="9">
        <v>12.29992</v>
      </c>
      <c r="AD27" s="9">
        <v>1.539723E-3</v>
      </c>
      <c r="AE27" s="9">
        <v>12.70566</v>
      </c>
      <c r="AF27" s="9">
        <v>4.582732E-3</v>
      </c>
      <c r="AG27" s="7">
        <v>11.378</v>
      </c>
      <c r="AH27" s="7">
        <v>2.4E-2</v>
      </c>
      <c r="AI27" s="7">
        <v>11.101000000000001</v>
      </c>
      <c r="AJ27" s="7">
        <v>2.3E-2</v>
      </c>
      <c r="AK27" s="7">
        <v>11.042</v>
      </c>
      <c r="AL27" s="7">
        <v>2.3E-2</v>
      </c>
      <c r="AM27" s="7">
        <v>11.013</v>
      </c>
      <c r="AN27" s="7">
        <v>2.3E-2</v>
      </c>
      <c r="AO27" s="7">
        <v>11.025</v>
      </c>
      <c r="AP27" s="7">
        <v>2.1000000000000001E-2</v>
      </c>
      <c r="AQ27" s="7">
        <v>10.906000000000001</v>
      </c>
      <c r="AR27" s="7">
        <v>0.11799999999999999</v>
      </c>
    </row>
    <row r="28" spans="1:44">
      <c r="A28" s="7">
        <v>201569483</v>
      </c>
      <c r="B28" s="3" t="s">
        <v>492</v>
      </c>
      <c r="C28" s="7" t="s">
        <v>297</v>
      </c>
      <c r="D28" s="8" t="s">
        <v>298</v>
      </c>
      <c r="E28"/>
      <c r="F28" t="s">
        <v>299</v>
      </c>
      <c r="G28" s="5" t="s">
        <v>493</v>
      </c>
      <c r="H28" s="5" t="s">
        <v>493</v>
      </c>
      <c r="I28" s="7"/>
      <c r="J28" s="7"/>
      <c r="K28" s="7"/>
      <c r="L28" s="7"/>
      <c r="M28" s="13">
        <v>12.888999999999999</v>
      </c>
      <c r="N28" s="13">
        <v>7.1999999999999995E-2</v>
      </c>
      <c r="O28" s="13">
        <v>12.021000000000001</v>
      </c>
      <c r="P28" s="13">
        <v>8.1000000000000003E-2</v>
      </c>
      <c r="Q28" s="13">
        <v>12.426</v>
      </c>
      <c r="R28" s="13">
        <v>0.04</v>
      </c>
      <c r="S28" s="13">
        <v>11.741</v>
      </c>
      <c r="T28" s="13">
        <v>7.3999999999999996E-2</v>
      </c>
      <c r="U28" s="13">
        <v>11.465</v>
      </c>
      <c r="V28" s="13">
        <v>6.8000000000000005E-2</v>
      </c>
      <c r="W28" s="9">
        <v>14.78252</v>
      </c>
      <c r="X28" s="9">
        <v>4.9254320000000004E-3</v>
      </c>
      <c r="Y28" s="9">
        <v>12.59784</v>
      </c>
      <c r="Z28" s="9">
        <v>1.4106559999999999E-3</v>
      </c>
      <c r="AA28" s="9">
        <v>13.8056</v>
      </c>
      <c r="AB28" s="9">
        <v>9.542755E-3</v>
      </c>
      <c r="AC28" s="9">
        <v>13.17484</v>
      </c>
      <c r="AD28" s="9">
        <v>9.1161220000000008E-3</v>
      </c>
      <c r="AE28" s="9">
        <v>12.58065</v>
      </c>
      <c r="AF28" s="9">
        <v>5.3260069999999998E-3</v>
      </c>
      <c r="AG28" s="7">
        <v>10.385999999999999</v>
      </c>
      <c r="AH28" s="7">
        <v>2.4E-2</v>
      </c>
      <c r="AI28" s="7">
        <v>9.9719999999999995</v>
      </c>
      <c r="AJ28" s="7">
        <v>2.5999999999999999E-2</v>
      </c>
      <c r="AK28" s="7">
        <v>9.8829999999999991</v>
      </c>
      <c r="AL28" s="7">
        <v>2.3E-2</v>
      </c>
      <c r="AM28" s="7">
        <v>9.8409999999999993</v>
      </c>
      <c r="AN28" s="7">
        <v>2.1999999999999999E-2</v>
      </c>
      <c r="AO28" s="7">
        <v>9.8729999999999993</v>
      </c>
      <c r="AP28" s="7">
        <v>0.02</v>
      </c>
      <c r="AQ28" s="7">
        <v>9.7810000000000006</v>
      </c>
      <c r="AR28" s="7">
        <v>5.0999999999999997E-2</v>
      </c>
    </row>
    <row r="29" spans="1:44">
      <c r="A29" s="7">
        <v>201576812</v>
      </c>
      <c r="B29" s="3" t="s">
        <v>131</v>
      </c>
      <c r="C29" s="7" t="s">
        <v>303</v>
      </c>
      <c r="D29" s="8" t="s">
        <v>304</v>
      </c>
      <c r="E29"/>
      <c r="F29" t="s">
        <v>306</v>
      </c>
      <c r="G29" s="5" t="s">
        <v>493</v>
      </c>
      <c r="H29" s="5" t="s">
        <v>493</v>
      </c>
      <c r="I29" s="7">
        <v>-5.9</v>
      </c>
      <c r="J29" s="7">
        <v>44.5</v>
      </c>
      <c r="K29" s="7"/>
      <c r="L29" s="7"/>
      <c r="M29" s="13">
        <v>10.868</v>
      </c>
      <c r="N29" s="13">
        <v>2.1000000000000001E-2</v>
      </c>
      <c r="O29" s="13">
        <v>10.220000000000001</v>
      </c>
      <c r="P29" s="13">
        <v>1.7000000000000001E-2</v>
      </c>
      <c r="Q29" s="13">
        <v>10.571</v>
      </c>
      <c r="R29" s="13">
        <v>0.124</v>
      </c>
      <c r="S29" s="13">
        <v>10.096</v>
      </c>
      <c r="T29" s="13">
        <v>7.9000000000000001E-2</v>
      </c>
      <c r="U29" s="13" t="s">
        <v>493</v>
      </c>
      <c r="V29" s="13" t="s">
        <v>493</v>
      </c>
      <c r="W29" s="9">
        <v>11.903650000000001</v>
      </c>
      <c r="X29" s="9">
        <v>1.1118020000000001E-3</v>
      </c>
      <c r="Y29" s="9">
        <v>10.69936</v>
      </c>
      <c r="Z29" s="9">
        <v>4.4337860000000001E-4</v>
      </c>
      <c r="AA29" s="9">
        <v>10.04678</v>
      </c>
      <c r="AB29" s="9">
        <v>1.8923679999999999E-4</v>
      </c>
      <c r="AC29" s="9">
        <v>9.9008129999999994</v>
      </c>
      <c r="AD29" s="9">
        <v>3.9214149999999999E-4</v>
      </c>
      <c r="AE29" s="9">
        <v>10.893599999999999</v>
      </c>
      <c r="AF29" s="9">
        <v>2.4665870000000001E-3</v>
      </c>
      <c r="AG29" s="7">
        <v>8.8930000000000007</v>
      </c>
      <c r="AH29" s="7">
        <v>2.1000000000000001E-2</v>
      </c>
      <c r="AI29" s="7">
        <v>8.52</v>
      </c>
      <c r="AJ29" s="7">
        <v>3.5999999999999997E-2</v>
      </c>
      <c r="AK29" s="7">
        <v>8.4429999999999996</v>
      </c>
      <c r="AL29" s="7">
        <v>2.3E-2</v>
      </c>
      <c r="AM29" s="7">
        <v>8.3800000000000008</v>
      </c>
      <c r="AN29" s="7">
        <v>2.3E-2</v>
      </c>
      <c r="AO29" s="7">
        <v>8.4120000000000008</v>
      </c>
      <c r="AP29" s="7">
        <v>1.9E-2</v>
      </c>
      <c r="AQ29" s="7">
        <v>8.3610000000000007</v>
      </c>
      <c r="AR29" s="7">
        <v>2.3E-2</v>
      </c>
    </row>
    <row r="30" spans="1:44">
      <c r="A30" s="7">
        <v>201577035</v>
      </c>
      <c r="B30" s="3" t="s">
        <v>572</v>
      </c>
      <c r="C30" s="7" t="s">
        <v>310</v>
      </c>
      <c r="D30" s="8" t="s">
        <v>311</v>
      </c>
      <c r="E30"/>
      <c r="F30"/>
      <c r="G30" s="5" t="s">
        <v>493</v>
      </c>
      <c r="H30" s="5" t="s">
        <v>493</v>
      </c>
      <c r="I30" s="7"/>
      <c r="J30" s="7"/>
      <c r="K30" s="7"/>
      <c r="L30" s="7"/>
      <c r="M30" s="13">
        <v>13.116</v>
      </c>
      <c r="N30" s="13">
        <v>9.8000000000000004E-2</v>
      </c>
      <c r="O30" s="13">
        <v>12.406000000000001</v>
      </c>
      <c r="P30" s="13">
        <v>2.7E-2</v>
      </c>
      <c r="Q30" s="13">
        <v>12.7</v>
      </c>
      <c r="R30" s="13">
        <v>4.2000000000000003E-2</v>
      </c>
      <c r="S30" s="13">
        <v>12.211</v>
      </c>
      <c r="T30" s="13">
        <v>2.5000000000000001E-2</v>
      </c>
      <c r="U30" s="13">
        <v>12.109</v>
      </c>
      <c r="V30" s="13">
        <v>0.18099999999999999</v>
      </c>
      <c r="W30" s="9">
        <v>14.59618</v>
      </c>
      <c r="X30" s="9">
        <v>4.3271639999999997E-3</v>
      </c>
      <c r="Y30" s="9">
        <v>12.905799999999999</v>
      </c>
      <c r="Z30" s="9">
        <v>1.2884509999999999E-3</v>
      </c>
      <c r="AA30" s="9">
        <v>13.57307</v>
      </c>
      <c r="AB30" s="9">
        <v>9.5876829999999996E-3</v>
      </c>
      <c r="AC30" s="9">
        <v>12.20627</v>
      </c>
      <c r="AD30" s="9">
        <v>9.7418730000000005E-4</v>
      </c>
      <c r="AE30" s="9">
        <v>12.52825</v>
      </c>
      <c r="AF30" s="9">
        <v>5.235801E-3</v>
      </c>
      <c r="AG30" s="7">
        <v>11.058999999999999</v>
      </c>
      <c r="AH30" s="7">
        <v>2.3E-2</v>
      </c>
      <c r="AI30" s="7">
        <v>10.75</v>
      </c>
      <c r="AJ30" s="7">
        <v>2.1999999999999999E-2</v>
      </c>
      <c r="AK30" s="7">
        <v>10.645</v>
      </c>
      <c r="AL30" s="7">
        <v>2.1000000000000001E-2</v>
      </c>
      <c r="AM30" s="7">
        <v>10.638</v>
      </c>
      <c r="AN30" s="7">
        <v>2.3E-2</v>
      </c>
      <c r="AO30" s="7">
        <v>10.692</v>
      </c>
      <c r="AP30" s="7">
        <v>2.1000000000000001E-2</v>
      </c>
      <c r="AQ30" s="7">
        <v>10.545999999999999</v>
      </c>
      <c r="AR30" s="7">
        <v>9.5000000000000001E-2</v>
      </c>
    </row>
    <row r="31" spans="1:44">
      <c r="A31" s="7">
        <v>201594823</v>
      </c>
      <c r="B31" s="3" t="s">
        <v>131</v>
      </c>
      <c r="C31" s="7" t="s">
        <v>315</v>
      </c>
      <c r="D31" s="8" t="s">
        <v>316</v>
      </c>
      <c r="E31"/>
      <c r="F31"/>
      <c r="G31" s="5" t="s">
        <v>493</v>
      </c>
      <c r="H31" s="5" t="s">
        <v>493</v>
      </c>
      <c r="I31" s="7"/>
      <c r="J31" s="7"/>
      <c r="K31" s="7"/>
      <c r="L31" s="7"/>
      <c r="M31" s="13">
        <v>12.917</v>
      </c>
      <c r="N31" s="13">
        <v>7.0999999999999994E-2</v>
      </c>
      <c r="O31" s="13">
        <v>12.305</v>
      </c>
      <c r="P31" s="13">
        <v>8.4000000000000005E-2</v>
      </c>
      <c r="Q31" s="13">
        <v>12.579000000000001</v>
      </c>
      <c r="R31" s="13">
        <v>4.2000000000000003E-2</v>
      </c>
      <c r="S31" s="13">
        <v>12.127000000000001</v>
      </c>
      <c r="T31" s="13">
        <v>0.05</v>
      </c>
      <c r="U31" s="13">
        <v>11.962</v>
      </c>
      <c r="V31" s="13">
        <v>4.2999999999999997E-2</v>
      </c>
      <c r="W31" s="9">
        <v>14.664059999999999</v>
      </c>
      <c r="X31" s="9">
        <v>4.9464050000000001E-3</v>
      </c>
      <c r="Y31" s="9">
        <v>14.47808</v>
      </c>
      <c r="Z31" s="9">
        <v>4.2187209999999999E-3</v>
      </c>
      <c r="AA31" s="9">
        <v>14.51754</v>
      </c>
      <c r="AB31" s="9">
        <v>9.4297430000000008E-3</v>
      </c>
      <c r="AC31" s="9">
        <v>12.103300000000001</v>
      </c>
      <c r="AD31" s="9">
        <v>1.384604E-3</v>
      </c>
      <c r="AE31" s="9">
        <v>12.844569999999999</v>
      </c>
      <c r="AF31" s="9">
        <v>5.2533950000000001E-3</v>
      </c>
      <c r="AG31" s="7">
        <v>11.02</v>
      </c>
      <c r="AH31" s="7">
        <v>2.5999999999999999E-2</v>
      </c>
      <c r="AI31" s="7">
        <v>10.72</v>
      </c>
      <c r="AJ31" s="7">
        <v>2.3E-2</v>
      </c>
      <c r="AK31" s="7">
        <v>10.66</v>
      </c>
      <c r="AL31" s="7">
        <v>1.9E-2</v>
      </c>
      <c r="AM31" s="7">
        <v>10.622</v>
      </c>
      <c r="AN31" s="7">
        <v>2.3E-2</v>
      </c>
      <c r="AO31" s="7">
        <v>10.624000000000001</v>
      </c>
      <c r="AP31" s="7">
        <v>2.1000000000000001E-2</v>
      </c>
      <c r="AQ31" s="7">
        <v>10.337</v>
      </c>
      <c r="AR31" s="7">
        <v>7.3999999999999996E-2</v>
      </c>
    </row>
    <row r="32" spans="1:44">
      <c r="A32" s="7">
        <v>201596316</v>
      </c>
      <c r="B32" s="3" t="s">
        <v>572</v>
      </c>
      <c r="C32" s="7" t="s">
        <v>320</v>
      </c>
      <c r="D32" s="8" t="s">
        <v>321</v>
      </c>
      <c r="E32"/>
      <c r="F32"/>
      <c r="G32" s="5" t="s">
        <v>493</v>
      </c>
      <c r="H32" s="5" t="s">
        <v>493</v>
      </c>
      <c r="I32" s="7"/>
      <c r="J32" s="7"/>
      <c r="K32" s="7"/>
      <c r="L32" s="7"/>
      <c r="M32" s="13">
        <v>14.275</v>
      </c>
      <c r="N32" s="13">
        <v>0.10100000000000001</v>
      </c>
      <c r="O32" s="13">
        <v>13.42</v>
      </c>
      <c r="P32" s="13">
        <v>8.8999999999999996E-2</v>
      </c>
      <c r="Q32" s="13">
        <v>13.766999999999999</v>
      </c>
      <c r="R32" s="13">
        <v>8.2000000000000003E-2</v>
      </c>
      <c r="S32" s="13">
        <v>13.159000000000001</v>
      </c>
      <c r="T32" s="13">
        <v>0.14899999999999999</v>
      </c>
      <c r="U32" s="13">
        <v>12.901</v>
      </c>
      <c r="V32" s="13">
        <v>0.122</v>
      </c>
      <c r="W32" s="9">
        <v>15.77065</v>
      </c>
      <c r="X32" s="9">
        <v>5.8061470000000002E-3</v>
      </c>
      <c r="Y32" s="9">
        <v>14.771660000000001</v>
      </c>
      <c r="Z32" s="9">
        <v>4.8088540000000004E-3</v>
      </c>
      <c r="AA32" s="9">
        <v>13.32865</v>
      </c>
      <c r="AB32" s="9">
        <v>2.4672919999999998E-3</v>
      </c>
      <c r="AC32" s="9">
        <v>13.034050000000001</v>
      </c>
      <c r="AD32" s="9">
        <v>2.6628540000000001E-3</v>
      </c>
      <c r="AE32" s="9">
        <v>13.211639999999999</v>
      </c>
      <c r="AF32" s="9">
        <v>5.081927E-3</v>
      </c>
      <c r="AG32" s="7">
        <v>11.865</v>
      </c>
      <c r="AH32" s="7">
        <v>2.3E-2</v>
      </c>
      <c r="AI32" s="7">
        <v>11.458</v>
      </c>
      <c r="AJ32" s="7">
        <v>2.4E-2</v>
      </c>
      <c r="AK32" s="7">
        <v>11.347</v>
      </c>
      <c r="AL32" s="7">
        <v>2.1999999999999999E-2</v>
      </c>
      <c r="AM32" s="7">
        <v>11.302</v>
      </c>
      <c r="AN32" s="7">
        <v>2.3E-2</v>
      </c>
      <c r="AO32" s="7">
        <v>11.375</v>
      </c>
      <c r="AP32" s="7">
        <v>2.1000000000000001E-2</v>
      </c>
      <c r="AQ32" s="7">
        <v>11.297000000000001</v>
      </c>
      <c r="AR32" s="7">
        <v>0.188</v>
      </c>
    </row>
    <row r="33" spans="1:44">
      <c r="A33" s="7">
        <v>201613023</v>
      </c>
      <c r="B33" s="3" t="s">
        <v>572</v>
      </c>
      <c r="C33" s="7" t="s">
        <v>325</v>
      </c>
      <c r="D33" s="8" t="s">
        <v>326</v>
      </c>
      <c r="E33"/>
      <c r="F33"/>
      <c r="G33" s="5" t="s">
        <v>493</v>
      </c>
      <c r="H33" s="5" t="s">
        <v>493</v>
      </c>
      <c r="I33" s="7"/>
      <c r="J33" s="7"/>
      <c r="K33" s="7"/>
      <c r="L33" s="7"/>
      <c r="M33" s="13">
        <v>12.96</v>
      </c>
      <c r="N33" s="13">
        <v>9.7000000000000003E-2</v>
      </c>
      <c r="O33" s="13">
        <v>12.242000000000001</v>
      </c>
      <c r="P33" s="13">
        <v>3.3000000000000002E-2</v>
      </c>
      <c r="Q33" s="13">
        <v>12.548999999999999</v>
      </c>
      <c r="R33" s="13">
        <v>3.3000000000000002E-2</v>
      </c>
      <c r="S33" s="13">
        <v>12.045</v>
      </c>
      <c r="T33" s="13">
        <v>2.4E-2</v>
      </c>
      <c r="U33" s="13">
        <v>11.948</v>
      </c>
      <c r="V33" s="13">
        <v>6.8000000000000005E-2</v>
      </c>
      <c r="W33" s="9">
        <v>15.20495</v>
      </c>
      <c r="X33" s="9">
        <v>6.9923329999999999E-3</v>
      </c>
      <c r="Y33" s="9">
        <v>12.636430000000001</v>
      </c>
      <c r="Z33" s="9">
        <v>9.8810989999999991E-4</v>
      </c>
      <c r="AA33" s="9">
        <v>12.14626</v>
      </c>
      <c r="AB33" s="9">
        <v>1.0256309999999999E-3</v>
      </c>
      <c r="AC33" s="9">
        <v>11.988759999999999</v>
      </c>
      <c r="AD33" s="9">
        <v>9.5225210000000004E-4</v>
      </c>
      <c r="AE33" s="9">
        <v>13.31953</v>
      </c>
      <c r="AF33" s="9">
        <v>8.5636280000000002E-3</v>
      </c>
      <c r="AG33" s="7">
        <v>10.983000000000001</v>
      </c>
      <c r="AH33" s="7">
        <v>2.3E-2</v>
      </c>
      <c r="AI33" s="7">
        <v>10.712</v>
      </c>
      <c r="AJ33" s="7">
        <v>2.3E-2</v>
      </c>
      <c r="AK33" s="7">
        <v>10.605</v>
      </c>
      <c r="AL33" s="7">
        <v>2.4E-2</v>
      </c>
      <c r="AM33" s="7">
        <v>10.582000000000001</v>
      </c>
      <c r="AN33" s="7">
        <v>2.4E-2</v>
      </c>
      <c r="AO33" s="7">
        <v>10.631</v>
      </c>
      <c r="AP33" s="7">
        <v>2.1000000000000001E-2</v>
      </c>
      <c r="AQ33" s="7">
        <v>10.589</v>
      </c>
      <c r="AR33" s="7">
        <v>9.5000000000000001E-2</v>
      </c>
    </row>
    <row r="34" spans="1:44">
      <c r="A34" s="7">
        <v>201617985</v>
      </c>
      <c r="B34" s="3" t="s">
        <v>570</v>
      </c>
      <c r="C34" s="7" t="s">
        <v>330</v>
      </c>
      <c r="D34" s="8" t="s">
        <v>331</v>
      </c>
      <c r="E34"/>
      <c r="F34"/>
      <c r="G34" s="5" t="s">
        <v>493</v>
      </c>
      <c r="H34" s="5" t="s">
        <v>493</v>
      </c>
      <c r="I34" s="7"/>
      <c r="J34" s="7"/>
      <c r="K34" s="10"/>
      <c r="L34" s="7"/>
      <c r="M34" s="13">
        <v>16.341999999999999</v>
      </c>
      <c r="N34" s="13">
        <v>2.8000000000000001E-2</v>
      </c>
      <c r="O34" s="13">
        <v>14.864000000000001</v>
      </c>
      <c r="P34" s="13">
        <v>0.05</v>
      </c>
      <c r="Q34" s="13">
        <v>15.621</v>
      </c>
      <c r="R34" s="13">
        <v>5.2999999999999999E-2</v>
      </c>
      <c r="S34" s="13">
        <v>14.263999999999999</v>
      </c>
      <c r="T34" s="13">
        <v>8.4000000000000005E-2</v>
      </c>
      <c r="U34" s="13">
        <v>13.416</v>
      </c>
      <c r="V34" s="13">
        <v>8.6999999999999994E-2</v>
      </c>
      <c r="W34" s="9">
        <v>18.331939999999999</v>
      </c>
      <c r="X34" s="9">
        <v>1.5847170000000001E-2</v>
      </c>
      <c r="Y34" s="9">
        <v>15.66489</v>
      </c>
      <c r="Z34" s="9">
        <v>3.1030760000000002E-3</v>
      </c>
      <c r="AA34" s="9">
        <v>14.242100000000001</v>
      </c>
      <c r="AB34" s="9">
        <v>3.231051E-3</v>
      </c>
      <c r="AC34" s="9">
        <v>13.894819999999999</v>
      </c>
      <c r="AD34" s="9">
        <v>5.7412330000000001E-3</v>
      </c>
      <c r="AE34" s="9">
        <v>12.96405</v>
      </c>
      <c r="AF34" s="9">
        <v>3.6267389999999999E-3</v>
      </c>
      <c r="AG34" s="7">
        <v>11.718999999999999</v>
      </c>
      <c r="AH34" s="7">
        <v>2.4E-2</v>
      </c>
      <c r="AI34" s="7">
        <v>11.093999999999999</v>
      </c>
      <c r="AJ34" s="7">
        <v>3.5000000000000003E-2</v>
      </c>
      <c r="AK34" s="7">
        <v>10.9</v>
      </c>
      <c r="AL34" s="7">
        <v>1.9E-2</v>
      </c>
      <c r="AM34" s="7">
        <v>10.747999999999999</v>
      </c>
      <c r="AN34" s="7">
        <v>2.1999999999999999E-2</v>
      </c>
      <c r="AO34" s="7">
        <v>10.715</v>
      </c>
      <c r="AP34" s="7">
        <v>2.1000000000000001E-2</v>
      </c>
      <c r="AQ34" s="7">
        <v>10.782</v>
      </c>
      <c r="AR34" s="7">
        <v>0.122</v>
      </c>
    </row>
    <row r="35" spans="1:44">
      <c r="A35" s="7">
        <v>201626686</v>
      </c>
      <c r="B35" s="3" t="s">
        <v>571</v>
      </c>
      <c r="C35" s="7" t="s">
        <v>337</v>
      </c>
      <c r="D35" s="8" t="s">
        <v>338</v>
      </c>
      <c r="E35"/>
      <c r="F35" t="s">
        <v>340</v>
      </c>
      <c r="G35" s="5" t="s">
        <v>493</v>
      </c>
      <c r="H35" s="5" t="s">
        <v>493</v>
      </c>
      <c r="K35" s="7"/>
      <c r="L35" s="7"/>
      <c r="M35" s="13">
        <v>12.089</v>
      </c>
      <c r="N35" s="13">
        <v>2.5000000000000001E-2</v>
      </c>
      <c r="O35" s="13">
        <v>11.542999999999999</v>
      </c>
      <c r="P35" s="13">
        <v>3.7999999999999999E-2</v>
      </c>
      <c r="Q35" s="13">
        <v>11.769</v>
      </c>
      <c r="R35" s="13">
        <v>3.2000000000000001E-2</v>
      </c>
      <c r="S35" s="13">
        <v>11.426</v>
      </c>
      <c r="T35" s="13">
        <v>4.7E-2</v>
      </c>
      <c r="U35" s="13">
        <v>11.336</v>
      </c>
      <c r="V35" s="13">
        <v>8.4000000000000005E-2</v>
      </c>
      <c r="W35" s="9">
        <v>14.083679999999999</v>
      </c>
      <c r="X35" s="9">
        <v>5.3588139999999999E-3</v>
      </c>
      <c r="Y35" s="9">
        <v>11.845079999999999</v>
      </c>
      <c r="Z35" s="9">
        <v>1.193805E-3</v>
      </c>
      <c r="AA35" s="9">
        <v>11.4772</v>
      </c>
      <c r="AB35" s="9">
        <v>1.0905279999999999E-3</v>
      </c>
      <c r="AC35" s="9">
        <v>13.84816</v>
      </c>
      <c r="AD35" s="9">
        <v>1.128899E-2</v>
      </c>
      <c r="AE35" s="9">
        <v>12.216049999999999</v>
      </c>
      <c r="AF35" s="9">
        <v>1.04916E-2</v>
      </c>
      <c r="AG35" s="7">
        <v>10.500999999999999</v>
      </c>
      <c r="AH35" s="7">
        <v>2.1999999999999999E-2</v>
      </c>
      <c r="AI35" s="7">
        <v>10.276</v>
      </c>
      <c r="AJ35" s="7">
        <v>2.3E-2</v>
      </c>
      <c r="AK35" s="7">
        <v>10.23</v>
      </c>
      <c r="AL35" s="7">
        <v>2.1000000000000001E-2</v>
      </c>
      <c r="AM35" s="7">
        <v>10.179</v>
      </c>
      <c r="AN35" s="7">
        <v>2.1000000000000001E-2</v>
      </c>
      <c r="AO35" s="7">
        <v>10.223000000000001</v>
      </c>
      <c r="AP35" s="7">
        <v>0.02</v>
      </c>
      <c r="AQ35" s="7">
        <v>10.172000000000001</v>
      </c>
      <c r="AR35" s="7">
        <v>6.5000000000000002E-2</v>
      </c>
    </row>
    <row r="36" spans="1:44">
      <c r="A36" s="7">
        <v>201629650</v>
      </c>
      <c r="B36" s="3" t="s">
        <v>572</v>
      </c>
      <c r="C36" s="7" t="s">
        <v>344</v>
      </c>
      <c r="D36" s="8" t="s">
        <v>345</v>
      </c>
      <c r="E36"/>
      <c r="F36"/>
      <c r="G36" s="5" t="s">
        <v>493</v>
      </c>
      <c r="H36" s="5" t="s">
        <v>493</v>
      </c>
      <c r="I36" s="7"/>
      <c r="J36" s="7"/>
      <c r="K36" s="7"/>
      <c r="L36" s="7"/>
      <c r="M36" s="13">
        <v>13.615</v>
      </c>
      <c r="N36" s="13">
        <v>2.5000000000000001E-2</v>
      </c>
      <c r="O36" s="13">
        <v>12.872999999999999</v>
      </c>
      <c r="P36" s="13">
        <v>6.5000000000000002E-2</v>
      </c>
      <c r="Q36" s="13">
        <v>13.205</v>
      </c>
      <c r="R36" s="13">
        <v>3.1E-2</v>
      </c>
      <c r="S36" s="13">
        <v>12.695</v>
      </c>
      <c r="T36" s="13">
        <v>6.3E-2</v>
      </c>
      <c r="U36" s="13">
        <v>12.545</v>
      </c>
      <c r="V36" s="13">
        <v>6.0999999999999999E-2</v>
      </c>
      <c r="W36" s="9">
        <v>15.164910000000001</v>
      </c>
      <c r="X36" s="9">
        <v>5.4827629999999999E-3</v>
      </c>
      <c r="Y36" s="9">
        <v>13.53805</v>
      </c>
      <c r="Z36" s="9">
        <v>2.5287970000000002E-3</v>
      </c>
      <c r="AA36" s="9">
        <v>12.854760000000001</v>
      </c>
      <c r="AB36" s="9">
        <v>1.551588E-3</v>
      </c>
      <c r="AC36" s="9">
        <v>13.68947</v>
      </c>
      <c r="AD36" s="9">
        <v>3.6268860000000002E-3</v>
      </c>
      <c r="AE36" s="9">
        <v>13.016400000000001</v>
      </c>
      <c r="AF36" s="9">
        <v>5.4945410000000004E-3</v>
      </c>
      <c r="AG36" s="7">
        <v>11.571</v>
      </c>
      <c r="AH36" s="7">
        <v>2.5999999999999999E-2</v>
      </c>
      <c r="AI36" s="7">
        <v>11.26</v>
      </c>
      <c r="AJ36" s="7">
        <v>2.4E-2</v>
      </c>
      <c r="AK36" s="7">
        <v>11.169</v>
      </c>
      <c r="AL36" s="7">
        <v>2.5999999999999999E-2</v>
      </c>
      <c r="AM36" s="7">
        <v>11.15</v>
      </c>
      <c r="AN36" s="7">
        <v>2.1999999999999999E-2</v>
      </c>
      <c r="AO36" s="7">
        <v>11.185</v>
      </c>
      <c r="AP36" s="7">
        <v>2.1000000000000001E-2</v>
      </c>
      <c r="AQ36" s="7">
        <v>11.093</v>
      </c>
      <c r="AR36" s="7">
        <v>0.155</v>
      </c>
    </row>
    <row r="37" spans="1:44">
      <c r="A37" s="7">
        <v>201635569</v>
      </c>
      <c r="B37" s="3" t="s">
        <v>572</v>
      </c>
      <c r="C37" s="7" t="s">
        <v>349</v>
      </c>
      <c r="D37" s="8" t="s">
        <v>350</v>
      </c>
      <c r="E37"/>
      <c r="F37"/>
      <c r="G37" s="5" t="s">
        <v>493</v>
      </c>
      <c r="H37" s="5" t="s">
        <v>493</v>
      </c>
      <c r="I37" s="7"/>
      <c r="J37" s="7"/>
      <c r="K37" s="7"/>
      <c r="L37" s="7"/>
      <c r="M37" s="8" t="s">
        <v>493</v>
      </c>
      <c r="N37" s="8" t="s">
        <v>493</v>
      </c>
      <c r="O37" s="8" t="s">
        <v>493</v>
      </c>
      <c r="P37" s="8" t="s">
        <v>493</v>
      </c>
      <c r="Q37" s="8" t="s">
        <v>493</v>
      </c>
      <c r="R37" s="8" t="s">
        <v>493</v>
      </c>
      <c r="S37" s="8" t="s">
        <v>493</v>
      </c>
      <c r="T37" s="8" t="s">
        <v>493</v>
      </c>
      <c r="U37" s="8" t="s">
        <v>493</v>
      </c>
      <c r="V37" s="8" t="s">
        <v>493</v>
      </c>
      <c r="W37" s="9">
        <v>19.634340000000002</v>
      </c>
      <c r="X37" s="9">
        <v>2.7470689999999999E-2</v>
      </c>
      <c r="Y37" s="9">
        <v>16.959409999999998</v>
      </c>
      <c r="Z37" s="9">
        <v>5.1167130000000002E-3</v>
      </c>
      <c r="AA37" s="9">
        <v>15.59308</v>
      </c>
      <c r="AB37" s="9">
        <v>4.9082300000000004E-3</v>
      </c>
      <c r="AC37" s="9">
        <v>14.96833</v>
      </c>
      <c r="AD37" s="9">
        <v>5.143023E-3</v>
      </c>
      <c r="AE37" s="9">
        <v>14.63503</v>
      </c>
      <c r="AF37" s="9">
        <v>6.010395E-3</v>
      </c>
      <c r="AG37" s="7">
        <v>13.416</v>
      </c>
      <c r="AH37" s="7">
        <v>2.7E-2</v>
      </c>
      <c r="AI37" s="7">
        <v>12.772</v>
      </c>
      <c r="AJ37" s="7">
        <v>2.1000000000000001E-2</v>
      </c>
      <c r="AK37" s="7">
        <v>12.611000000000001</v>
      </c>
      <c r="AL37" s="7">
        <v>3.1E-2</v>
      </c>
      <c r="AM37" s="7">
        <v>12.53</v>
      </c>
      <c r="AN37" s="7">
        <v>2.4E-2</v>
      </c>
      <c r="AO37" s="7">
        <v>12.569000000000001</v>
      </c>
      <c r="AP37" s="7">
        <v>2.5999999999999999E-2</v>
      </c>
      <c r="AQ37" s="7">
        <v>11.907</v>
      </c>
      <c r="AR37" s="7" t="s">
        <v>493</v>
      </c>
    </row>
    <row r="38" spans="1:44">
      <c r="A38" s="7">
        <v>201648133</v>
      </c>
      <c r="B38" s="3" t="s">
        <v>571</v>
      </c>
      <c r="C38" s="7" t="s">
        <v>355</v>
      </c>
      <c r="D38" s="8" t="s">
        <v>356</v>
      </c>
      <c r="E38"/>
      <c r="F38" t="s">
        <v>357</v>
      </c>
      <c r="G38" s="5" t="s">
        <v>493</v>
      </c>
      <c r="H38" s="5" t="s">
        <v>493</v>
      </c>
      <c r="I38" s="7">
        <v>-38.4</v>
      </c>
      <c r="J38" s="7">
        <v>34.200000000000003</v>
      </c>
      <c r="K38" s="7"/>
      <c r="L38" s="7"/>
      <c r="M38" s="13">
        <v>10.869</v>
      </c>
      <c r="N38" s="13">
        <v>9.8000000000000004E-2</v>
      </c>
      <c r="O38" s="13">
        <v>10.337</v>
      </c>
      <c r="P38" s="13">
        <v>8.5999999999999993E-2</v>
      </c>
      <c r="Q38" s="13">
        <v>10.544</v>
      </c>
      <c r="R38" s="13">
        <v>8.5000000000000006E-2</v>
      </c>
      <c r="S38" s="13">
        <v>10.177</v>
      </c>
      <c r="T38" s="13">
        <v>9.9000000000000005E-2</v>
      </c>
      <c r="U38" s="13">
        <v>10.093999999999999</v>
      </c>
      <c r="V38" s="13">
        <v>7.3999999999999996E-2</v>
      </c>
      <c r="W38" s="9">
        <v>12.305199999999999</v>
      </c>
      <c r="X38" s="9">
        <v>1.482819E-3</v>
      </c>
      <c r="Y38" s="9">
        <v>10.56494</v>
      </c>
      <c r="Z38" s="9">
        <v>3.329281E-4</v>
      </c>
      <c r="AA38" s="9">
        <v>10.1045</v>
      </c>
      <c r="AB38" s="9">
        <v>3.4590960000000003E-4</v>
      </c>
      <c r="AC38" s="9">
        <v>9.9827429999999993</v>
      </c>
      <c r="AD38" s="9">
        <v>3.148785E-4</v>
      </c>
      <c r="AE38" s="9">
        <v>10.260389999999999</v>
      </c>
      <c r="AF38" s="9">
        <v>1.257839E-3</v>
      </c>
      <c r="AG38" s="7">
        <v>9.0960000000000001</v>
      </c>
      <c r="AH38" s="7">
        <v>0.05</v>
      </c>
      <c r="AI38" s="7">
        <v>8.76</v>
      </c>
      <c r="AJ38" s="7">
        <v>4.2000000000000003E-2</v>
      </c>
      <c r="AK38" s="7">
        <v>8.7129999999999992</v>
      </c>
      <c r="AL38" s="7">
        <v>2.1000000000000001E-2</v>
      </c>
      <c r="AM38" s="7">
        <v>8.6760000000000002</v>
      </c>
      <c r="AN38" s="7">
        <v>2.3E-2</v>
      </c>
      <c r="AO38" s="7">
        <v>8.7200000000000006</v>
      </c>
      <c r="AP38" s="7">
        <v>0.02</v>
      </c>
      <c r="AQ38" s="7">
        <v>8.7080000000000002</v>
      </c>
      <c r="AR38" s="7">
        <v>3.1E-2</v>
      </c>
    </row>
    <row r="39" spans="1:44">
      <c r="A39" s="7">
        <v>201649426</v>
      </c>
      <c r="B39" s="3" t="s">
        <v>492</v>
      </c>
      <c r="C39" s="7" t="s">
        <v>361</v>
      </c>
      <c r="D39" s="8" t="s">
        <v>362</v>
      </c>
      <c r="E39"/>
      <c r="F39"/>
      <c r="G39" s="5" t="s">
        <v>493</v>
      </c>
      <c r="H39" s="5" t="s">
        <v>493</v>
      </c>
      <c r="I39" s="7"/>
      <c r="J39" s="7"/>
      <c r="K39" s="7"/>
      <c r="L39" s="7"/>
      <c r="M39" s="13">
        <v>14.574999999999999</v>
      </c>
      <c r="N39" s="13">
        <v>2.5999999999999999E-2</v>
      </c>
      <c r="O39" s="13">
        <v>13.529</v>
      </c>
      <c r="P39" s="13">
        <v>0.01</v>
      </c>
      <c r="Q39" s="13">
        <v>14.042</v>
      </c>
      <c r="R39" s="13">
        <v>0.01</v>
      </c>
      <c r="S39" s="13">
        <v>13.180999999999999</v>
      </c>
      <c r="T39" s="13">
        <v>2.1999999999999999E-2</v>
      </c>
      <c r="U39" s="13">
        <v>12.859</v>
      </c>
      <c r="V39" s="13">
        <v>6.2E-2</v>
      </c>
      <c r="W39" s="9">
        <v>16.25722</v>
      </c>
      <c r="X39" s="9">
        <v>6.893382E-3</v>
      </c>
      <c r="Y39" s="9">
        <v>15.138769999999999</v>
      </c>
      <c r="Z39" s="9">
        <v>5.1379540000000001E-3</v>
      </c>
      <c r="AA39" s="9">
        <v>13.35247</v>
      </c>
      <c r="AB39" s="9">
        <v>1.865076E-3</v>
      </c>
      <c r="AC39" s="9">
        <v>14.37655</v>
      </c>
      <c r="AD39" s="9">
        <v>9.6910299999999998E-3</v>
      </c>
      <c r="AE39" s="9">
        <v>13.36239</v>
      </c>
      <c r="AF39" s="9">
        <v>5.2374350000000004E-3</v>
      </c>
      <c r="AG39" s="7">
        <v>11.566000000000001</v>
      </c>
      <c r="AH39" s="7">
        <v>2.3E-2</v>
      </c>
      <c r="AI39" s="7">
        <v>11.073</v>
      </c>
      <c r="AJ39" s="7">
        <v>2.4E-2</v>
      </c>
      <c r="AK39" s="7">
        <v>10.941000000000001</v>
      </c>
      <c r="AL39" s="7">
        <v>1.9E-2</v>
      </c>
      <c r="AM39" s="7">
        <v>10.879</v>
      </c>
      <c r="AN39" s="7">
        <v>2.3E-2</v>
      </c>
      <c r="AO39" s="7">
        <v>10.906000000000001</v>
      </c>
      <c r="AP39" s="7">
        <v>2.1000000000000001E-2</v>
      </c>
      <c r="AQ39" s="7">
        <v>10.855</v>
      </c>
      <c r="AR39" s="7">
        <v>0.122</v>
      </c>
    </row>
    <row r="40" spans="1:44">
      <c r="A40" s="7">
        <v>201665500</v>
      </c>
      <c r="B40" s="3" t="s">
        <v>131</v>
      </c>
      <c r="C40" s="7" t="s">
        <v>366</v>
      </c>
      <c r="D40" s="8" t="s">
        <v>367</v>
      </c>
      <c r="E40"/>
      <c r="F40"/>
      <c r="G40" s="5" t="s">
        <v>493</v>
      </c>
      <c r="H40" s="5" t="s">
        <v>493</v>
      </c>
      <c r="I40" s="7"/>
      <c r="J40" s="7"/>
      <c r="K40" s="7"/>
      <c r="L40" s="7"/>
      <c r="M40" s="13">
        <v>12.733000000000001</v>
      </c>
      <c r="N40" s="13">
        <v>5.0999999999999997E-2</v>
      </c>
      <c r="O40" s="13">
        <v>12.212</v>
      </c>
      <c r="P40" s="13">
        <v>0.03</v>
      </c>
      <c r="Q40" s="13">
        <v>12.423999999999999</v>
      </c>
      <c r="R40" s="13">
        <v>4.3999999999999997E-2</v>
      </c>
      <c r="S40" s="13">
        <v>12.096</v>
      </c>
      <c r="T40" s="13">
        <v>4.1000000000000002E-2</v>
      </c>
      <c r="U40" s="13">
        <v>12.032999999999999</v>
      </c>
      <c r="V40" s="13">
        <v>4.5999999999999999E-2</v>
      </c>
      <c r="W40" s="9">
        <v>14.67651</v>
      </c>
      <c r="X40" s="9">
        <v>6.052155E-3</v>
      </c>
      <c r="Y40" s="9">
        <v>12.577120000000001</v>
      </c>
      <c r="Z40" s="9">
        <v>1.5550690000000001E-3</v>
      </c>
      <c r="AA40" s="9">
        <v>12.16137</v>
      </c>
      <c r="AB40" s="9">
        <v>9.8900490000000001E-4</v>
      </c>
      <c r="AC40" s="9">
        <v>12.09281</v>
      </c>
      <c r="AD40" s="9">
        <v>1.7268819999999999E-3</v>
      </c>
      <c r="AE40" s="9">
        <v>13.829660000000001</v>
      </c>
      <c r="AF40" s="9">
        <v>2.1755259999999998E-2</v>
      </c>
      <c r="AG40" s="7">
        <v>11.185</v>
      </c>
      <c r="AH40" s="7">
        <v>2.3E-2</v>
      </c>
      <c r="AI40" s="7">
        <v>10.933</v>
      </c>
      <c r="AJ40" s="7">
        <v>2.4E-2</v>
      </c>
      <c r="AK40" s="7">
        <v>10.893000000000001</v>
      </c>
      <c r="AL40" s="7">
        <v>2.1000000000000001E-2</v>
      </c>
      <c r="AM40" s="7">
        <v>10.853999999999999</v>
      </c>
      <c r="AN40" s="7">
        <v>2.3E-2</v>
      </c>
      <c r="AO40" s="7">
        <v>10.871</v>
      </c>
      <c r="AP40" s="7">
        <v>2.1000000000000001E-2</v>
      </c>
      <c r="AQ40" s="7">
        <v>10.919</v>
      </c>
      <c r="AR40" s="7">
        <v>0.13300000000000001</v>
      </c>
    </row>
    <row r="41" spans="1:44">
      <c r="A41" s="7">
        <v>201702477</v>
      </c>
      <c r="B41" s="3" t="s">
        <v>570</v>
      </c>
      <c r="C41" s="7" t="s">
        <v>371</v>
      </c>
      <c r="D41" s="8" t="s">
        <v>372</v>
      </c>
      <c r="E41"/>
      <c r="F41"/>
      <c r="G41" s="5" t="s">
        <v>493</v>
      </c>
      <c r="H41" s="5" t="s">
        <v>493</v>
      </c>
      <c r="I41" s="7"/>
      <c r="J41" s="7"/>
      <c r="K41" s="7"/>
      <c r="L41" s="7"/>
      <c r="M41" s="13">
        <v>15.272</v>
      </c>
      <c r="N41" s="13">
        <v>4.5999999999999999E-2</v>
      </c>
      <c r="O41" s="13">
        <v>14.569000000000001</v>
      </c>
      <c r="P41" s="13">
        <v>3.6999999999999998E-2</v>
      </c>
      <c r="Q41" s="13">
        <v>14.891</v>
      </c>
      <c r="R41" s="13">
        <v>3.9E-2</v>
      </c>
      <c r="S41" s="13">
        <v>14.398999999999999</v>
      </c>
      <c r="T41" s="13">
        <v>0.06</v>
      </c>
      <c r="U41" s="13">
        <v>14.236000000000001</v>
      </c>
      <c r="V41" s="13">
        <v>2.7E-2</v>
      </c>
      <c r="W41" s="9">
        <v>16.31241</v>
      </c>
      <c r="X41" s="9">
        <v>5.4688369999999998E-3</v>
      </c>
      <c r="Y41" s="9">
        <v>14.87059</v>
      </c>
      <c r="Z41" s="9">
        <v>2.5247989999999999E-3</v>
      </c>
      <c r="AA41" s="9">
        <v>14.35398</v>
      </c>
      <c r="AB41" s="9">
        <v>3.0251520000000001E-3</v>
      </c>
      <c r="AC41" s="9">
        <v>14.18877</v>
      </c>
      <c r="AD41" s="9">
        <v>3.122489E-3</v>
      </c>
      <c r="AE41" s="9">
        <v>14.137219999999999</v>
      </c>
      <c r="AF41" s="9">
        <v>3.5010179999999998E-3</v>
      </c>
      <c r="AG41" s="7">
        <v>13.268000000000001</v>
      </c>
      <c r="AH41" s="7">
        <v>2.7E-2</v>
      </c>
      <c r="AI41" s="7">
        <v>12.881</v>
      </c>
      <c r="AJ41" s="7">
        <v>2.8000000000000001E-2</v>
      </c>
      <c r="AK41" s="7">
        <v>12.766</v>
      </c>
      <c r="AL41" s="7">
        <v>3.3000000000000002E-2</v>
      </c>
      <c r="AM41" s="7">
        <v>12.814</v>
      </c>
      <c r="AN41" s="7">
        <v>2.4E-2</v>
      </c>
      <c r="AO41" s="7">
        <v>12.84</v>
      </c>
      <c r="AP41" s="7">
        <v>2.7E-2</v>
      </c>
      <c r="AQ41" s="7">
        <v>11.756</v>
      </c>
      <c r="AR41" s="7" t="s">
        <v>493</v>
      </c>
    </row>
    <row r="42" spans="1:44">
      <c r="A42" s="7">
        <v>201704541</v>
      </c>
      <c r="B42" s="3" t="s">
        <v>131</v>
      </c>
      <c r="C42" s="7" t="s">
        <v>376</v>
      </c>
      <c r="D42" s="8" t="s">
        <v>377</v>
      </c>
      <c r="E42"/>
      <c r="F42"/>
      <c r="G42" s="5" t="s">
        <v>493</v>
      </c>
      <c r="H42" s="5" t="s">
        <v>493</v>
      </c>
      <c r="I42" s="7"/>
      <c r="J42" s="7"/>
      <c r="K42" s="7"/>
      <c r="L42" s="7"/>
      <c r="M42" s="13">
        <v>13.375</v>
      </c>
      <c r="N42" s="13">
        <v>0.192</v>
      </c>
      <c r="O42" s="13">
        <v>12.744999999999999</v>
      </c>
      <c r="P42" s="13">
        <v>0.104</v>
      </c>
      <c r="Q42" s="13">
        <v>13.058999999999999</v>
      </c>
      <c r="R42" s="13">
        <v>0.11700000000000001</v>
      </c>
      <c r="S42" s="13">
        <v>12.586</v>
      </c>
      <c r="T42" s="13">
        <v>0.10299999999999999</v>
      </c>
      <c r="U42" s="13">
        <v>12.448</v>
      </c>
      <c r="V42" s="13">
        <v>8.1000000000000003E-2</v>
      </c>
      <c r="W42" s="9">
        <v>14.578900000000001</v>
      </c>
      <c r="X42" s="9">
        <v>3.367367E-3</v>
      </c>
      <c r="Y42" s="9">
        <v>13.533379999999999</v>
      </c>
      <c r="Z42" s="9">
        <v>2.408912E-3</v>
      </c>
      <c r="AA42" s="9">
        <v>12.913449999999999</v>
      </c>
      <c r="AB42" s="9">
        <v>3.5964920000000002E-3</v>
      </c>
      <c r="AC42" s="9">
        <v>12.79992</v>
      </c>
      <c r="AD42" s="9">
        <v>4.4625070000000001E-3</v>
      </c>
      <c r="AE42" s="9">
        <v>12.69136</v>
      </c>
      <c r="AF42" s="9">
        <v>3.0647000000000001E-3</v>
      </c>
      <c r="AG42" s="7">
        <v>11.769</v>
      </c>
      <c r="AH42" s="7">
        <v>3.2000000000000001E-2</v>
      </c>
      <c r="AI42" s="7">
        <v>11.494</v>
      </c>
      <c r="AJ42" s="7">
        <v>3.5000000000000003E-2</v>
      </c>
      <c r="AK42" s="7">
        <v>11.286</v>
      </c>
      <c r="AL42" s="7">
        <v>2.7E-2</v>
      </c>
      <c r="AM42" s="7">
        <v>11.090999999999999</v>
      </c>
      <c r="AN42" s="7">
        <v>2.3E-2</v>
      </c>
      <c r="AO42" s="7">
        <v>11.122999999999999</v>
      </c>
      <c r="AP42" s="7">
        <v>2.1000000000000001E-2</v>
      </c>
      <c r="AQ42" s="7">
        <v>11.090999999999999</v>
      </c>
      <c r="AR42" s="7">
        <v>0.16400000000000001</v>
      </c>
    </row>
    <row r="43" spans="1:44">
      <c r="A43" s="7">
        <v>201705526</v>
      </c>
      <c r="B43" s="3" t="s">
        <v>571</v>
      </c>
      <c r="C43" s="7" t="s">
        <v>380</v>
      </c>
      <c r="D43" s="8" t="s">
        <v>381</v>
      </c>
      <c r="E43"/>
      <c r="F43" t="s">
        <v>383</v>
      </c>
      <c r="G43" s="5" t="s">
        <v>493</v>
      </c>
      <c r="H43" s="5" t="s">
        <v>493</v>
      </c>
      <c r="I43" s="7">
        <v>-34.700000000000003</v>
      </c>
      <c r="J43" s="7">
        <v>32.1</v>
      </c>
      <c r="K43" s="7"/>
      <c r="L43" s="7"/>
      <c r="M43" s="13">
        <v>10.432</v>
      </c>
      <c r="N43" s="13">
        <v>8.4000000000000005E-2</v>
      </c>
      <c r="O43" s="13">
        <v>9.9740000000000002</v>
      </c>
      <c r="P43" s="13">
        <v>9.9000000000000005E-2</v>
      </c>
      <c r="Q43" s="13">
        <v>10.129</v>
      </c>
      <c r="R43" s="13">
        <v>5.7000000000000002E-2</v>
      </c>
      <c r="S43" s="13">
        <v>9.81</v>
      </c>
      <c r="T43" s="13">
        <v>0.183</v>
      </c>
      <c r="U43" s="13">
        <v>9.6180000000000003</v>
      </c>
      <c r="V43" s="13">
        <v>1.4999999999999999E-2</v>
      </c>
      <c r="W43" s="9">
        <v>12.10008</v>
      </c>
      <c r="X43" s="9">
        <v>1.3500560000000001E-3</v>
      </c>
      <c r="Y43" s="9">
        <v>13.471640000000001</v>
      </c>
      <c r="Z43" s="9">
        <v>6.5360560000000002E-3</v>
      </c>
      <c r="AA43" s="9">
        <v>9.8480019999999993</v>
      </c>
      <c r="AB43" s="9">
        <v>3.151928E-4</v>
      </c>
      <c r="AC43" s="9">
        <v>9.7245849999999994</v>
      </c>
      <c r="AD43" s="9">
        <v>4.6540029999999998E-4</v>
      </c>
      <c r="AE43" s="9">
        <v>10.49503</v>
      </c>
      <c r="AF43" s="9">
        <v>1.55474E-3</v>
      </c>
      <c r="AG43" s="7">
        <v>8.8420000000000005</v>
      </c>
      <c r="AH43" s="7">
        <v>3.5000000000000003E-2</v>
      </c>
      <c r="AI43" s="7">
        <v>8.5459999999999994</v>
      </c>
      <c r="AJ43" s="7">
        <v>3.5999999999999997E-2</v>
      </c>
      <c r="AK43" s="7">
        <v>8.4909999999999997</v>
      </c>
      <c r="AL43" s="7">
        <v>2.3E-2</v>
      </c>
      <c r="AM43" s="7">
        <v>8.4350000000000005</v>
      </c>
      <c r="AN43" s="7">
        <v>2.3E-2</v>
      </c>
      <c r="AO43" s="7">
        <v>8.4589999999999996</v>
      </c>
      <c r="AP43" s="7">
        <v>0.02</v>
      </c>
      <c r="AQ43" s="7">
        <v>8.4179999999999993</v>
      </c>
      <c r="AR43" s="7">
        <v>2.4E-2</v>
      </c>
    </row>
    <row r="44" spans="1:44">
      <c r="A44" s="7">
        <v>201711881</v>
      </c>
      <c r="B44" s="3" t="s">
        <v>131</v>
      </c>
      <c r="C44" s="7" t="s">
        <v>387</v>
      </c>
      <c r="D44" s="8" t="s">
        <v>388</v>
      </c>
      <c r="E44"/>
      <c r="F44" t="s">
        <v>390</v>
      </c>
      <c r="G44" s="5" t="s">
        <v>493</v>
      </c>
      <c r="H44" s="5" t="s">
        <v>493</v>
      </c>
      <c r="I44" s="7">
        <v>8.5</v>
      </c>
      <c r="J44" s="7">
        <v>21.4</v>
      </c>
      <c r="K44" s="7"/>
      <c r="L44" s="7"/>
      <c r="M44" s="13">
        <v>10.397</v>
      </c>
      <c r="N44" s="13">
        <v>5.8999999999999997E-2</v>
      </c>
      <c r="O44" s="13">
        <v>10.157999999999999</v>
      </c>
      <c r="P44" s="13">
        <v>5.3999999999999999E-2</v>
      </c>
      <c r="Q44" s="13">
        <v>10.237</v>
      </c>
      <c r="R44" s="13">
        <v>4.8000000000000001E-2</v>
      </c>
      <c r="S44" s="13">
        <v>10.105</v>
      </c>
      <c r="T44" s="13">
        <v>6.8000000000000005E-2</v>
      </c>
      <c r="U44" s="13">
        <v>10.291</v>
      </c>
      <c r="V44" s="13">
        <v>0.41099999999999998</v>
      </c>
      <c r="W44" s="9">
        <v>11.844010000000001</v>
      </c>
      <c r="X44" s="9">
        <v>1.1437789999999999E-3</v>
      </c>
      <c r="Y44" s="9">
        <v>10.42107</v>
      </c>
      <c r="Z44" s="9">
        <v>3.398036E-4</v>
      </c>
      <c r="AA44" s="9">
        <v>10.199669999999999</v>
      </c>
      <c r="AB44" s="9">
        <v>3.5027650000000001E-4</v>
      </c>
      <c r="AC44" s="9">
        <v>10.11617</v>
      </c>
      <c r="AD44" s="9">
        <v>3.4722460000000002E-4</v>
      </c>
      <c r="AE44" s="9">
        <v>10.91029</v>
      </c>
      <c r="AF44" s="9">
        <v>2.0794379999999999E-3</v>
      </c>
      <c r="AG44" s="7">
        <v>9.3049999999999997</v>
      </c>
      <c r="AH44" s="7">
        <v>2.3E-2</v>
      </c>
      <c r="AI44" s="7">
        <v>8.9550000000000001</v>
      </c>
      <c r="AJ44" s="7">
        <v>2.3E-2</v>
      </c>
      <c r="AK44" s="7">
        <v>8.8650000000000002</v>
      </c>
      <c r="AL44" s="7">
        <v>1.9E-2</v>
      </c>
      <c r="AM44" s="7">
        <v>8.8350000000000009</v>
      </c>
      <c r="AN44" s="7">
        <v>2.1999999999999999E-2</v>
      </c>
      <c r="AO44" s="7">
        <v>8.8670000000000009</v>
      </c>
      <c r="AP44" s="7">
        <v>0.02</v>
      </c>
      <c r="AQ44" s="7">
        <v>8.7040000000000006</v>
      </c>
      <c r="AR44" s="7">
        <v>2.9000000000000001E-2</v>
      </c>
    </row>
    <row r="45" spans="1:44">
      <c r="A45" s="7">
        <v>201725399</v>
      </c>
      <c r="B45" s="3" t="s">
        <v>571</v>
      </c>
      <c r="C45" s="7" t="s">
        <v>394</v>
      </c>
      <c r="D45" s="8" t="s">
        <v>395</v>
      </c>
      <c r="E45"/>
      <c r="F45" t="s">
        <v>396</v>
      </c>
      <c r="G45" s="5" t="s">
        <v>493</v>
      </c>
      <c r="H45" s="5" t="s">
        <v>493</v>
      </c>
      <c r="I45" s="7"/>
      <c r="J45" s="7"/>
      <c r="K45" s="7"/>
      <c r="L45" s="7"/>
      <c r="M45" s="13">
        <v>12.65</v>
      </c>
      <c r="N45" s="13">
        <v>0.26100000000000001</v>
      </c>
      <c r="O45" s="13">
        <v>12.31</v>
      </c>
      <c r="P45" s="13">
        <v>0.127</v>
      </c>
      <c r="Q45" s="13">
        <v>12.372</v>
      </c>
      <c r="R45" s="13">
        <v>7.4999999999999997E-2</v>
      </c>
      <c r="S45" s="13">
        <v>12.29</v>
      </c>
      <c r="T45" s="13">
        <v>0.10199999999999999</v>
      </c>
      <c r="U45" s="13">
        <v>12.266999999999999</v>
      </c>
      <c r="V45" s="13">
        <v>6.0999999999999999E-2</v>
      </c>
      <c r="W45" s="9">
        <v>14.624599999999999</v>
      </c>
      <c r="X45" s="9">
        <v>4.1886789999999998E-3</v>
      </c>
      <c r="Y45" s="9">
        <v>13.28163</v>
      </c>
      <c r="Z45" s="9">
        <v>2.9838629999999998E-3</v>
      </c>
      <c r="AA45" s="9">
        <v>12.9156</v>
      </c>
      <c r="AB45" s="9">
        <v>2.3520979999999999E-3</v>
      </c>
      <c r="AC45" s="9">
        <v>12.917310000000001</v>
      </c>
      <c r="AD45" s="9">
        <v>3.1472269999999998E-3</v>
      </c>
      <c r="AE45" s="9">
        <v>13.13813</v>
      </c>
      <c r="AF45" s="9">
        <v>4.0311110000000004E-3</v>
      </c>
      <c r="AG45" s="7">
        <v>11.558999999999999</v>
      </c>
      <c r="AH45" s="7">
        <v>2.5999999999999999E-2</v>
      </c>
      <c r="AI45" s="7">
        <v>11.467000000000001</v>
      </c>
      <c r="AJ45" s="7">
        <v>3.1E-2</v>
      </c>
      <c r="AK45" s="7">
        <v>11.332000000000001</v>
      </c>
      <c r="AL45" s="7">
        <v>2.3E-2</v>
      </c>
      <c r="AM45" s="7">
        <v>11.298</v>
      </c>
      <c r="AN45" s="7">
        <v>2.1999999999999999E-2</v>
      </c>
      <c r="AO45" s="7">
        <v>11.318</v>
      </c>
      <c r="AP45" s="7">
        <v>2.1999999999999999E-2</v>
      </c>
      <c r="AQ45" s="7">
        <v>11.432</v>
      </c>
      <c r="AR45" s="7">
        <v>0.224</v>
      </c>
    </row>
    <row r="46" spans="1:44">
      <c r="A46" s="7">
        <v>201736247</v>
      </c>
      <c r="B46" s="3" t="s">
        <v>572</v>
      </c>
      <c r="C46" s="7" t="s">
        <v>400</v>
      </c>
      <c r="D46" s="8" t="s">
        <v>401</v>
      </c>
      <c r="E46"/>
      <c r="F46"/>
      <c r="G46" s="5" t="s">
        <v>493</v>
      </c>
      <c r="H46" s="5" t="s">
        <v>493</v>
      </c>
      <c r="I46" s="7"/>
      <c r="J46" s="7"/>
      <c r="K46" s="7"/>
      <c r="L46" s="7"/>
      <c r="M46" s="13">
        <v>15.49</v>
      </c>
      <c r="N46" s="13">
        <v>5.5E-2</v>
      </c>
      <c r="O46" s="13">
        <v>14.663</v>
      </c>
      <c r="P46" s="13">
        <v>4.8000000000000001E-2</v>
      </c>
      <c r="Q46" s="13">
        <v>15.010999999999999</v>
      </c>
      <c r="R46" s="13">
        <v>4.2000000000000003E-2</v>
      </c>
      <c r="S46" s="13">
        <v>14.349</v>
      </c>
      <c r="T46" s="13">
        <v>3.6999999999999998E-2</v>
      </c>
      <c r="U46" s="13">
        <v>14.138999999999999</v>
      </c>
      <c r="V46" s="13">
        <v>2.3E-2</v>
      </c>
      <c r="W46" s="9">
        <v>17.3504</v>
      </c>
      <c r="X46" s="9">
        <v>1.0559829999999999E-2</v>
      </c>
      <c r="Y46" s="9">
        <v>15.711270000000001</v>
      </c>
      <c r="Z46" s="9">
        <v>5.0760329999999998E-3</v>
      </c>
      <c r="AA46" s="9">
        <v>14.46339</v>
      </c>
      <c r="AB46" s="9">
        <v>3.2952039999999999E-3</v>
      </c>
      <c r="AC46" s="9">
        <v>14.77192</v>
      </c>
      <c r="AD46" s="9">
        <v>5.9813039999999998E-3</v>
      </c>
      <c r="AE46" s="9">
        <v>14.64512</v>
      </c>
      <c r="AF46" s="9">
        <v>7.4085820000000004E-3</v>
      </c>
      <c r="AG46" s="7">
        <v>13.067</v>
      </c>
      <c r="AH46" s="7">
        <v>2.4E-2</v>
      </c>
      <c r="AI46" s="7">
        <v>12.555</v>
      </c>
      <c r="AJ46" s="7">
        <v>2.3E-2</v>
      </c>
      <c r="AK46" s="7">
        <v>12.494999999999999</v>
      </c>
      <c r="AL46" s="7">
        <v>2.5999999999999999E-2</v>
      </c>
      <c r="AM46" s="7">
        <v>12.462</v>
      </c>
      <c r="AN46" s="7">
        <v>2.4E-2</v>
      </c>
      <c r="AO46" s="7">
        <v>12.499000000000001</v>
      </c>
      <c r="AP46" s="7">
        <v>2.4E-2</v>
      </c>
      <c r="AQ46" s="7">
        <v>11.846</v>
      </c>
      <c r="AR46" s="7" t="s">
        <v>493</v>
      </c>
    </row>
    <row r="47" spans="1:44">
      <c r="A47" s="7">
        <v>201754305</v>
      </c>
      <c r="B47" s="3" t="s">
        <v>572</v>
      </c>
      <c r="C47" s="7" t="s">
        <v>405</v>
      </c>
      <c r="D47" s="8" t="s">
        <v>406</v>
      </c>
      <c r="E47"/>
      <c r="F47"/>
      <c r="G47" s="5" t="s">
        <v>493</v>
      </c>
      <c r="H47" s="5" t="s">
        <v>493</v>
      </c>
      <c r="I47" s="7"/>
      <c r="J47" s="7"/>
      <c r="K47" s="10"/>
      <c r="L47" s="7"/>
      <c r="M47" s="13">
        <v>15.662000000000001</v>
      </c>
      <c r="N47" s="13">
        <v>4.2999999999999997E-2</v>
      </c>
      <c r="O47" s="13">
        <v>14.667999999999999</v>
      </c>
      <c r="P47" s="13">
        <v>4.2000000000000003E-2</v>
      </c>
      <c r="Q47" s="13">
        <v>15.125999999999999</v>
      </c>
      <c r="R47" s="13">
        <v>3.7999999999999999E-2</v>
      </c>
      <c r="S47" s="13">
        <v>14.279</v>
      </c>
      <c r="T47" s="13">
        <v>0</v>
      </c>
      <c r="U47" s="13">
        <v>13.929</v>
      </c>
      <c r="V47" s="13">
        <v>5.0999999999999997E-2</v>
      </c>
      <c r="W47" s="9">
        <v>17.400960000000001</v>
      </c>
      <c r="X47" s="9">
        <v>9.1943170000000005E-3</v>
      </c>
      <c r="Y47" s="9">
        <v>15.19389</v>
      </c>
      <c r="Z47" s="9">
        <v>2.6488839999999998E-3</v>
      </c>
      <c r="AA47" s="9">
        <v>14.28595</v>
      </c>
      <c r="AB47" s="9">
        <v>3.2360990000000001E-3</v>
      </c>
      <c r="AC47" s="9">
        <v>13.93826</v>
      </c>
      <c r="AD47" s="9">
        <v>3.3467039999999998E-3</v>
      </c>
      <c r="AE47" s="9">
        <v>13.80682</v>
      </c>
      <c r="AF47" s="9">
        <v>3.5659200000000002E-3</v>
      </c>
      <c r="AG47" s="7">
        <v>12.763999999999999</v>
      </c>
      <c r="AH47" s="7">
        <v>2.5999999999999999E-2</v>
      </c>
      <c r="AI47" s="7">
        <v>12.207000000000001</v>
      </c>
      <c r="AJ47" s="7">
        <v>2.7E-2</v>
      </c>
      <c r="AK47" s="7">
        <v>12.087</v>
      </c>
      <c r="AL47" s="7">
        <v>2.3E-2</v>
      </c>
      <c r="AM47" s="7">
        <v>12.061</v>
      </c>
      <c r="AN47" s="7">
        <v>2.3E-2</v>
      </c>
      <c r="AO47" s="7">
        <v>12.098000000000001</v>
      </c>
      <c r="AP47" s="7">
        <v>2.3E-2</v>
      </c>
      <c r="AQ47" s="7">
        <v>12.340999999999999</v>
      </c>
      <c r="AR47" s="7">
        <v>0.46200000000000002</v>
      </c>
    </row>
    <row r="48" spans="1:44">
      <c r="A48" s="7">
        <v>201779067</v>
      </c>
      <c r="B48" s="3" t="s">
        <v>492</v>
      </c>
      <c r="C48" s="7" t="s">
        <v>411</v>
      </c>
      <c r="D48" s="8" t="s">
        <v>412</v>
      </c>
      <c r="E48"/>
      <c r="F48" t="s">
        <v>414</v>
      </c>
      <c r="G48" s="5" t="s">
        <v>493</v>
      </c>
      <c r="H48" s="5" t="s">
        <v>493</v>
      </c>
      <c r="I48" s="7"/>
      <c r="J48" s="7"/>
      <c r="K48" s="7"/>
      <c r="L48" s="7"/>
      <c r="M48" s="13">
        <v>11.842000000000001</v>
      </c>
      <c r="N48" s="13">
        <v>3.9E-2</v>
      </c>
      <c r="O48" s="13">
        <v>11.27</v>
      </c>
      <c r="P48" s="13">
        <v>3.0000000000000001E-3</v>
      </c>
      <c r="Q48" s="13">
        <v>11.525</v>
      </c>
      <c r="R48" s="13">
        <v>4.2000000000000003E-2</v>
      </c>
      <c r="S48" s="13">
        <v>11.145</v>
      </c>
      <c r="T48" s="13">
        <v>3.3000000000000002E-2</v>
      </c>
      <c r="U48" s="13">
        <v>11.006</v>
      </c>
      <c r="V48" s="13">
        <v>6.7000000000000004E-2</v>
      </c>
      <c r="W48" s="9">
        <v>14.02965</v>
      </c>
      <c r="X48" s="9">
        <v>4.6814370000000001E-3</v>
      </c>
      <c r="Y48" s="9">
        <v>11.65352</v>
      </c>
      <c r="Z48" s="9">
        <v>6.3161599999999999E-4</v>
      </c>
      <c r="AA48" s="9">
        <v>11.267580000000001</v>
      </c>
      <c r="AB48" s="9">
        <v>5.8678759999999995E-4</v>
      </c>
      <c r="AC48" s="9">
        <v>11.11304</v>
      </c>
      <c r="AD48" s="9">
        <v>4.3303569999999998E-4</v>
      </c>
      <c r="AE48" s="9">
        <v>11.63416</v>
      </c>
      <c r="AF48" s="9">
        <v>4.7093689999999997E-3</v>
      </c>
      <c r="AG48" s="7">
        <v>10.129</v>
      </c>
      <c r="AH48" s="7">
        <v>2.1999999999999999E-2</v>
      </c>
      <c r="AI48" s="7">
        <v>9.8689999999999998</v>
      </c>
      <c r="AJ48" s="7">
        <v>2.4E-2</v>
      </c>
      <c r="AK48" s="7">
        <v>9.8019999999999996</v>
      </c>
      <c r="AL48" s="7">
        <v>2.1000000000000001E-2</v>
      </c>
      <c r="AM48" s="7">
        <v>9.74</v>
      </c>
      <c r="AN48" s="7">
        <v>2.1999999999999999E-2</v>
      </c>
      <c r="AO48" s="7">
        <v>9.7690000000000001</v>
      </c>
      <c r="AP48" s="7">
        <v>0.02</v>
      </c>
      <c r="AQ48" s="7">
        <v>9.7390000000000008</v>
      </c>
      <c r="AR48" s="7">
        <v>4.3999999999999997E-2</v>
      </c>
    </row>
    <row r="49" spans="1:44">
      <c r="A49" s="7">
        <v>201826968</v>
      </c>
      <c r="B49" s="3" t="s">
        <v>571</v>
      </c>
      <c r="C49" s="7" t="s">
        <v>419</v>
      </c>
      <c r="D49" s="8" t="s">
        <v>420</v>
      </c>
      <c r="E49"/>
      <c r="F49"/>
      <c r="G49" s="5" t="s">
        <v>493</v>
      </c>
      <c r="H49" s="5" t="s">
        <v>493</v>
      </c>
      <c r="I49" s="7"/>
      <c r="J49" s="7"/>
      <c r="K49" s="7"/>
      <c r="L49" s="7"/>
      <c r="M49" s="13">
        <v>12.625</v>
      </c>
      <c r="N49" s="13">
        <v>9.2999999999999999E-2</v>
      </c>
      <c r="O49" s="13">
        <v>11.872999999999999</v>
      </c>
      <c r="P49" s="13">
        <v>8.8999999999999996E-2</v>
      </c>
      <c r="Q49" s="13">
        <v>12.196999999999999</v>
      </c>
      <c r="R49" s="13">
        <v>0.107</v>
      </c>
      <c r="S49" s="13">
        <v>11.644</v>
      </c>
      <c r="T49" s="13">
        <v>7.9000000000000001E-2</v>
      </c>
      <c r="U49" s="13">
        <v>11.455</v>
      </c>
      <c r="V49" s="13">
        <v>9.5000000000000001E-2</v>
      </c>
      <c r="W49" s="9">
        <v>15.366680000000001</v>
      </c>
      <c r="X49" s="9">
        <v>1.0706490000000001E-2</v>
      </c>
      <c r="Y49" s="9">
        <v>12.33093</v>
      </c>
      <c r="Z49" s="9">
        <v>7.1224820000000003E-4</v>
      </c>
      <c r="AA49" s="9">
        <v>11.7859</v>
      </c>
      <c r="AB49" s="9">
        <v>9.4100300000000004E-4</v>
      </c>
      <c r="AC49" s="9">
        <v>11.576169999999999</v>
      </c>
      <c r="AD49" s="9">
        <v>5.3410630000000001E-4</v>
      </c>
      <c r="AE49" s="9">
        <v>11.882849999999999</v>
      </c>
      <c r="AF49" s="9">
        <v>3.488615E-3</v>
      </c>
      <c r="AG49" s="7">
        <v>10.494</v>
      </c>
      <c r="AH49" s="7">
        <v>2.5999999999999999E-2</v>
      </c>
      <c r="AI49" s="7">
        <v>10.112</v>
      </c>
      <c r="AJ49" s="7">
        <v>2.5000000000000001E-2</v>
      </c>
      <c r="AK49" s="7">
        <v>10.007</v>
      </c>
      <c r="AL49" s="7">
        <v>2.3E-2</v>
      </c>
      <c r="AM49" s="7">
        <v>9.9760000000000009</v>
      </c>
      <c r="AN49" s="7">
        <v>2.1999999999999999E-2</v>
      </c>
      <c r="AO49" s="7">
        <v>10.004</v>
      </c>
      <c r="AP49" s="7">
        <v>0.02</v>
      </c>
      <c r="AQ49" s="7">
        <v>9.984</v>
      </c>
      <c r="AR49" s="7">
        <v>0.06</v>
      </c>
    </row>
    <row r="50" spans="1:44">
      <c r="A50" s="7">
        <v>201828749</v>
      </c>
      <c r="B50" s="3" t="s">
        <v>570</v>
      </c>
      <c r="C50" s="7" t="s">
        <v>424</v>
      </c>
      <c r="D50" s="8" t="s">
        <v>425</v>
      </c>
      <c r="E50"/>
      <c r="F50" t="s">
        <v>426</v>
      </c>
      <c r="G50" s="5" t="s">
        <v>493</v>
      </c>
      <c r="H50" s="5" t="s">
        <v>493</v>
      </c>
      <c r="I50" s="7"/>
      <c r="J50" s="7"/>
      <c r="K50" s="7" t="s">
        <v>636</v>
      </c>
      <c r="L50" s="7"/>
      <c r="M50" s="13">
        <v>12.476000000000001</v>
      </c>
      <c r="N50" s="13">
        <v>3.2000000000000001E-2</v>
      </c>
      <c r="O50" s="13">
        <v>11.789</v>
      </c>
      <c r="P50" s="13">
        <v>5.3999999999999999E-2</v>
      </c>
      <c r="Q50" s="13">
        <v>12.124000000000001</v>
      </c>
      <c r="R50" s="13">
        <v>4.2999999999999997E-2</v>
      </c>
      <c r="S50" s="13">
        <v>11.602</v>
      </c>
      <c r="T50" s="13">
        <v>5.0999999999999997E-2</v>
      </c>
      <c r="U50" s="13">
        <v>11.315</v>
      </c>
      <c r="V50" s="13">
        <v>3.2000000000000001E-2</v>
      </c>
      <c r="W50" s="9">
        <v>14.18139</v>
      </c>
      <c r="X50" s="9">
        <v>3.4341939999999998E-3</v>
      </c>
      <c r="Y50" s="9">
        <v>12.48353</v>
      </c>
      <c r="Z50" s="9">
        <v>1.448997E-3</v>
      </c>
      <c r="AA50" s="9">
        <v>11.890269999999999</v>
      </c>
      <c r="AB50" s="9">
        <v>1.452491E-3</v>
      </c>
      <c r="AC50" s="9">
        <v>11.524480000000001</v>
      </c>
      <c r="AD50" s="9">
        <v>8.3703300000000005E-4</v>
      </c>
      <c r="AE50" s="9">
        <v>12.07029</v>
      </c>
      <c r="AF50" s="9">
        <v>2.9893430000000002E-3</v>
      </c>
      <c r="AG50" s="7">
        <v>10.494</v>
      </c>
      <c r="AH50" s="7">
        <v>3.2000000000000001E-2</v>
      </c>
      <c r="AI50" s="7">
        <v>10.227</v>
      </c>
      <c r="AJ50" s="7">
        <v>4.2000000000000003E-2</v>
      </c>
      <c r="AK50" s="7">
        <v>9.9329999999999998</v>
      </c>
      <c r="AL50" s="7">
        <v>2.8000000000000001E-2</v>
      </c>
      <c r="AM50" s="7">
        <v>9.82</v>
      </c>
      <c r="AN50" s="7">
        <v>2.3E-2</v>
      </c>
      <c r="AO50" s="7">
        <v>9.8659999999999997</v>
      </c>
      <c r="AP50" s="7">
        <v>2.1000000000000001E-2</v>
      </c>
      <c r="AQ50" s="7">
        <v>9.9819999999999993</v>
      </c>
      <c r="AR50" s="7">
        <v>5.8000000000000003E-2</v>
      </c>
    </row>
    <row r="51" spans="1:44">
      <c r="A51" s="7">
        <v>201855371</v>
      </c>
      <c r="B51" s="3" t="s">
        <v>572</v>
      </c>
      <c r="C51" s="7" t="s">
        <v>430</v>
      </c>
      <c r="D51" s="8" t="s">
        <v>431</v>
      </c>
      <c r="E51"/>
      <c r="F51"/>
      <c r="G51" s="5" t="s">
        <v>493</v>
      </c>
      <c r="H51" s="5" t="s">
        <v>493</v>
      </c>
      <c r="I51" s="7"/>
      <c r="J51" s="7"/>
      <c r="K51" s="10"/>
      <c r="L51" s="7"/>
      <c r="M51" s="13">
        <v>14.811</v>
      </c>
      <c r="N51" s="13">
        <v>5.5E-2</v>
      </c>
      <c r="O51" s="13">
        <v>13.502000000000001</v>
      </c>
      <c r="P51" s="13">
        <v>4.5999999999999999E-2</v>
      </c>
      <c r="Q51" s="13">
        <v>14.196</v>
      </c>
      <c r="R51" s="13">
        <v>4.7E-2</v>
      </c>
      <c r="S51" s="13">
        <v>12.958</v>
      </c>
      <c r="T51" s="13">
        <v>2.8000000000000001E-2</v>
      </c>
      <c r="U51" s="13">
        <v>12.459</v>
      </c>
      <c r="V51" s="13">
        <v>1.7000000000000001E-2</v>
      </c>
      <c r="W51" s="9">
        <v>16.780950000000001</v>
      </c>
      <c r="X51" s="9">
        <v>8.0282089999999997E-3</v>
      </c>
      <c r="Y51" s="9">
        <v>15.03965</v>
      </c>
      <c r="Z51" s="9">
        <v>4.4933719999999998E-3</v>
      </c>
      <c r="AA51" s="9">
        <v>13.254989999999999</v>
      </c>
      <c r="AB51" s="9">
        <v>2.820304E-3</v>
      </c>
      <c r="AC51" s="9">
        <v>12.70856</v>
      </c>
      <c r="AD51" s="9">
        <v>1.6656100000000001E-3</v>
      </c>
      <c r="AE51" s="9">
        <v>12.96008</v>
      </c>
      <c r="AF51" s="9">
        <v>5.0656440000000002E-3</v>
      </c>
      <c r="AG51" s="7">
        <v>11.076000000000001</v>
      </c>
      <c r="AH51" s="7">
        <v>2.4E-2</v>
      </c>
      <c r="AI51" s="7">
        <v>10.436</v>
      </c>
      <c r="AJ51" s="7">
        <v>2.3E-2</v>
      </c>
      <c r="AK51" s="7">
        <v>10.308</v>
      </c>
      <c r="AL51" s="7">
        <v>2.1000000000000001E-2</v>
      </c>
      <c r="AM51" s="7">
        <v>10.215999999999999</v>
      </c>
      <c r="AN51" s="7">
        <v>2.1999999999999999E-2</v>
      </c>
      <c r="AO51" s="7">
        <v>10.263999999999999</v>
      </c>
      <c r="AP51" s="7">
        <v>0.02</v>
      </c>
      <c r="AQ51" s="7">
        <v>10.122</v>
      </c>
      <c r="AR51" s="7">
        <v>7.0999999999999994E-2</v>
      </c>
    </row>
    <row r="52" spans="1:44">
      <c r="A52" s="7">
        <v>201862715</v>
      </c>
      <c r="B52" s="3" t="s">
        <v>497</v>
      </c>
      <c r="C52" s="7" t="s">
        <v>435</v>
      </c>
      <c r="D52" s="8" t="s">
        <v>436</v>
      </c>
      <c r="E52"/>
      <c r="F52" t="s">
        <v>438</v>
      </c>
      <c r="G52" s="5" t="s">
        <v>493</v>
      </c>
      <c r="H52" s="5" t="s">
        <v>493</v>
      </c>
      <c r="I52" s="7">
        <v>-2.9</v>
      </c>
      <c r="J52" s="7">
        <v>63.9</v>
      </c>
      <c r="K52" s="7" t="s">
        <v>642</v>
      </c>
      <c r="L52" s="7"/>
      <c r="M52" s="13">
        <v>11.148</v>
      </c>
      <c r="N52" s="13">
        <v>2.5000000000000001E-2</v>
      </c>
      <c r="O52" s="13">
        <v>10.417</v>
      </c>
      <c r="P52" s="13">
        <v>2.8000000000000001E-2</v>
      </c>
      <c r="Q52" s="13">
        <v>10.78</v>
      </c>
      <c r="R52" s="13">
        <v>7.5999999999999998E-2</v>
      </c>
      <c r="S52" s="13">
        <v>10.236000000000001</v>
      </c>
      <c r="T52" s="13">
        <v>3.2000000000000001E-2</v>
      </c>
      <c r="U52" s="13">
        <v>10.061999999999999</v>
      </c>
      <c r="V52" s="13">
        <v>0</v>
      </c>
      <c r="W52" s="9">
        <v>13.64156</v>
      </c>
      <c r="X52" s="9">
        <v>4.3222349999999998E-3</v>
      </c>
      <c r="Y52" s="9">
        <v>11.152559999999999</v>
      </c>
      <c r="Z52" s="9">
        <v>6.020442E-4</v>
      </c>
      <c r="AA52" s="9">
        <v>10.295540000000001</v>
      </c>
      <c r="AB52" s="9">
        <v>4.8682780000000001E-4</v>
      </c>
      <c r="AC52" s="9">
        <v>10.128869999999999</v>
      </c>
      <c r="AD52" s="9">
        <v>5.1598379999999997E-4</v>
      </c>
      <c r="AE52" s="9">
        <v>10.71341</v>
      </c>
      <c r="AF52" s="9">
        <v>1.64438E-3</v>
      </c>
      <c r="AG52" s="7">
        <v>9.2750000000000004</v>
      </c>
      <c r="AH52" s="7">
        <v>3.3000000000000002E-2</v>
      </c>
      <c r="AI52" s="7">
        <v>8.9250000000000007</v>
      </c>
      <c r="AJ52" s="7">
        <v>3.5999999999999997E-2</v>
      </c>
      <c r="AK52" s="7">
        <v>8.8733000000000004</v>
      </c>
      <c r="AL52" s="7">
        <v>2.5999999999999999E-2</v>
      </c>
      <c r="AM52" s="7">
        <v>8.6430000000000007</v>
      </c>
      <c r="AN52" s="7">
        <v>2.3E-2</v>
      </c>
      <c r="AO52" s="7">
        <v>8.7050000000000001</v>
      </c>
      <c r="AP52" s="7">
        <v>2.1000000000000001E-2</v>
      </c>
      <c r="AQ52" s="7">
        <v>8.6790000000000003</v>
      </c>
      <c r="AR52" s="7">
        <v>2.5999999999999999E-2</v>
      </c>
    </row>
    <row r="53" spans="1:44">
      <c r="A53" s="7">
        <v>201890494</v>
      </c>
      <c r="B53" s="3" t="s">
        <v>571</v>
      </c>
      <c r="C53" s="7" t="s">
        <v>442</v>
      </c>
      <c r="D53" s="8" t="s">
        <v>443</v>
      </c>
      <c r="E53"/>
      <c r="F53"/>
      <c r="G53" s="5" t="s">
        <v>493</v>
      </c>
      <c r="H53" s="5" t="s">
        <v>493</v>
      </c>
      <c r="I53" s="7"/>
      <c r="J53" s="7"/>
      <c r="K53" s="7" t="s">
        <v>613</v>
      </c>
      <c r="L53" s="7"/>
      <c r="M53" s="13">
        <v>12.885</v>
      </c>
      <c r="N53" s="13">
        <v>1.6E-2</v>
      </c>
      <c r="O53" s="13">
        <v>12.170999999999999</v>
      </c>
      <c r="P53" s="13">
        <v>5.2999999999999999E-2</v>
      </c>
      <c r="Q53" s="13">
        <v>12.491</v>
      </c>
      <c r="R53" s="13">
        <v>2.5999999999999999E-2</v>
      </c>
      <c r="S53" s="13">
        <v>11.952999999999999</v>
      </c>
      <c r="T53" s="13">
        <v>3.6999999999999998E-2</v>
      </c>
      <c r="U53" s="13">
        <v>11.77</v>
      </c>
      <c r="V53" s="13">
        <v>5.5E-2</v>
      </c>
      <c r="W53" s="9">
        <v>14.993510000000001</v>
      </c>
      <c r="X53" s="9">
        <v>7.32118E-3</v>
      </c>
      <c r="Y53" s="9">
        <v>15.0436</v>
      </c>
      <c r="Z53" s="9">
        <v>1.3446430000000001E-2</v>
      </c>
      <c r="AA53" s="9">
        <v>12.104200000000001</v>
      </c>
      <c r="AB53" s="9">
        <v>1.162064E-3</v>
      </c>
      <c r="AC53" s="9">
        <v>11.85552</v>
      </c>
      <c r="AD53" s="9">
        <v>1.3488949999999999E-3</v>
      </c>
      <c r="AE53" s="9">
        <v>12.765309999999999</v>
      </c>
      <c r="AF53" s="9">
        <v>6.7343749999999999E-3</v>
      </c>
      <c r="AG53" s="7">
        <v>11.145</v>
      </c>
      <c r="AH53" s="7">
        <v>4.8000000000000001E-2</v>
      </c>
      <c r="AI53" s="7">
        <v>10.775</v>
      </c>
      <c r="AJ53" s="7">
        <v>5.8999999999999997E-2</v>
      </c>
      <c r="AK53" s="7">
        <v>10.491</v>
      </c>
      <c r="AL53" s="7">
        <v>3.5999999999999997E-2</v>
      </c>
      <c r="AM53" s="7">
        <v>10.243</v>
      </c>
      <c r="AN53" s="7">
        <v>2.1999999999999999E-2</v>
      </c>
      <c r="AO53" s="7">
        <v>10.276</v>
      </c>
      <c r="AP53" s="7">
        <v>0.02</v>
      </c>
      <c r="AQ53" s="7">
        <v>10.167999999999999</v>
      </c>
      <c r="AR53" s="7">
        <v>6.5000000000000002E-2</v>
      </c>
    </row>
    <row r="54" spans="1:44">
      <c r="A54" s="7">
        <v>201912552</v>
      </c>
      <c r="B54" s="3" t="s">
        <v>572</v>
      </c>
      <c r="C54" s="7" t="s">
        <v>446</v>
      </c>
      <c r="D54" s="8" t="s">
        <v>447</v>
      </c>
      <c r="E54"/>
      <c r="F54"/>
      <c r="G54" s="5" t="s">
        <v>493</v>
      </c>
      <c r="H54" s="5" t="s">
        <v>493</v>
      </c>
      <c r="I54" s="7"/>
      <c r="J54" s="7"/>
      <c r="K54" s="7"/>
      <c r="L54" s="7"/>
      <c r="M54" s="13">
        <v>14.991</v>
      </c>
      <c r="N54" s="13">
        <v>3.2000000000000001E-2</v>
      </c>
      <c r="O54" s="13">
        <v>13.477</v>
      </c>
      <c r="P54" s="13">
        <v>4.2000000000000003E-2</v>
      </c>
      <c r="Q54" s="13">
        <v>14.218</v>
      </c>
      <c r="R54" s="13">
        <v>5.3999999999999999E-2</v>
      </c>
      <c r="S54" s="13">
        <v>12.877000000000001</v>
      </c>
      <c r="T54" s="13">
        <v>6.4000000000000001E-2</v>
      </c>
      <c r="U54" s="13">
        <v>11.561999999999999</v>
      </c>
      <c r="V54" s="13">
        <v>0.109</v>
      </c>
      <c r="W54" s="9">
        <v>16.722159999999999</v>
      </c>
      <c r="X54" s="9">
        <v>8.5567679999999993E-3</v>
      </c>
      <c r="Y54" s="9">
        <v>15.135439999999999</v>
      </c>
      <c r="Z54" s="9">
        <v>4.5191349999999996E-3</v>
      </c>
      <c r="AA54" s="9">
        <v>13.08548</v>
      </c>
      <c r="AB54" s="9">
        <v>2.184727E-3</v>
      </c>
      <c r="AC54" s="9">
        <v>11.85793</v>
      </c>
      <c r="AD54" s="9">
        <v>8.0668510000000005E-4</v>
      </c>
      <c r="AE54" s="9">
        <v>11.51665</v>
      </c>
      <c r="AF54" s="9">
        <v>4.3012559999999998E-3</v>
      </c>
      <c r="AG54" s="7">
        <v>9.7629999999999999</v>
      </c>
      <c r="AH54" s="7">
        <v>2.8000000000000001E-2</v>
      </c>
      <c r="AI54" s="7">
        <v>9.1349999999999998</v>
      </c>
      <c r="AJ54" s="7">
        <v>2.5999999999999999E-2</v>
      </c>
      <c r="AK54" s="7">
        <v>8.8989999999999991</v>
      </c>
      <c r="AL54" s="7">
        <v>1.9E-2</v>
      </c>
      <c r="AM54" s="7">
        <v>8.7690000000000001</v>
      </c>
      <c r="AN54" s="7">
        <v>2.3E-2</v>
      </c>
      <c r="AO54" s="7">
        <v>8.6679999999999993</v>
      </c>
      <c r="AP54" s="7">
        <v>0.02</v>
      </c>
      <c r="AQ54" s="7">
        <v>8.5519999999999996</v>
      </c>
      <c r="AR54" s="7">
        <v>2.5000000000000001E-2</v>
      </c>
    </row>
    <row r="55" spans="1:44">
      <c r="A55" s="7">
        <v>201920032</v>
      </c>
      <c r="B55" s="5" t="s">
        <v>740</v>
      </c>
      <c r="C55" s="7" t="s">
        <v>452</v>
      </c>
      <c r="D55" s="8" t="s">
        <v>453</v>
      </c>
      <c r="E55"/>
      <c r="F55"/>
      <c r="G55" s="5" t="s">
        <v>493</v>
      </c>
      <c r="H55" s="5" t="s">
        <v>493</v>
      </c>
      <c r="I55" s="7"/>
      <c r="J55" s="7"/>
      <c r="K55" s="7"/>
      <c r="L55" s="7"/>
      <c r="M55" s="13">
        <v>13.781000000000001</v>
      </c>
      <c r="N55" s="13">
        <v>2.1999999999999999E-2</v>
      </c>
      <c r="O55" s="13">
        <v>13.012</v>
      </c>
      <c r="P55" s="13">
        <v>6.6000000000000003E-2</v>
      </c>
      <c r="Q55" s="13">
        <v>13.38</v>
      </c>
      <c r="R55" s="13">
        <v>4.8000000000000001E-2</v>
      </c>
      <c r="S55" s="13">
        <v>12.804</v>
      </c>
      <c r="T55" s="13">
        <v>4.4999999999999998E-2</v>
      </c>
      <c r="U55" s="13">
        <v>12.727</v>
      </c>
      <c r="V55" s="13">
        <v>5.8000000000000003E-2</v>
      </c>
      <c r="W55" s="9">
        <v>15.27816</v>
      </c>
      <c r="X55" s="9">
        <v>5.0257230000000002E-3</v>
      </c>
      <c r="Y55" s="9">
        <v>13.859389999999999</v>
      </c>
      <c r="Z55" s="9">
        <v>3.1411210000000002E-3</v>
      </c>
      <c r="AA55" s="9">
        <v>13.023389999999999</v>
      </c>
      <c r="AB55" s="9">
        <v>1.7869540000000001E-3</v>
      </c>
      <c r="AC55" s="9">
        <v>12.83591</v>
      </c>
      <c r="AD55" s="9">
        <v>1.403664E-3</v>
      </c>
      <c r="AE55" s="9">
        <v>13.28261</v>
      </c>
      <c r="AF55" s="9">
        <v>5.0837909999999998E-3</v>
      </c>
      <c r="AG55" s="7">
        <v>11.776</v>
      </c>
      <c r="AH55" s="7">
        <v>2.1000000000000001E-2</v>
      </c>
      <c r="AI55" s="7">
        <v>11.429</v>
      </c>
      <c r="AJ55" s="7">
        <v>2.5000000000000001E-2</v>
      </c>
      <c r="AK55" s="7">
        <v>11.364000000000001</v>
      </c>
      <c r="AL55" s="7">
        <v>2.5000000000000001E-2</v>
      </c>
      <c r="AM55" s="7">
        <v>11.327</v>
      </c>
      <c r="AN55" s="7">
        <v>2.3E-2</v>
      </c>
      <c r="AO55" s="7">
        <v>11.365</v>
      </c>
      <c r="AP55" s="7">
        <v>2.1000000000000001E-2</v>
      </c>
      <c r="AQ55" s="7">
        <v>11.244999999999999</v>
      </c>
      <c r="AR55" s="7">
        <v>0.17100000000000001</v>
      </c>
    </row>
    <row r="56" spans="1:44">
      <c r="A56" s="7">
        <v>201928968</v>
      </c>
      <c r="B56" s="3" t="s">
        <v>571</v>
      </c>
      <c r="C56" s="7" t="s">
        <v>458</v>
      </c>
      <c r="D56" s="8" t="s">
        <v>459</v>
      </c>
      <c r="E56">
        <v>55751</v>
      </c>
      <c r="F56" t="s">
        <v>461</v>
      </c>
      <c r="G56">
        <v>16.55</v>
      </c>
      <c r="H56">
        <v>0.89</v>
      </c>
      <c r="I56" s="7">
        <v>7</v>
      </c>
      <c r="J56" s="7">
        <v>4.9000000000000004</v>
      </c>
      <c r="K56" s="7"/>
      <c r="L56" s="7" t="s">
        <v>649</v>
      </c>
      <c r="M56" s="13">
        <v>7.95</v>
      </c>
      <c r="N56" s="13">
        <v>0</v>
      </c>
      <c r="O56" s="13">
        <v>7.5060000000000002</v>
      </c>
      <c r="P56" s="13">
        <v>0</v>
      </c>
      <c r="Q56" s="13">
        <v>7.82</v>
      </c>
      <c r="R56" s="13">
        <v>0</v>
      </c>
      <c r="S56" s="13">
        <v>7.4809999999999999</v>
      </c>
      <c r="T56" s="13">
        <v>0</v>
      </c>
      <c r="U56" s="13">
        <v>7.4820000000000002</v>
      </c>
      <c r="V56" s="13">
        <v>0</v>
      </c>
      <c r="W56" s="9">
        <v>8.9983540000000009</v>
      </c>
      <c r="X56" s="9">
        <v>1.2968960000000001E-4</v>
      </c>
      <c r="Y56" s="9">
        <v>7.965122</v>
      </c>
      <c r="Z56" s="9">
        <v>1.9667360000000001E-4</v>
      </c>
      <c r="AA56" s="9">
        <v>11.58624</v>
      </c>
      <c r="AB56" s="9">
        <v>7.2809600000000004E-3</v>
      </c>
      <c r="AC56" s="9">
        <v>10.523490000000001</v>
      </c>
      <c r="AD56" s="9">
        <v>7.3913690000000001E-3</v>
      </c>
      <c r="AE56" s="9">
        <v>8.8964750000000006</v>
      </c>
      <c r="AF56" s="9">
        <v>5.3092989999999995E-4</v>
      </c>
      <c r="AG56" s="7">
        <v>6.7350000000000003</v>
      </c>
      <c r="AH56" s="7">
        <v>0.03</v>
      </c>
      <c r="AI56" s="7">
        <v>6.5709999999999997</v>
      </c>
      <c r="AJ56" s="7">
        <v>2.7E-2</v>
      </c>
      <c r="AK56" s="7">
        <v>6.4809999999999999</v>
      </c>
      <c r="AL56" s="7">
        <v>1.7999999999999999E-2</v>
      </c>
      <c r="AM56" s="7">
        <v>6.431</v>
      </c>
      <c r="AN56" s="7">
        <v>7.9000000000000001E-2</v>
      </c>
      <c r="AO56" s="7">
        <v>6.37</v>
      </c>
      <c r="AP56" s="7">
        <v>2.3E-2</v>
      </c>
      <c r="AQ56" s="7">
        <v>6.484</v>
      </c>
      <c r="AR56" s="7">
        <v>1.4E-2</v>
      </c>
    </row>
    <row r="57" spans="1:44">
      <c r="A57" s="7">
        <v>201929294</v>
      </c>
      <c r="B57" s="3" t="s">
        <v>492</v>
      </c>
      <c r="C57" s="7" t="s">
        <v>465</v>
      </c>
      <c r="D57" s="8" t="s">
        <v>466</v>
      </c>
      <c r="E57"/>
      <c r="F57"/>
      <c r="G57" s="5" t="s">
        <v>493</v>
      </c>
      <c r="H57" s="5" t="s">
        <v>493</v>
      </c>
      <c r="I57" s="7"/>
      <c r="J57" s="7"/>
      <c r="K57" s="10"/>
      <c r="L57" s="7"/>
      <c r="M57" s="13">
        <v>14.324999999999999</v>
      </c>
      <c r="N57" s="13">
        <v>3.5999999999999997E-2</v>
      </c>
      <c r="O57" s="13">
        <v>13.315</v>
      </c>
      <c r="P57" s="13">
        <v>2.7E-2</v>
      </c>
      <c r="Q57" s="13">
        <v>13.782</v>
      </c>
      <c r="R57" s="13">
        <v>4.7E-2</v>
      </c>
      <c r="S57" s="13">
        <v>12.968999999999999</v>
      </c>
      <c r="T57" s="13">
        <v>7.0000000000000007E-2</v>
      </c>
      <c r="U57" s="13">
        <v>12.619</v>
      </c>
      <c r="V57" s="13">
        <v>8.7999999999999995E-2</v>
      </c>
      <c r="W57" s="9">
        <v>16.112089999999998</v>
      </c>
      <c r="X57" s="9">
        <v>8.1243489999999995E-3</v>
      </c>
      <c r="Y57" s="9">
        <v>14.54946</v>
      </c>
      <c r="Z57" s="9">
        <v>3.6864570000000002E-3</v>
      </c>
      <c r="AA57" s="9">
        <v>13.076370000000001</v>
      </c>
      <c r="AB57" s="9">
        <v>1.1836990000000001E-3</v>
      </c>
      <c r="AC57" s="9">
        <v>12.79814</v>
      </c>
      <c r="AD57" s="9">
        <v>1.9129800000000001E-3</v>
      </c>
      <c r="AE57" s="9">
        <v>13.981769999999999</v>
      </c>
      <c r="AF57" s="9">
        <v>1.000171E-2</v>
      </c>
      <c r="AG57" s="7">
        <v>11.477</v>
      </c>
      <c r="AH57" s="7">
        <v>2.8000000000000001E-2</v>
      </c>
      <c r="AI57" s="7">
        <v>10.981999999999999</v>
      </c>
      <c r="AJ57" s="7">
        <v>2.4E-2</v>
      </c>
      <c r="AK57" s="7">
        <v>10.798</v>
      </c>
      <c r="AL57" s="7">
        <v>2.1000000000000001E-2</v>
      </c>
      <c r="AM57" s="7">
        <v>10.726000000000001</v>
      </c>
      <c r="AN57" s="7">
        <v>2.3E-2</v>
      </c>
      <c r="AO57" s="7">
        <v>10.779</v>
      </c>
      <c r="AP57" s="7">
        <v>1.9E-2</v>
      </c>
      <c r="AQ57" s="7">
        <v>10.673</v>
      </c>
      <c r="AR57" s="7">
        <v>0.10299999999999999</v>
      </c>
    </row>
    <row r="58" spans="1:44">
      <c r="A58" s="7">
        <v>203533312</v>
      </c>
      <c r="B58" s="3" t="s">
        <v>571</v>
      </c>
      <c r="C58" s="7" t="s">
        <v>470</v>
      </c>
      <c r="D58" s="8" t="s">
        <v>471</v>
      </c>
      <c r="E58"/>
      <c r="F58"/>
      <c r="G58" s="5" t="s">
        <v>493</v>
      </c>
      <c r="H58" s="5" t="s">
        <v>493</v>
      </c>
      <c r="I58" s="7"/>
      <c r="J58" s="7"/>
      <c r="K58" s="7"/>
      <c r="L58" s="7"/>
      <c r="M58" s="13">
        <v>13.39</v>
      </c>
      <c r="N58" s="13">
        <v>2.5999999999999999E-2</v>
      </c>
      <c r="O58" s="13">
        <v>12.48</v>
      </c>
      <c r="P58" s="13">
        <v>4.2999999999999997E-2</v>
      </c>
      <c r="Q58" s="13">
        <v>12.956</v>
      </c>
      <c r="R58" s="13">
        <v>1.4999999999999999E-2</v>
      </c>
      <c r="S58" s="13">
        <v>12.164</v>
      </c>
      <c r="T58" s="13">
        <v>6.7000000000000004E-2</v>
      </c>
      <c r="U58" s="13">
        <v>11.911</v>
      </c>
      <c r="V58" s="13">
        <v>8.5999999999999993E-2</v>
      </c>
      <c r="W58" s="8" t="s">
        <v>493</v>
      </c>
      <c r="X58" s="8" t="s">
        <v>493</v>
      </c>
      <c r="Y58" s="8" t="s">
        <v>493</v>
      </c>
      <c r="Z58" s="8" t="s">
        <v>493</v>
      </c>
      <c r="AA58" s="8" t="s">
        <v>493</v>
      </c>
      <c r="AB58" s="8" t="s">
        <v>493</v>
      </c>
      <c r="AC58" s="8" t="s">
        <v>493</v>
      </c>
      <c r="AD58" s="8" t="s">
        <v>493</v>
      </c>
      <c r="AE58" s="8" t="s">
        <v>493</v>
      </c>
      <c r="AF58" s="8" t="s">
        <v>493</v>
      </c>
      <c r="AG58" s="7">
        <v>10.367000000000001</v>
      </c>
      <c r="AH58" s="7">
        <v>2.4E-2</v>
      </c>
      <c r="AI58" s="7">
        <v>10.034000000000001</v>
      </c>
      <c r="AJ58" s="7">
        <v>2.3E-2</v>
      </c>
      <c r="AK58" s="7">
        <v>9.8469999999999995</v>
      </c>
      <c r="AL58" s="7">
        <v>2.4E-2</v>
      </c>
      <c r="AM58" s="7">
        <v>9.7309999999999999</v>
      </c>
      <c r="AN58" s="7">
        <v>2.3E-2</v>
      </c>
      <c r="AO58" s="7">
        <v>9.7089999999999996</v>
      </c>
      <c r="AP58" s="7">
        <v>2.1000000000000001E-2</v>
      </c>
      <c r="AQ58" s="7">
        <v>9.734</v>
      </c>
      <c r="AR58" s="7">
        <v>5.7000000000000002E-2</v>
      </c>
    </row>
    <row r="59" spans="1:44">
      <c r="A59" s="7">
        <v>204129699</v>
      </c>
      <c r="B59" s="3" t="s">
        <v>571</v>
      </c>
      <c r="C59" s="7" t="s">
        <v>478</v>
      </c>
      <c r="D59" s="8" t="s">
        <v>479</v>
      </c>
      <c r="E59"/>
      <c r="F59" t="s">
        <v>482</v>
      </c>
      <c r="G59" s="5" t="s">
        <v>493</v>
      </c>
      <c r="H59" s="5" t="s">
        <v>493</v>
      </c>
      <c r="I59" s="7">
        <v>-91.9</v>
      </c>
      <c r="J59" s="7">
        <v>61.2</v>
      </c>
      <c r="K59" s="7" t="s">
        <v>629</v>
      </c>
      <c r="L59" s="7"/>
      <c r="M59" s="13">
        <v>11.57</v>
      </c>
      <c r="N59" s="13">
        <v>8.9999999999999993E-3</v>
      </c>
      <c r="O59" s="13">
        <v>10.776</v>
      </c>
      <c r="P59" s="13">
        <v>2.3E-2</v>
      </c>
      <c r="Q59" s="13">
        <v>11.125999999999999</v>
      </c>
      <c r="R59" s="13">
        <v>1.4999999999999999E-2</v>
      </c>
      <c r="S59" s="13">
        <v>10.513999999999999</v>
      </c>
      <c r="T59" s="13">
        <v>4.4999999999999998E-2</v>
      </c>
      <c r="U59" s="13">
        <v>10.269</v>
      </c>
      <c r="V59" s="13">
        <v>0.05</v>
      </c>
      <c r="W59" s="8" t="s">
        <v>493</v>
      </c>
      <c r="X59" s="8" t="s">
        <v>493</v>
      </c>
      <c r="Y59" s="8" t="s">
        <v>493</v>
      </c>
      <c r="Z59" s="8" t="s">
        <v>493</v>
      </c>
      <c r="AA59" s="8" t="s">
        <v>493</v>
      </c>
      <c r="AB59" s="8" t="s">
        <v>493</v>
      </c>
      <c r="AC59" s="8" t="s">
        <v>493</v>
      </c>
      <c r="AD59" s="8" t="s">
        <v>493</v>
      </c>
      <c r="AE59" s="8" t="s">
        <v>493</v>
      </c>
      <c r="AF59" s="8" t="s">
        <v>493</v>
      </c>
      <c r="AG59" s="7">
        <v>9.3179999999999996</v>
      </c>
      <c r="AH59" s="7">
        <v>2.4E-2</v>
      </c>
      <c r="AI59" s="7">
        <v>8.9420000000000002</v>
      </c>
      <c r="AJ59" s="7">
        <v>4.7E-2</v>
      </c>
      <c r="AK59" s="7">
        <v>8.8659999999999997</v>
      </c>
      <c r="AL59" s="7">
        <v>1.9E-2</v>
      </c>
      <c r="AM59" s="7">
        <v>8.8170000000000002</v>
      </c>
      <c r="AN59" s="7">
        <v>2.4E-2</v>
      </c>
      <c r="AO59" s="7">
        <v>8.859</v>
      </c>
      <c r="AP59" s="7">
        <v>2.1999999999999999E-2</v>
      </c>
      <c r="AQ59" s="7">
        <v>8.8109999999999999</v>
      </c>
      <c r="AR59" s="7">
        <v>6.5000000000000002E-2</v>
      </c>
    </row>
    <row r="60" spans="1:44">
      <c r="A60" s="3">
        <v>205924614</v>
      </c>
      <c r="B60" s="3" t="s">
        <v>740</v>
      </c>
      <c r="C60" s="46" t="s">
        <v>804</v>
      </c>
      <c r="D60" s="46" t="s">
        <v>805</v>
      </c>
      <c r="E60" s="46"/>
      <c r="F60" s="47"/>
      <c r="K60" s="14"/>
      <c r="L60" s="14"/>
      <c r="M60" s="13">
        <v>14.814</v>
      </c>
      <c r="N60" s="13">
        <v>5.8000000000000003E-2</v>
      </c>
      <c r="O60" s="13">
        <v>13.53</v>
      </c>
      <c r="P60" s="13">
        <v>3.5999999999999997E-2</v>
      </c>
      <c r="Q60" s="13">
        <v>14.198</v>
      </c>
      <c r="R60" s="13">
        <v>3.6999999999999998E-2</v>
      </c>
      <c r="S60" s="13">
        <v>13.013999999999999</v>
      </c>
      <c r="T60" s="13">
        <v>5.5E-2</v>
      </c>
      <c r="U60" s="13">
        <v>12.596</v>
      </c>
      <c r="V60" s="13">
        <v>7.8E-2</v>
      </c>
      <c r="W60" s="8" t="s">
        <v>493</v>
      </c>
      <c r="X60" s="8" t="s">
        <v>493</v>
      </c>
      <c r="Y60" s="8" t="s">
        <v>493</v>
      </c>
      <c r="Z60" s="8" t="s">
        <v>493</v>
      </c>
      <c r="AA60" s="8" t="s">
        <v>493</v>
      </c>
      <c r="AB60" s="8" t="s">
        <v>493</v>
      </c>
      <c r="AC60" s="8" t="s">
        <v>493</v>
      </c>
      <c r="AD60" s="8" t="s">
        <v>493</v>
      </c>
      <c r="AE60" s="8" t="s">
        <v>493</v>
      </c>
      <c r="AF60" s="8" t="s">
        <v>493</v>
      </c>
      <c r="AG60" s="7">
        <v>11.23</v>
      </c>
      <c r="AH60" s="7">
        <v>2.3E-2</v>
      </c>
      <c r="AI60" s="7">
        <v>10.615</v>
      </c>
      <c r="AJ60" s="7">
        <v>2.4E-2</v>
      </c>
      <c r="AK60" s="7">
        <v>10.471</v>
      </c>
      <c r="AL60" s="7">
        <v>2.5000000000000001E-2</v>
      </c>
      <c r="AM60" s="7">
        <v>10.423999999999999</v>
      </c>
      <c r="AN60" s="7">
        <v>2.3E-2</v>
      </c>
      <c r="AO60" s="7">
        <v>10.497</v>
      </c>
      <c r="AP60" s="7">
        <v>2.1999999999999999E-2</v>
      </c>
      <c r="AQ60" s="7">
        <v>10.302</v>
      </c>
      <c r="AR60" s="7">
        <v>8.2000000000000003E-2</v>
      </c>
    </row>
    <row r="61" spans="1:44">
      <c r="A61" s="3">
        <v>205985357</v>
      </c>
      <c r="B61" s="3" t="s">
        <v>740</v>
      </c>
      <c r="C61" s="46" t="s">
        <v>808</v>
      </c>
      <c r="D61" s="46" t="s">
        <v>809</v>
      </c>
      <c r="E61" s="46"/>
      <c r="F61" s="47"/>
      <c r="K61" s="14"/>
      <c r="L61" s="14"/>
      <c r="M61" s="13">
        <v>14.590999999999999</v>
      </c>
      <c r="N61" s="13">
        <v>6.0999999999999999E-2</v>
      </c>
      <c r="O61" s="13">
        <v>13.709</v>
      </c>
      <c r="P61" s="13">
        <v>6.0999999999999999E-2</v>
      </c>
      <c r="Q61" s="13">
        <v>14.115</v>
      </c>
      <c r="R61" s="13">
        <v>3.3000000000000002E-2</v>
      </c>
      <c r="S61" s="13">
        <v>13.483000000000001</v>
      </c>
      <c r="T61" s="13">
        <v>4.4999999999999998E-2</v>
      </c>
      <c r="U61" s="13">
        <v>13.234</v>
      </c>
      <c r="V61" s="13">
        <v>6.2E-2</v>
      </c>
      <c r="W61" s="8" t="s">
        <v>493</v>
      </c>
      <c r="X61" s="8" t="s">
        <v>493</v>
      </c>
      <c r="Y61" s="8" t="s">
        <v>493</v>
      </c>
      <c r="Z61" s="8" t="s">
        <v>493</v>
      </c>
      <c r="AA61" s="8" t="s">
        <v>493</v>
      </c>
      <c r="AB61" s="8" t="s">
        <v>493</v>
      </c>
      <c r="AC61" s="8" t="s">
        <v>493</v>
      </c>
      <c r="AD61" s="8" t="s">
        <v>493</v>
      </c>
      <c r="AE61" s="8" t="s">
        <v>493</v>
      </c>
      <c r="AF61" s="8" t="s">
        <v>493</v>
      </c>
      <c r="AG61" s="7">
        <v>12.19</v>
      </c>
      <c r="AH61" s="7">
        <v>2.3E-2</v>
      </c>
      <c r="AI61" s="7">
        <v>11.747</v>
      </c>
      <c r="AJ61" s="7">
        <v>2.1999999999999999E-2</v>
      </c>
      <c r="AK61" s="7">
        <v>11.635</v>
      </c>
      <c r="AL61" s="7">
        <v>2.5000000000000001E-2</v>
      </c>
      <c r="AM61" s="7">
        <v>11.599</v>
      </c>
      <c r="AN61" s="7">
        <v>2.1999999999999999E-2</v>
      </c>
      <c r="AO61" s="7">
        <v>11.613</v>
      </c>
      <c r="AP61" s="7">
        <v>2.3E-2</v>
      </c>
      <c r="AQ61" s="7">
        <v>11.456</v>
      </c>
      <c r="AR61" s="7">
        <v>0.245</v>
      </c>
    </row>
    <row r="62" spans="1:44">
      <c r="A62" s="3">
        <v>206029314</v>
      </c>
      <c r="B62" s="3" t="s">
        <v>740</v>
      </c>
      <c r="C62" s="46" t="s">
        <v>812</v>
      </c>
      <c r="D62" s="46" t="s">
        <v>813</v>
      </c>
      <c r="E62" s="46"/>
      <c r="F62" s="47"/>
      <c r="K62" s="14"/>
      <c r="L62" s="14"/>
      <c r="M62" s="13">
        <v>14.401</v>
      </c>
      <c r="N62" s="13">
        <v>1.4E-2</v>
      </c>
      <c r="O62" s="13">
        <v>13.615</v>
      </c>
      <c r="P62" s="13">
        <v>0.05</v>
      </c>
      <c r="Q62" s="13">
        <v>13.977</v>
      </c>
      <c r="R62" s="13">
        <v>0.02</v>
      </c>
      <c r="S62" s="13">
        <v>13.396000000000001</v>
      </c>
      <c r="T62" s="13">
        <v>0.02</v>
      </c>
      <c r="U62" s="13">
        <v>13.218</v>
      </c>
      <c r="V62" s="13">
        <v>2.7E-2</v>
      </c>
      <c r="W62" s="8" t="s">
        <v>493</v>
      </c>
      <c r="X62" s="8" t="s">
        <v>493</v>
      </c>
      <c r="Y62" s="8" t="s">
        <v>493</v>
      </c>
      <c r="Z62" s="8" t="s">
        <v>493</v>
      </c>
      <c r="AA62" s="8" t="s">
        <v>493</v>
      </c>
      <c r="AB62" s="8" t="s">
        <v>493</v>
      </c>
      <c r="AC62" s="8" t="s">
        <v>493</v>
      </c>
      <c r="AD62" s="8" t="s">
        <v>493</v>
      </c>
      <c r="AE62" s="8" t="s">
        <v>493</v>
      </c>
      <c r="AF62" s="8" t="s">
        <v>493</v>
      </c>
      <c r="AG62" s="7">
        <v>12.18</v>
      </c>
      <c r="AH62" s="7">
        <v>2.1000000000000001E-2</v>
      </c>
      <c r="AI62" s="7">
        <v>11.831</v>
      </c>
      <c r="AJ62" s="7">
        <v>2.3E-2</v>
      </c>
      <c r="AK62" s="7">
        <v>11.760999999999999</v>
      </c>
      <c r="AL62" s="7">
        <v>2.5999999999999999E-2</v>
      </c>
      <c r="AM62" s="7">
        <v>11.682</v>
      </c>
      <c r="AN62" s="7">
        <v>2.3E-2</v>
      </c>
      <c r="AO62" s="7">
        <v>11.726000000000001</v>
      </c>
      <c r="AP62" s="7">
        <v>2.3E-2</v>
      </c>
      <c r="AQ62" s="7">
        <v>12.32</v>
      </c>
      <c r="AR62" s="7">
        <v>0.49299999999999999</v>
      </c>
    </row>
    <row r="63" spans="1:44">
      <c r="A63" s="3">
        <v>206038483</v>
      </c>
      <c r="B63" s="3" t="s">
        <v>740</v>
      </c>
      <c r="C63" s="46" t="s">
        <v>816</v>
      </c>
      <c r="D63" s="46" t="s">
        <v>817</v>
      </c>
      <c r="E63" s="46"/>
      <c r="F63" s="47"/>
      <c r="K63" s="14"/>
      <c r="L63" s="14"/>
      <c r="M63" s="13">
        <v>13.539</v>
      </c>
      <c r="N63" s="13">
        <v>3.4000000000000002E-2</v>
      </c>
      <c r="O63" s="13">
        <v>12.757</v>
      </c>
      <c r="P63" s="13">
        <v>4.2999999999999997E-2</v>
      </c>
      <c r="Q63" s="13">
        <v>13.121</v>
      </c>
      <c r="R63" s="13">
        <v>3.4000000000000002E-2</v>
      </c>
      <c r="S63" s="13">
        <v>12.571</v>
      </c>
      <c r="T63" s="13">
        <v>6.0999999999999999E-2</v>
      </c>
      <c r="U63" s="13">
        <v>12.379</v>
      </c>
      <c r="V63" s="13">
        <v>4.8000000000000001E-2</v>
      </c>
      <c r="W63" s="8" t="s">
        <v>493</v>
      </c>
      <c r="X63" s="8" t="s">
        <v>493</v>
      </c>
      <c r="Y63" s="8" t="s">
        <v>493</v>
      </c>
      <c r="Z63" s="8" t="s">
        <v>493</v>
      </c>
      <c r="AA63" s="8" t="s">
        <v>493</v>
      </c>
      <c r="AB63" s="8" t="s">
        <v>493</v>
      </c>
      <c r="AC63" s="8" t="s">
        <v>493</v>
      </c>
      <c r="AD63" s="8" t="s">
        <v>493</v>
      </c>
      <c r="AE63" s="8" t="s">
        <v>493</v>
      </c>
      <c r="AF63" s="8" t="s">
        <v>493</v>
      </c>
      <c r="AG63" s="7">
        <v>11.41</v>
      </c>
      <c r="AH63" s="7">
        <v>2.1000000000000001E-2</v>
      </c>
      <c r="AI63" s="7">
        <v>11.085000000000001</v>
      </c>
      <c r="AJ63" s="7">
        <v>2.3E-2</v>
      </c>
      <c r="AK63" s="7">
        <v>10.993</v>
      </c>
      <c r="AL63" s="7">
        <v>2.1000000000000001E-2</v>
      </c>
      <c r="AM63" s="7">
        <v>10.983000000000001</v>
      </c>
      <c r="AN63" s="7">
        <v>2.3E-2</v>
      </c>
      <c r="AO63" s="7">
        <v>11.019</v>
      </c>
      <c r="AP63" s="7">
        <v>2.1000000000000001E-2</v>
      </c>
      <c r="AQ63" s="7">
        <v>10.919</v>
      </c>
      <c r="AR63" s="7">
        <v>0.122</v>
      </c>
    </row>
    <row r="64" spans="1:44">
      <c r="A64" s="11">
        <v>206047297</v>
      </c>
      <c r="B64" s="3" t="s">
        <v>571</v>
      </c>
      <c r="C64" s="46" t="s">
        <v>820</v>
      </c>
      <c r="D64" s="46" t="s">
        <v>821</v>
      </c>
      <c r="E64" s="46"/>
      <c r="F64" s="47"/>
      <c r="K64" s="14"/>
      <c r="L64" s="14"/>
      <c r="M64" s="13">
        <v>13.217000000000001</v>
      </c>
      <c r="N64" s="13">
        <v>5.0999999999999997E-2</v>
      </c>
      <c r="O64" s="13">
        <v>12.356</v>
      </c>
      <c r="P64" s="13">
        <v>7.9000000000000001E-2</v>
      </c>
      <c r="Q64" s="13">
        <v>12.749000000000001</v>
      </c>
      <c r="R64" s="13">
        <v>2.8000000000000001E-2</v>
      </c>
      <c r="S64" s="13">
        <v>12.066000000000001</v>
      </c>
      <c r="T64" s="13">
        <v>7.0000000000000007E-2</v>
      </c>
      <c r="U64" s="13">
        <v>11.821999999999999</v>
      </c>
      <c r="V64" s="13">
        <v>8.7999999999999995E-2</v>
      </c>
      <c r="W64" s="8" t="s">
        <v>493</v>
      </c>
      <c r="X64" s="8" t="s">
        <v>493</v>
      </c>
      <c r="Y64" s="8" t="s">
        <v>493</v>
      </c>
      <c r="Z64" s="8" t="s">
        <v>493</v>
      </c>
      <c r="AA64" s="8" t="s">
        <v>493</v>
      </c>
      <c r="AB64" s="8" t="s">
        <v>493</v>
      </c>
      <c r="AC64" s="8" t="s">
        <v>493</v>
      </c>
      <c r="AD64" s="8" t="s">
        <v>493</v>
      </c>
      <c r="AE64" s="8" t="s">
        <v>493</v>
      </c>
      <c r="AF64" s="8" t="s">
        <v>493</v>
      </c>
      <c r="AG64" s="7">
        <v>10.805</v>
      </c>
      <c r="AH64" s="7">
        <v>2.1000000000000001E-2</v>
      </c>
      <c r="AI64" s="7">
        <v>10.331</v>
      </c>
      <c r="AJ64" s="7">
        <v>2.4E-2</v>
      </c>
      <c r="AK64" s="7">
        <v>10.18</v>
      </c>
      <c r="AL64" s="7">
        <v>2.1999999999999999E-2</v>
      </c>
      <c r="AM64" s="7">
        <v>10.125</v>
      </c>
      <c r="AN64" s="7">
        <v>2.3E-2</v>
      </c>
      <c r="AO64" s="7">
        <v>10.153</v>
      </c>
      <c r="AP64" s="7">
        <v>0.02</v>
      </c>
      <c r="AQ64" s="7">
        <v>10.129</v>
      </c>
      <c r="AR64" s="7">
        <v>7.1999999999999995E-2</v>
      </c>
    </row>
    <row r="65" spans="1:45">
      <c r="A65" s="11">
        <v>206061524</v>
      </c>
      <c r="B65" s="3" t="s">
        <v>740</v>
      </c>
      <c r="C65" s="46" t="s">
        <v>824</v>
      </c>
      <c r="D65" s="46" t="s">
        <v>825</v>
      </c>
      <c r="E65" s="46"/>
      <c r="F65" s="47"/>
      <c r="K65" s="14"/>
      <c r="L65" s="14"/>
      <c r="M65" s="13">
        <v>16.257999999999999</v>
      </c>
      <c r="N65" s="13">
        <v>9.2999999999999999E-2</v>
      </c>
      <c r="O65" s="13">
        <v>14.904999999999999</v>
      </c>
      <c r="P65" s="13">
        <v>3.7999999999999999E-2</v>
      </c>
      <c r="Q65" s="13">
        <v>15.603999999999999</v>
      </c>
      <c r="R65" s="13">
        <v>6.6000000000000003E-2</v>
      </c>
      <c r="S65" s="13">
        <v>14.368</v>
      </c>
      <c r="T65" s="13">
        <v>5.0999999999999997E-2</v>
      </c>
      <c r="U65" s="13">
        <v>13.847</v>
      </c>
      <c r="V65" s="13">
        <v>9.4E-2</v>
      </c>
      <c r="W65" s="8" t="s">
        <v>493</v>
      </c>
      <c r="X65" s="8" t="s">
        <v>493</v>
      </c>
      <c r="Y65" s="8" t="s">
        <v>493</v>
      </c>
      <c r="Z65" s="8" t="s">
        <v>493</v>
      </c>
      <c r="AA65" s="8" t="s">
        <v>493</v>
      </c>
      <c r="AB65" s="8" t="s">
        <v>493</v>
      </c>
      <c r="AC65" s="8" t="s">
        <v>493</v>
      </c>
      <c r="AD65" s="8" t="s">
        <v>493</v>
      </c>
      <c r="AE65" s="8" t="s">
        <v>493</v>
      </c>
      <c r="AF65" s="8" t="s">
        <v>493</v>
      </c>
      <c r="AG65" s="7">
        <v>12.413</v>
      </c>
      <c r="AH65" s="7">
        <v>2.7E-2</v>
      </c>
      <c r="AI65" s="7">
        <v>11.795999999999999</v>
      </c>
      <c r="AJ65" s="7">
        <v>2.5999999999999999E-2</v>
      </c>
      <c r="AK65" s="7">
        <v>11.579000000000001</v>
      </c>
      <c r="AL65" s="7">
        <v>2.1000000000000001E-2</v>
      </c>
      <c r="AM65" s="7">
        <v>11.499000000000001</v>
      </c>
      <c r="AN65" s="7">
        <v>2.3E-2</v>
      </c>
      <c r="AO65" s="7">
        <v>11.542</v>
      </c>
      <c r="AP65" s="7">
        <v>2.1999999999999999E-2</v>
      </c>
      <c r="AQ65" s="7">
        <v>11.787000000000001</v>
      </c>
      <c r="AR65" s="7">
        <v>0.30299999999999999</v>
      </c>
    </row>
    <row r="66" spans="1:45">
      <c r="A66" s="11">
        <v>206082454</v>
      </c>
      <c r="B66" s="3" t="s">
        <v>740</v>
      </c>
      <c r="C66" s="46" t="s">
        <v>828</v>
      </c>
      <c r="D66" s="46" t="s">
        <v>829</v>
      </c>
      <c r="E66" s="46"/>
      <c r="F66" s="47"/>
      <c r="K66" s="14"/>
      <c r="L66" s="14"/>
      <c r="M66" s="13">
        <v>13.191000000000001</v>
      </c>
      <c r="N66" s="13">
        <v>2.5999999999999999E-2</v>
      </c>
      <c r="O66" s="13">
        <v>12.457000000000001</v>
      </c>
      <c r="P66" s="13">
        <v>2.5000000000000001E-2</v>
      </c>
      <c r="Q66" s="13">
        <v>12.778</v>
      </c>
      <c r="R66" s="13">
        <v>1.7999999999999999E-2</v>
      </c>
      <c r="S66" s="13">
        <v>12.249000000000001</v>
      </c>
      <c r="T66" s="13">
        <v>3.5999999999999997E-2</v>
      </c>
      <c r="U66" s="13">
        <v>12.09</v>
      </c>
      <c r="V66" s="13">
        <v>4.5999999999999999E-2</v>
      </c>
      <c r="W66" s="8" t="s">
        <v>493</v>
      </c>
      <c r="X66" s="8" t="s">
        <v>493</v>
      </c>
      <c r="Y66" s="8" t="s">
        <v>493</v>
      </c>
      <c r="Z66" s="8" t="s">
        <v>493</v>
      </c>
      <c r="AA66" s="8" t="s">
        <v>493</v>
      </c>
      <c r="AB66" s="8" t="s">
        <v>493</v>
      </c>
      <c r="AC66" s="8" t="s">
        <v>493</v>
      </c>
      <c r="AD66" s="8" t="s">
        <v>493</v>
      </c>
      <c r="AE66" s="8" t="s">
        <v>493</v>
      </c>
      <c r="AF66" s="8" t="s">
        <v>493</v>
      </c>
      <c r="AG66" s="7">
        <v>11.098000000000001</v>
      </c>
      <c r="AH66" s="7">
        <v>2.4E-2</v>
      </c>
      <c r="AI66" s="7">
        <v>10.76</v>
      </c>
      <c r="AJ66" s="7">
        <v>2.3E-2</v>
      </c>
      <c r="AK66" s="7">
        <v>10.661</v>
      </c>
      <c r="AL66" s="7">
        <v>1.9E-2</v>
      </c>
      <c r="AM66" s="7">
        <v>10.631</v>
      </c>
      <c r="AN66" s="7">
        <v>2.3E-2</v>
      </c>
      <c r="AO66" s="7">
        <v>10.679</v>
      </c>
      <c r="AP66" s="7">
        <v>2.1000000000000001E-2</v>
      </c>
      <c r="AQ66" s="7">
        <v>10.529</v>
      </c>
      <c r="AR66" s="7">
        <v>0.1</v>
      </c>
    </row>
    <row r="67" spans="1:45">
      <c r="A67" s="11">
        <v>206135075</v>
      </c>
      <c r="B67" s="3" t="s">
        <v>571</v>
      </c>
      <c r="C67" s="46" t="s">
        <v>832</v>
      </c>
      <c r="D67" s="46" t="s">
        <v>833</v>
      </c>
      <c r="E67" s="46"/>
      <c r="F67" s="47" t="s">
        <v>834</v>
      </c>
      <c r="K67" s="14"/>
      <c r="L67" s="14"/>
      <c r="M67" s="13">
        <v>12.391999999999999</v>
      </c>
      <c r="N67" s="13">
        <v>3.2000000000000001E-2</v>
      </c>
      <c r="O67" s="13">
        <v>11.958</v>
      </c>
      <c r="P67" s="13">
        <v>6.9000000000000006E-2</v>
      </c>
      <c r="Q67" s="13">
        <v>12.116</v>
      </c>
      <c r="R67" s="13">
        <v>2.3E-2</v>
      </c>
      <c r="S67" s="13">
        <v>11.836</v>
      </c>
      <c r="T67" s="13">
        <v>2.5000000000000001E-2</v>
      </c>
      <c r="U67" s="13">
        <v>11.782999999999999</v>
      </c>
      <c r="V67" s="13">
        <v>3.4000000000000002E-2</v>
      </c>
      <c r="W67" s="8" t="s">
        <v>493</v>
      </c>
      <c r="X67" s="8" t="s">
        <v>493</v>
      </c>
      <c r="Y67" s="8" t="s">
        <v>493</v>
      </c>
      <c r="Z67" s="8" t="s">
        <v>493</v>
      </c>
      <c r="AA67" s="8" t="s">
        <v>493</v>
      </c>
      <c r="AB67" s="8" t="s">
        <v>493</v>
      </c>
      <c r="AC67" s="8" t="s">
        <v>493</v>
      </c>
      <c r="AD67" s="8" t="s">
        <v>493</v>
      </c>
      <c r="AE67" s="8" t="s">
        <v>493</v>
      </c>
      <c r="AF67" s="8" t="s">
        <v>493</v>
      </c>
      <c r="AG67" s="7">
        <v>11.015000000000001</v>
      </c>
      <c r="AH67" s="7">
        <v>2.4E-2</v>
      </c>
      <c r="AI67" s="7">
        <v>10.805</v>
      </c>
      <c r="AJ67" s="7">
        <v>2.5000000000000001E-2</v>
      </c>
      <c r="AK67" s="7">
        <v>10.739000000000001</v>
      </c>
      <c r="AL67" s="7">
        <v>2.3E-2</v>
      </c>
      <c r="AM67" s="7">
        <v>10.712</v>
      </c>
      <c r="AN67" s="7">
        <v>2.3E-2</v>
      </c>
      <c r="AO67" s="7">
        <v>10.753</v>
      </c>
      <c r="AP67" s="7">
        <v>2.1000000000000001E-2</v>
      </c>
      <c r="AQ67" s="7">
        <v>10.696</v>
      </c>
      <c r="AR67" s="7">
        <v>0.106</v>
      </c>
    </row>
    <row r="68" spans="1:45">
      <c r="A68" s="11">
        <v>206135267</v>
      </c>
      <c r="B68" s="3" t="s">
        <v>131</v>
      </c>
      <c r="C68" s="46" t="s">
        <v>837</v>
      </c>
      <c r="D68" s="46" t="s">
        <v>838</v>
      </c>
      <c r="E68" s="46">
        <v>109695</v>
      </c>
      <c r="F68" s="47" t="s">
        <v>839</v>
      </c>
      <c r="G68" s="3">
        <v>8.89</v>
      </c>
      <c r="H68" s="3">
        <v>3.65</v>
      </c>
      <c r="K68" s="14"/>
      <c r="L68" s="14"/>
      <c r="M68" s="13">
        <v>10.279</v>
      </c>
      <c r="N68" s="13">
        <v>4.4999999999999998E-2</v>
      </c>
      <c r="O68" s="13">
        <v>9.4740000000000002</v>
      </c>
      <c r="P68" s="13">
        <v>3.4000000000000002E-2</v>
      </c>
      <c r="Q68" s="13">
        <v>9.9809999999999999</v>
      </c>
      <c r="R68" s="13">
        <v>0.155</v>
      </c>
      <c r="S68" s="13">
        <v>9.1780000000000008</v>
      </c>
      <c r="T68" s="13">
        <v>2.1000000000000001E-2</v>
      </c>
      <c r="U68" s="13">
        <v>8.92</v>
      </c>
      <c r="V68" s="13">
        <v>4.0000000000000001E-3</v>
      </c>
      <c r="W68" s="8" t="s">
        <v>493</v>
      </c>
      <c r="X68" s="8" t="s">
        <v>493</v>
      </c>
      <c r="Y68" s="8" t="s">
        <v>493</v>
      </c>
      <c r="Z68" s="8" t="s">
        <v>493</v>
      </c>
      <c r="AA68" s="8" t="s">
        <v>493</v>
      </c>
      <c r="AB68" s="8" t="s">
        <v>493</v>
      </c>
      <c r="AC68" s="8" t="s">
        <v>493</v>
      </c>
      <c r="AD68" s="8" t="s">
        <v>493</v>
      </c>
      <c r="AE68" s="8" t="s">
        <v>493</v>
      </c>
      <c r="AF68" s="8" t="s">
        <v>493</v>
      </c>
      <c r="AG68" s="7">
        <v>7.82</v>
      </c>
      <c r="AH68" s="7">
        <v>2.5000000000000001E-2</v>
      </c>
      <c r="AI68" s="7">
        <v>7.375</v>
      </c>
      <c r="AJ68" s="7">
        <v>3.1E-2</v>
      </c>
      <c r="AK68" s="7">
        <v>7.2670000000000003</v>
      </c>
      <c r="AL68" s="7">
        <v>2.9000000000000001E-2</v>
      </c>
      <c r="AM68" s="7">
        <v>7.0750000000000002</v>
      </c>
      <c r="AN68" s="7">
        <v>4.9000000000000002E-2</v>
      </c>
      <c r="AO68" s="7">
        <v>7.21</v>
      </c>
      <c r="AP68" s="7">
        <v>0.02</v>
      </c>
      <c r="AQ68" s="7">
        <v>7.1509999999999998</v>
      </c>
      <c r="AR68" s="7">
        <v>1.7000000000000001E-2</v>
      </c>
    </row>
    <row r="69" spans="1:45">
      <c r="A69" s="11">
        <v>206152015</v>
      </c>
      <c r="B69" s="3" t="s">
        <v>571</v>
      </c>
      <c r="C69" s="46" t="s">
        <v>842</v>
      </c>
      <c r="D69" s="46" t="s">
        <v>843</v>
      </c>
      <c r="E69" s="46"/>
      <c r="F69" s="47"/>
      <c r="K69" s="14"/>
      <c r="L69" s="14"/>
      <c r="M69" s="13">
        <v>11.893000000000001</v>
      </c>
      <c r="N69" s="13">
        <v>6.7000000000000004E-2</v>
      </c>
      <c r="O69" s="13">
        <v>11.35</v>
      </c>
      <c r="P69" s="13">
        <v>4.5999999999999999E-2</v>
      </c>
      <c r="Q69" s="13">
        <v>11.555</v>
      </c>
      <c r="R69" s="13">
        <v>4.5999999999999999E-2</v>
      </c>
      <c r="S69" s="13">
        <v>11.244</v>
      </c>
      <c r="T69" s="13">
        <v>0.108</v>
      </c>
      <c r="U69" s="13">
        <v>11.138</v>
      </c>
      <c r="V69" s="13">
        <v>2.8000000000000001E-2</v>
      </c>
      <c r="W69" s="8" t="s">
        <v>493</v>
      </c>
      <c r="X69" s="8" t="s">
        <v>493</v>
      </c>
      <c r="Y69" s="8" t="s">
        <v>493</v>
      </c>
      <c r="Z69" s="8" t="s">
        <v>493</v>
      </c>
      <c r="AA69" s="8" t="s">
        <v>493</v>
      </c>
      <c r="AB69" s="8" t="s">
        <v>493</v>
      </c>
      <c r="AC69" s="8" t="s">
        <v>493</v>
      </c>
      <c r="AD69" s="8" t="s">
        <v>493</v>
      </c>
      <c r="AE69" s="8" t="s">
        <v>493</v>
      </c>
      <c r="AF69" s="8" t="s">
        <v>493</v>
      </c>
      <c r="AG69" s="7">
        <v>10.316000000000001</v>
      </c>
      <c r="AH69" s="7">
        <v>2.4E-2</v>
      </c>
      <c r="AI69" s="7">
        <v>10.079000000000001</v>
      </c>
      <c r="AJ69" s="7">
        <v>2.5000000000000001E-2</v>
      </c>
      <c r="AK69" s="7">
        <v>9.9659999999999993</v>
      </c>
      <c r="AL69" s="7">
        <v>1.9E-2</v>
      </c>
      <c r="AM69" s="7">
        <v>9.92</v>
      </c>
      <c r="AN69" s="7">
        <v>2.3E-2</v>
      </c>
      <c r="AO69" s="7">
        <v>9.9459999999999997</v>
      </c>
      <c r="AP69" s="7">
        <v>1.9E-2</v>
      </c>
      <c r="AQ69" s="7">
        <v>9.8829999999999991</v>
      </c>
      <c r="AR69" s="7">
        <v>5.1999999999999998E-2</v>
      </c>
    </row>
    <row r="70" spans="1:45">
      <c r="A70" s="11">
        <v>206155547</v>
      </c>
      <c r="B70" s="3" t="s">
        <v>740</v>
      </c>
      <c r="C70" s="46" t="s">
        <v>846</v>
      </c>
      <c r="D70" s="46" t="s">
        <v>847</v>
      </c>
      <c r="E70" s="46"/>
      <c r="F70" s="47"/>
      <c r="K70" s="14"/>
      <c r="L70" s="14"/>
      <c r="M70" s="13">
        <v>15.365</v>
      </c>
      <c r="N70" s="13">
        <v>6.0999999999999999E-2</v>
      </c>
      <c r="O70" s="13">
        <v>14.718</v>
      </c>
      <c r="P70" s="13">
        <v>1.0999999999999999E-2</v>
      </c>
      <c r="Q70" s="13">
        <v>15.006</v>
      </c>
      <c r="R70" s="13">
        <v>3.2000000000000001E-2</v>
      </c>
      <c r="S70" s="13">
        <v>14.561</v>
      </c>
      <c r="T70" s="13">
        <v>2.1000000000000001E-2</v>
      </c>
      <c r="U70" s="13">
        <v>14.436999999999999</v>
      </c>
      <c r="V70" s="48">
        <v>2.5000000000000001E-2</v>
      </c>
      <c r="W70" s="8" t="s">
        <v>493</v>
      </c>
      <c r="X70" s="8" t="s">
        <v>493</v>
      </c>
      <c r="Y70" s="8" t="s">
        <v>493</v>
      </c>
      <c r="Z70" s="8" t="s">
        <v>493</v>
      </c>
      <c r="AA70" s="8" t="s">
        <v>493</v>
      </c>
      <c r="AB70" s="8" t="s">
        <v>493</v>
      </c>
      <c r="AC70" s="8" t="s">
        <v>493</v>
      </c>
      <c r="AD70" s="8" t="s">
        <v>493</v>
      </c>
      <c r="AE70" s="8" t="s">
        <v>493</v>
      </c>
      <c r="AF70" s="8" t="s">
        <v>493</v>
      </c>
      <c r="AG70" s="8">
        <v>13.609</v>
      </c>
      <c r="AH70" s="7">
        <v>2.7E-2</v>
      </c>
      <c r="AI70" s="7">
        <v>13.304</v>
      </c>
      <c r="AJ70" s="7">
        <v>2.3E-2</v>
      </c>
      <c r="AK70" s="7">
        <v>13.276999999999999</v>
      </c>
      <c r="AL70" s="7">
        <v>4.1000000000000002E-2</v>
      </c>
      <c r="AM70" s="7">
        <v>13.236000000000001</v>
      </c>
      <c r="AN70" s="7">
        <v>2.5000000000000001E-2</v>
      </c>
      <c r="AO70" s="7">
        <v>13.29</v>
      </c>
      <c r="AP70" s="7">
        <v>3.4000000000000002E-2</v>
      </c>
      <c r="AQ70" s="7">
        <v>12.353999999999999</v>
      </c>
      <c r="AR70" s="7">
        <v>0.51</v>
      </c>
    </row>
    <row r="71" spans="1:45">
      <c r="A71" s="11">
        <v>206173295</v>
      </c>
      <c r="B71" s="3" t="s">
        <v>571</v>
      </c>
      <c r="C71" s="46" t="s">
        <v>850</v>
      </c>
      <c r="D71" s="46" t="s">
        <v>851</v>
      </c>
      <c r="E71" s="46"/>
      <c r="F71" s="47"/>
      <c r="K71" s="14"/>
      <c r="L71" s="14"/>
      <c r="M71" s="13">
        <v>13.903</v>
      </c>
      <c r="N71" s="13">
        <v>4.7E-2</v>
      </c>
      <c r="O71" s="13">
        <v>13.188000000000001</v>
      </c>
      <c r="P71" s="13">
        <v>4.4999999999999998E-2</v>
      </c>
      <c r="Q71" s="13">
        <v>13.515000000000001</v>
      </c>
      <c r="R71" s="13">
        <v>3.4000000000000002E-2</v>
      </c>
      <c r="S71" s="13">
        <v>13.03</v>
      </c>
      <c r="T71" s="13">
        <v>0.10100000000000001</v>
      </c>
      <c r="U71" s="13">
        <v>12.865</v>
      </c>
      <c r="V71" s="48">
        <v>7.3999999999999996E-2</v>
      </c>
      <c r="W71" s="9">
        <v>15.001860000000001</v>
      </c>
      <c r="X71" s="9">
        <v>3.6521330000000001E-3</v>
      </c>
      <c r="Y71" s="9">
        <v>13.56424</v>
      </c>
      <c r="Z71" s="9">
        <v>2.477974E-3</v>
      </c>
      <c r="AA71" s="9">
        <v>13.025270000000001</v>
      </c>
      <c r="AB71" s="9">
        <v>2.4631499999999999E-3</v>
      </c>
      <c r="AC71" s="9">
        <v>14.05302</v>
      </c>
      <c r="AD71" s="9">
        <v>5.3826220000000001E-3</v>
      </c>
      <c r="AE71" s="9">
        <v>12.788970000000001</v>
      </c>
      <c r="AF71" s="9">
        <v>2.8908580000000001E-3</v>
      </c>
      <c r="AG71" s="49">
        <v>11.962999999999999</v>
      </c>
      <c r="AH71" s="49">
        <v>2.4E-2</v>
      </c>
      <c r="AI71" s="49">
        <v>11.619</v>
      </c>
      <c r="AJ71" s="49">
        <v>2.1000000000000001E-2</v>
      </c>
      <c r="AK71" s="49">
        <v>11.53</v>
      </c>
      <c r="AL71" s="49">
        <v>2.1000000000000001E-2</v>
      </c>
      <c r="AM71" s="49">
        <v>11.406000000000001</v>
      </c>
      <c r="AN71" s="49">
        <v>2.1999999999999999E-2</v>
      </c>
      <c r="AO71" s="49">
        <v>11.436999999999999</v>
      </c>
      <c r="AP71" s="49">
        <v>0.02</v>
      </c>
      <c r="AQ71" s="49">
        <v>11.337</v>
      </c>
      <c r="AR71" s="49">
        <v>0.21199999999999999</v>
      </c>
    </row>
    <row r="72" spans="1:45">
      <c r="A72" s="11">
        <v>206245553</v>
      </c>
      <c r="B72" s="3" t="s">
        <v>740</v>
      </c>
      <c r="C72" s="46" t="s">
        <v>854</v>
      </c>
      <c r="D72" s="46" t="s">
        <v>855</v>
      </c>
      <c r="E72" s="46"/>
      <c r="F72" s="47" t="s">
        <v>856</v>
      </c>
      <c r="K72" s="14"/>
      <c r="L72" s="14"/>
      <c r="M72" s="13">
        <v>12.49</v>
      </c>
      <c r="N72" s="13">
        <v>2.3E-2</v>
      </c>
      <c r="O72" s="13">
        <v>11.827999999999999</v>
      </c>
      <c r="P72" s="13">
        <v>4.1000000000000002E-2</v>
      </c>
      <c r="Q72" s="13">
        <v>12.138</v>
      </c>
      <c r="R72" s="13">
        <v>2.5999999999999999E-2</v>
      </c>
      <c r="S72" s="13">
        <v>11.666</v>
      </c>
      <c r="T72" s="13">
        <v>3.9E-2</v>
      </c>
      <c r="U72" s="13">
        <v>11.545999999999999</v>
      </c>
      <c r="V72" s="48">
        <v>5.8999999999999997E-2</v>
      </c>
      <c r="W72" s="9">
        <v>14.39289</v>
      </c>
      <c r="X72" s="9">
        <v>4.560812E-3</v>
      </c>
      <c r="Y72" s="9">
        <v>12.41433</v>
      </c>
      <c r="Z72" s="9">
        <v>1.4094660000000001E-3</v>
      </c>
      <c r="AA72" s="9">
        <v>11.84502</v>
      </c>
      <c r="AB72" s="9">
        <v>1.1791779999999999E-3</v>
      </c>
      <c r="AC72" s="9">
        <v>13.233689999999999</v>
      </c>
      <c r="AD72" s="9">
        <v>4.7745540000000003E-3</v>
      </c>
      <c r="AE72" s="9">
        <v>12.58878</v>
      </c>
      <c r="AF72" s="9">
        <v>4.5115520000000003E-3</v>
      </c>
      <c r="AG72" s="49">
        <v>10.695</v>
      </c>
      <c r="AH72" s="49">
        <v>2.5999999999999999E-2</v>
      </c>
      <c r="AI72" s="21">
        <v>10.382</v>
      </c>
      <c r="AJ72" s="21">
        <v>2.1000000000000001E-2</v>
      </c>
      <c r="AK72" s="21">
        <v>10.321999999999999</v>
      </c>
      <c r="AL72" s="21">
        <v>2.1000000000000001E-2</v>
      </c>
      <c r="AM72" s="21">
        <v>10.292999999999999</v>
      </c>
      <c r="AN72" s="21">
        <v>2.3E-2</v>
      </c>
      <c r="AO72" s="21">
        <v>10.335000000000001</v>
      </c>
      <c r="AP72" s="21">
        <v>0.02</v>
      </c>
      <c r="AQ72" s="21">
        <v>10.223000000000001</v>
      </c>
      <c r="AR72" s="21">
        <v>7.0000000000000007E-2</v>
      </c>
      <c r="AS72" s="21"/>
    </row>
    <row r="73" spans="1:45">
      <c r="A73" s="11">
        <v>206247743</v>
      </c>
      <c r="B73" s="3" t="s">
        <v>740</v>
      </c>
      <c r="C73" s="46" t="s">
        <v>859</v>
      </c>
      <c r="D73" s="46" t="s">
        <v>860</v>
      </c>
      <c r="E73" s="46"/>
      <c r="F73" s="47" t="s">
        <v>861</v>
      </c>
      <c r="K73" s="14"/>
      <c r="L73" s="14"/>
      <c r="M73" s="13">
        <v>11.904</v>
      </c>
      <c r="N73" s="13">
        <v>4.9000000000000002E-2</v>
      </c>
      <c r="O73" s="13">
        <v>10.862</v>
      </c>
      <c r="P73" s="13">
        <v>0.05</v>
      </c>
      <c r="Q73" s="13">
        <v>11.353</v>
      </c>
      <c r="R73" s="13">
        <v>2.5999999999999999E-2</v>
      </c>
      <c r="S73" s="13">
        <v>10.53</v>
      </c>
      <c r="T73" s="13">
        <v>4.1000000000000002E-2</v>
      </c>
      <c r="U73" s="13">
        <v>10.247</v>
      </c>
      <c r="V73" s="48">
        <v>5.5E-2</v>
      </c>
      <c r="W73" s="9">
        <v>14.98063</v>
      </c>
      <c r="X73" s="9">
        <v>6.8325219999999997E-3</v>
      </c>
      <c r="Y73" s="9">
        <v>11.49479</v>
      </c>
      <c r="Z73" s="9">
        <v>5.8568240000000005E-4</v>
      </c>
      <c r="AA73" s="9">
        <v>10.60721</v>
      </c>
      <c r="AB73" s="9">
        <v>4.9600869999999995E-4</v>
      </c>
      <c r="AC73" s="9">
        <v>10.32917</v>
      </c>
      <c r="AD73" s="9">
        <v>5.1268340000000003E-4</v>
      </c>
      <c r="AE73" s="9">
        <v>10.653090000000001</v>
      </c>
      <c r="AF73" s="9">
        <v>1.842532E-3</v>
      </c>
      <c r="AG73" s="17">
        <v>9.0820000000000007</v>
      </c>
      <c r="AH73" s="21">
        <v>2.4E-2</v>
      </c>
      <c r="AI73" s="21">
        <v>8.5939999999999994</v>
      </c>
      <c r="AJ73" s="21">
        <v>4.2000000000000003E-2</v>
      </c>
      <c r="AK73" s="21">
        <v>8.516</v>
      </c>
      <c r="AL73" s="21">
        <v>2.4E-2</v>
      </c>
      <c r="AM73" s="21">
        <v>8.4190000000000005</v>
      </c>
      <c r="AN73" s="21">
        <v>2.1999999999999999E-2</v>
      </c>
      <c r="AO73" s="21">
        <v>8.5139999999999993</v>
      </c>
      <c r="AP73" s="21">
        <v>2.1000000000000001E-2</v>
      </c>
      <c r="AQ73" s="21">
        <v>8.4410000000000007</v>
      </c>
      <c r="AR73" s="21">
        <v>2.5000000000000001E-2</v>
      </c>
      <c r="AS73" s="21"/>
    </row>
    <row r="74" spans="1:45">
      <c r="A74" s="11">
        <v>206311743</v>
      </c>
      <c r="B74" s="3" t="s">
        <v>740</v>
      </c>
      <c r="C74" s="46" t="s">
        <v>864</v>
      </c>
      <c r="D74" s="46" t="s">
        <v>865</v>
      </c>
      <c r="E74" s="46"/>
      <c r="F74" s="47"/>
      <c r="K74" s="14"/>
      <c r="L74" s="14"/>
      <c r="M74" s="13">
        <v>14.176</v>
      </c>
      <c r="N74" s="13">
        <v>7.1999999999999995E-2</v>
      </c>
      <c r="O74" s="13">
        <v>13.201000000000001</v>
      </c>
      <c r="P74" s="13">
        <v>6.4000000000000001E-2</v>
      </c>
      <c r="Q74" s="13">
        <v>13.625999999999999</v>
      </c>
      <c r="R74" s="13">
        <v>7.6999999999999999E-2</v>
      </c>
      <c r="S74" s="13">
        <v>12.887</v>
      </c>
      <c r="T74" s="13">
        <v>6.6000000000000003E-2</v>
      </c>
      <c r="U74" s="13">
        <v>12.585000000000001</v>
      </c>
      <c r="V74" s="48">
        <v>7.6999999999999999E-2</v>
      </c>
      <c r="W74" s="9">
        <v>15.64265</v>
      </c>
      <c r="X74" s="9">
        <v>6.6962269999999999E-3</v>
      </c>
      <c r="Y74" s="9">
        <v>15.28139</v>
      </c>
      <c r="Z74" s="9">
        <v>6.4096980000000001E-3</v>
      </c>
      <c r="AA74" s="9">
        <v>12.940720000000001</v>
      </c>
      <c r="AB74" s="9">
        <v>1.2207159999999999E-3</v>
      </c>
      <c r="AC74" s="9">
        <v>12.72681</v>
      </c>
      <c r="AD74" s="9">
        <v>2.287655E-3</v>
      </c>
      <c r="AE74" s="9">
        <v>13.361929999999999</v>
      </c>
      <c r="AF74" s="9">
        <v>5.8007529999999996E-3</v>
      </c>
      <c r="AG74" s="17">
        <v>11.276999999999999</v>
      </c>
      <c r="AH74" s="21">
        <v>2.1999999999999999E-2</v>
      </c>
      <c r="AI74" s="21">
        <v>10.781000000000001</v>
      </c>
      <c r="AJ74" s="21">
        <v>2.4E-2</v>
      </c>
      <c r="AK74" s="21">
        <v>10.701000000000001</v>
      </c>
      <c r="AL74" s="21">
        <v>1.9E-2</v>
      </c>
      <c r="AM74" s="21">
        <v>10.643000000000001</v>
      </c>
      <c r="AN74" s="21">
        <v>2.3E-2</v>
      </c>
      <c r="AO74" s="21">
        <v>10.673999999999999</v>
      </c>
      <c r="AP74" s="21">
        <v>2.1000000000000001E-2</v>
      </c>
      <c r="AQ74" s="21">
        <v>10.438000000000001</v>
      </c>
      <c r="AR74" s="21">
        <v>9.0999999999999998E-2</v>
      </c>
      <c r="AS74" s="21"/>
    </row>
    <row r="75" spans="1:45">
      <c r="A75" s="11">
        <v>206380678</v>
      </c>
      <c r="B75" s="3" t="s">
        <v>571</v>
      </c>
      <c r="C75" s="46" t="s">
        <v>868</v>
      </c>
      <c r="D75" s="46" t="s">
        <v>869</v>
      </c>
      <c r="E75" s="46"/>
      <c r="F75" s="47"/>
      <c r="K75" s="14"/>
      <c r="L75" s="14"/>
      <c r="M75" s="13">
        <v>14.692</v>
      </c>
      <c r="N75" s="13">
        <v>3.6999999999999998E-2</v>
      </c>
      <c r="O75" s="13">
        <v>13.798</v>
      </c>
      <c r="P75" s="13">
        <v>0.06</v>
      </c>
      <c r="Q75" s="13">
        <v>14.214</v>
      </c>
      <c r="R75" s="13">
        <v>2.5000000000000001E-2</v>
      </c>
      <c r="S75" s="13">
        <v>13.545</v>
      </c>
      <c r="T75" s="13">
        <v>4.8000000000000001E-2</v>
      </c>
      <c r="U75" s="13">
        <v>13.295</v>
      </c>
      <c r="V75" s="48">
        <v>4.2999999999999997E-2</v>
      </c>
      <c r="W75" s="9">
        <v>16.03312</v>
      </c>
      <c r="X75" s="9">
        <v>5.6411630000000003E-3</v>
      </c>
      <c r="Y75" s="9">
        <v>14.22795</v>
      </c>
      <c r="Z75" s="9">
        <v>2.6543750000000001E-3</v>
      </c>
      <c r="AA75" s="9">
        <v>13.55076</v>
      </c>
      <c r="AB75" s="9">
        <v>2.8674809999999998E-3</v>
      </c>
      <c r="AC75" s="9">
        <v>13.29682</v>
      </c>
      <c r="AD75" s="9">
        <v>3.1415470000000002E-3</v>
      </c>
      <c r="AE75" s="9">
        <v>13.144030000000001</v>
      </c>
      <c r="AF75" s="9">
        <v>3.4276319999999999E-3</v>
      </c>
      <c r="AG75" s="17">
        <v>12.144</v>
      </c>
      <c r="AH75" s="21">
        <v>2.5999999999999999E-2</v>
      </c>
      <c r="AI75" s="21">
        <v>11.709</v>
      </c>
      <c r="AJ75" s="21">
        <v>2.7E-2</v>
      </c>
      <c r="AK75" s="21">
        <v>11.577</v>
      </c>
      <c r="AL75" s="21">
        <v>2.8000000000000001E-2</v>
      </c>
      <c r="AM75" s="21">
        <v>11.54</v>
      </c>
      <c r="AN75" s="21">
        <v>2.4E-2</v>
      </c>
      <c r="AO75" s="21">
        <v>11.574999999999999</v>
      </c>
      <c r="AP75" s="21">
        <v>2.1999999999999999E-2</v>
      </c>
      <c r="AQ75" s="21">
        <v>11.756</v>
      </c>
      <c r="AR75" s="21">
        <v>0.23899999999999999</v>
      </c>
      <c r="AS75" s="21"/>
    </row>
    <row r="76" spans="1:45">
      <c r="A76" s="11">
        <v>206432863</v>
      </c>
      <c r="B76" s="3" t="s">
        <v>740</v>
      </c>
      <c r="C76" s="46" t="s">
        <v>872</v>
      </c>
      <c r="D76" s="46" t="s">
        <v>873</v>
      </c>
      <c r="E76" s="46"/>
      <c r="F76" s="47"/>
      <c r="K76" s="14"/>
      <c r="L76" s="14"/>
      <c r="M76" s="13">
        <v>13.897</v>
      </c>
      <c r="N76" s="13">
        <v>6.7000000000000004E-2</v>
      </c>
      <c r="O76" s="13">
        <v>13.204000000000001</v>
      </c>
      <c r="P76" s="13">
        <v>8.4000000000000005E-2</v>
      </c>
      <c r="Q76" s="13">
        <v>13.500999999999999</v>
      </c>
      <c r="R76" s="13">
        <v>3.5999999999999997E-2</v>
      </c>
      <c r="S76" s="13">
        <v>13.005000000000001</v>
      </c>
      <c r="T76" s="13">
        <v>5.6000000000000001E-2</v>
      </c>
      <c r="U76" s="13">
        <v>12.96</v>
      </c>
      <c r="V76" s="48">
        <v>0.23899999999999999</v>
      </c>
      <c r="W76" s="9">
        <v>15.51624</v>
      </c>
      <c r="X76" s="9">
        <v>6.7184799999999998E-3</v>
      </c>
      <c r="Y76" s="9">
        <v>15.33211</v>
      </c>
      <c r="Z76" s="9">
        <v>6.7962910000000003E-3</v>
      </c>
      <c r="AA76" s="9">
        <v>13.082409999999999</v>
      </c>
      <c r="AB76" s="9">
        <v>1.415311E-3</v>
      </c>
      <c r="AC76" s="9">
        <v>14.45284</v>
      </c>
      <c r="AD76" s="9">
        <v>1.038792E-2</v>
      </c>
      <c r="AE76" s="9">
        <v>13.57499</v>
      </c>
      <c r="AF76" s="9">
        <v>6.5280700000000004E-3</v>
      </c>
      <c r="AG76" s="17">
        <v>11.853999999999999</v>
      </c>
      <c r="AH76" s="21">
        <v>2.3E-2</v>
      </c>
      <c r="AI76" s="21">
        <v>11.506</v>
      </c>
      <c r="AJ76" s="21">
        <v>2.5999999999999999E-2</v>
      </c>
      <c r="AK76" s="21">
        <v>11.484</v>
      </c>
      <c r="AL76" s="21">
        <v>2.3E-2</v>
      </c>
      <c r="AM76" s="21">
        <v>11.433</v>
      </c>
      <c r="AN76" s="21">
        <v>2.3E-2</v>
      </c>
      <c r="AO76" s="21">
        <v>11.452999999999999</v>
      </c>
      <c r="AP76" s="21">
        <v>2.1999999999999999E-2</v>
      </c>
      <c r="AQ76" s="21">
        <v>11.422000000000001</v>
      </c>
      <c r="AR76" s="21">
        <v>0.252</v>
      </c>
      <c r="AS76" s="21"/>
    </row>
    <row r="77" spans="1:45">
      <c r="V77" s="8"/>
      <c r="W77" s="8"/>
      <c r="X77" s="8"/>
      <c r="Y77" s="8"/>
      <c r="Z77" s="8"/>
      <c r="AA77" s="8"/>
      <c r="AB77" s="8"/>
      <c r="AC77" s="8"/>
      <c r="AD77" s="8"/>
      <c r="AE77" s="8"/>
      <c r="AF77" s="8"/>
      <c r="AG77" s="8"/>
    </row>
  </sheetData>
  <conditionalFormatting sqref="A2:A59">
    <cfRule type="duplicateValues" dxfId="54" priority="6"/>
  </conditionalFormatting>
  <conditionalFormatting sqref="A1:A59">
    <cfRule type="duplicateValues" dxfId="53" priority="119"/>
  </conditionalFormatting>
  <conditionalFormatting sqref="K61:L76">
    <cfRule type="containsText" dxfId="52" priority="2" operator="containsText" text="Confirmed">
      <formula>NOT(ISERROR(SEARCH("Confirmed",K61)))</formula>
    </cfRule>
  </conditionalFormatting>
  <conditionalFormatting sqref="L60">
    <cfRule type="containsText" dxfId="51" priority="1" operator="containsText" text="Confirmed">
      <formula>NOT(ISERROR(SEARCH("Confirmed",L60)))</formula>
    </cfRule>
  </conditionalFormatting>
  <conditionalFormatting sqref="A60:A76">
    <cfRule type="duplicateValues" dxfId="50" priority="14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Detections</vt:lpstr>
      <vt:lpstr>Limits</vt:lpstr>
      <vt:lpstr>Physical</vt:lpstr>
      <vt:lpstr>Targets</vt:lpstr>
      <vt:lpstr>TAP</vt:lpstr>
      <vt:lpstr>Mass ratios</vt:lpstr>
      <vt:lpstr>EBs</vt:lpstr>
      <vt:lpstr>Known</vt:lpstr>
      <vt:lpstr>Magnitudes</vt:lpstr>
      <vt:lpstr>Extinctions</vt:lpstr>
      <vt:lpstr>GO Proposals</vt:lpstr>
      <vt:lpstr>Comparison</vt:lpstr>
      <vt:lpstr>physlatex</vt:lpstr>
      <vt:lpstr>oldphyslatex</vt:lpstr>
      <vt:lpstr>maglatex</vt:lpstr>
      <vt:lpstr>TAPlatex</vt:lpstr>
    </vt:vector>
  </TitlesOfParts>
  <Company>Yale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Schmitt</dc:creator>
  <cp:lastModifiedBy>Mariona Badenas Agusti</cp:lastModifiedBy>
  <dcterms:created xsi:type="dcterms:W3CDTF">2015-06-29T15:54:33Z</dcterms:created>
  <dcterms:modified xsi:type="dcterms:W3CDTF">2015-11-01T17:12:16Z</dcterms:modified>
</cp:coreProperties>
</file>