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9"/>
  <workbookPr/>
  <mc:AlternateContent xmlns:mc="http://schemas.openxmlformats.org/markup-compatibility/2006">
    <mc:Choice Requires="x15">
      <x15ac:absPath xmlns:x15ac="http://schemas.microsoft.com/office/spreadsheetml/2010/11/ac" url="C:\Users\cbetcher\Dropbox\EECE_351_DSD_I\8-PROJECT_BASYS3\ARM_MultiCycle\1-Documentation\4-Test Program\"/>
    </mc:Choice>
  </mc:AlternateContent>
  <xr:revisionPtr revIDLastSave="0" documentId="8_{65C89444-16F3-4FF1-B728-E5E4C4A9AF41}" xr6:coauthVersionLast="47" xr6:coauthVersionMax="47" xr10:uidLastSave="{00000000-0000-0000-0000-000000000000}"/>
  <bookViews>
    <workbookView xWindow="0" yWindow="0" windowWidth="22500" windowHeight="10785" xr2:uid="{00000000-000D-0000-FFFF-FFFF00000000}"/>
  </bookViews>
  <sheets>
    <sheet name="Examp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" i="1" l="1"/>
  <c r="M3" i="1"/>
  <c r="M21" i="1"/>
  <c r="D21" i="1" s="1"/>
  <c r="M20" i="1"/>
  <c r="D20" i="1"/>
  <c r="M19" i="1"/>
  <c r="D19" i="1" s="1"/>
  <c r="D18" i="1"/>
  <c r="M17" i="1"/>
  <c r="D17" i="1"/>
  <c r="M16" i="1"/>
  <c r="D16" i="1"/>
  <c r="M15" i="1"/>
  <c r="D15" i="1" s="1"/>
  <c r="M14" i="1"/>
  <c r="D14" i="1"/>
  <c r="M13" i="1"/>
  <c r="D13" i="1" s="1"/>
  <c r="M12" i="1"/>
  <c r="D12" i="1"/>
  <c r="M11" i="1"/>
  <c r="D11" i="1" s="1"/>
  <c r="M10" i="1"/>
  <c r="D10" i="1" s="1"/>
  <c r="M9" i="1"/>
  <c r="D9" i="1" s="1"/>
  <c r="M8" i="1"/>
  <c r="D8" i="1" s="1"/>
  <c r="M7" i="1"/>
  <c r="D7" i="1" s="1"/>
  <c r="M6" i="1"/>
  <c r="D6" i="1" s="1"/>
  <c r="M5" i="1"/>
  <c r="D5" i="1" s="1"/>
  <c r="M4" i="1"/>
  <c r="D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D3" i="1"/>
  <c r="B3" i="1"/>
  <c r="C3" i="1" l="1"/>
  <c r="B4" i="1"/>
  <c r="C4" i="1" s="1"/>
  <c r="B5" i="1"/>
  <c r="C5" i="1" l="1"/>
  <c r="B6" i="1"/>
  <c r="B7" i="1" l="1"/>
  <c r="C6" i="1"/>
  <c r="C7" i="1" l="1"/>
  <c r="B8" i="1"/>
  <c r="B9" i="1" l="1"/>
  <c r="C8" i="1"/>
  <c r="C9" i="1" l="1"/>
  <c r="B10" i="1"/>
  <c r="C10" i="1" l="1"/>
  <c r="B11" i="1"/>
  <c r="B12" i="1" l="1"/>
  <c r="C11" i="1"/>
  <c r="C12" i="1" l="1"/>
  <c r="B13" i="1"/>
  <c r="C13" i="1" l="1"/>
  <c r="B14" i="1"/>
  <c r="B15" i="1" l="1"/>
  <c r="C14" i="1"/>
  <c r="C15" i="1" l="1"/>
  <c r="B16" i="1"/>
  <c r="B17" i="1" l="1"/>
  <c r="C16" i="1"/>
  <c r="B18" i="1" l="1"/>
  <c r="C17" i="1"/>
  <c r="C18" i="1" l="1"/>
  <c r="B19" i="1"/>
  <c r="B20" i="1" l="1"/>
  <c r="C19" i="1"/>
  <c r="C20" i="1" l="1"/>
  <c r="B21" i="1"/>
  <c r="C21" i="1" l="1"/>
</calcChain>
</file>

<file path=xl/sharedStrings.xml><?xml version="1.0" encoding="utf-8"?>
<sst xmlns="http://schemas.openxmlformats.org/spreadsheetml/2006/main" count="107" uniqueCount="81">
  <si>
    <t>31 ------------------------ Instruction Machine Code --------------------- 0</t>
  </si>
  <si>
    <t>Instr  Mem Addr</t>
  </si>
  <si>
    <t>PC
Hex  Dec</t>
  </si>
  <si>
    <t>MACHINE CODE
(HEX)</t>
  </si>
  <si>
    <t>LABEL</t>
  </si>
  <si>
    <t>ASSEMBY</t>
  </si>
  <si>
    <t>;COMMENTS</t>
  </si>
  <si>
    <t>DP --&gt;
MEM--&gt;
B  --&gt;</t>
  </si>
  <si>
    <t>cond
cond
cond</t>
  </si>
  <si>
    <t>op   I   cmd   S
op  I' P U B W L
op 1L  imm24(23:20)</t>
  </si>
  <si>
    <t xml:space="preserve"> Rn   Rd       Src2
 Rn   Rd       Src2
      imm24(19:0)</t>
  </si>
  <si>
    <t>MACHINE CODE (BINARY)</t>
  </si>
  <si>
    <t>MAIN</t>
  </si>
  <si>
    <t>SUBS   R0,  R15,  R15</t>
  </si>
  <si>
    <t>; R0 = 0</t>
  </si>
  <si>
    <t>1110</t>
  </si>
  <si>
    <t>00 0 0010 1</t>
  </si>
  <si>
    <t>1111 0000 0000 0000 1111</t>
  </si>
  <si>
    <t>ADD   R1,  R0,   #1</t>
  </si>
  <si>
    <t>; R1 = 1</t>
  </si>
  <si>
    <t>00 1 0100 0</t>
  </si>
  <si>
    <t>0000 0001 0000 0000 0001</t>
  </si>
  <si>
    <t>ADD   R2,  R0,   #0xFF</t>
  </si>
  <si>
    <t>; R2 = 0xFF</t>
  </si>
  <si>
    <t>0000 0010 0000 1111 1111</t>
  </si>
  <si>
    <t>ADDS   R3,  R2,   R2</t>
  </si>
  <si>
    <t>; R3 = 0xFF + 0xxFF set Flags</t>
  </si>
  <si>
    <t>00 0 0100 1</t>
  </si>
  <si>
    <t>0010 0011 0000 0000 0010</t>
  </si>
  <si>
    <t>SUBS   R4,  R1,   R2</t>
  </si>
  <si>
    <t>; R4 = 1 - 0xFF set flags</t>
  </si>
  <si>
    <t>0001 0100 0000 0000 0010</t>
  </si>
  <si>
    <t>BMI  NEXT</t>
  </si>
  <si>
    <t>; Branch if minus</t>
  </si>
  <si>
    <t>0100</t>
  </si>
  <si>
    <t>10 1 0000 0</t>
  </si>
  <si>
    <t>0000 0000 0000 0000 0000</t>
  </si>
  <si>
    <t>ADD   R1, R1, #1</t>
  </si>
  <si>
    <t>; R1 += 1 (Should skip)</t>
  </si>
  <si>
    <t>0001 0001 0000 0000 0001</t>
  </si>
  <si>
    <t>NEXT</t>
  </si>
  <si>
    <t>SUBS  R6,  R1,   R2</t>
  </si>
  <si>
    <t>; R6 = 1 - 0xFF set flags</t>
  </si>
  <si>
    <t>0001 0110 0000 0000 0010</t>
  </si>
  <si>
    <t>ADDMI R5, R0, #1</t>
  </si>
  <si>
    <t>; Add if minus R5 = 0 + 1</t>
  </si>
  <si>
    <t>0000 0101 0000 0000 0010</t>
  </si>
  <si>
    <t>B REST</t>
  </si>
  <si>
    <t>Branch unconditionally</t>
  </si>
  <si>
    <t>10 10 0000</t>
  </si>
  <si>
    <t>; should be skipped</t>
  </si>
  <si>
    <t>REST</t>
  </si>
  <si>
    <t>AND R7, R1, R2</t>
  </si>
  <si>
    <t>; AND 1 and 0xFF</t>
  </si>
  <si>
    <t>00 0 0000 0</t>
  </si>
  <si>
    <t>0001 0111 0000 0000 0010</t>
  </si>
  <si>
    <t>ORR R8, R1, R2</t>
  </si>
  <si>
    <t>; ORR 1 and 0xFF</t>
  </si>
  <si>
    <t>00 0 1100 0</t>
  </si>
  <si>
    <t>0001 1000 0000 0000 0010</t>
  </si>
  <si>
    <t>LDR R9, [R0,  #8]</t>
  </si>
  <si>
    <t>; LDR R9 &lt;- 0 offset 8</t>
  </si>
  <si>
    <t>01 0 1100 1</t>
  </si>
  <si>
    <t>0000 1001 0000 0000 1000</t>
  </si>
  <si>
    <t>STR R10, [R0, #8]</t>
  </si>
  <si>
    <t>; STR R10 0 offset 8</t>
  </si>
  <si>
    <t>01 0 1100 0</t>
  </si>
  <si>
    <t>0000 1010 0000 0000 1000</t>
  </si>
  <si>
    <t>LOOP</t>
  </si>
  <si>
    <t>BOV DONE</t>
  </si>
  <si>
    <t>Branch if overflow to done</t>
  </si>
  <si>
    <t>0110</t>
  </si>
  <si>
    <t>0000 0000 0000 0000 0001</t>
  </si>
  <si>
    <t>ADDS R4, R4, R6</t>
  </si>
  <si>
    <t>Add (1-0xFF) + (1-0xFF) (Big numbers)</t>
  </si>
  <si>
    <t>0100 0100 0000 0000 0100</t>
  </si>
  <si>
    <t>B LOOP</t>
  </si>
  <si>
    <t>branch back to loop</t>
  </si>
  <si>
    <t>10 10 1111</t>
  </si>
  <si>
    <t>1111 1111 1111 1111 1011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</si>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</sst>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49" fontId="2" fillId="2" borderId="1" xfId="0" applyNumberFormat="1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left" wrapText="1"/>
    </xf>
    <xf numFmtId="0" fontId="1" fillId="0" borderId="0" xfId="0" applyFont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2" borderId="0" xfId="0" applyFont="1" applyFill="1"/>
    <xf numFmtId="49" fontId="3" fillId="0" borderId="0" xfId="0" applyNumberFormat="1" applyFont="1" applyAlignment="1">
      <alignment horizontal="center"/>
    </xf>
    <xf numFmtId="49" fontId="0" fillId="2" borderId="0" xfId="0" applyNumberFormat="1" applyFill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tabSelected="1" topLeftCell="A11" zoomScale="93" zoomScaleNormal="93" workbookViewId="0">
      <selection activeCell="A22" sqref="A22:M26"/>
    </sheetView>
  </sheetViews>
  <sheetFormatPr defaultRowHeight="14.25"/>
  <cols>
    <col min="1" max="1" width="5.85546875" style="1" customWidth="1"/>
    <col min="2" max="3" width="6.5703125" style="1" customWidth="1"/>
    <col min="4" max="4" width="10.85546875" style="1" bestFit="1" customWidth="1"/>
    <col min="5" max="5" width="9.42578125" style="1" customWidth="1"/>
    <col min="6" max="6" width="27.7109375" customWidth="1"/>
    <col min="7" max="7" width="36.42578125" bestFit="1" customWidth="1"/>
    <col min="8" max="8" width="7.42578125" bestFit="1" customWidth="1"/>
    <col min="9" max="9" width="6.5703125" style="2" customWidth="1"/>
    <col min="10" max="10" width="22.5703125" style="2" bestFit="1" customWidth="1"/>
    <col min="11" max="11" width="27.42578125" style="2" bestFit="1" customWidth="1"/>
    <col min="12" max="12" width="2.140625" style="2" customWidth="1"/>
    <col min="13" max="13" width="36.28515625" bestFit="1" customWidth="1"/>
  </cols>
  <sheetData>
    <row r="1" spans="1:13">
      <c r="I1" s="17" t="s">
        <v>0</v>
      </c>
      <c r="J1" s="17"/>
      <c r="K1" s="17"/>
    </row>
    <row r="2" spans="1:13" s="10" customFormat="1" ht="51" customHeight="1">
      <c r="A2" s="3" t="s">
        <v>1</v>
      </c>
      <c r="B2" s="18" t="s">
        <v>2</v>
      </c>
      <c r="C2" s="19"/>
      <c r="D2" s="4" t="s">
        <v>3</v>
      </c>
      <c r="E2" s="5" t="s">
        <v>4</v>
      </c>
      <c r="F2" s="6" t="s">
        <v>5</v>
      </c>
      <c r="G2" s="6" t="s">
        <v>6</v>
      </c>
      <c r="H2" s="7" t="s">
        <v>7</v>
      </c>
      <c r="I2" s="8" t="s">
        <v>8</v>
      </c>
      <c r="J2" s="8" t="s">
        <v>9</v>
      </c>
      <c r="K2" s="9" t="s">
        <v>10</v>
      </c>
      <c r="L2" s="8"/>
      <c r="M2" s="6" t="s">
        <v>11</v>
      </c>
    </row>
    <row r="3" spans="1:13">
      <c r="A3" s="11">
        <v>0</v>
      </c>
      <c r="B3" s="12" t="str">
        <f>DEC2HEX(0)</f>
        <v>0</v>
      </c>
      <c r="C3" s="12">
        <f>HEX2DEC(B3)</f>
        <v>0</v>
      </c>
      <c r="D3" s="12" t="str">
        <f t="shared" ref="D3:D26" si="0">CONCATENATE(BIN2HEX(MID(M3,1,8),2),BIN2HEX(MID(M3,9,8),2),BIN2HEX(MID(M3,17,8),2),BIN2HEX(MID(M3,25,8),2))</f>
        <v>E05F000F</v>
      </c>
      <c r="E3" s="13" t="s">
        <v>12</v>
      </c>
      <c r="F3" s="14" t="s">
        <v>13</v>
      </c>
      <c r="G3" s="14" t="s">
        <v>14</v>
      </c>
      <c r="H3" s="15"/>
      <c r="I3" s="16" t="s">
        <v>15</v>
      </c>
      <c r="J3" s="16" t="s">
        <v>16</v>
      </c>
      <c r="K3" s="16" t="s">
        <v>17</v>
      </c>
      <c r="L3" s="16"/>
      <c r="M3" s="15" t="str">
        <f>CONCATENATE(I3,SUBSTITUTE(J3," ",""),SUBSTITUTE(K3," ",""))</f>
        <v>11100000010111110000000000001111</v>
      </c>
    </row>
    <row r="4" spans="1:13">
      <c r="A4" s="11">
        <f>A3+1</f>
        <v>1</v>
      </c>
      <c r="B4" s="12" t="str">
        <f>DEC2HEX(HEX2DEC(B3)+4)</f>
        <v>4</v>
      </c>
      <c r="C4" s="12">
        <f t="shared" ref="C4:C26" si="1">HEX2DEC(B4)</f>
        <v>4</v>
      </c>
      <c r="D4" s="12" t="str">
        <f t="shared" si="0"/>
        <v>E2801001</v>
      </c>
      <c r="E4" s="13"/>
      <c r="F4" s="14" t="s">
        <v>18</v>
      </c>
      <c r="G4" s="14" t="s">
        <v>19</v>
      </c>
      <c r="H4" s="15"/>
      <c r="I4" s="16" t="s">
        <v>15</v>
      </c>
      <c r="J4" s="16" t="s">
        <v>20</v>
      </c>
      <c r="K4" s="16" t="s">
        <v>21</v>
      </c>
      <c r="L4" s="16"/>
      <c r="M4" s="15" t="str">
        <f t="shared" ref="M4:M26" si="2">CONCATENATE(I4,SUBSTITUTE(J4," ",""),SUBSTITUTE(K4," ",""))</f>
        <v>11100010100000000001000000000001</v>
      </c>
    </row>
    <row r="5" spans="1:13">
      <c r="A5" s="11">
        <f t="shared" ref="A5:A26" si="3">A4+1</f>
        <v>2</v>
      </c>
      <c r="B5" s="12" t="str">
        <f t="shared" ref="B5:B25" si="4">DEC2HEX(HEX2DEC(B4)+4)</f>
        <v>8</v>
      </c>
      <c r="C5" s="12">
        <f t="shared" si="1"/>
        <v>8</v>
      </c>
      <c r="D5" s="12" t="str">
        <f t="shared" si="0"/>
        <v>E28020FF</v>
      </c>
      <c r="E5" s="13"/>
      <c r="F5" s="14" t="s">
        <v>22</v>
      </c>
      <c r="G5" s="14" t="s">
        <v>23</v>
      </c>
      <c r="H5" s="15"/>
      <c r="I5" s="16" t="s">
        <v>15</v>
      </c>
      <c r="J5" s="16" t="s">
        <v>20</v>
      </c>
      <c r="K5" s="16" t="s">
        <v>24</v>
      </c>
      <c r="L5" s="16"/>
      <c r="M5" s="15" t="str">
        <f t="shared" si="2"/>
        <v>11100010100000000010000011111111</v>
      </c>
    </row>
    <row r="6" spans="1:13">
      <c r="A6" s="11">
        <f t="shared" si="3"/>
        <v>3</v>
      </c>
      <c r="B6" s="12" t="str">
        <f t="shared" si="4"/>
        <v>C</v>
      </c>
      <c r="C6" s="12">
        <f t="shared" si="1"/>
        <v>12</v>
      </c>
      <c r="D6" s="12" t="str">
        <f>CONCATENATE(BIN2HEX(MID(M6,1,8),2),BIN2HEX(MID(M6,9,8),2),BIN2HEX(MID(M6,17,8),2),BIN2HEX(MID(M6,25,8),2))</f>
        <v>E0923002</v>
      </c>
      <c r="E6" s="13"/>
      <c r="F6" s="14" t="s">
        <v>25</v>
      </c>
      <c r="G6" s="14" t="s">
        <v>26</v>
      </c>
      <c r="H6" s="15"/>
      <c r="I6" s="16" t="s">
        <v>15</v>
      </c>
      <c r="J6" s="16" t="s">
        <v>27</v>
      </c>
      <c r="K6" s="16" t="s">
        <v>28</v>
      </c>
      <c r="L6" s="16"/>
      <c r="M6" s="15" t="str">
        <f t="shared" si="2"/>
        <v>11100000100100100011000000000010</v>
      </c>
    </row>
    <row r="7" spans="1:13">
      <c r="A7" s="11">
        <f>A6+1</f>
        <v>4</v>
      </c>
      <c r="B7" s="12" t="str">
        <f t="shared" si="4"/>
        <v>10</v>
      </c>
      <c r="C7" s="12">
        <f t="shared" si="1"/>
        <v>16</v>
      </c>
      <c r="D7" s="12" t="str">
        <f>CONCATENATE(BIN2HEX(MID(M7,1,8),2),BIN2HEX(MID(M7,9,8),2),BIN2HEX(MID(M7,17,8),2),BIN2HEX(MID(M7,25,8),2))</f>
        <v>E0514002</v>
      </c>
      <c r="E7" s="13"/>
      <c r="F7" s="14" t="s">
        <v>29</v>
      </c>
      <c r="G7" s="14" t="s">
        <v>30</v>
      </c>
      <c r="H7" s="15"/>
      <c r="I7" s="16" t="s">
        <v>15</v>
      </c>
      <c r="J7" s="16" t="s">
        <v>16</v>
      </c>
      <c r="K7" s="16" t="s">
        <v>31</v>
      </c>
      <c r="L7" s="16"/>
      <c r="M7" s="15" t="str">
        <f t="shared" si="2"/>
        <v>11100000010100010100000000000010</v>
      </c>
    </row>
    <row r="8" spans="1:13">
      <c r="A8" s="11">
        <f>A7+1</f>
        <v>5</v>
      </c>
      <c r="B8" s="12" t="str">
        <f t="shared" si="4"/>
        <v>14</v>
      </c>
      <c r="C8" s="12">
        <f t="shared" si="1"/>
        <v>20</v>
      </c>
      <c r="D8" s="12" t="str">
        <f>CONCATENATE(BIN2HEX(MID(M8,1,8),2),BIN2HEX(MID(M8,9,8),2),BIN2HEX(MID(M8,17,8),2),BIN2HEX(MID(M8,25,8),2))</f>
        <v>4A000000</v>
      </c>
      <c r="E8" s="13"/>
      <c r="F8" s="14" t="s">
        <v>32</v>
      </c>
      <c r="G8" s="14" t="s">
        <v>33</v>
      </c>
      <c r="H8" s="15"/>
      <c r="I8" s="16" t="s">
        <v>34</v>
      </c>
      <c r="J8" s="16" t="s">
        <v>35</v>
      </c>
      <c r="K8" s="16" t="s">
        <v>36</v>
      </c>
      <c r="L8" s="16"/>
      <c r="M8" s="15" t="str">
        <f t="shared" si="2"/>
        <v>01001010000000000000000000000000</v>
      </c>
    </row>
    <row r="9" spans="1:13">
      <c r="A9" s="11">
        <f>A8+1</f>
        <v>6</v>
      </c>
      <c r="B9" s="12" t="str">
        <f t="shared" si="4"/>
        <v>18</v>
      </c>
      <c r="C9" s="12">
        <f t="shared" si="1"/>
        <v>24</v>
      </c>
      <c r="D9" s="12" t="str">
        <f>CONCATENATE(BIN2HEX(MID(M9,1,8),2),BIN2HEX(MID(M9,9,8),2),BIN2HEX(MID(M9,17,8),2),BIN2HEX(MID(M9,25,8),2))</f>
        <v>E2811001</v>
      </c>
      <c r="E9" s="13"/>
      <c r="F9" s="14" t="s">
        <v>37</v>
      </c>
      <c r="G9" s="14" t="s">
        <v>38</v>
      </c>
      <c r="H9" s="15"/>
      <c r="I9" s="16" t="s">
        <v>15</v>
      </c>
      <c r="J9" s="16" t="s">
        <v>20</v>
      </c>
      <c r="K9" s="16" t="s">
        <v>39</v>
      </c>
      <c r="L9" s="16"/>
      <c r="M9" s="15" t="str">
        <f t="shared" si="2"/>
        <v>11100010100000010001000000000001</v>
      </c>
    </row>
    <row r="10" spans="1:13">
      <c r="A10" s="11">
        <f t="shared" si="3"/>
        <v>7</v>
      </c>
      <c r="B10" s="12" t="str">
        <f t="shared" si="4"/>
        <v>1C</v>
      </c>
      <c r="C10" s="12">
        <f t="shared" si="1"/>
        <v>28</v>
      </c>
      <c r="D10" s="12" t="str">
        <f t="shared" si="0"/>
        <v>E0516002</v>
      </c>
      <c r="E10" s="13" t="s">
        <v>40</v>
      </c>
      <c r="F10" s="14" t="s">
        <v>41</v>
      </c>
      <c r="G10" s="14" t="s">
        <v>42</v>
      </c>
      <c r="H10" s="15"/>
      <c r="I10" s="16" t="s">
        <v>15</v>
      </c>
      <c r="J10" s="16" t="s">
        <v>16</v>
      </c>
      <c r="K10" s="16" t="s">
        <v>43</v>
      </c>
      <c r="L10" s="16"/>
      <c r="M10" s="15" t="str">
        <f t="shared" si="2"/>
        <v>11100000010100010110000000000010</v>
      </c>
    </row>
    <row r="11" spans="1:13">
      <c r="A11" s="11">
        <f t="shared" si="3"/>
        <v>8</v>
      </c>
      <c r="B11" s="12" t="str">
        <f t="shared" si="4"/>
        <v>20</v>
      </c>
      <c r="C11" s="12">
        <f t="shared" si="1"/>
        <v>32</v>
      </c>
      <c r="D11" s="12" t="str">
        <f t="shared" si="0"/>
        <v>42805002</v>
      </c>
      <c r="E11" s="13"/>
      <c r="F11" s="14" t="s">
        <v>44</v>
      </c>
      <c r="G11" s="14" t="s">
        <v>45</v>
      </c>
      <c r="H11" s="15"/>
      <c r="I11" s="16" t="s">
        <v>34</v>
      </c>
      <c r="J11" s="16" t="s">
        <v>20</v>
      </c>
      <c r="K11" s="16" t="s">
        <v>46</v>
      </c>
      <c r="L11" s="16"/>
      <c r="M11" s="15" t="str">
        <f t="shared" si="2"/>
        <v>01000010100000000101000000000010</v>
      </c>
    </row>
    <row r="12" spans="1:13">
      <c r="A12" s="11">
        <f t="shared" si="3"/>
        <v>9</v>
      </c>
      <c r="B12" s="12" t="str">
        <f t="shared" si="4"/>
        <v>24</v>
      </c>
      <c r="C12" s="12">
        <f t="shared" si="1"/>
        <v>36</v>
      </c>
      <c r="D12" s="12" t="str">
        <f t="shared" si="0"/>
        <v>EA000000</v>
      </c>
      <c r="E12" s="13"/>
      <c r="F12" s="14" t="s">
        <v>47</v>
      </c>
      <c r="G12" s="14" t="s">
        <v>48</v>
      </c>
      <c r="H12" s="15"/>
      <c r="I12" s="16" t="s">
        <v>15</v>
      </c>
      <c r="J12" s="16" t="s">
        <v>49</v>
      </c>
      <c r="K12" s="16" t="s">
        <v>36</v>
      </c>
      <c r="L12" s="16"/>
      <c r="M12" s="15" t="str">
        <f t="shared" si="2"/>
        <v>11101010000000000000000000000000</v>
      </c>
    </row>
    <row r="13" spans="1:13">
      <c r="A13" s="11">
        <f t="shared" si="3"/>
        <v>10</v>
      </c>
      <c r="B13" s="12" t="str">
        <f t="shared" si="4"/>
        <v>28</v>
      </c>
      <c r="C13" s="12">
        <f t="shared" si="1"/>
        <v>40</v>
      </c>
      <c r="D13" s="12" t="str">
        <f t="shared" si="0"/>
        <v>E2811001</v>
      </c>
      <c r="E13" s="13"/>
      <c r="F13" s="14" t="s">
        <v>37</v>
      </c>
      <c r="G13" s="14" t="s">
        <v>50</v>
      </c>
      <c r="H13" s="15"/>
      <c r="I13" s="16" t="s">
        <v>15</v>
      </c>
      <c r="J13" s="16" t="s">
        <v>20</v>
      </c>
      <c r="K13" s="16" t="s">
        <v>39</v>
      </c>
      <c r="L13" s="16"/>
      <c r="M13" s="15" t="str">
        <f t="shared" si="2"/>
        <v>11100010100000010001000000000001</v>
      </c>
    </row>
    <row r="14" spans="1:13">
      <c r="A14" s="11">
        <f t="shared" si="3"/>
        <v>11</v>
      </c>
      <c r="B14" s="12" t="str">
        <f t="shared" si="4"/>
        <v>2C</v>
      </c>
      <c r="C14" s="12">
        <f t="shared" si="1"/>
        <v>44</v>
      </c>
      <c r="D14" s="12" t="str">
        <f t="shared" si="0"/>
        <v>E0017002</v>
      </c>
      <c r="E14" s="13" t="s">
        <v>51</v>
      </c>
      <c r="F14" s="14" t="s">
        <v>52</v>
      </c>
      <c r="G14" s="14" t="s">
        <v>53</v>
      </c>
      <c r="H14" s="15"/>
      <c r="I14" s="16" t="s">
        <v>15</v>
      </c>
      <c r="J14" s="16" t="s">
        <v>54</v>
      </c>
      <c r="K14" s="16" t="s">
        <v>55</v>
      </c>
      <c r="L14" s="16"/>
      <c r="M14" s="15" t="str">
        <f t="shared" si="2"/>
        <v>11100000000000010111000000000010</v>
      </c>
    </row>
    <row r="15" spans="1:13">
      <c r="A15" s="11">
        <f t="shared" si="3"/>
        <v>12</v>
      </c>
      <c r="B15" s="12" t="str">
        <f t="shared" si="4"/>
        <v>30</v>
      </c>
      <c r="C15" s="12">
        <f t="shared" si="1"/>
        <v>48</v>
      </c>
      <c r="D15" s="12" t="str">
        <f t="shared" si="0"/>
        <v>E1818002</v>
      </c>
      <c r="E15" s="13"/>
      <c r="F15" s="14" t="s">
        <v>56</v>
      </c>
      <c r="G15" s="14" t="s">
        <v>57</v>
      </c>
      <c r="H15" s="15"/>
      <c r="I15" s="16" t="s">
        <v>15</v>
      </c>
      <c r="J15" s="16" t="s">
        <v>58</v>
      </c>
      <c r="K15" s="16" t="s">
        <v>59</v>
      </c>
      <c r="L15" s="16"/>
      <c r="M15" s="15" t="str">
        <f t="shared" si="2"/>
        <v>11100001100000011000000000000010</v>
      </c>
    </row>
    <row r="16" spans="1:13">
      <c r="A16" s="11">
        <f t="shared" si="3"/>
        <v>13</v>
      </c>
      <c r="B16" s="12" t="str">
        <f t="shared" si="4"/>
        <v>34</v>
      </c>
      <c r="C16" s="12">
        <f t="shared" si="1"/>
        <v>52</v>
      </c>
      <c r="D16" s="12" t="str">
        <f t="shared" si="0"/>
        <v>E5909008</v>
      </c>
      <c r="E16" s="13"/>
      <c r="F16" s="14" t="s">
        <v>60</v>
      </c>
      <c r="G16" s="14" t="s">
        <v>61</v>
      </c>
      <c r="H16" s="15"/>
      <c r="I16" s="16" t="s">
        <v>15</v>
      </c>
      <c r="J16" s="16" t="s">
        <v>62</v>
      </c>
      <c r="K16" s="16" t="s">
        <v>63</v>
      </c>
      <c r="L16" s="16"/>
      <c r="M16" s="15" t="str">
        <f t="shared" si="2"/>
        <v>11100101100100001001000000001000</v>
      </c>
    </row>
    <row r="17" spans="1:13">
      <c r="A17" s="11">
        <f t="shared" si="3"/>
        <v>14</v>
      </c>
      <c r="B17" s="12" t="str">
        <f t="shared" si="4"/>
        <v>38</v>
      </c>
      <c r="C17" s="12">
        <f t="shared" si="1"/>
        <v>56</v>
      </c>
      <c r="D17" s="12" t="str">
        <f t="shared" si="0"/>
        <v>E580A008</v>
      </c>
      <c r="E17" s="13"/>
      <c r="F17" s="14" t="s">
        <v>64</v>
      </c>
      <c r="G17" s="14" t="s">
        <v>65</v>
      </c>
      <c r="H17" s="15"/>
      <c r="I17" s="16" t="s">
        <v>15</v>
      </c>
      <c r="J17" s="16" t="s">
        <v>66</v>
      </c>
      <c r="K17" s="16" t="s">
        <v>67</v>
      </c>
      <c r="L17" s="16"/>
      <c r="M17" s="15" t="str">
        <f t="shared" si="2"/>
        <v>11100101100000001010000000001000</v>
      </c>
    </row>
    <row r="18" spans="1:13" ht="15">
      <c r="A18" s="11">
        <f t="shared" si="3"/>
        <v>15</v>
      </c>
      <c r="B18" s="12" t="str">
        <f t="shared" si="4"/>
        <v>3C</v>
      </c>
      <c r="C18" s="12">
        <f t="shared" si="1"/>
        <v>60</v>
      </c>
      <c r="D18" s="12" t="str">
        <f t="shared" si="0"/>
        <v>6A000001</v>
      </c>
      <c r="E18" s="13" t="s">
        <v>68</v>
      </c>
      <c r="F18" s="14" t="s">
        <v>69</v>
      </c>
      <c r="G18" s="14" t="s">
        <v>70</v>
      </c>
      <c r="H18" s="15"/>
      <c r="I18" s="16" t="s">
        <v>71</v>
      </c>
      <c r="J18" s="16" t="s">
        <v>49</v>
      </c>
      <c r="K18" s="16" t="s">
        <v>72</v>
      </c>
      <c r="L18" s="16"/>
      <c r="M18" s="15" t="str">
        <f t="shared" si="2"/>
        <v>01101010000000000000000000000001</v>
      </c>
    </row>
    <row r="19" spans="1:13" ht="15">
      <c r="A19" s="11">
        <f t="shared" si="3"/>
        <v>16</v>
      </c>
      <c r="B19" s="12" t="str">
        <f t="shared" si="4"/>
        <v>40</v>
      </c>
      <c r="C19" s="12">
        <f t="shared" si="1"/>
        <v>64</v>
      </c>
      <c r="D19" s="12" t="str">
        <f t="shared" si="0"/>
        <v>E0944004</v>
      </c>
      <c r="E19" s="13"/>
      <c r="F19" s="14" t="s">
        <v>73</v>
      </c>
      <c r="G19" s="14" t="s">
        <v>74</v>
      </c>
      <c r="H19" s="15"/>
      <c r="I19" s="16" t="s">
        <v>15</v>
      </c>
      <c r="J19" s="16" t="s">
        <v>27</v>
      </c>
      <c r="K19" s="16" t="s">
        <v>75</v>
      </c>
      <c r="L19" s="16"/>
      <c r="M19" s="15" t="str">
        <f>CONCATENATE(I19,SUBSTITUTE(J19," ",""),SUBSTITUTE(K19," ",""))</f>
        <v>11100000100101000100000000000100</v>
      </c>
    </row>
    <row r="20" spans="1:13">
      <c r="A20" s="11">
        <f t="shared" si="3"/>
        <v>17</v>
      </c>
      <c r="B20" s="12" t="str">
        <f t="shared" si="4"/>
        <v>44</v>
      </c>
      <c r="C20" s="12">
        <f t="shared" si="1"/>
        <v>68</v>
      </c>
      <c r="D20" s="12" t="str">
        <f t="shared" si="0"/>
        <v>EAFFFFFB</v>
      </c>
      <c r="E20" s="13"/>
      <c r="F20" s="14" t="s">
        <v>76</v>
      </c>
      <c r="G20" s="14" t="s">
        <v>77</v>
      </c>
      <c r="H20" s="15"/>
      <c r="I20" s="16" t="s">
        <v>15</v>
      </c>
      <c r="J20" s="16" t="s">
        <v>78</v>
      </c>
      <c r="K20" s="16" t="s">
        <v>79</v>
      </c>
      <c r="L20" s="16"/>
      <c r="M20" s="15" t="str">
        <f t="shared" si="2"/>
        <v>11101010111111111111111111111011</v>
      </c>
    </row>
    <row r="21" spans="1:13" ht="15">
      <c r="A21" s="11">
        <f t="shared" si="3"/>
        <v>18</v>
      </c>
      <c r="B21" s="12" t="str">
        <f t="shared" si="4"/>
        <v>48</v>
      </c>
      <c r="C21" s="12">
        <f t="shared" si="1"/>
        <v>72</v>
      </c>
      <c r="D21" s="12" t="str">
        <f t="shared" si="0"/>
        <v>00000000</v>
      </c>
      <c r="E21" s="13" t="s">
        <v>80</v>
      </c>
      <c r="F21" s="14"/>
      <c r="H21" s="15"/>
      <c r="I21" s="16"/>
      <c r="J21" s="16"/>
      <c r="K21" s="16"/>
      <c r="L21" s="16"/>
      <c r="M21" s="15" t="str">
        <f t="shared" si="2"/>
        <v/>
      </c>
    </row>
    <row r="22" spans="1:13">
      <c r="A22" s="11"/>
      <c r="B22" s="12"/>
      <c r="C22" s="12"/>
      <c r="D22" s="12"/>
      <c r="E22" s="13"/>
      <c r="F22" s="14"/>
      <c r="G22" s="14"/>
      <c r="H22" s="15"/>
      <c r="I22" s="16"/>
      <c r="J22" s="16"/>
      <c r="K22" s="16"/>
      <c r="L22" s="16"/>
      <c r="M22" s="15"/>
    </row>
    <row r="23" spans="1:13">
      <c r="A23" s="11"/>
      <c r="B23" s="12"/>
      <c r="C23" s="12"/>
      <c r="D23" s="12"/>
      <c r="E23" s="13"/>
      <c r="F23" s="14"/>
      <c r="G23" s="14"/>
      <c r="H23" s="15"/>
      <c r="I23" s="16"/>
      <c r="J23" s="16"/>
      <c r="K23" s="16"/>
      <c r="L23" s="16"/>
      <c r="M23" s="15"/>
    </row>
    <row r="24" spans="1:13">
      <c r="A24" s="11"/>
      <c r="B24" s="12"/>
      <c r="C24" s="12"/>
      <c r="D24" s="12"/>
      <c r="E24" s="13"/>
      <c r="F24" s="14"/>
      <c r="G24" s="14"/>
      <c r="H24" s="15"/>
      <c r="I24" s="16"/>
      <c r="J24" s="16"/>
      <c r="K24" s="16"/>
      <c r="L24" s="16"/>
      <c r="M24" s="15"/>
    </row>
    <row r="25" spans="1:13">
      <c r="A25" s="11"/>
      <c r="B25" s="12"/>
      <c r="C25" s="12"/>
      <c r="D25" s="12"/>
      <c r="E25" s="13"/>
      <c r="F25" s="14"/>
      <c r="G25" s="14"/>
      <c r="H25" s="15"/>
      <c r="I25" s="16"/>
      <c r="J25" s="16"/>
      <c r="K25" s="16"/>
      <c r="L25" s="16"/>
      <c r="M25" s="15"/>
    </row>
    <row r="26" spans="1:13">
      <c r="A26" s="11"/>
      <c r="B26" s="12"/>
      <c r="C26" s="12"/>
      <c r="D26" s="12"/>
      <c r="E26" s="13"/>
      <c r="F26" s="14"/>
      <c r="G26" s="14"/>
      <c r="H26" s="15"/>
      <c r="I26" s="16"/>
      <c r="J26" s="16"/>
      <c r="K26" s="16"/>
      <c r="L26" s="16"/>
      <c r="M26" s="15"/>
    </row>
    <row r="27" spans="1:13" ht="15">
      <c r="D27" s="13"/>
    </row>
    <row r="28" spans="1:13" ht="15">
      <c r="D28" s="13"/>
    </row>
    <row r="29" spans="1:13" ht="15">
      <c r="D29" s="13"/>
    </row>
    <row r="30" spans="1:13" ht="15">
      <c r="D30" s="13"/>
    </row>
    <row r="31" spans="1:13" ht="15">
      <c r="D31" s="13"/>
    </row>
    <row r="32" spans="1:13" ht="15">
      <c r="D32" s="13"/>
    </row>
    <row r="33" spans="4:4" ht="15">
      <c r="D33" s="13"/>
    </row>
    <row r="34" spans="4:4" ht="15">
      <c r="D34" s="13"/>
    </row>
    <row r="35" spans="4:4" ht="15">
      <c r="D35" s="13"/>
    </row>
    <row r="36" spans="4:4" ht="15">
      <c r="D36" s="13"/>
    </row>
    <row r="37" spans="4:4">
      <c r="D37" s="13"/>
    </row>
    <row r="38" spans="4:4">
      <c r="D38" s="13"/>
    </row>
    <row r="39" spans="4:4">
      <c r="D39" s="13"/>
    </row>
    <row r="40" spans="4:4">
      <c r="D40" s="13"/>
    </row>
  </sheetData>
  <mergeCells count="2">
    <mergeCell ref="I1:K1"/>
    <mergeCell ref="B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 Betcher</dc:creator>
  <cp:keywords/>
  <dc:description/>
  <cp:lastModifiedBy/>
  <cp:revision/>
  <dcterms:created xsi:type="dcterms:W3CDTF">2020-11-01T00:29:51Z</dcterms:created>
  <dcterms:modified xsi:type="dcterms:W3CDTF">2021-11-15T19:27:11Z</dcterms:modified>
  <cp:category/>
  <cp:contentStatus/>
</cp:coreProperties>
</file>