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hvsantos\Desktop\"/>
    </mc:Choice>
  </mc:AlternateContent>
  <xr:revisionPtr revIDLastSave="0" documentId="13_ncr:1_{6EEA5F58-33C4-4762-8C53-DB78BDDA2AF0}" xr6:coauthVersionLast="47" xr6:coauthVersionMax="47" xr10:uidLastSave="{00000000-0000-0000-0000-000000000000}"/>
  <bookViews>
    <workbookView xWindow="-110" yWindow="-110" windowWidth="19420" windowHeight="10300" tabRatio="626" xr2:uid="{FD94FCDC-3C27-4CD0-9F8F-77097D99C286}"/>
  </bookViews>
  <sheets>
    <sheet name="Capa | Cover" sheetId="6" r:id="rId1"/>
    <sheet name="Destaques | Highlights" sheetId="7" r:id="rId2"/>
    <sheet name="Dados Op. | Operating Data" sheetId="4" r:id="rId3"/>
    <sheet name="DRE | Income Statement" sheetId="1" r:id="rId4"/>
    <sheet name="Balanço | Balance Sheet" sheetId="3" r:id="rId5"/>
    <sheet name="Fluxo de Caixa | Cash Flow" sheetId="8" r:id="rId6"/>
    <sheet name="ES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5" i="8" l="1"/>
  <c r="Q88" i="8"/>
  <c r="Q74" i="8"/>
  <c r="Q46" i="8"/>
  <c r="Q64" i="3"/>
  <c r="Q95" i="3"/>
  <c r="Q80" i="3"/>
  <c r="Q42" i="3"/>
  <c r="Q26" i="3"/>
  <c r="Q40" i="1"/>
  <c r="Q26" i="1"/>
  <c r="Q12" i="1"/>
  <c r="T47" i="1"/>
  <c r="S47" i="1"/>
  <c r="R47" i="1"/>
  <c r="R46" i="1"/>
  <c r="S46" i="1"/>
  <c r="T46" i="1"/>
  <c r="Q9" i="3" l="1"/>
  <c r="Q44" i="3"/>
  <c r="Q30" i="1"/>
  <c r="Q53" i="1" s="1"/>
  <c r="Q54" i="1" s="1"/>
  <c r="R12" i="1"/>
  <c r="Q56" i="1" l="1"/>
  <c r="Q42" i="1" s="1"/>
  <c r="Q44" i="1" s="1"/>
  <c r="Q50" i="1"/>
  <c r="Q51" i="1" s="1"/>
  <c r="Q31" i="1"/>
  <c r="R95" i="3"/>
  <c r="R80" i="3"/>
  <c r="R64" i="3"/>
  <c r="R42" i="3"/>
  <c r="R26" i="3"/>
  <c r="R40" i="1"/>
  <c r="R26" i="1"/>
  <c r="S95" i="3"/>
  <c r="S80" i="3"/>
  <c r="S49" i="3"/>
  <c r="S64" i="3"/>
  <c r="S42" i="3"/>
  <c r="S26" i="3"/>
  <c r="S40" i="1"/>
  <c r="S12" i="1"/>
  <c r="S26" i="1"/>
  <c r="S30" i="1" s="1"/>
  <c r="R9" i="3" l="1"/>
  <c r="R44" i="3"/>
  <c r="R30" i="1"/>
  <c r="S53" i="1"/>
  <c r="S54" i="1" s="1"/>
  <c r="S31" i="1"/>
  <c r="S56" i="1"/>
  <c r="S42" i="1" s="1"/>
  <c r="S44" i="1" s="1"/>
  <c r="S50" i="1"/>
  <c r="S51" i="1" s="1"/>
  <c r="S44" i="3"/>
  <c r="S9" i="3"/>
  <c r="R56" i="1" l="1"/>
  <c r="R42" i="1" s="1"/>
  <c r="R44" i="1" s="1"/>
  <c r="R50" i="1"/>
  <c r="R51" i="1" s="1"/>
  <c r="R31" i="1"/>
  <c r="R53" i="1"/>
  <c r="R54" i="1" s="1"/>
  <c r="T95" i="3"/>
  <c r="T80" i="3"/>
  <c r="T64" i="3"/>
  <c r="T26" i="3"/>
  <c r="T42" i="3"/>
  <c r="T40" i="1"/>
  <c r="T26" i="1"/>
  <c r="T12" i="1"/>
  <c r="T44" i="3" l="1"/>
  <c r="T9" i="3"/>
  <c r="T30" i="1"/>
  <c r="T31" i="1"/>
  <c r="T53" i="1"/>
  <c r="T54" i="1" s="1"/>
  <c r="T56" i="1"/>
  <c r="T42" i="1" s="1"/>
  <c r="T44" i="1" s="1"/>
  <c r="T50" i="1"/>
  <c r="T51" i="1" s="1"/>
  <c r="U95" i="3"/>
  <c r="U80" i="3"/>
  <c r="U49" i="3"/>
  <c r="U64" i="3" s="1"/>
  <c r="U42" i="3"/>
  <c r="U26" i="3"/>
  <c r="U47" i="1"/>
  <c r="U46" i="1"/>
  <c r="U40" i="1"/>
  <c r="U45" i="1" s="1"/>
  <c r="U26" i="1"/>
  <c r="U12" i="1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BL26" i="3"/>
  <c r="BK95" i="3"/>
  <c r="BZ42" i="3"/>
  <c r="U30" i="1" l="1"/>
  <c r="U50" i="1" s="1"/>
  <c r="U51" i="1" s="1"/>
  <c r="U53" i="1"/>
  <c r="U54" i="1" s="1"/>
  <c r="U56" i="1"/>
  <c r="U31" i="1"/>
  <c r="U44" i="3"/>
  <c r="U9" i="3"/>
  <c r="BT42" i="3"/>
  <c r="BO95" i="3"/>
  <c r="BO64" i="3"/>
  <c r="BO42" i="3"/>
  <c r="AJ64" i="3"/>
  <c r="AI64" i="3"/>
  <c r="AI42" i="3"/>
  <c r="AH64" i="3"/>
  <c r="AE42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N95" i="3"/>
  <c r="BM95" i="3"/>
  <c r="BL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CB64" i="3"/>
  <c r="CA64" i="3"/>
  <c r="CA44" i="3" s="1"/>
  <c r="BZ64" i="3"/>
  <c r="BY64" i="3"/>
  <c r="BX64" i="3"/>
  <c r="BW64" i="3"/>
  <c r="BW44" i="3" s="1"/>
  <c r="BV64" i="3"/>
  <c r="BU64" i="3"/>
  <c r="BT64" i="3"/>
  <c r="BS64" i="3"/>
  <c r="BS44" i="3" s="1"/>
  <c r="BR64" i="3"/>
  <c r="BQ64" i="3"/>
  <c r="BP64" i="3"/>
  <c r="BN64" i="3"/>
  <c r="BN44" i="3" s="1"/>
  <c r="BM64" i="3"/>
  <c r="BL64" i="3"/>
  <c r="BK64" i="3"/>
  <c r="BK44" i="3" s="1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G64" i="3"/>
  <c r="AF64" i="3"/>
  <c r="AE64" i="3"/>
  <c r="AD64" i="3"/>
  <c r="AC64" i="3"/>
  <c r="AB64" i="3"/>
  <c r="AA64" i="3"/>
  <c r="Z64" i="3"/>
  <c r="Y64" i="3"/>
  <c r="X64" i="3"/>
  <c r="W64" i="3"/>
  <c r="CB42" i="3"/>
  <c r="CA42" i="3"/>
  <c r="BY42" i="3"/>
  <c r="BX42" i="3"/>
  <c r="BW42" i="3"/>
  <c r="BV42" i="3"/>
  <c r="BU42" i="3"/>
  <c r="BS42" i="3"/>
  <c r="BR42" i="3"/>
  <c r="BQ42" i="3"/>
  <c r="BP42" i="3"/>
  <c r="BN42" i="3"/>
  <c r="BM42" i="3"/>
  <c r="BL42" i="3"/>
  <c r="BL9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H42" i="3"/>
  <c r="AG42" i="3"/>
  <c r="AF42" i="3"/>
  <c r="AD42" i="3"/>
  <c r="AC42" i="3"/>
  <c r="AB42" i="3"/>
  <c r="AA42" i="3"/>
  <c r="Z42" i="3"/>
  <c r="Y42" i="3"/>
  <c r="X42" i="3"/>
  <c r="W42" i="3"/>
  <c r="CB26" i="3"/>
  <c r="CA26" i="3"/>
  <c r="BZ26" i="3"/>
  <c r="BZ9" i="3" s="1"/>
  <c r="BY26" i="3"/>
  <c r="BX26" i="3"/>
  <c r="BW26" i="3"/>
  <c r="BV26" i="3"/>
  <c r="BU26" i="3"/>
  <c r="BT26" i="3"/>
  <c r="BS26" i="3"/>
  <c r="BR26" i="3"/>
  <c r="BQ26" i="3"/>
  <c r="BP26" i="3"/>
  <c r="BO26" i="3"/>
  <c r="BN26" i="3"/>
  <c r="BN9" i="3" s="1"/>
  <c r="BM26" i="3"/>
  <c r="BM9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AW9" i="3" l="1"/>
  <c r="BE9" i="3"/>
  <c r="AY44" i="3"/>
  <c r="BG44" i="3"/>
  <c r="BL44" i="3"/>
  <c r="BQ44" i="3"/>
  <c r="BU44" i="3"/>
  <c r="BY44" i="3"/>
  <c r="U42" i="1"/>
  <c r="U44" i="1" s="1"/>
  <c r="BV9" i="3"/>
  <c r="AX44" i="3"/>
  <c r="BF44" i="3"/>
  <c r="BU9" i="3"/>
  <c r="BP44" i="3"/>
  <c r="BX44" i="3"/>
  <c r="AY9" i="3"/>
  <c r="BP9" i="3"/>
  <c r="BG9" i="3"/>
  <c r="AV9" i="3"/>
  <c r="BD9" i="3"/>
  <c r="BY9" i="3"/>
  <c r="BA44" i="3"/>
  <c r="BI44" i="3"/>
  <c r="BW9" i="3"/>
  <c r="CB44" i="3"/>
  <c r="AZ9" i="3"/>
  <c r="BI9" i="3"/>
  <c r="BT9" i="3"/>
  <c r="CB9" i="3"/>
  <c r="BR9" i="3"/>
  <c r="CA9" i="3"/>
  <c r="BQ9" i="3"/>
  <c r="BB44" i="3"/>
  <c r="BJ44" i="3"/>
  <c r="BC44" i="3"/>
  <c r="BT44" i="3"/>
  <c r="BO44" i="3"/>
  <c r="BH9" i="3"/>
  <c r="BA9" i="3"/>
  <c r="BB9" i="3"/>
  <c r="BJ9" i="3"/>
  <c r="BC9" i="3"/>
  <c r="BK9" i="3"/>
  <c r="AZ44" i="3"/>
  <c r="BH44" i="3"/>
  <c r="BR44" i="3"/>
  <c r="BZ44" i="3"/>
  <c r="BX9" i="3"/>
  <c r="BD44" i="3"/>
  <c r="AX9" i="3"/>
  <c r="BF9" i="3"/>
  <c r="BO9" i="3"/>
  <c r="BE44" i="3"/>
  <c r="BM44" i="3"/>
  <c r="BV44" i="3"/>
  <c r="BS9" i="3"/>
  <c r="AT44" i="3"/>
  <c r="AR9" i="3"/>
  <c r="AQ44" i="3"/>
  <c r="AR44" i="3"/>
  <c r="AL44" i="3"/>
  <c r="AO44" i="3"/>
  <c r="AW44" i="3"/>
  <c r="AJ44" i="3"/>
  <c r="AJ9" i="3"/>
  <c r="AQ9" i="3"/>
  <c r="AF9" i="3"/>
  <c r="AN9" i="3"/>
  <c r="AF44" i="3"/>
  <c r="AN44" i="3"/>
  <c r="AV44" i="3"/>
  <c r="AG44" i="3"/>
  <c r="AG9" i="3"/>
  <c r="AO9" i="3"/>
  <c r="W9" i="3"/>
  <c r="AE9" i="3"/>
  <c r="AM9" i="3"/>
  <c r="AU9" i="3"/>
  <c r="Z9" i="3"/>
  <c r="AA9" i="3"/>
  <c r="AI9" i="3"/>
  <c r="AK44" i="3"/>
  <c r="AS44" i="3"/>
  <c r="AP9" i="3"/>
  <c r="AD44" i="3"/>
  <c r="AH9" i="3"/>
  <c r="Y44" i="3"/>
  <c r="AC44" i="3"/>
  <c r="Y9" i="3"/>
  <c r="AB44" i="3"/>
  <c r="X44" i="3"/>
  <c r="AB9" i="3"/>
  <c r="X9" i="3"/>
  <c r="AA44" i="3"/>
  <c r="AD9" i="3"/>
  <c r="AL9" i="3"/>
  <c r="AT9" i="3"/>
  <c r="AI44" i="3"/>
  <c r="AH44" i="3"/>
  <c r="AP44" i="3"/>
  <c r="AC9" i="3"/>
  <c r="AK9" i="3"/>
  <c r="AS9" i="3"/>
  <c r="Z44" i="3"/>
  <c r="AE44" i="3"/>
  <c r="AM44" i="3"/>
  <c r="AU44" i="3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CB40" i="1"/>
  <c r="CB45" i="1" s="1"/>
  <c r="CA40" i="1"/>
  <c r="CA45" i="1" s="1"/>
  <c r="BZ40" i="1"/>
  <c r="BZ45" i="1" s="1"/>
  <c r="BY40" i="1"/>
  <c r="BY45" i="1" s="1"/>
  <c r="BX40" i="1"/>
  <c r="BX45" i="1" s="1"/>
  <c r="BW40" i="1"/>
  <c r="BW45" i="1" s="1"/>
  <c r="BV40" i="1"/>
  <c r="BV45" i="1" s="1"/>
  <c r="BU40" i="1"/>
  <c r="BU45" i="1" s="1"/>
  <c r="BT40" i="1"/>
  <c r="BT45" i="1" s="1"/>
  <c r="BS40" i="1"/>
  <c r="BS45" i="1" s="1"/>
  <c r="BR40" i="1"/>
  <c r="BR45" i="1" s="1"/>
  <c r="BQ40" i="1"/>
  <c r="BQ45" i="1" s="1"/>
  <c r="BP40" i="1"/>
  <c r="BP45" i="1" s="1"/>
  <c r="BO40" i="1"/>
  <c r="BO45" i="1" s="1"/>
  <c r="BN40" i="1"/>
  <c r="BN45" i="1" s="1"/>
  <c r="BM40" i="1"/>
  <c r="BM45" i="1" s="1"/>
  <c r="BL40" i="1"/>
  <c r="BL45" i="1" s="1"/>
  <c r="BK40" i="1"/>
  <c r="BK45" i="1" s="1"/>
  <c r="BJ40" i="1"/>
  <c r="BJ45" i="1" s="1"/>
  <c r="BI40" i="1"/>
  <c r="BI45" i="1" s="1"/>
  <c r="BH40" i="1"/>
  <c r="BH45" i="1" s="1"/>
  <c r="BG40" i="1"/>
  <c r="BG45" i="1" s="1"/>
  <c r="BF40" i="1"/>
  <c r="BF45" i="1" s="1"/>
  <c r="BE40" i="1"/>
  <c r="BE45" i="1" s="1"/>
  <c r="BD40" i="1"/>
  <c r="BD45" i="1" s="1"/>
  <c r="BC40" i="1"/>
  <c r="BC45" i="1" s="1"/>
  <c r="BB40" i="1"/>
  <c r="BB45" i="1" s="1"/>
  <c r="BA40" i="1"/>
  <c r="BA45" i="1" s="1"/>
  <c r="AZ40" i="1"/>
  <c r="AZ45" i="1" s="1"/>
  <c r="AY40" i="1"/>
  <c r="AY45" i="1" s="1"/>
  <c r="AX40" i="1"/>
  <c r="AX45" i="1" s="1"/>
  <c r="AW40" i="1"/>
  <c r="AW45" i="1" s="1"/>
  <c r="AV40" i="1"/>
  <c r="AV45" i="1" s="1"/>
  <c r="AU40" i="1"/>
  <c r="AU45" i="1" s="1"/>
  <c r="AT40" i="1"/>
  <c r="AT45" i="1" s="1"/>
  <c r="AS40" i="1"/>
  <c r="AS45" i="1" s="1"/>
  <c r="AR40" i="1"/>
  <c r="AR45" i="1" s="1"/>
  <c r="AQ40" i="1"/>
  <c r="AQ45" i="1" s="1"/>
  <c r="AP40" i="1"/>
  <c r="AP45" i="1" s="1"/>
  <c r="AO40" i="1"/>
  <c r="AO45" i="1" s="1"/>
  <c r="AN40" i="1"/>
  <c r="AN45" i="1" s="1"/>
  <c r="AM40" i="1"/>
  <c r="AM45" i="1" s="1"/>
  <c r="AL40" i="1"/>
  <c r="AL45" i="1" s="1"/>
  <c r="AK40" i="1"/>
  <c r="AK45" i="1" s="1"/>
  <c r="AJ40" i="1"/>
  <c r="AJ45" i="1" s="1"/>
  <c r="AI40" i="1"/>
  <c r="AI45" i="1" s="1"/>
  <c r="AH40" i="1"/>
  <c r="AH45" i="1" s="1"/>
  <c r="AG40" i="1"/>
  <c r="AG45" i="1" s="1"/>
  <c r="AF40" i="1"/>
  <c r="AF45" i="1" s="1"/>
  <c r="AE40" i="1"/>
  <c r="AE45" i="1" s="1"/>
  <c r="AD40" i="1"/>
  <c r="AD45" i="1" s="1"/>
  <c r="AC40" i="1"/>
  <c r="AC45" i="1" s="1"/>
  <c r="AB40" i="1"/>
  <c r="AB45" i="1" s="1"/>
  <c r="AA40" i="1"/>
  <c r="AA45" i="1" s="1"/>
  <c r="Z40" i="1"/>
  <c r="Z45" i="1" s="1"/>
  <c r="Y40" i="1"/>
  <c r="Y45" i="1" s="1"/>
  <c r="X40" i="1"/>
  <c r="X45" i="1" s="1"/>
  <c r="W40" i="1"/>
  <c r="W45" i="1" s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AB30" i="1" l="1"/>
  <c r="AR30" i="1"/>
  <c r="AR56" i="1" s="1"/>
  <c r="AR42" i="1" s="1"/>
  <c r="AR44" i="1" s="1"/>
  <c r="AZ30" i="1"/>
  <c r="AZ50" i="1" s="1"/>
  <c r="AZ51" i="1" s="1"/>
  <c r="BP30" i="1"/>
  <c r="BP56" i="1" s="1"/>
  <c r="BP42" i="1" s="1"/>
  <c r="BP44" i="1" s="1"/>
  <c r="AJ30" i="1"/>
  <c r="AJ50" i="1" s="1"/>
  <c r="AJ51" i="1" s="1"/>
  <c r="BH30" i="1"/>
  <c r="BH56" i="1" s="1"/>
  <c r="BH42" i="1" s="1"/>
  <c r="BH44" i="1" s="1"/>
  <c r="Z30" i="1"/>
  <c r="Z56" i="1" s="1"/>
  <c r="Z42" i="1" s="1"/>
  <c r="Z44" i="1" s="1"/>
  <c r="AP30" i="1"/>
  <c r="AP53" i="1" s="1"/>
  <c r="AP54" i="1" s="1"/>
  <c r="AX30" i="1"/>
  <c r="BN30" i="1"/>
  <c r="BN50" i="1" s="1"/>
  <c r="BN51" i="1" s="1"/>
  <c r="BV30" i="1"/>
  <c r="BV53" i="1" s="1"/>
  <c r="BV54" i="1" s="1"/>
  <c r="AH30" i="1"/>
  <c r="AH31" i="1" s="1"/>
  <c r="BF30" i="1"/>
  <c r="BF50" i="1" s="1"/>
  <c r="BF51" i="1" s="1"/>
  <c r="BX30" i="1"/>
  <c r="BX56" i="1" s="1"/>
  <c r="BX42" i="1" s="1"/>
  <c r="BX44" i="1" s="1"/>
  <c r="AC30" i="1"/>
  <c r="AC31" i="1" s="1"/>
  <c r="AS30" i="1"/>
  <c r="AS53" i="1" s="1"/>
  <c r="AS54" i="1" s="1"/>
  <c r="BA30" i="1"/>
  <c r="BI30" i="1"/>
  <c r="BI50" i="1" s="1"/>
  <c r="BI51" i="1" s="1"/>
  <c r="BQ30" i="1"/>
  <c r="BQ53" i="1" s="1"/>
  <c r="BQ54" i="1" s="1"/>
  <c r="BY30" i="1"/>
  <c r="BY53" i="1" s="1"/>
  <c r="BY54" i="1" s="1"/>
  <c r="AK30" i="1"/>
  <c r="AK53" i="1" s="1"/>
  <c r="AK54" i="1" s="1"/>
  <c r="AM30" i="1"/>
  <c r="AM56" i="1" s="1"/>
  <c r="AM42" i="1" s="1"/>
  <c r="AM44" i="1" s="1"/>
  <c r="BC30" i="1"/>
  <c r="BC56" i="1" s="1"/>
  <c r="BC42" i="1" s="1"/>
  <c r="BC44" i="1" s="1"/>
  <c r="BS30" i="1"/>
  <c r="BS31" i="1" s="1"/>
  <c r="W30" i="1"/>
  <c r="AE30" i="1"/>
  <c r="AE50" i="1" s="1"/>
  <c r="AE51" i="1" s="1"/>
  <c r="AU30" i="1"/>
  <c r="AU50" i="1" s="1"/>
  <c r="AU51" i="1" s="1"/>
  <c r="BK30" i="1"/>
  <c r="BK56" i="1" s="1"/>
  <c r="BK42" i="1" s="1"/>
  <c r="BK44" i="1" s="1"/>
  <c r="CA30" i="1"/>
  <c r="CA53" i="1" s="1"/>
  <c r="CA54" i="1" s="1"/>
  <c r="X30" i="1"/>
  <c r="X53" i="1" s="1"/>
  <c r="X54" i="1" s="1"/>
  <c r="AF30" i="1"/>
  <c r="AF31" i="1" s="1"/>
  <c r="AN30" i="1"/>
  <c r="AN31" i="1" s="1"/>
  <c r="AV30" i="1"/>
  <c r="BD30" i="1"/>
  <c r="BD56" i="1" s="1"/>
  <c r="BD42" i="1" s="1"/>
  <c r="BD44" i="1" s="1"/>
  <c r="BL30" i="1"/>
  <c r="BL56" i="1" s="1"/>
  <c r="BL42" i="1" s="1"/>
  <c r="BL44" i="1" s="1"/>
  <c r="BT30" i="1"/>
  <c r="BT31" i="1" s="1"/>
  <c r="CB30" i="1"/>
  <c r="CB31" i="1" s="1"/>
  <c r="AD30" i="1"/>
  <c r="AD53" i="1" s="1"/>
  <c r="AD54" i="1" s="1"/>
  <c r="AA30" i="1"/>
  <c r="AA50" i="1" s="1"/>
  <c r="AA51" i="1" s="1"/>
  <c r="AI30" i="1"/>
  <c r="AI50" i="1" s="1"/>
  <c r="AI51" i="1" s="1"/>
  <c r="AQ30" i="1"/>
  <c r="AY30" i="1"/>
  <c r="AY53" i="1" s="1"/>
  <c r="AY54" i="1" s="1"/>
  <c r="BG30" i="1"/>
  <c r="BG53" i="1" s="1"/>
  <c r="BG54" i="1" s="1"/>
  <c r="BO30" i="1"/>
  <c r="BO56" i="1" s="1"/>
  <c r="BO42" i="1" s="1"/>
  <c r="BO44" i="1" s="1"/>
  <c r="BW30" i="1"/>
  <c r="BW53" i="1" s="1"/>
  <c r="BW54" i="1" s="1"/>
  <c r="AL30" i="1"/>
  <c r="AL31" i="1" s="1"/>
  <c r="AT30" i="1"/>
  <c r="AT53" i="1" s="1"/>
  <c r="AT54" i="1" s="1"/>
  <c r="BB30" i="1"/>
  <c r="BB53" i="1" s="1"/>
  <c r="BB54" i="1" s="1"/>
  <c r="BJ30" i="1"/>
  <c r="BR30" i="1"/>
  <c r="BR53" i="1" s="1"/>
  <c r="BR54" i="1" s="1"/>
  <c r="BZ30" i="1"/>
  <c r="BZ53" i="1" s="1"/>
  <c r="BZ54" i="1" s="1"/>
  <c r="AQ53" i="1"/>
  <c r="AQ54" i="1" s="1"/>
  <c r="AQ56" i="1"/>
  <c r="AQ42" i="1" s="1"/>
  <c r="AQ44" i="1" s="1"/>
  <c r="BJ53" i="1"/>
  <c r="BJ54" i="1" s="1"/>
  <c r="BJ50" i="1"/>
  <c r="BJ51" i="1" s="1"/>
  <c r="Y30" i="1"/>
  <c r="Y50" i="1" s="1"/>
  <c r="Y51" i="1" s="1"/>
  <c r="AG30" i="1"/>
  <c r="AG53" i="1" s="1"/>
  <c r="AG54" i="1" s="1"/>
  <c r="AO30" i="1"/>
  <c r="AO53" i="1" s="1"/>
  <c r="AO54" i="1" s="1"/>
  <c r="AW30" i="1"/>
  <c r="AW50" i="1" s="1"/>
  <c r="AW51" i="1" s="1"/>
  <c r="BE30" i="1"/>
  <c r="BE31" i="1" s="1"/>
  <c r="BM30" i="1"/>
  <c r="BM53" i="1" s="1"/>
  <c r="BM54" i="1" s="1"/>
  <c r="BU30" i="1"/>
  <c r="BU56" i="1" s="1"/>
  <c r="BU42" i="1" s="1"/>
  <c r="BU44" i="1" s="1"/>
  <c r="W56" i="1"/>
  <c r="W42" i="1" s="1"/>
  <c r="W44" i="1" s="1"/>
  <c r="W31" i="1"/>
  <c r="W50" i="1"/>
  <c r="W51" i="1" s="1"/>
  <c r="W53" i="1"/>
  <c r="W54" i="1" s="1"/>
  <c r="AE53" i="1"/>
  <c r="AE54" i="1" s="1"/>
  <c r="AX50" i="1"/>
  <c r="AX51" i="1" s="1"/>
  <c r="AX31" i="1"/>
  <c r="BN31" i="1"/>
  <c r="CB53" i="1"/>
  <c r="CB54" i="1" s="1"/>
  <c r="AG56" i="1"/>
  <c r="AG42" i="1" s="1"/>
  <c r="AG44" i="1" s="1"/>
  <c r="BD31" i="1"/>
  <c r="AB53" i="1"/>
  <c r="AB54" i="1" s="1"/>
  <c r="AB50" i="1"/>
  <c r="AB51" i="1" s="1"/>
  <c r="AB31" i="1"/>
  <c r="AB56" i="1"/>
  <c r="AB42" i="1" s="1"/>
  <c r="AB44" i="1" s="1"/>
  <c r="AJ53" i="1"/>
  <c r="AJ54" i="1" s="1"/>
  <c r="AR31" i="1"/>
  <c r="AR53" i="1"/>
  <c r="AR54" i="1" s="1"/>
  <c r="BH53" i="1"/>
  <c r="BH54" i="1" s="1"/>
  <c r="AV31" i="1"/>
  <c r="AV53" i="1"/>
  <c r="AV54" i="1" s="1"/>
  <c r="AV50" i="1"/>
  <c r="AV51" i="1" s="1"/>
  <c r="AV56" i="1"/>
  <c r="AV42" i="1" s="1"/>
  <c r="AV44" i="1" s="1"/>
  <c r="BA53" i="1"/>
  <c r="BA54" i="1" s="1"/>
  <c r="BA56" i="1"/>
  <c r="BA42" i="1" s="1"/>
  <c r="BA44" i="1" s="1"/>
  <c r="BA31" i="1"/>
  <c r="BA50" i="1"/>
  <c r="BA51" i="1" s="1"/>
  <c r="BI31" i="1"/>
  <c r="BI56" i="1"/>
  <c r="BI42" i="1" s="1"/>
  <c r="BI44" i="1" s="1"/>
  <c r="AA31" i="1"/>
  <c r="AQ31" i="1"/>
  <c r="AY50" i="1"/>
  <c r="AY51" i="1" s="1"/>
  <c r="AQ50" i="1"/>
  <c r="AQ51" i="1" s="1"/>
  <c r="BJ31" i="1"/>
  <c r="BJ56" i="1"/>
  <c r="BJ42" i="1" s="1"/>
  <c r="BJ44" i="1" s="1"/>
  <c r="BR56" i="1"/>
  <c r="BR42" i="1" s="1"/>
  <c r="BR44" i="1" s="1"/>
  <c r="AX53" i="1"/>
  <c r="AX54" i="1" s="1"/>
  <c r="BF53" i="1"/>
  <c r="BF54" i="1" s="1"/>
  <c r="AX56" i="1"/>
  <c r="AX42" i="1" s="1"/>
  <c r="AX44" i="1" s="1"/>
  <c r="BF56" i="1"/>
  <c r="BF42" i="1" s="1"/>
  <c r="BF44" i="1" s="1"/>
  <c r="BN56" i="1"/>
  <c r="BN42" i="1" s="1"/>
  <c r="BN44" i="1" s="1"/>
  <c r="AJ31" i="1" l="1"/>
  <c r="BF31" i="1"/>
  <c r="AM53" i="1"/>
  <c r="AM54" i="1" s="1"/>
  <c r="AJ56" i="1"/>
  <c r="AJ42" i="1" s="1"/>
  <c r="AJ44" i="1" s="1"/>
  <c r="BH31" i="1"/>
  <c r="BH50" i="1"/>
  <c r="BH51" i="1" s="1"/>
  <c r="CB56" i="1"/>
  <c r="CB42" i="1" s="1"/>
  <c r="CB44" i="1" s="1"/>
  <c r="BN53" i="1"/>
  <c r="BN54" i="1" s="1"/>
  <c r="AR50" i="1"/>
  <c r="AR51" i="1" s="1"/>
  <c r="X50" i="1"/>
  <c r="X51" i="1" s="1"/>
  <c r="BV50" i="1"/>
  <c r="BV51" i="1" s="1"/>
  <c r="AZ31" i="1"/>
  <c r="BD53" i="1"/>
  <c r="BD54" i="1" s="1"/>
  <c r="X31" i="1"/>
  <c r="BP50" i="1"/>
  <c r="BP51" i="1" s="1"/>
  <c r="BY31" i="1"/>
  <c r="AH50" i="1"/>
  <c r="AH51" i="1" s="1"/>
  <c r="BG56" i="1"/>
  <c r="BG42" i="1" s="1"/>
  <c r="BG44" i="1" s="1"/>
  <c r="BP31" i="1"/>
  <c r="BY50" i="1"/>
  <c r="BY51" i="1" s="1"/>
  <c r="BP53" i="1"/>
  <c r="BP54" i="1" s="1"/>
  <c r="AH56" i="1"/>
  <c r="AH42" i="1" s="1"/>
  <c r="AH44" i="1" s="1"/>
  <c r="AH53" i="1"/>
  <c r="AH54" i="1" s="1"/>
  <c r="BT53" i="1"/>
  <c r="BT54" i="1" s="1"/>
  <c r="BK53" i="1"/>
  <c r="BK54" i="1" s="1"/>
  <c r="BK50" i="1"/>
  <c r="BK51" i="1" s="1"/>
  <c r="BQ31" i="1"/>
  <c r="BZ50" i="1"/>
  <c r="BZ51" i="1" s="1"/>
  <c r="BV56" i="1"/>
  <c r="BV42" i="1" s="1"/>
  <c r="BV44" i="1" s="1"/>
  <c r="AU53" i="1"/>
  <c r="AU54" i="1" s="1"/>
  <c r="BI53" i="1"/>
  <c r="BI54" i="1" s="1"/>
  <c r="AZ53" i="1"/>
  <c r="AZ54" i="1" s="1"/>
  <c r="BD50" i="1"/>
  <c r="BD51" i="1" s="1"/>
  <c r="BV31" i="1"/>
  <c r="AE56" i="1"/>
  <c r="AE42" i="1" s="1"/>
  <c r="AE44" i="1" s="1"/>
  <c r="BZ31" i="1"/>
  <c r="AZ56" i="1"/>
  <c r="AZ42" i="1" s="1"/>
  <c r="AZ44" i="1" s="1"/>
  <c r="CA56" i="1"/>
  <c r="CA42" i="1" s="1"/>
  <c r="CA44" i="1" s="1"/>
  <c r="AP31" i="1"/>
  <c r="AP50" i="1"/>
  <c r="AP51" i="1" s="1"/>
  <c r="AP56" i="1"/>
  <c r="AP42" i="1" s="1"/>
  <c r="AP44" i="1" s="1"/>
  <c r="BX31" i="1"/>
  <c r="Z31" i="1"/>
  <c r="BU53" i="1"/>
  <c r="BU54" i="1" s="1"/>
  <c r="CA50" i="1"/>
  <c r="CA51" i="1" s="1"/>
  <c r="BW56" i="1"/>
  <c r="BW42" i="1" s="1"/>
  <c r="BW44" i="1" s="1"/>
  <c r="AF50" i="1"/>
  <c r="AF51" i="1" s="1"/>
  <c r="BW50" i="1"/>
  <c r="BW51" i="1" s="1"/>
  <c r="Z53" i="1"/>
  <c r="Z54" i="1" s="1"/>
  <c r="AD50" i="1"/>
  <c r="AD51" i="1" s="1"/>
  <c r="AK50" i="1"/>
  <c r="AK51" i="1" s="1"/>
  <c r="Z50" i="1"/>
  <c r="Z51" i="1" s="1"/>
  <c r="BU50" i="1"/>
  <c r="BU51" i="1" s="1"/>
  <c r="AS31" i="1"/>
  <c r="BM31" i="1"/>
  <c r="BU31" i="1"/>
  <c r="BW31" i="1"/>
  <c r="AK56" i="1"/>
  <c r="AK42" i="1" s="1"/>
  <c r="AK44" i="1" s="1"/>
  <c r="AA53" i="1"/>
  <c r="AA54" i="1" s="1"/>
  <c r="AK31" i="1"/>
  <c r="BM56" i="1"/>
  <c r="BM42" i="1" s="1"/>
  <c r="BM44" i="1" s="1"/>
  <c r="BC31" i="1"/>
  <c r="AT50" i="1"/>
  <c r="AT51" i="1" s="1"/>
  <c r="BX53" i="1"/>
  <c r="BX54" i="1" s="1"/>
  <c r="AU56" i="1"/>
  <c r="AU42" i="1" s="1"/>
  <c r="AU44" i="1" s="1"/>
  <c r="BR31" i="1"/>
  <c r="AY56" i="1"/>
  <c r="AY42" i="1" s="1"/>
  <c r="AY44" i="1" s="1"/>
  <c r="BX50" i="1"/>
  <c r="BX51" i="1" s="1"/>
  <c r="CA31" i="1"/>
  <c r="AM50" i="1"/>
  <c r="AM51" i="1" s="1"/>
  <c r="AM31" i="1"/>
  <c r="AD31" i="1"/>
  <c r="AY31" i="1"/>
  <c r="BQ56" i="1"/>
  <c r="BQ42" i="1" s="1"/>
  <c r="BQ44" i="1" s="1"/>
  <c r="Y56" i="1"/>
  <c r="Y42" i="1" s="1"/>
  <c r="Y44" i="1" s="1"/>
  <c r="CB50" i="1"/>
  <c r="CB51" i="1" s="1"/>
  <c r="BL53" i="1"/>
  <c r="BL54" i="1" s="1"/>
  <c r="AE31" i="1"/>
  <c r="AT31" i="1"/>
  <c r="AC56" i="1"/>
  <c r="AC42" i="1" s="1"/>
  <c r="AC44" i="1" s="1"/>
  <c r="BL50" i="1"/>
  <c r="BL51" i="1" s="1"/>
  <c r="BZ56" i="1"/>
  <c r="BZ42" i="1" s="1"/>
  <c r="BZ44" i="1" s="1"/>
  <c r="BR50" i="1"/>
  <c r="BR51" i="1" s="1"/>
  <c r="BQ50" i="1"/>
  <c r="BQ51" i="1" s="1"/>
  <c r="BL31" i="1"/>
  <c r="AN50" i="1"/>
  <c r="AN51" i="1" s="1"/>
  <c r="AC53" i="1"/>
  <c r="AC54" i="1" s="1"/>
  <c r="AF56" i="1"/>
  <c r="AF42" i="1" s="1"/>
  <c r="AF44" i="1" s="1"/>
  <c r="BE56" i="1"/>
  <c r="BE42" i="1" s="1"/>
  <c r="BE44" i="1" s="1"/>
  <c r="BS50" i="1"/>
  <c r="BS51" i="1" s="1"/>
  <c r="BC50" i="1"/>
  <c r="BC51" i="1" s="1"/>
  <c r="BB31" i="1"/>
  <c r="BG50" i="1"/>
  <c r="BG51" i="1" s="1"/>
  <c r="AA56" i="1"/>
  <c r="AA42" i="1" s="1"/>
  <c r="AA44" i="1" s="1"/>
  <c r="AN56" i="1"/>
  <c r="AN42" i="1" s="1"/>
  <c r="AN44" i="1" s="1"/>
  <c r="AC50" i="1"/>
  <c r="AC51" i="1" s="1"/>
  <c r="AF53" i="1"/>
  <c r="AF54" i="1" s="1"/>
  <c r="BT56" i="1"/>
  <c r="BT42" i="1" s="1"/>
  <c r="BT44" i="1" s="1"/>
  <c r="BS56" i="1"/>
  <c r="BS42" i="1" s="1"/>
  <c r="BS44" i="1" s="1"/>
  <c r="BC53" i="1"/>
  <c r="BC54" i="1" s="1"/>
  <c r="AI53" i="1"/>
  <c r="AI54" i="1" s="1"/>
  <c r="AI56" i="1"/>
  <c r="AI42" i="1" s="1"/>
  <c r="AI44" i="1" s="1"/>
  <c r="BT50" i="1"/>
  <c r="BT51" i="1" s="1"/>
  <c r="AD56" i="1"/>
  <c r="AD42" i="1" s="1"/>
  <c r="AD44" i="1" s="1"/>
  <c r="BG31" i="1"/>
  <c r="BY56" i="1"/>
  <c r="BY42" i="1" s="1"/>
  <c r="BY44" i="1" s="1"/>
  <c r="Y31" i="1"/>
  <c r="X56" i="1"/>
  <c r="X42" i="1" s="1"/>
  <c r="X44" i="1" s="1"/>
  <c r="BK31" i="1"/>
  <c r="AU31" i="1"/>
  <c r="AS50" i="1"/>
  <c r="AS51" i="1" s="1"/>
  <c r="BB56" i="1"/>
  <c r="BB42" i="1" s="1"/>
  <c r="BB44" i="1" s="1"/>
  <c r="AN53" i="1"/>
  <c r="AN54" i="1" s="1"/>
  <c r="BS53" i="1"/>
  <c r="BS54" i="1" s="1"/>
  <c r="AT56" i="1"/>
  <c r="AT42" i="1" s="1"/>
  <c r="AT44" i="1" s="1"/>
  <c r="AS56" i="1"/>
  <c r="AS42" i="1" s="1"/>
  <c r="AS44" i="1" s="1"/>
  <c r="BB50" i="1"/>
  <c r="BB51" i="1" s="1"/>
  <c r="Y53" i="1"/>
  <c r="Y54" i="1" s="1"/>
  <c r="AL50" i="1"/>
  <c r="AL51" i="1" s="1"/>
  <c r="AI31" i="1"/>
  <c r="BM50" i="1"/>
  <c r="BM51" i="1" s="1"/>
  <c r="AG50" i="1"/>
  <c r="AG51" i="1" s="1"/>
  <c r="AL53" i="1"/>
  <c r="AL54" i="1" s="1"/>
  <c r="BO50" i="1"/>
  <c r="BO51" i="1" s="1"/>
  <c r="AG31" i="1"/>
  <c r="BE50" i="1"/>
  <c r="BE51" i="1" s="1"/>
  <c r="BO53" i="1"/>
  <c r="BO54" i="1" s="1"/>
  <c r="AL56" i="1"/>
  <c r="AL42" i="1" s="1"/>
  <c r="AL44" i="1" s="1"/>
  <c r="BE53" i="1"/>
  <c r="BE54" i="1" s="1"/>
  <c r="BO31" i="1"/>
  <c r="AW53" i="1"/>
  <c r="AW54" i="1" s="1"/>
  <c r="AO31" i="1"/>
  <c r="AO50" i="1"/>
  <c r="AO51" i="1" s="1"/>
  <c r="AW31" i="1"/>
  <c r="AO56" i="1"/>
  <c r="AO42" i="1" s="1"/>
  <c r="AO44" i="1" s="1"/>
  <c r="AW56" i="1"/>
  <c r="AW42" i="1" s="1"/>
  <c r="AW44" i="1" s="1"/>
  <c r="V95" i="3" l="1"/>
  <c r="V80" i="3"/>
  <c r="V42" i="3"/>
  <c r="V26" i="3"/>
  <c r="V47" i="1"/>
  <c r="V46" i="1"/>
  <c r="V40" i="1"/>
  <c r="V45" i="1" s="1"/>
  <c r="V9" i="3" l="1"/>
  <c r="V64" i="3"/>
  <c r="V44" i="3" s="1"/>
  <c r="V26" i="1" l="1"/>
  <c r="V12" i="1"/>
  <c r="V30" i="1" l="1"/>
  <c r="V31" i="1" s="1"/>
  <c r="V56" i="1"/>
  <c r="W95" i="3"/>
  <c r="W44" i="3" s="1"/>
  <c r="V42" i="1" l="1"/>
  <c r="V44" i="1" s="1"/>
  <c r="V50" i="1"/>
  <c r="V51" i="1" s="1"/>
  <c r="V53" i="1"/>
  <c r="V54" i="1" s="1"/>
</calcChain>
</file>

<file path=xl/sharedStrings.xml><?xml version="1.0" encoding="utf-8"?>
<sst xmlns="http://schemas.openxmlformats.org/spreadsheetml/2006/main" count="4042" uniqueCount="630">
  <si>
    <t>Income Statement (IFRS)</t>
  </si>
  <si>
    <t>DRE (IFRS)</t>
  </si>
  <si>
    <t>Transporte de passageiros</t>
  </si>
  <si>
    <t>Outras receitas</t>
  </si>
  <si>
    <t>Receita líquida (milhares de R$)</t>
  </si>
  <si>
    <t>Total receita líquida</t>
  </si>
  <si>
    <t>Pessoal</t>
  </si>
  <si>
    <t>Combustível de aviação</t>
  </si>
  <si>
    <t>Arrendamento mercantil de aeronaves</t>
  </si>
  <si>
    <t>Gastos com passageiros</t>
  </si>
  <si>
    <t>Seguro de Aeronaves</t>
  </si>
  <si>
    <t>Comerciais e publicidade</t>
  </si>
  <si>
    <t>Tarifas de pouso e decolagem</t>
  </si>
  <si>
    <t>Prestação de serviços</t>
  </si>
  <si>
    <t>Material de manutenção e reparo</t>
  </si>
  <si>
    <t>Depreciação e Amortização</t>
  </si>
  <si>
    <t>Outros custos e despesas operacionais</t>
  </si>
  <si>
    <t>Custos e Despesas Operacionais (milhares de R$)</t>
  </si>
  <si>
    <t>Total de Custos e Despesas Operacionais</t>
  </si>
  <si>
    <t>Net operating revenues (R$ thousand)</t>
  </si>
  <si>
    <t>Passenger</t>
  </si>
  <si>
    <t>Cargo and Other</t>
  </si>
  <si>
    <t>Total Net operating revenues</t>
  </si>
  <si>
    <t>Operating Costs and Expenses (R$ thousand)</t>
  </si>
  <si>
    <t>Salaries, wages and benefits</t>
  </si>
  <si>
    <t>Aircraft fuel</t>
  </si>
  <si>
    <t>Aircraft rent</t>
  </si>
  <si>
    <t>Expenses with passengers</t>
  </si>
  <si>
    <t>Aircraft Insurance</t>
  </si>
  <si>
    <t>Sales and marketing</t>
  </si>
  <si>
    <t>Landing fees</t>
  </si>
  <si>
    <t>Aircraft and traffic servicing</t>
  </si>
  <si>
    <t>Maintenance materials and repairs</t>
  </si>
  <si>
    <t>Depreciation and Amortization</t>
  </si>
  <si>
    <t>Others</t>
  </si>
  <si>
    <t>Total Operating Costs and Expenses</t>
  </si>
  <si>
    <t>-</t>
  </si>
  <si>
    <t>Resultado de Equivalência Patrimonial (milhares de R$)</t>
  </si>
  <si>
    <t>Equity Income (R$ thousand)</t>
  </si>
  <si>
    <t>Resultado Operacional (EBIT) (milhares de R$)</t>
  </si>
  <si>
    <t>Operating Result (EBIT) (R$ thousand)</t>
  </si>
  <si>
    <t>Margem EBIT (%)</t>
  </si>
  <si>
    <t>EBIT Margin (%)</t>
  </si>
  <si>
    <t>Perdas não realizadas do Exchangeable Senior Notes</t>
  </si>
  <si>
    <t>Outras Receitas (despesas) (milhares de R$)</t>
  </si>
  <si>
    <t>Despesas com juros</t>
  </si>
  <si>
    <t>Receitas financeiras de investimentos</t>
  </si>
  <si>
    <t>Variações monetárias e cambiais</t>
  </si>
  <si>
    <t>Resultado líquido de derivativos</t>
  </si>
  <si>
    <t>Outras despesas, líquidas</t>
  </si>
  <si>
    <t>Total Outras Receitas (despesas)</t>
  </si>
  <si>
    <t>Unrealized losses on Exchangeable Senior Notes</t>
  </si>
  <si>
    <t>Other Income (expenses) (R$ thousand)</t>
  </si>
  <si>
    <t>Interest on loans</t>
  </si>
  <si>
    <t>Gains from financial investments</t>
  </si>
  <si>
    <t>Exchange variations</t>
  </si>
  <si>
    <t>Derivatives net result</t>
  </si>
  <si>
    <t>Other expenses (revenues), net</t>
  </si>
  <si>
    <t>Total Other Income (expenses)</t>
  </si>
  <si>
    <t>Lucro (prejuízo) antes de IR/CS (milhares de R$)</t>
  </si>
  <si>
    <t>Income (loss) before income taxes (R$ thousand)</t>
  </si>
  <si>
    <t>Income taxes (expense) benefit</t>
  </si>
  <si>
    <t>Imposto de renda</t>
  </si>
  <si>
    <t>Net income (loss) after min. interest (R$ thousand)</t>
  </si>
  <si>
    <t>3T22</t>
  </si>
  <si>
    <t>Recorrentes (milhares de R$)</t>
  </si>
  <si>
    <t>Recurring (R$ thousand)</t>
  </si>
  <si>
    <t>Despesas Financeiras</t>
  </si>
  <si>
    <t>Despesas com Impostos sobre a Renda</t>
  </si>
  <si>
    <t>Despesas não recorrentes</t>
  </si>
  <si>
    <t>Financial Expenses</t>
  </si>
  <si>
    <t>Income Tax Expenses</t>
  </si>
  <si>
    <t>Non-recurrent Expenses</t>
  </si>
  <si>
    <t>EBITDA recorrente</t>
  </si>
  <si>
    <t>Margem EBITA recorrente e ex-ociosidade</t>
  </si>
  <si>
    <t>Recurring EBITDA</t>
  </si>
  <si>
    <t>Recurring EBITDA margin and ex-occupancy</t>
  </si>
  <si>
    <t>EBIT recorrente</t>
  </si>
  <si>
    <t>Margem EBIT recorrente</t>
  </si>
  <si>
    <t>Recurring EBIT</t>
  </si>
  <si>
    <t>Recurring EBIT margin</t>
  </si>
  <si>
    <t>Balanço Patrimonial (IFRS)</t>
  </si>
  <si>
    <t>Balance Sheet (IFRS)</t>
  </si>
  <si>
    <t>Ativo (milhões R$)</t>
  </si>
  <si>
    <t>Assets (R$ million)</t>
  </si>
  <si>
    <t>Circulante (milhares de R$)</t>
  </si>
  <si>
    <t>Total Current Asset</t>
  </si>
  <si>
    <t>Current Assets (R$ thousand)</t>
  </si>
  <si>
    <t>Imposto de renda e contribuição social a recuperar</t>
  </si>
  <si>
    <t>Caixa e Equivalentes de Caixa</t>
  </si>
  <si>
    <t>Aplicações Financeiras</t>
  </si>
  <si>
    <t>Caixa restrito</t>
  </si>
  <si>
    <t>Contas a Receber</t>
  </si>
  <si>
    <t>Estoques</t>
  </si>
  <si>
    <t>Impostos diferidos a recuperar</t>
  </si>
  <si>
    <t>Depósitos</t>
  </si>
  <si>
    <t>Despesas antecipadas</t>
  </si>
  <si>
    <t>Direito de operações de derivativos</t>
  </si>
  <si>
    <t>Outros</t>
  </si>
  <si>
    <t>Ativo disponível para venda</t>
  </si>
  <si>
    <t>Outros Ativos Circulantes</t>
  </si>
  <si>
    <t>Recoverable income taxes</t>
  </si>
  <si>
    <t>Cash and cash equivalents</t>
  </si>
  <si>
    <t>Financial assets</t>
  </si>
  <si>
    <t>Restricted cash</t>
  </si>
  <si>
    <t>Trade and other receivables</t>
  </si>
  <si>
    <t>Inventories of parts and supplies</t>
  </si>
  <si>
    <t>Deposits</t>
  </si>
  <si>
    <t>Prepaid expenses</t>
  </si>
  <si>
    <t>Derivatives transactions</t>
  </si>
  <si>
    <t>Asset held for sale</t>
  </si>
  <si>
    <t>Não Circulante (milhares de R$)</t>
  </si>
  <si>
    <t>Non-Current Assets (R$ thousand)</t>
  </si>
  <si>
    <t>Aplicações financeiras</t>
  </si>
  <si>
    <t>Adiantamento a fornecedores e terceiros</t>
  </si>
  <si>
    <t>Impostos a recuperar</t>
  </si>
  <si>
    <t>Impostos diferidos</t>
  </si>
  <si>
    <t>Outros créditos</t>
  </si>
  <si>
    <t>Direitos com operações de derivativos</t>
  </si>
  <si>
    <t>Investimentos</t>
  </si>
  <si>
    <t>Imobilizado</t>
  </si>
  <si>
    <t>Intangível</t>
  </si>
  <si>
    <t>Financial investments</t>
  </si>
  <si>
    <t>Advances to suppliers and third parties</t>
  </si>
  <si>
    <t>Taxes Recoverable</t>
  </si>
  <si>
    <t>Deferred taxes</t>
  </si>
  <si>
    <t>Other receivables</t>
  </si>
  <si>
    <t>Rights from derivative operations</t>
  </si>
  <si>
    <t>Investments</t>
  </si>
  <si>
    <t>Fixed assets</t>
  </si>
  <si>
    <t>Intangible assets</t>
  </si>
  <si>
    <t>Total Circulante</t>
  </si>
  <si>
    <t>Total Não Circulante</t>
  </si>
  <si>
    <t>Total Non-Current Asset</t>
  </si>
  <si>
    <t>Passivo e Patrimônio Líquido</t>
  </si>
  <si>
    <t>Assets (R$ thousand)</t>
  </si>
  <si>
    <t>Liabilities and Equity</t>
  </si>
  <si>
    <t>Empréstimos e financiamentos</t>
  </si>
  <si>
    <t>Arrendamentos a Pagar</t>
  </si>
  <si>
    <t>Fornecedores</t>
  </si>
  <si>
    <t>Obrigações trabalhistas</t>
  </si>
  <si>
    <t>Impostos a recolher</t>
  </si>
  <si>
    <t>Taxas e tarifas aeroportuárias</t>
  </si>
  <si>
    <t>Transportes a executar</t>
  </si>
  <si>
    <t>Programa de milhagem</t>
  </si>
  <si>
    <t>Adiantamento de clientes</t>
  </si>
  <si>
    <t>Provisões</t>
  </si>
  <si>
    <t>Obrigações com operações de derivativos</t>
  </si>
  <si>
    <t>Outras obrigações</t>
  </si>
  <si>
    <t>Loans and Financing</t>
  </si>
  <si>
    <t>Leases payable</t>
  </si>
  <si>
    <t>Suppliers</t>
  </si>
  <si>
    <t>Labor obligations</t>
  </si>
  <si>
    <t>Taxes payable</t>
  </si>
  <si>
    <t>Airport taxes and fees</t>
  </si>
  <si>
    <t>Transportation to be performed</t>
  </si>
  <si>
    <t>Frequent flyer program</t>
  </si>
  <si>
    <t>Customer advances</t>
  </si>
  <si>
    <t>Provisions</t>
  </si>
  <si>
    <t>Obligations with derivative operations</t>
  </si>
  <si>
    <t>Other liabilities</t>
  </si>
  <si>
    <t xml:space="preserve">Obrigações trabalhistas </t>
  </si>
  <si>
    <t>Impostos e contribuições a recolher</t>
  </si>
  <si>
    <t>Provisões lp</t>
  </si>
  <si>
    <t xml:space="preserve">Labor obligations </t>
  </si>
  <si>
    <t>Taxes and contributions payable</t>
  </si>
  <si>
    <t>lp provisions</t>
  </si>
  <si>
    <t>Patrimônio Líquido (milhares de R$)</t>
  </si>
  <si>
    <t>Net Equity (R$ thousand)</t>
  </si>
  <si>
    <t>Capital social</t>
  </si>
  <si>
    <t>Ações a emitir</t>
  </si>
  <si>
    <t>Ações em tesouraria</t>
  </si>
  <si>
    <t>Reservas de capital</t>
  </si>
  <si>
    <t>Ajustes de avaliação patrimonial</t>
  </si>
  <si>
    <t>Remuneração baseada em ações</t>
  </si>
  <si>
    <t>Participação de não controladores</t>
  </si>
  <si>
    <t>Share capital</t>
  </si>
  <si>
    <t>Shares to be issued</t>
  </si>
  <si>
    <t>Treasury shares</t>
  </si>
  <si>
    <t>Capital Reserves</t>
  </si>
  <si>
    <t>Equity valuation adjustments</t>
  </si>
  <si>
    <t>Share-based compensation</t>
  </si>
  <si>
    <t>Non-controlling interest</t>
  </si>
  <si>
    <t>Total Patrimônio Líquido</t>
  </si>
  <si>
    <t>Total Net Equity</t>
  </si>
  <si>
    <t>Dados Operacionais</t>
  </si>
  <si>
    <t>Operational Data</t>
  </si>
  <si>
    <t xml:space="preserve">Receitas de transporte de passageiros (em milhões de reais) </t>
  </si>
  <si>
    <t xml:space="preserve">Assento-quilômetro oferecido (ASKs) (milhões) </t>
  </si>
  <si>
    <t>Doméstico</t>
  </si>
  <si>
    <t>Internacional</t>
  </si>
  <si>
    <t>Passageiros pagantes transportados por quilômetros voados (RPK) (milhões)</t>
  </si>
  <si>
    <t xml:space="preserve">Taxa de ocupação (%) </t>
  </si>
  <si>
    <t xml:space="preserve">Etapa média (em Km) </t>
  </si>
  <si>
    <t>Funcionários</t>
  </si>
  <si>
    <t>Passageiros (milhares)</t>
  </si>
  <si>
    <t xml:space="preserve">Seat-kilometer offered (ASKs) (millions) </t>
  </si>
  <si>
    <t>Domestic</t>
  </si>
  <si>
    <t>International</t>
  </si>
  <si>
    <t>Paying passengers carried per kilometers flown (RPKs) (millions)</t>
  </si>
  <si>
    <t xml:space="preserve">Average stage (in Km) </t>
  </si>
  <si>
    <t>Employees</t>
  </si>
  <si>
    <t>Average price / liter</t>
  </si>
  <si>
    <t>Passengers (thousands)</t>
  </si>
  <si>
    <t xml:space="preserve">Passenger Transportation Revenues (R$ in millions) </t>
  </si>
  <si>
    <t>Operating aircraft at the end of the period</t>
  </si>
  <si>
    <t>Aeronaves operacionais no final do período</t>
  </si>
  <si>
    <t>Load Factor (%)</t>
  </si>
  <si>
    <t>Departures</t>
  </si>
  <si>
    <t>Decolagens</t>
  </si>
  <si>
    <t>Combustível - litros consumidos  (milhares litros)</t>
  </si>
  <si>
    <t>Aviation fuel - liters consumed (thousands liters)</t>
  </si>
  <si>
    <t>Indicadores Ambientais, Sociais e de Governança</t>
  </si>
  <si>
    <t>Meio Ambiente</t>
  </si>
  <si>
    <t>Combustível</t>
  </si>
  <si>
    <t>Combustível Total Consumido (GJ X 1.000)</t>
  </si>
  <si>
    <t>% Combustível Renovável</t>
  </si>
  <si>
    <t>Combustível Total Consumido (Litros X 1.000 / ASK)</t>
  </si>
  <si>
    <t>Emissões globais brutas do escopo 1</t>
  </si>
  <si>
    <t>Emissões de gases de efeito estufa (GEE) (toneladas CO2)</t>
  </si>
  <si>
    <t>Emissões de gases de efeito estufa (GEE)/hora de voo (toneladas CO2)</t>
  </si>
  <si>
    <t>Emissões de gases de efeito estufa (GEE) compensadas (toneladas CO2)</t>
  </si>
  <si>
    <t>Frota</t>
  </si>
  <si>
    <t>Idade Média da Frota</t>
  </si>
  <si>
    <t>Social</t>
  </si>
  <si>
    <t>Relações Trabalhistas</t>
  </si>
  <si>
    <t>Gênero dos Colaboradores (% Masculino/Feminino)</t>
  </si>
  <si>
    <t>Idade: Menor de 30 Anos (%)</t>
  </si>
  <si>
    <t>Entre 30 e 50 Anos (%)</t>
  </si>
  <si>
    <t>Acima de 50 Anos (%)</t>
  </si>
  <si>
    <t>Força de Trabalho Ativa Coberta por Acordos de Negociação Coletiva (%)</t>
  </si>
  <si>
    <t>Número e Duração de Greves e Bloqueios (# Dias)</t>
  </si>
  <si>
    <t>56/44</t>
  </si>
  <si>
    <t>Comportamento do Cliente e da Empresa</t>
  </si>
  <si>
    <t>Pontualidade (%)</t>
  </si>
  <si>
    <t>Regularidade (%)</t>
  </si>
  <si>
    <t>Perda de Bagagem (Por 1.000 Pax)</t>
  </si>
  <si>
    <t>Segurança</t>
  </si>
  <si>
    <t>Número de Fatalidades</t>
  </si>
  <si>
    <t>Número de Ações Governamentais de Fiscalização e de Segurança</t>
  </si>
  <si>
    <t>Governança</t>
  </si>
  <si>
    <t>Administração</t>
  </si>
  <si>
    <t>Conselheiros Independentes (%)</t>
  </si>
  <si>
    <t>Participação de Mulheres em Posições de Liderança (%)</t>
  </si>
  <si>
    <t>Comitês e Políticas</t>
  </si>
  <si>
    <t>Número de Comitês: Todos com Membros Independentes Incluídos</t>
  </si>
  <si>
    <t>Política de Compliance (Disponível no Site de RI da Companhia)</t>
  </si>
  <si>
    <t>Divulgação de Informações e Política de Negociação de Valores Mobiliários (Disponível No Site De RI Da Companhia)</t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</si>
  <si>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8"/>
        <color theme="1"/>
        <rFont val="Lucida Sans"/>
        <family val="2"/>
      </rPr>
      <t> </t>
    </r>
  </si>
  <si>
    <t>Assembleias de Acionistas</t>
  </si>
  <si>
    <t>Representação no Capital Votante das Assembleias Gerais (%)</t>
  </si>
  <si>
    <t>Environment</t>
  </si>
  <si>
    <t>Fuel</t>
  </si>
  <si>
    <t>Scope 1 Gross Global Emissions</t>
  </si>
  <si>
    <t>Fleet</t>
  </si>
  <si>
    <t>Fleet - Average Age</t>
  </si>
  <si>
    <t>Labor Relationships</t>
  </si>
  <si>
    <t>Customer’s and Company’s Behavior</t>
  </si>
  <si>
    <t>Security</t>
  </si>
  <si>
    <t>Governance</t>
  </si>
  <si>
    <t>Management</t>
  </si>
  <si>
    <t>Committees and Policies</t>
  </si>
  <si>
    <t>Shareholder's Meetigs</t>
  </si>
  <si>
    <t>Total Fuel Consumed (GJ X 1,000)</t>
  </si>
  <si>
    <t>% Renewable Fuel</t>
  </si>
  <si>
    <t>Total Fuel Consumed (Litros X 1,000 / ASK)</t>
  </si>
  <si>
    <t>Greenhouse Gas (GHG) Emissions (tons CO2)</t>
  </si>
  <si>
    <t>Greenhouse Gas (GHG) Emissions/Flight-Hour (tons CO2)</t>
  </si>
  <si>
    <t>Greenhouse Gas (GHG) Emissions Offset (tons CO2)</t>
  </si>
  <si>
    <t>Gender Employees (% Male/Female)</t>
  </si>
  <si>
    <t>Age: Under 30 years old (%)</t>
  </si>
  <si>
    <t>Between 30 and 50 years (%)</t>
  </si>
  <si>
    <t>Over 50 years (%)</t>
  </si>
  <si>
    <t>Active Workforce Covered by Collective Bargaining Agreements (%)</t>
  </si>
  <si>
    <t>Number and Length of Strikes and Blocks (# Days)</t>
  </si>
  <si>
    <t>On-Time Departures (%)</t>
  </si>
  <si>
    <t>Lost Baggage (per 1,000 pax)</t>
  </si>
  <si>
    <t># Casualties</t>
  </si>
  <si>
    <t># Government Actions for Security and Inspection</t>
  </si>
  <si>
    <t>Independent Board Members (%)</t>
  </si>
  <si>
    <t>Women in Leadership Positions (%)</t>
  </si>
  <si>
    <t># Committees: All with Independent Members</t>
  </si>
  <si>
    <t>Compliance Policy (Available on the Company’s IR Website)</t>
  </si>
  <si>
    <t>Information Disclosure and Securities Trading Policy (Available on the company's investor relations website)</t>
  </si>
  <si>
    <t>Voting Capital in Shareholders’ Meetings (%)</t>
  </si>
  <si>
    <t>Flight Completion (%)</t>
  </si>
  <si>
    <t>Destaques Financeiros (milhares de R$)</t>
  </si>
  <si>
    <t>Financial Highlights (milhares de R$)</t>
  </si>
  <si>
    <t>Margem Operacional (%) ¹</t>
  </si>
  <si>
    <t>EBITDAR (milhões de R$) ¹</t>
  </si>
  <si>
    <t>Margem EBITDAR (%)</t>
  </si>
  <si>
    <t>Lucro Líquido (Prejuízo) (milhões de R$)</t>
  </si>
  <si>
    <t>EBITDA (R$ million)</t>
  </si>
  <si>
    <t>EBITDA Margin (%)</t>
  </si>
  <si>
    <t>EBITDAR (R$ million)</t>
  </si>
  <si>
    <t>EBITDAR Margin (%)</t>
  </si>
  <si>
    <t>Net Income (Loss) (R$ million)</t>
  </si>
  <si>
    <t>EBITDA (Milhões de R$) ¹</t>
  </si>
  <si>
    <t>Margem EBITDA (Milhões de R$) ¹</t>
  </si>
  <si>
    <t>Caixa e Dívida (milhares de R$)</t>
  </si>
  <si>
    <t>Cash &amp; Debt (milhares de R$)</t>
  </si>
  <si>
    <t>Caixa Total (milhões de R$)</t>
  </si>
  <si>
    <t>Total Cash (R$ million)</t>
  </si>
  <si>
    <t>% Caixa / Receita Líquida (UDM) (milhões de R$)</t>
  </si>
  <si>
    <t>Cash and Equivalents as % of LTM Net Revenues (R$ million)</t>
  </si>
  <si>
    <t>Dívida Bruta ex-bônus perpétuo ex-ESN (milhões de R$)</t>
  </si>
  <si>
    <t>Gross Debt ex-perpetual bonds ex-ESN (R$ million)</t>
  </si>
  <si>
    <t>Dívida Bruta Ajustada (milhões de R$)</t>
  </si>
  <si>
    <t>Gross Adjusted Debt (R$ million)</t>
  </si>
  <si>
    <t>Dívida Bruta Ajustada / EBITDA UDM (milhões de R$)</t>
  </si>
  <si>
    <t>Gross Adjusted Debt/ EBITDA LTM (R$ million)</t>
  </si>
  <si>
    <t>Dívida Líquida (milhões de R$)</t>
  </si>
  <si>
    <t>Net Debt (R$ million)</t>
  </si>
  <si>
    <t>Divida Líquida Ajustada / EBITDA UDM (milhões de R$)</t>
  </si>
  <si>
    <t>Net Adjusted Debt/ EBITDA LTM (R$ million)</t>
  </si>
  <si>
    <t>2T22</t>
  </si>
  <si>
    <t>E-mail: ri@voegol.com.br</t>
  </si>
  <si>
    <r>
      <rPr>
        <b/>
        <sz val="12"/>
        <color rgb="FFFF5A00"/>
        <rFont val="Calibri Light"/>
        <family val="2"/>
        <scheme val="major"/>
      </rPr>
      <t>GOL</t>
    </r>
    <r>
      <rPr>
        <b/>
        <sz val="12"/>
        <color theme="1" tint="0.34998626667073579"/>
        <rFont val="Calibri Light"/>
        <family val="2"/>
        <scheme val="major"/>
      </rPr>
      <t xml:space="preserve"> Relações com Investidores | Investor Relations</t>
    </r>
  </si>
  <si>
    <t>EBIT Operating Margin (%)</t>
  </si>
  <si>
    <t>1T22</t>
  </si>
  <si>
    <t>4T21</t>
  </si>
  <si>
    <t>3T21</t>
  </si>
  <si>
    <t>2T21</t>
  </si>
  <si>
    <t>1T21</t>
  </si>
  <si>
    <t>4T20</t>
  </si>
  <si>
    <t>3T20</t>
  </si>
  <si>
    <t>2T20</t>
  </si>
  <si>
    <t>1T20</t>
  </si>
  <si>
    <t>4T19</t>
  </si>
  <si>
    <t>3T19</t>
  </si>
  <si>
    <t>2T19</t>
  </si>
  <si>
    <t>1T19</t>
  </si>
  <si>
    <t>4T18</t>
  </si>
  <si>
    <t>3T18</t>
  </si>
  <si>
    <t>2T18</t>
  </si>
  <si>
    <t>1T18</t>
  </si>
  <si>
    <t>4T17</t>
  </si>
  <si>
    <t>3T17</t>
  </si>
  <si>
    <t>2T17</t>
  </si>
  <si>
    <t>1T17</t>
  </si>
  <si>
    <t>4T16</t>
  </si>
  <si>
    <t>3T16</t>
  </si>
  <si>
    <t>2T16</t>
  </si>
  <si>
    <t>1T16</t>
  </si>
  <si>
    <t>4T15</t>
  </si>
  <si>
    <t>3T15</t>
  </si>
  <si>
    <t>2T15</t>
  </si>
  <si>
    <t>1T15</t>
  </si>
  <si>
    <t>4T14</t>
  </si>
  <si>
    <t>3T14</t>
  </si>
  <si>
    <t>2T14</t>
  </si>
  <si>
    <t>1T14</t>
  </si>
  <si>
    <t>4T13</t>
  </si>
  <si>
    <t>3T13</t>
  </si>
  <si>
    <t>2T13</t>
  </si>
  <si>
    <t>1T13</t>
  </si>
  <si>
    <t>4T12</t>
  </si>
  <si>
    <t>3T12</t>
  </si>
  <si>
    <t>2T12</t>
  </si>
  <si>
    <t>1T12</t>
  </si>
  <si>
    <t>4T11</t>
  </si>
  <si>
    <t>3T11</t>
  </si>
  <si>
    <t>2T11</t>
  </si>
  <si>
    <t>1T11</t>
  </si>
  <si>
    <t>4T10</t>
  </si>
  <si>
    <t>3T10</t>
  </si>
  <si>
    <t>2T10</t>
  </si>
  <si>
    <t>1T10</t>
  </si>
  <si>
    <t>4T09</t>
  </si>
  <si>
    <t>3T09</t>
  </si>
  <si>
    <t>2T09</t>
  </si>
  <si>
    <t>1T09</t>
  </si>
  <si>
    <t>4T08</t>
  </si>
  <si>
    <t>3T08</t>
  </si>
  <si>
    <t>2T08</t>
  </si>
  <si>
    <t>1T08</t>
  </si>
  <si>
    <t xml:space="preserve">* Valores para 2019, consideram adoção do IFRS 16 / Figures for 2019, consider the adoption of IFRS 16. </t>
  </si>
  <si>
    <t>(1) Exclui resultados não recorrentes e despesas relacionadas à ociosidade da frota, quando aplicável *De acordo com a Instrução CVM nº 527, a Companhia apresenta a reconciliação do EBIT e do EBITDA, segundo o qual: EBIT = lucro (prejuízo) líquido (+) impostos sobre rendimentos e contribuições sociais (+) resultado financeiro líquido; e EBITDA = lucro (prejuízo) líquido (+) impostos sobre rendimentos e contribuições sociais (+) resultado financeiro líquido (+) depreciação e amortização. Alguns valores do relatório podem divergir das informações trimestrais - ITR devido a arredondamentos.</t>
  </si>
  <si>
    <t>(1) Excluding non-recurring expenses and related to fleet idleness. * In accordance with CVM Instruction 527, the Company presents the reconciliation of EBIT and EBITDA, whereby: EBIT =
net income (loss) (+) income tax and social contribution (+) net financial result; and EBITDA = net income (loss) (+) income tax and social contributions (+) net financial result (+)
depreciation and amortization. Some report values may differ from the financial statements due to rounding.</t>
  </si>
  <si>
    <t>Liquidez</t>
  </si>
  <si>
    <t>Liquidity</t>
  </si>
  <si>
    <t>Receita de passageiros por ASK (R$ centavos) (PRASK)</t>
  </si>
  <si>
    <t>Receita operacional por ASK (R$ centavos) (RASK)</t>
  </si>
  <si>
    <t>Passenger revenue per ASK (R$ cents) (PRASK)</t>
  </si>
  <si>
    <t>Operating revenue per ASK (R$ cents) (RASK)</t>
  </si>
  <si>
    <r>
      <t xml:space="preserve">Yield </t>
    </r>
    <r>
      <rPr>
        <sz val="9"/>
        <color rgb="FF000000"/>
        <rFont val="Arial"/>
        <family val="2"/>
      </rPr>
      <t xml:space="preserve">por passageiro/quilômetro (R$ centavos) </t>
    </r>
  </si>
  <si>
    <r>
      <t xml:space="preserve">Yield </t>
    </r>
    <r>
      <rPr>
        <sz val="9"/>
        <color rgb="FF000000"/>
        <rFont val="Arial"/>
        <family val="2"/>
      </rPr>
      <t xml:space="preserve">per passenger/kilometer (R$ cents) </t>
    </r>
  </si>
  <si>
    <t>CASK (R$ centavos)</t>
  </si>
  <si>
    <t>CASK (R$ cents)</t>
  </si>
  <si>
    <t>CASK ex-fuel (R$ centavos)</t>
  </si>
  <si>
    <t>CASK ex-fuel (R$ cents)</t>
  </si>
  <si>
    <t>Preço médio / litro¹</t>
  </si>
  <si>
    <t>¹ Despesas com combustível excluindo resultados com hedge e créditos de PIS e COFINS/litros 
consumidos</t>
  </si>
  <si>
    <t>55/45</t>
  </si>
  <si>
    <t>6M19</t>
  </si>
  <si>
    <t>9M19</t>
  </si>
  <si>
    <t>FY19</t>
  </si>
  <si>
    <t>9M20</t>
  </si>
  <si>
    <t>FY20</t>
  </si>
  <si>
    <t>FY21</t>
  </si>
  <si>
    <t>Efeitos em Alteração de participação societária</t>
  </si>
  <si>
    <t>Effects on Change in ownership interest</t>
  </si>
  <si>
    <t>Liabilities with derivative operations</t>
  </si>
  <si>
    <t>Valores a Receber</t>
  </si>
  <si>
    <t>Receivables</t>
  </si>
  <si>
    <t>Obrigações fiscais</t>
  </si>
  <si>
    <t>Tax obligations</t>
  </si>
  <si>
    <t>Arrendamentos Operacionais</t>
  </si>
  <si>
    <t>Operating Leasing</t>
  </si>
  <si>
    <t>Arrendamentos operacionais</t>
  </si>
  <si>
    <t>Custo nas emissão de ações</t>
  </si>
  <si>
    <t>Cost of issuing shares</t>
  </si>
  <si>
    <t>Obrigações com aluguel de ações</t>
  </si>
  <si>
    <t>Obligations with stock rental</t>
  </si>
  <si>
    <t>Remunerações</t>
  </si>
  <si>
    <t>Compensations</t>
  </si>
  <si>
    <t xml:space="preserve"> -</t>
  </si>
  <si>
    <t xml:space="preserve"> - </t>
  </si>
  <si>
    <t xml:space="preserve">  -</t>
  </si>
  <si>
    <t xml:space="preserve">   -</t>
  </si>
  <si>
    <t xml:space="preserve">       -</t>
  </si>
  <si>
    <t xml:space="preserve">    -</t>
  </si>
  <si>
    <t>Patrimônio líquido atribuível aos acionistas controladores</t>
  </si>
  <si>
    <t>Equity attributable to equity holders of the parent</t>
  </si>
  <si>
    <t>Dividendos a pagar</t>
  </si>
  <si>
    <t>Dividends payable</t>
  </si>
  <si>
    <t>Other</t>
  </si>
  <si>
    <t>Créditos com empresas de arrendamento</t>
  </si>
  <si>
    <t>Credits with leasing companies</t>
  </si>
  <si>
    <t>Adiantamento para aquisição de aeronaves</t>
  </si>
  <si>
    <t>Advance payment for aircraft acquisition</t>
  </si>
  <si>
    <t>Reservas de lucros</t>
  </si>
  <si>
    <t>Profit Reserves</t>
  </si>
  <si>
    <t>Lucro / Prejuízos acumulados</t>
  </si>
  <si>
    <t>Accumulated Profit/Loss</t>
  </si>
  <si>
    <t>4T22</t>
  </si>
  <si>
    <t>56/ 44</t>
  </si>
  <si>
    <t>Lucro (prejuízo) líquido depois da part. min. (milhares de R$)</t>
  </si>
  <si>
    <t>1T23</t>
  </si>
  <si>
    <t>2T23</t>
  </si>
  <si>
    <t>3T23</t>
  </si>
  <si>
    <t>4T23</t>
  </si>
  <si>
    <t>Fluxo de Caixa Consolidado (R$000)</t>
  </si>
  <si>
    <t>Consolidated Cash Flow (R$000)</t>
  </si>
  <si>
    <t>Lucro (prejuízo) líquido do período</t>
  </si>
  <si>
    <t>Net Income (Loss) for the Period</t>
  </si>
  <si>
    <t>Depreciação – direito de uso aeronáutico</t>
  </si>
  <si>
    <t>Depreciation - Aircraft Right of Use</t>
  </si>
  <si>
    <t xml:space="preserve">-   </t>
  </si>
  <si>
    <t xml:space="preserve"> -   </t>
  </si>
  <si>
    <t>Depreciação e amortização – outros</t>
  </si>
  <si>
    <t>Depreciation and Amortization - Others</t>
  </si>
  <si>
    <t>Provisão para créditos de liquidação duvidosa</t>
  </si>
  <si>
    <t>Provision for Doubtful Accounts</t>
  </si>
  <si>
    <t>Provisão para obsolescência de estoque</t>
  </si>
  <si>
    <t>Provisions for Inventory Obsolescence</t>
  </si>
  <si>
    <t>Provisão (reversão) para redução de depósitos</t>
  </si>
  <si>
    <t>Provision (Reversal) for Lower Deposits</t>
  </si>
  <si>
    <t xml:space="preserve">          - </t>
  </si>
  <si>
    <t xml:space="preserve">          -   </t>
  </si>
  <si>
    <t xml:space="preserve">               -</t>
  </si>
  <si>
    <t>Provisão para perda com adiantamento de fornecedores</t>
  </si>
  <si>
    <t>Provision for Loss on Advances from Suppliers</t>
  </si>
  <si>
    <t>Provisão para participação nos resultados</t>
  </si>
  <si>
    <t>Provision for Profit Sharing</t>
  </si>
  <si>
    <t xml:space="preserve">                -   </t>
  </si>
  <si>
    <t xml:space="preserve">           -   </t>
  </si>
  <si>
    <t xml:space="preserve">                 -   </t>
  </si>
  <si>
    <t>Ajuste a valor presente de ativos e passivos</t>
  </si>
  <si>
    <t>Adjustment to Present Value of Assets and Liabilities</t>
  </si>
  <si>
    <t>Deferred Taxes</t>
  </si>
  <si>
    <t>Equivalência patrimonial</t>
  </si>
  <si>
    <t>Equity Pickup</t>
  </si>
  <si>
    <t xml:space="preserve">       - </t>
  </si>
  <si>
    <t xml:space="preserve">-          </t>
  </si>
  <si>
    <t xml:space="preserve">Baixa de imobilizado e intangível </t>
  </si>
  <si>
    <t>Write-off of Property. Plant &amp; Equipment and Intangible Assets</t>
  </si>
  <si>
    <t>Sale-leaseback – retroarrendamentos</t>
  </si>
  <si>
    <t>Sale-Leaseback</t>
  </si>
  <si>
    <t xml:space="preserve">         -   </t>
  </si>
  <si>
    <t>Alteração contratual de arrendamentos</t>
  </si>
  <si>
    <t>Amendment to Lease Agreements</t>
  </si>
  <si>
    <t>Constituição (reversão) de provisão</t>
  </si>
  <si>
    <t>Constitution (Reversal) of Provision</t>
  </si>
  <si>
    <t>Perdas atuariais de benefício pós-emprego</t>
  </si>
  <si>
    <t>Actuarial Losses from Post-Employment Benefits</t>
  </si>
  <si>
    <t xml:space="preserve">- </t>
  </si>
  <si>
    <t>Variações cambiais e monetárias, líquidas</t>
  </si>
  <si>
    <t>Exchange Rate and Cash Changes. Net</t>
  </si>
  <si>
    <t>Juros sobre empréstimos e arrendamentos e amortização de custos, prêmios e ágios</t>
  </si>
  <si>
    <t>Interest on Loans and Leases Amort. of Costs. Premiums and Goodwill</t>
  </si>
  <si>
    <t>Deságio em recompra de títulos</t>
  </si>
  <si>
    <t>Income (Expenses) from Derivatives Recognized in Income (Expenses)</t>
  </si>
  <si>
    <t>Ágio sobre operações de financiamento</t>
  </si>
  <si>
    <t>Goodwill on financing operations</t>
  </si>
  <si>
    <t>Resultados de derivativos reconhecidos no resultado</t>
  </si>
  <si>
    <t>Provision for Labor Obligations</t>
  </si>
  <si>
    <t>Provisão para obrigações trabalhistas</t>
  </si>
  <si>
    <t>Share-Based Compensation</t>
  </si>
  <si>
    <t xml:space="preserve">       -   </t>
  </si>
  <si>
    <t>Outras provisões</t>
  </si>
  <si>
    <t>Other Provisions</t>
  </si>
  <si>
    <t>Provisão para Processos Judiciais</t>
  </si>
  <si>
    <t>Provisions for Legal Proceedings</t>
  </si>
  <si>
    <t>Recuperação de Créditos extemporânios</t>
  </si>
  <si>
    <t>Recovery of out-of-date credits</t>
  </si>
  <si>
    <t>Provisão para devolução de aeronaves e motores</t>
  </si>
  <si>
    <t>Provision and Amortization for Aircraft and Engine Return</t>
  </si>
  <si>
    <t>Provisão (reversão) para reserva de manutenção</t>
  </si>
  <si>
    <t>Provision (reversal) for reduction of maintenance reserve</t>
  </si>
  <si>
    <t>Baixa de depósitos para garantia de arrendamento e manut.</t>
  </si>
  <si>
    <t>Write-off of deposits to guarantee leases and maintenance</t>
  </si>
  <si>
    <t>Resultados não realizados de derivativos</t>
  </si>
  <si>
    <t>Unrealized Hedge Results - ESN</t>
  </si>
  <si>
    <t>Extinção de Obrigação por Redução de Prazo Contratual</t>
  </si>
  <si>
    <t>Termination of Obligation Due to Contractual Term Reduction</t>
  </si>
  <si>
    <t>Recuperação de Despesas</t>
  </si>
  <si>
    <t>Expense recovery</t>
  </si>
  <si>
    <t>Variação de Aplicações Financeiras</t>
  </si>
  <si>
    <t>Short and Long-Term Investments Variation</t>
  </si>
  <si>
    <t>Perda com fundos de investimentos</t>
  </si>
  <si>
    <t>Loss on investment funds</t>
  </si>
  <si>
    <t>Juros ativos</t>
  </si>
  <si>
    <t>Interests</t>
  </si>
  <si>
    <t>Outros ajustes operacionais</t>
  </si>
  <si>
    <t>Others operational adjustments</t>
  </si>
  <si>
    <t>Lucro (prejuízo) líquido ajustado</t>
  </si>
  <si>
    <t>Adjusted Net Income (Loss)</t>
  </si>
  <si>
    <t xml:space="preserve">Variações nos ativos e passivos operacionais: </t>
  </si>
  <si>
    <t xml:space="preserve">Changes in Operating Assets and Liabilities: </t>
  </si>
  <si>
    <t>Contas a receber</t>
  </si>
  <si>
    <t>Trade Receivables</t>
  </si>
  <si>
    <t xml:space="preserve">Estoques </t>
  </si>
  <si>
    <t>Inventories</t>
  </si>
  <si>
    <t>Advance to Suppliers and Third Parties</t>
  </si>
  <si>
    <t xml:space="preserve">  - </t>
  </si>
  <si>
    <t>Taxes to Recover</t>
  </si>
  <si>
    <t>Arrendamentos Operacionais variáveis</t>
  </si>
  <si>
    <t>Variable Leases</t>
  </si>
  <si>
    <t>Fornecedores – Risco sacado</t>
  </si>
  <si>
    <t>Suppliers - Forfaiting</t>
  </si>
  <si>
    <t>Advance Ticket Sales</t>
  </si>
  <si>
    <t>Frequent-Flyer Program</t>
  </si>
  <si>
    <t>Advances  from Ticket Sales</t>
  </si>
  <si>
    <t>Labor Obligations</t>
  </si>
  <si>
    <t>Airport Fees</t>
  </si>
  <si>
    <t>Impostos a recolher (Obrigações Fiscais)</t>
  </si>
  <si>
    <t>Taxes to Collect</t>
  </si>
  <si>
    <t>Liabilities with Derivative Transactions</t>
  </si>
  <si>
    <t>Outros créditos (obrigações)</t>
  </si>
  <si>
    <t>Other Credits (Liabilities)</t>
  </si>
  <si>
    <t>Juros pagos</t>
  </si>
  <si>
    <t>Interest Paid</t>
  </si>
  <si>
    <t>Imposto de renda pago</t>
  </si>
  <si>
    <t>Income Tax Paid</t>
  </si>
  <si>
    <t>Depósito em garantia de contratos de arrendamento</t>
  </si>
  <si>
    <t>Deposit in guarantee of lease agreements</t>
  </si>
  <si>
    <t>Pagamento de Processos Judiciais e Devolução de Aeronaves</t>
  </si>
  <si>
    <t>Legal and Aircraft Returns Payments</t>
  </si>
  <si>
    <t>Pagamento de prêmio de derivativo de combustível</t>
  </si>
  <si>
    <t>Fuel derivative premium payment</t>
  </si>
  <si>
    <t>Caixa líquido gerado pelas (utilizado nas) atividades operacionais</t>
  </si>
  <si>
    <t>Net Cash in Operational Activities</t>
  </si>
  <si>
    <t>Adiantamento para futuro aumento de capital em controlada</t>
  </si>
  <si>
    <t>Advance for Future Capital Increase in a Subsidiary</t>
  </si>
  <si>
    <t>Recebimento de dividendos e JSCP por meio de controlada</t>
  </si>
  <si>
    <t>Dividends and Interest on Shareholders' Equity Received through subsidiary</t>
  </si>
  <si>
    <t>Adiantamento para aquisição de imobilizado, líquido</t>
  </si>
  <si>
    <t>Advance for Property, Plant &amp; Equipment Acquisition, net</t>
  </si>
  <si>
    <t>Aquisição de imobilizado</t>
  </si>
  <si>
    <t>Acquisition of Property, Plant &amp; Equipment</t>
  </si>
  <si>
    <t>Devolução de adiantamento para aquisição de imobilizado</t>
  </si>
  <si>
    <t>Return of Advance for Acquisition of Property, Plant &amp; Equipment</t>
  </si>
  <si>
    <t xml:space="preserve">    -   </t>
  </si>
  <si>
    <t>Recebimento em operações de sale-leaseback</t>
  </si>
  <si>
    <t>Sale-Leaseback Transactions Received</t>
  </si>
  <si>
    <t xml:space="preserve">        -   </t>
  </si>
  <si>
    <t xml:space="preserve">Aquisição de intangível </t>
  </si>
  <si>
    <t>Acquisition of Intangible Assets</t>
  </si>
  <si>
    <t>Caixa Restrito</t>
  </si>
  <si>
    <t>Aplicações financeiras da subsidiária Smiles</t>
  </si>
  <si>
    <t>Short-Term Investments of Smiles</t>
  </si>
  <si>
    <t>Devolução de adiantamento a fornecedores</t>
  </si>
  <si>
    <t>Advanced return to suppliers</t>
  </si>
  <si>
    <t>Recebimento de Venda de Aeronaves</t>
  </si>
  <si>
    <t>Aircraft Sale</t>
  </si>
  <si>
    <t>Dividendos recebidos</t>
  </si>
  <si>
    <t>Receipt of dividends</t>
  </si>
  <si>
    <t>Caixa líquido gerado pelas atividades de investimentos</t>
  </si>
  <si>
    <t>Net Cash Used in Investment Activities</t>
  </si>
  <si>
    <t>Captações de empréstimos e financiamentos</t>
  </si>
  <si>
    <t>Fundraising in Loans and Financing</t>
  </si>
  <si>
    <t>Pagamentos de empréstimos</t>
  </si>
  <si>
    <t>Loan Payments</t>
  </si>
  <si>
    <t xml:space="preserve">Pagamentos de arrendamentos - aeronáuticos </t>
  </si>
  <si>
    <t>Lease Payments - Aircraft</t>
  </si>
  <si>
    <t>Pagamento de arrendamentos – outros</t>
  </si>
  <si>
    <t>Lease Payments - Others</t>
  </si>
  <si>
    <t>Emissão de bônus de subscrição</t>
  </si>
  <si>
    <t>Issues of warrants</t>
  </si>
  <si>
    <t>Alienação de ações em tesouraria</t>
  </si>
  <si>
    <t>Sale of Treasury Shares</t>
  </si>
  <si>
    <t xml:space="preserve">Dividendos e JSCP pagos a não controladores </t>
  </si>
  <si>
    <t>Dividends and Interest on Shareholders' Equity Paid to Non-Controlling</t>
  </si>
  <si>
    <t>Aquisição de participação de não controladores</t>
  </si>
  <si>
    <t>Shareholders</t>
  </si>
  <si>
    <t>Pagamento (recebimento) de prêmio Capped call</t>
  </si>
  <si>
    <t>Acquisition of Non-Controlling Shareholders</t>
  </si>
  <si>
    <t>Aumento de capital</t>
  </si>
  <si>
    <t>Capped Call Premium (Paid) Received</t>
  </si>
  <si>
    <t>Capital Increase</t>
  </si>
  <si>
    <t>Custos de captação de empréstimos e em recompra de títulos</t>
  </si>
  <si>
    <t>Costs of borrowing and repurchase of securities</t>
  </si>
  <si>
    <t>Recebimento (Pagamento) de Derivativos</t>
  </si>
  <si>
    <t>Derivative operations premium payments</t>
  </si>
  <si>
    <t>Pagamento antecipado de Bônus Sênior</t>
  </si>
  <si>
    <t>Senior Notes early redemption</t>
  </si>
  <si>
    <t>Aumento de capital de acionistas não controladores</t>
  </si>
  <si>
    <t>Capital increase of non-controlling shareholders</t>
  </si>
  <si>
    <t>Caixa líquido gerado pelas atividades de financiamento</t>
  </si>
  <si>
    <t>Net Cash from Financing Activities</t>
  </si>
  <si>
    <t>Variação cambial do caixa de subsidiárias no exterior</t>
  </si>
  <si>
    <t>Exchange Rate Change of the Cash of Subsidiaries Abroad</t>
  </si>
  <si>
    <t>Acréscimo (decréscimo) líquido de caixa e equivalentes de caixa</t>
  </si>
  <si>
    <t>Net Decrease in Cash and Cash Equivalents</t>
  </si>
  <si>
    <t>Caixa e equivalentes de caixa no início do período</t>
  </si>
  <si>
    <t>Cash and Cash Equivalents at the Start of the Period</t>
  </si>
  <si>
    <t>Caixa e equivalentes de caixa no final do período</t>
  </si>
  <si>
    <t>Cash and Cash Equivalents at the End of the Period</t>
  </si>
  <si>
    <t>57/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</si>
</sst>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.0%"/>
    <numFmt numFmtId="167" formatCode="#,##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sz val="8"/>
      <color theme="1"/>
      <name val="Wingdings"/>
      <charset val="2"/>
    </font>
    <font>
      <sz val="7"/>
      <color theme="1"/>
      <name val="Times New Roman"/>
      <family val="1"/>
    </font>
    <font>
      <sz val="8"/>
      <color theme="1"/>
      <name val="Lucida Sans"/>
      <family val="2"/>
    </font>
    <font>
      <sz val="20"/>
      <color theme="0"/>
      <name val="Arial"/>
      <family val="2"/>
    </font>
    <font>
      <sz val="14"/>
      <color theme="1"/>
      <name val="Calibri Light"/>
      <family val="2"/>
      <scheme val="major"/>
    </font>
    <font>
      <b/>
      <sz val="12"/>
      <color theme="1" tint="0.34998626667073579"/>
      <name val="Calibri Light"/>
      <family val="2"/>
      <scheme val="major"/>
    </font>
    <font>
      <b/>
      <sz val="12"/>
      <color rgb="FFFF5A00"/>
      <name val="Calibri Light"/>
      <family val="2"/>
      <scheme val="major"/>
    </font>
    <font>
      <sz val="9"/>
      <color theme="4"/>
      <name val="Arial"/>
      <family val="2"/>
    </font>
    <font>
      <b/>
      <u/>
      <sz val="9"/>
      <color theme="4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4" fillId="0" borderId="0" xfId="0" applyFont="1"/>
    <xf numFmtId="0" fontId="0" fillId="0" borderId="1" xfId="0" applyBorder="1"/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vertical="center"/>
    </xf>
    <xf numFmtId="0" fontId="5" fillId="2" borderId="2" xfId="0" quotePrefix="1" applyFont="1" applyFill="1" applyBorder="1" applyAlignment="1">
      <alignment horizontal="center" vertical="center"/>
    </xf>
    <xf numFmtId="0" fontId="7" fillId="0" borderId="0" xfId="0" applyFont="1"/>
    <xf numFmtId="165" fontId="7" fillId="0" borderId="0" xfId="0" applyNumberFormat="1" applyFont="1"/>
    <xf numFmtId="165" fontId="7" fillId="0" borderId="0" xfId="0" applyNumberFormat="1" applyFont="1" applyAlignment="1">
      <alignment horizontal="right"/>
    </xf>
    <xf numFmtId="165" fontId="7" fillId="0" borderId="1" xfId="0" applyNumberFormat="1" applyFont="1" applyBorder="1" applyAlignment="1">
      <alignment horizontal="right"/>
    </xf>
    <xf numFmtId="165" fontId="8" fillId="0" borderId="1" xfId="0" applyNumberFormat="1" applyFont="1" applyBorder="1" applyAlignment="1">
      <alignment horizontal="right"/>
    </xf>
    <xf numFmtId="165" fontId="8" fillId="0" borderId="1" xfId="0" applyNumberFormat="1" applyFont="1" applyBorder="1"/>
    <xf numFmtId="0" fontId="8" fillId="0" borderId="0" xfId="0" applyFont="1"/>
    <xf numFmtId="0" fontId="7" fillId="0" borderId="0" xfId="0" applyFont="1" applyAlignment="1">
      <alignment horizontal="left" indent="1"/>
    </xf>
    <xf numFmtId="165" fontId="8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1" xfId="0" applyFont="1" applyBorder="1"/>
    <xf numFmtId="165" fontId="8" fillId="0" borderId="0" xfId="0" applyNumberFormat="1" applyFont="1"/>
    <xf numFmtId="0" fontId="7" fillId="0" borderId="1" xfId="0" applyFont="1" applyBorder="1" applyAlignment="1">
      <alignment horizontal="left" indent="1"/>
    </xf>
    <xf numFmtId="0" fontId="9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66" fontId="7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0" fillId="3" borderId="0" xfId="0" applyFill="1"/>
    <xf numFmtId="165" fontId="7" fillId="3" borderId="0" xfId="0" applyNumberFormat="1" applyFont="1" applyFill="1" applyAlignment="1">
      <alignment horizontal="right"/>
    </xf>
    <xf numFmtId="0" fontId="11" fillId="0" borderId="0" xfId="0" applyFont="1" applyAlignment="1">
      <alignment horizontal="left" vertical="center"/>
    </xf>
    <xf numFmtId="3" fontId="7" fillId="3" borderId="0" xfId="0" applyNumberFormat="1" applyFont="1" applyFill="1" applyAlignment="1">
      <alignment horizontal="right"/>
    </xf>
    <xf numFmtId="0" fontId="10" fillId="0" borderId="0" xfId="0" applyFont="1" applyAlignment="1">
      <alignment horizontal="left" vertical="center" indent="1"/>
    </xf>
    <xf numFmtId="0" fontId="4" fillId="3" borderId="0" xfId="0" applyFont="1" applyFill="1"/>
    <xf numFmtId="0" fontId="1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  <xf numFmtId="166" fontId="7" fillId="0" borderId="0" xfId="0" applyNumberFormat="1" applyFont="1"/>
    <xf numFmtId="0" fontId="0" fillId="4" borderId="0" xfId="0" applyFill="1"/>
    <xf numFmtId="0" fontId="15" fillId="4" borderId="0" xfId="0" applyFont="1" applyFill="1"/>
    <xf numFmtId="0" fontId="17" fillId="4" borderId="0" xfId="0" applyFont="1" applyFill="1"/>
    <xf numFmtId="0" fontId="16" fillId="4" borderId="0" xfId="0" applyFont="1" applyFill="1"/>
    <xf numFmtId="0" fontId="19" fillId="0" borderId="0" xfId="0" applyFont="1" applyAlignment="1">
      <alignment horizontal="left" vertical="center"/>
    </xf>
    <xf numFmtId="0" fontId="1" fillId="0" borderId="0" xfId="0" applyFont="1"/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3" xfId="0" applyBorder="1"/>
    <xf numFmtId="164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2" fontId="7" fillId="0" borderId="0" xfId="0" applyNumberFormat="1" applyFont="1"/>
    <xf numFmtId="164" fontId="7" fillId="0" borderId="0" xfId="0" applyNumberFormat="1" applyFont="1"/>
    <xf numFmtId="164" fontId="0" fillId="0" borderId="3" xfId="0" applyNumberFormat="1" applyBorder="1"/>
    <xf numFmtId="165" fontId="0" fillId="0" borderId="3" xfId="0" applyNumberFormat="1" applyBorder="1"/>
    <xf numFmtId="164" fontId="7" fillId="0" borderId="3" xfId="0" applyNumberFormat="1" applyFont="1" applyBorder="1"/>
    <xf numFmtId="0" fontId="21" fillId="0" borderId="0" xfId="0" applyFont="1"/>
    <xf numFmtId="0" fontId="21" fillId="3" borderId="0" xfId="0" applyFont="1" applyFill="1"/>
    <xf numFmtId="167" fontId="0" fillId="0" borderId="0" xfId="0" applyNumberFormat="1"/>
    <xf numFmtId="167" fontId="0" fillId="0" borderId="0" xfId="0" applyNumberFormat="1" applyAlignment="1">
      <alignment horizontal="right"/>
    </xf>
    <xf numFmtId="167" fontId="5" fillId="2" borderId="2" xfId="0" quotePrefix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2" fillId="0" borderId="0" xfId="0" applyFont="1"/>
    <xf numFmtId="0" fontId="8" fillId="3" borderId="0" xfId="0" applyFont="1" applyFill="1"/>
    <xf numFmtId="167" fontId="8" fillId="0" borderId="0" xfId="0" applyNumberFormat="1" applyFont="1" applyAlignment="1">
      <alignment horizontal="right"/>
    </xf>
    <xf numFmtId="0" fontId="22" fillId="3" borderId="0" xfId="0" applyFont="1" applyFill="1"/>
    <xf numFmtId="167" fontId="22" fillId="3" borderId="0" xfId="0" applyNumberFormat="1" applyFont="1" applyFill="1"/>
    <xf numFmtId="167" fontId="22" fillId="3" borderId="0" xfId="0" applyNumberFormat="1" applyFont="1" applyFill="1" applyAlignment="1">
      <alignment horizontal="right"/>
    </xf>
    <xf numFmtId="167" fontId="22" fillId="0" borderId="0" xfId="0" applyNumberFormat="1" applyFont="1"/>
    <xf numFmtId="167" fontId="7" fillId="0" borderId="0" xfId="0" applyNumberFormat="1" applyFont="1"/>
    <xf numFmtId="167" fontId="7" fillId="0" borderId="0" xfId="0" applyNumberFormat="1" applyFont="1" applyAlignment="1">
      <alignment horizontal="right"/>
    </xf>
    <xf numFmtId="0" fontId="7" fillId="3" borderId="1" xfId="0" applyFont="1" applyFill="1" applyBorder="1" applyAlignment="1">
      <alignment horizontal="right"/>
    </xf>
    <xf numFmtId="0" fontId="22" fillId="3" borderId="1" xfId="0" applyFont="1" applyFill="1" applyBorder="1"/>
    <xf numFmtId="167" fontId="22" fillId="3" borderId="1" xfId="0" applyNumberFormat="1" applyFont="1" applyFill="1" applyBorder="1"/>
    <xf numFmtId="0" fontId="7" fillId="3" borderId="1" xfId="0" applyFont="1" applyFill="1" applyBorder="1"/>
    <xf numFmtId="167" fontId="7" fillId="3" borderId="1" xfId="0" applyNumberFormat="1" applyFont="1" applyFill="1" applyBorder="1"/>
    <xf numFmtId="167" fontId="7" fillId="3" borderId="1" xfId="0" applyNumberFormat="1" applyFont="1" applyFill="1" applyBorder="1" applyAlignment="1">
      <alignment horizontal="right"/>
    </xf>
    <xf numFmtId="165" fontId="22" fillId="0" borderId="0" xfId="0" applyNumberFormat="1" applyFont="1"/>
    <xf numFmtId="0" fontId="7" fillId="3" borderId="0" xfId="0" applyFont="1" applyFill="1"/>
    <xf numFmtId="167" fontId="7" fillId="3" borderId="0" xfId="0" applyNumberFormat="1" applyFont="1" applyFill="1"/>
    <xf numFmtId="167" fontId="7" fillId="3" borderId="0" xfId="0" applyNumberFormat="1" applyFont="1" applyFill="1" applyAlignment="1">
      <alignment horizontal="right"/>
    </xf>
    <xf numFmtId="165" fontId="22" fillId="3" borderId="0" xfId="0" applyNumberFormat="1" applyFont="1" applyFill="1"/>
    <xf numFmtId="9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0" fontId="1" fillId="3" borderId="0" xfId="0" applyFont="1" applyFill="1"/>
    <xf numFmtId="165" fontId="8" fillId="3" borderId="0" xfId="0" applyNumberFormat="1" applyFont="1" applyFill="1" applyAlignment="1">
      <alignment horizontal="right"/>
    </xf>
    <xf numFmtId="0" fontId="0" fillId="5" borderId="0" xfId="0" applyFill="1"/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Dados Op. | Operating Data'!A8"/><Relationship Id="rId2" Type="http://schemas.openxmlformats.org/officeDocument/2006/relationships/image" Target="../media/image1.png"/><Relationship Id="rId1" Type="http://schemas.openxmlformats.org/officeDocument/2006/relationships/hyperlink" Target="#'Destaques | Highlights'!A8"/><Relationship Id="rId6" Type="http://schemas.openxmlformats.org/officeDocument/2006/relationships/hyperlink" Target="#ESG!A8"/><Relationship Id="rId5" Type="http://schemas.openxmlformats.org/officeDocument/2006/relationships/hyperlink" Target="#'Balan&#231;o | Balance Sheet'!A8"/><Relationship Id="rId4" Type="http://schemas.openxmlformats.org/officeDocument/2006/relationships/hyperlink" Target="#'DRE | Income Statement'!A8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Capa | Cover'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Capa | Cover'!A1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Capa | Cover'!A1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Capa | Cover'!A1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Capa | Cover'!A1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Capa | Cover'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603249</xdr:colOff>
      <xdr:row>6</xdr:row>
      <xdr:rowOff>19050</xdr:rowOff>
    </xdr:from>
    <xdr:to>
      <xdr:col>6</xdr:col>
      <xdr:colOff>179916</xdr:colOff>
      <xdr:row>7</xdr:row>
      <xdr:rowOff>116417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2ABB0F-B03C-456E-879D-9444864DC38F}"/>
            </a:ext>
          </a:extLst>
        </xdr:cNvPr>
        <xdr:cNvSpPr/>
      </xdr:nvSpPr>
      <xdr:spPr>
        <a:xfrm>
          <a:off x="656166" y="1162050"/>
          <a:ext cx="2645833" cy="425450"/>
        </a:xfrm>
        <a:prstGeom prst="roundRect">
          <a:avLst/>
        </a:prstGeom>
        <a:solidFill>
          <a:srgbClr val="FF5A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+mj-lt"/>
              <a:cs typeface="Arial" panose="020B0604020202020204" pitchFamily="34" charset="0"/>
            </a:rPr>
            <a:t>Destaques / </a:t>
          </a:r>
          <a:r>
            <a:rPr lang="pt-BR" sz="1800" b="1" i="1">
              <a:latin typeface="+mj-lt"/>
              <a:cs typeface="Arial" panose="020B0604020202020204" pitchFamily="34" charset="0"/>
            </a:rPr>
            <a:t>Highlights</a:t>
          </a:r>
          <a:endParaRPr lang="pt-BR" sz="1800" b="1">
            <a:latin typeface="+mj-lt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612341</xdr:colOff>
      <xdr:row>0</xdr:row>
      <xdr:rowOff>164764</xdr:rowOff>
    </xdr:from>
    <xdr:to>
      <xdr:col>4</xdr:col>
      <xdr:colOff>513504</xdr:colOff>
      <xdr:row>4</xdr:row>
      <xdr:rowOff>148168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511EDF6B-F5FD-4B97-87FC-37A7E3F60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258" y="164764"/>
          <a:ext cx="1742663" cy="745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41275</xdr:colOff>
      <xdr:row>8</xdr:row>
      <xdr:rowOff>25751</xdr:rowOff>
    </xdr:from>
    <xdr:to>
      <xdr:col>8</xdr:col>
      <xdr:colOff>486834</xdr:colOff>
      <xdr:row>10</xdr:row>
      <xdr:rowOff>69551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1E6AA78-11C2-449D-A70D-0C9FDC2FA449}"/>
            </a:ext>
          </a:extLst>
        </xdr:cNvPr>
        <xdr:cNvSpPr/>
      </xdr:nvSpPr>
      <xdr:spPr>
        <a:xfrm>
          <a:off x="94192" y="1687334"/>
          <a:ext cx="4170892" cy="424800"/>
        </a:xfrm>
        <a:prstGeom prst="roundRect">
          <a:avLst/>
        </a:prstGeom>
        <a:solidFill>
          <a:srgbClr val="FF5A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+mj-lt"/>
              <a:cs typeface="Arial" panose="020B0604020202020204" pitchFamily="34" charset="0"/>
            </a:rPr>
            <a:t>Dados</a:t>
          </a:r>
          <a:r>
            <a:rPr lang="pt-BR" sz="1800" b="1" baseline="0">
              <a:latin typeface="+mj-lt"/>
              <a:cs typeface="Arial" panose="020B0604020202020204" pitchFamily="34" charset="0"/>
            </a:rPr>
            <a:t> Operacionais</a:t>
          </a:r>
          <a:r>
            <a:rPr lang="pt-BR" sz="1800" b="1">
              <a:latin typeface="+mj-lt"/>
              <a:cs typeface="Arial" panose="020B0604020202020204" pitchFamily="34" charset="0"/>
            </a:rPr>
            <a:t> / </a:t>
          </a:r>
          <a:r>
            <a:rPr lang="pt-BR" sz="1800" b="1" i="1">
              <a:latin typeface="+mj-lt"/>
              <a:cs typeface="Arial" panose="020B0604020202020204" pitchFamily="34" charset="0"/>
            </a:rPr>
            <a:t>Operational</a:t>
          </a:r>
          <a:r>
            <a:rPr lang="pt-BR" sz="1800" b="1" i="1" baseline="0">
              <a:latin typeface="+mj-lt"/>
              <a:cs typeface="Arial" panose="020B0604020202020204" pitchFamily="34" charset="0"/>
            </a:rPr>
            <a:t> Data</a:t>
          </a:r>
          <a:endParaRPr lang="pt-BR" sz="1800" b="1">
            <a:latin typeface="+mj-lt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38099</xdr:colOff>
      <xdr:row>10</xdr:row>
      <xdr:rowOff>165100</xdr:rowOff>
    </xdr:from>
    <xdr:to>
      <xdr:col>10</xdr:col>
      <xdr:colOff>296333</xdr:colOff>
      <xdr:row>13</xdr:row>
      <xdr:rowOff>18400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4202235-ABFD-4FAD-9838-0AD9722E8884}"/>
            </a:ext>
          </a:extLst>
        </xdr:cNvPr>
        <xdr:cNvSpPr/>
      </xdr:nvSpPr>
      <xdr:spPr>
        <a:xfrm>
          <a:off x="91016" y="2207683"/>
          <a:ext cx="5211234" cy="424800"/>
        </a:xfrm>
        <a:prstGeom prst="roundRect">
          <a:avLst/>
        </a:prstGeom>
        <a:solidFill>
          <a:srgbClr val="FF5A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+mj-lt"/>
              <a:cs typeface="Arial" panose="020B0604020202020204" pitchFamily="34" charset="0"/>
            </a:rPr>
            <a:t>Demonstrações</a:t>
          </a:r>
          <a:r>
            <a:rPr lang="pt-BR" sz="1800" b="1" baseline="0">
              <a:latin typeface="+mj-lt"/>
              <a:cs typeface="Arial" panose="020B0604020202020204" pitchFamily="34" charset="0"/>
            </a:rPr>
            <a:t> de Resultados</a:t>
          </a:r>
          <a:r>
            <a:rPr lang="pt-BR" sz="1800" b="1">
              <a:latin typeface="+mj-lt"/>
              <a:cs typeface="Arial" panose="020B0604020202020204" pitchFamily="34" charset="0"/>
            </a:rPr>
            <a:t> / </a:t>
          </a:r>
          <a:r>
            <a:rPr lang="pt-BR" sz="1800" b="1" i="1">
              <a:latin typeface="+mj-lt"/>
              <a:cs typeface="Arial" panose="020B0604020202020204" pitchFamily="34" charset="0"/>
            </a:rPr>
            <a:t>Income</a:t>
          </a:r>
          <a:r>
            <a:rPr lang="pt-BR" sz="1800" b="1" i="1" baseline="0">
              <a:latin typeface="+mj-lt"/>
              <a:cs typeface="Arial" panose="020B0604020202020204" pitchFamily="34" charset="0"/>
            </a:rPr>
            <a:t> Statement</a:t>
          </a:r>
          <a:endParaRPr lang="pt-BR" sz="1800" b="1">
            <a:latin typeface="+mj-lt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41627</xdr:colOff>
      <xdr:row>13</xdr:row>
      <xdr:rowOff>114300</xdr:rowOff>
    </xdr:from>
    <xdr:to>
      <xdr:col>8</xdr:col>
      <xdr:colOff>179917</xdr:colOff>
      <xdr:row>15</xdr:row>
      <xdr:rowOff>131940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64102A6-8FA4-4B29-8B57-88B1D071CC5A}"/>
            </a:ext>
          </a:extLst>
        </xdr:cNvPr>
        <xdr:cNvSpPr/>
      </xdr:nvSpPr>
      <xdr:spPr>
        <a:xfrm>
          <a:off x="94544" y="2728383"/>
          <a:ext cx="3863623" cy="398640"/>
        </a:xfrm>
        <a:prstGeom prst="roundRect">
          <a:avLst/>
        </a:prstGeom>
        <a:solidFill>
          <a:srgbClr val="FF5A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+mj-lt"/>
              <a:cs typeface="Arial" panose="020B0604020202020204" pitchFamily="34" charset="0"/>
            </a:rPr>
            <a:t>Balanço</a:t>
          </a:r>
          <a:r>
            <a:rPr lang="pt-BR" sz="1800" b="1" baseline="0">
              <a:latin typeface="+mj-lt"/>
              <a:cs typeface="Arial" panose="020B0604020202020204" pitchFamily="34" charset="0"/>
            </a:rPr>
            <a:t> Patrimonial</a:t>
          </a:r>
          <a:r>
            <a:rPr lang="pt-BR" sz="1800" b="1">
              <a:latin typeface="+mj-lt"/>
              <a:cs typeface="Arial" panose="020B0604020202020204" pitchFamily="34" charset="0"/>
            </a:rPr>
            <a:t> / </a:t>
          </a:r>
          <a:r>
            <a:rPr lang="pt-BR" sz="1800" b="1" i="1">
              <a:latin typeface="+mj-lt"/>
              <a:cs typeface="Arial" panose="020B0604020202020204" pitchFamily="34" charset="0"/>
            </a:rPr>
            <a:t>Balance</a:t>
          </a:r>
          <a:r>
            <a:rPr lang="pt-BR" sz="1800" b="1" i="1" baseline="0">
              <a:latin typeface="+mj-lt"/>
              <a:cs typeface="Arial" panose="020B0604020202020204" pitchFamily="34" charset="0"/>
            </a:rPr>
            <a:t> Sheet</a:t>
          </a:r>
          <a:endParaRPr lang="pt-BR" sz="1800" b="1">
            <a:latin typeface="+mj-lt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41627</xdr:colOff>
      <xdr:row>16</xdr:row>
      <xdr:rowOff>46921</xdr:rowOff>
    </xdr:from>
    <xdr:to>
      <xdr:col>3</xdr:col>
      <xdr:colOff>391585</xdr:colOff>
      <xdr:row>18</xdr:row>
      <xdr:rowOff>65971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814DA43-B8FF-46AC-AD77-30DF1E7797EB}"/>
            </a:ext>
          </a:extLst>
        </xdr:cNvPr>
        <xdr:cNvSpPr/>
      </xdr:nvSpPr>
      <xdr:spPr>
        <a:xfrm>
          <a:off x="94544" y="3232504"/>
          <a:ext cx="1006124" cy="400050"/>
        </a:xfrm>
        <a:prstGeom prst="roundRect">
          <a:avLst/>
        </a:prstGeom>
        <a:solidFill>
          <a:srgbClr val="FF5A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+mj-lt"/>
              <a:cs typeface="Arial" panose="020B0604020202020204" pitchFamily="34" charset="0"/>
            </a:rPr>
            <a:t>ESG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2241</xdr:colOff>
      <xdr:row>1</xdr:row>
      <xdr:rowOff>10324</xdr:rowOff>
    </xdr:from>
    <xdr:to>
      <xdr:col>2</xdr:col>
      <xdr:colOff>848654</xdr:colOff>
      <xdr:row>4</xdr:row>
      <xdr:rowOff>177526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8FDE8886-23C6-4ABF-8847-0FD42156C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58" y="200824"/>
          <a:ext cx="1608413" cy="7387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13736</xdr:colOff>
      <xdr:row>3</xdr:row>
      <xdr:rowOff>39135</xdr:rowOff>
    </xdr:from>
    <xdr:to>
      <xdr:col>4</xdr:col>
      <xdr:colOff>119615</xdr:colOff>
      <xdr:row>4</xdr:row>
      <xdr:rowOff>151365</xdr:rowOff>
    </xdr:to>
    <xdr:pic>
      <xdr:nvPicPr>
        <xdr:cNvPr id="3" name="Imagem 2" descr="Home, house icon - Free download on Iconfinde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688153-798F-44C1-B49D-A24B1092B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1069" y="610635"/>
          <a:ext cx="275213" cy="302730"/>
        </a:xfrm>
        <a:prstGeom prst="rect">
          <a:avLst/>
        </a:prstGeom>
        <a:solidFill>
          <a:schemeClr val="accent2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</xdr:colOff>
      <xdr:row>1</xdr:row>
      <xdr:rowOff>7051</xdr:rowOff>
    </xdr:from>
    <xdr:to>
      <xdr:col>2</xdr:col>
      <xdr:colOff>846417</xdr:colOff>
      <xdr:row>4</xdr:row>
      <xdr:rowOff>174253</xdr:rowOff>
    </xdr:to>
    <xdr:pic>
      <xdr:nvPicPr>
        <xdr:cNvPr id="6" name="Imagem 2">
          <a:extLst>
            <a:ext uri="{FF2B5EF4-FFF2-40B4-BE49-F238E27FC236}">
              <a16:creationId xmlns:a16="http://schemas.microsoft.com/office/drawing/2014/main" id="{CF541F63-8973-4068-B493-1115ECD4E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4" y="190495"/>
          <a:ext cx="1643691" cy="717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11499</xdr:colOff>
      <xdr:row>3</xdr:row>
      <xdr:rowOff>35862</xdr:rowOff>
    </xdr:from>
    <xdr:to>
      <xdr:col>4</xdr:col>
      <xdr:colOff>117378</xdr:colOff>
      <xdr:row>4</xdr:row>
      <xdr:rowOff>148092</xdr:rowOff>
    </xdr:to>
    <xdr:pic>
      <xdr:nvPicPr>
        <xdr:cNvPr id="7" name="Imagem 6" descr="Home, house icon - Free download on Iconfinde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77E1A0-06B0-441B-A451-6B7B4F866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610" y="586195"/>
          <a:ext cx="282268" cy="295675"/>
        </a:xfrm>
        <a:prstGeom prst="rect">
          <a:avLst/>
        </a:prstGeom>
        <a:solidFill>
          <a:schemeClr val="accent2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3526</xdr:colOff>
      <xdr:row>1</xdr:row>
      <xdr:rowOff>14110</xdr:rowOff>
    </xdr:from>
    <xdr:to>
      <xdr:col>2</xdr:col>
      <xdr:colOff>849939</xdr:colOff>
      <xdr:row>4</xdr:row>
      <xdr:rowOff>174962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C415AC04-0C8D-4FFE-B271-81E89D881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026" y="197554"/>
          <a:ext cx="1643691" cy="711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15021</xdr:colOff>
      <xdr:row>3</xdr:row>
      <xdr:rowOff>42921</xdr:rowOff>
    </xdr:from>
    <xdr:to>
      <xdr:col>4</xdr:col>
      <xdr:colOff>120900</xdr:colOff>
      <xdr:row>4</xdr:row>
      <xdr:rowOff>155151</xdr:rowOff>
    </xdr:to>
    <xdr:pic>
      <xdr:nvPicPr>
        <xdr:cNvPr id="3" name="Imagem 2" descr="Home, house icon - Free download on Iconfinde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57D604-7D96-41AB-861C-6CF90493F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1132" y="593254"/>
          <a:ext cx="282268" cy="295675"/>
        </a:xfrm>
        <a:prstGeom prst="rect">
          <a:avLst/>
        </a:prstGeom>
        <a:solidFill>
          <a:schemeClr val="accent2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190494</xdr:colOff>
      <xdr:row>1</xdr:row>
      <xdr:rowOff>14111</xdr:rowOff>
    </xdr:from>
    <xdr:to>
      <xdr:col>2</xdr:col>
      <xdr:colOff>846407</xdr:colOff>
      <xdr:row>4</xdr:row>
      <xdr:rowOff>174963</xdr:rowOff>
    </xdr:to>
    <xdr:pic>
      <xdr:nvPicPr>
        <xdr:cNvPr id="4" name="Imagem 2">
          <a:extLst>
            <a:ext uri="{FF2B5EF4-FFF2-40B4-BE49-F238E27FC236}">
              <a16:creationId xmlns:a16="http://schemas.microsoft.com/office/drawing/2014/main" id="{75D46DDE-BD75-4114-8CCB-8104AA94D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4" y="197555"/>
          <a:ext cx="1643691" cy="711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11489</xdr:colOff>
      <xdr:row>3</xdr:row>
      <xdr:rowOff>42922</xdr:rowOff>
    </xdr:from>
    <xdr:to>
      <xdr:col>4</xdr:col>
      <xdr:colOff>124424</xdr:colOff>
      <xdr:row>4</xdr:row>
      <xdr:rowOff>155152</xdr:rowOff>
    </xdr:to>
    <xdr:pic>
      <xdr:nvPicPr>
        <xdr:cNvPr id="5" name="Imagem 4" descr="Home, house icon - Free download on Iconfinde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A956DB-27B1-45E7-97CE-882C18FDD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600" y="593255"/>
          <a:ext cx="289324" cy="295675"/>
        </a:xfrm>
        <a:prstGeom prst="rect">
          <a:avLst/>
        </a:prstGeom>
        <a:solidFill>
          <a:schemeClr val="accent2"/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190494</xdr:colOff>
      <xdr:row>1</xdr:row>
      <xdr:rowOff>14111</xdr:rowOff>
    </xdr:from>
    <xdr:to>
      <xdr:col>2</xdr:col>
      <xdr:colOff>846407</xdr:colOff>
      <xdr:row>4</xdr:row>
      <xdr:rowOff>174963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E314A1B9-F60C-42A6-9C23-5C37561B0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4" y="198261"/>
          <a:ext cx="1646513" cy="7133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11489</xdr:colOff>
      <xdr:row>3</xdr:row>
      <xdr:rowOff>42922</xdr:rowOff>
    </xdr:from>
    <xdr:to>
      <xdr:col>4</xdr:col>
      <xdr:colOff>124424</xdr:colOff>
      <xdr:row>4</xdr:row>
      <xdr:rowOff>155152</xdr:rowOff>
    </xdr:to>
    <xdr:pic>
      <xdr:nvPicPr>
        <xdr:cNvPr id="3" name="Imagem 2" descr="Home, house icon - Free download on Iconfinde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AE4150-3B46-4B65-BD3F-3E3D27AA5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2539" y="595372"/>
          <a:ext cx="290735" cy="296380"/>
        </a:xfrm>
        <a:prstGeom prst="rect">
          <a:avLst/>
        </a:prstGeom>
        <a:solidFill>
          <a:schemeClr val="accent2"/>
        </a:solidFill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186969</xdr:colOff>
      <xdr:row>1</xdr:row>
      <xdr:rowOff>10584</xdr:rowOff>
    </xdr:from>
    <xdr:to>
      <xdr:col>2</xdr:col>
      <xdr:colOff>842882</xdr:colOff>
      <xdr:row>4</xdr:row>
      <xdr:rowOff>170730</xdr:rowOff>
    </xdr:to>
    <xdr:pic>
      <xdr:nvPicPr>
        <xdr:cNvPr id="4" name="Imagem 2">
          <a:extLst>
            <a:ext uri="{FF2B5EF4-FFF2-40B4-BE49-F238E27FC236}">
              <a16:creationId xmlns:a16="http://schemas.microsoft.com/office/drawing/2014/main" id="{05E7DF11-0EF8-4D10-8BCF-4E8EB73D6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969" y="194028"/>
          <a:ext cx="1643691" cy="71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7964</xdr:colOff>
      <xdr:row>3</xdr:row>
      <xdr:rowOff>32339</xdr:rowOff>
    </xdr:from>
    <xdr:to>
      <xdr:col>4</xdr:col>
      <xdr:colOff>120899</xdr:colOff>
      <xdr:row>4</xdr:row>
      <xdr:rowOff>144569</xdr:rowOff>
    </xdr:to>
    <xdr:pic>
      <xdr:nvPicPr>
        <xdr:cNvPr id="5" name="Imagem 4" descr="Home, house icon - Free download on Iconfinde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EEF46B-4F62-454B-A86F-3E130A4CD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4075" y="582672"/>
          <a:ext cx="289324" cy="295675"/>
        </a:xfrm>
        <a:prstGeom prst="rect">
          <a:avLst/>
        </a:prstGeom>
        <a:solidFill>
          <a:schemeClr val="accent2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i@voegol.com.b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F9E7-47B5-4897-BE7C-6E051A2E3098}">
  <sheetPr>
    <tabColor theme="1" tint="0.499984740745262"/>
  </sheetPr>
  <dimension ref="A1:K53"/>
  <sheetViews>
    <sheetView showGridLines="0" tabSelected="1" topLeftCell="C1" zoomScale="80" zoomScaleNormal="80" workbookViewId="0">
      <selection activeCell="C1" sqref="C1"/>
    </sheetView>
  </sheetViews>
  <sheetFormatPr defaultColWidth="0" defaultRowHeight="14.5" zeroHeight="1" x14ac:dyDescent="0.35"/>
  <cols>
    <col min="1" max="1" width="0.7265625" customWidth="1"/>
    <col min="2" max="2" width="0.54296875" customWidth="1"/>
    <col min="3" max="11" width="9.1796875" customWidth="1"/>
    <col min="12" max="16384" width="9.1796875" hidden="1"/>
  </cols>
  <sheetData>
    <row r="1" spans="1:11" x14ac:dyDescent="0.3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x14ac:dyDescent="0.3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x14ac:dyDescent="0.3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1" x14ac:dyDescent="0.3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</row>
    <row r="5" spans="1:11" x14ac:dyDescent="0.3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11" x14ac:dyDescent="0.3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</row>
    <row r="7" spans="1:11" ht="25" x14ac:dyDescent="0.5">
      <c r="A7" s="45"/>
      <c r="B7" s="46"/>
      <c r="C7" s="45"/>
      <c r="D7" s="45"/>
      <c r="E7" s="45"/>
      <c r="F7" s="45"/>
      <c r="G7" s="45"/>
      <c r="H7" s="45"/>
      <c r="I7" s="45"/>
      <c r="J7" s="45"/>
      <c r="K7" s="45"/>
    </row>
    <row r="8" spans="1:11" x14ac:dyDescent="0.3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</row>
    <row r="9" spans="1:11" x14ac:dyDescent="0.3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x14ac:dyDescent="0.3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</row>
    <row r="11" spans="1:11" x14ac:dyDescent="0.3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3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</row>
    <row r="13" spans="1:11" x14ac:dyDescent="0.3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</row>
    <row r="14" spans="1:11" x14ac:dyDescent="0.3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</row>
    <row r="15" spans="1:11" x14ac:dyDescent="0.3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</row>
    <row r="16" spans="1:11" x14ac:dyDescent="0.3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3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</row>
    <row r="18" spans="1:11" x14ac:dyDescent="0.3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</row>
    <row r="19" spans="1:11" x14ac:dyDescent="0.3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</row>
    <row r="20" spans="1:11" ht="17.25" customHeight="1" x14ac:dyDescent="0.35">
      <c r="A20" s="45"/>
      <c r="B20" s="45"/>
      <c r="C20" s="47" t="s">
        <v>317</v>
      </c>
      <c r="D20" s="45"/>
      <c r="E20" s="45"/>
      <c r="F20" s="45"/>
      <c r="G20" s="45"/>
      <c r="H20" s="45"/>
      <c r="I20" s="45"/>
      <c r="J20" s="45"/>
      <c r="K20" s="45"/>
    </row>
    <row r="21" spans="1:11" ht="17.25" customHeight="1" x14ac:dyDescent="0.45">
      <c r="A21" s="45"/>
      <c r="B21" s="45"/>
      <c r="C21" s="47" t="s">
        <v>316</v>
      </c>
      <c r="D21" s="48"/>
      <c r="E21" s="45"/>
      <c r="F21" s="45"/>
      <c r="G21" s="45"/>
      <c r="H21" s="45"/>
      <c r="I21" s="45"/>
      <c r="J21" s="45"/>
      <c r="K21" s="45"/>
    </row>
    <row r="22" spans="1:11" ht="17.25" customHeight="1" x14ac:dyDescent="0.35">
      <c r="A22" s="45"/>
      <c r="B22" s="45"/>
      <c r="C22" s="47"/>
      <c r="D22" s="45"/>
      <c r="E22" s="45"/>
      <c r="F22" s="45"/>
      <c r="G22" s="45"/>
      <c r="H22" s="45"/>
      <c r="I22" s="45"/>
      <c r="J22" s="45"/>
      <c r="K22" s="45"/>
    </row>
    <row r="49" customFormat="1" hidden="1" x14ac:dyDescent="0.35"/>
    <row r="50" customFormat="1" hidden="1" x14ac:dyDescent="0.35"/>
    <row r="51" customFormat="1" hidden="1" x14ac:dyDescent="0.35"/>
    <row r="52" customFormat="1" hidden="1" x14ac:dyDescent="0.35"/>
    <row r="53" customFormat="1" hidden="1" x14ac:dyDescent="0.35"/>
  </sheetData>
  <hyperlinks>
    <hyperlink ref="C21" r:id="rId1" display="ri@voegol.com.br" xr:uid="{EC8F3DAB-AB1F-4243-AA04-F5FFB2DD7B36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DA2ED-F5FE-405D-9386-2187724CDFA3}">
  <sheetPr>
    <tabColor rgb="FFFF5A00"/>
  </sheetPr>
  <dimension ref="B4:CB40"/>
  <sheetViews>
    <sheetView showGridLines="0" zoomScale="80" zoomScaleNormal="80" workbookViewId="0">
      <pane xSplit="16" ySplit="8" topLeftCell="Q9" activePane="bottomRight" state="frozen"/>
      <selection pane="topRight" activeCell="Q1" sqref="Q1"/>
      <selection pane="bottomLeft" activeCell="A9" sqref="A9"/>
      <selection pane="bottomRight" activeCell="A8" sqref="A8"/>
    </sheetView>
  </sheetViews>
  <sheetFormatPr defaultRowHeight="14.5" x14ac:dyDescent="0.35"/>
  <cols>
    <col min="1" max="1" width="2.7265625" customWidth="1"/>
    <col min="2" max="2" width="11.453125" customWidth="1"/>
    <col min="3" max="3" width="15.1796875" customWidth="1"/>
    <col min="4" max="10" width="2.54296875" customWidth="1"/>
    <col min="11" max="11" width="4.26953125" customWidth="1"/>
    <col min="16" max="16" width="14.81640625" customWidth="1"/>
    <col min="17" max="22" width="13.453125" customWidth="1"/>
    <col min="23" max="80" width="13.54296875" customWidth="1"/>
  </cols>
  <sheetData>
    <row r="4" spans="2:80" x14ac:dyDescent="0.35">
      <c r="L4" s="1"/>
    </row>
    <row r="5" spans="2:80" x14ac:dyDescent="0.35">
      <c r="Q5" s="87"/>
      <c r="R5" s="87"/>
      <c r="S5" s="87"/>
      <c r="T5" s="87"/>
      <c r="U5" s="87"/>
      <c r="V5" s="87"/>
    </row>
    <row r="6" spans="2:80" ht="14.5" customHeight="1" x14ac:dyDescent="0.35">
      <c r="Q6" s="88"/>
      <c r="R6" s="88"/>
      <c r="S6" s="90"/>
      <c r="T6" s="88"/>
      <c r="U6" s="88"/>
      <c r="V6" s="88"/>
    </row>
    <row r="7" spans="2:80" ht="14.5" customHeight="1" x14ac:dyDescent="0.35">
      <c r="Q7" s="89"/>
      <c r="R7" s="89"/>
      <c r="S7" s="89"/>
      <c r="T7" s="89"/>
      <c r="U7" s="89"/>
      <c r="V7" s="89"/>
      <c r="W7" s="87"/>
    </row>
    <row r="8" spans="2:80" ht="14.5" customHeight="1" x14ac:dyDescent="0.35">
      <c r="B8" s="5" t="s">
        <v>286</v>
      </c>
      <c r="L8" s="4" t="s">
        <v>287</v>
      </c>
      <c r="Q8" s="9" t="s">
        <v>441</v>
      </c>
      <c r="R8" s="9" t="s">
        <v>440</v>
      </c>
      <c r="S8" s="9" t="s">
        <v>439</v>
      </c>
      <c r="T8" s="9" t="s">
        <v>438</v>
      </c>
      <c r="U8" s="9" t="s">
        <v>435</v>
      </c>
      <c r="V8" s="9" t="s">
        <v>64</v>
      </c>
      <c r="W8" s="9" t="s">
        <v>315</v>
      </c>
      <c r="X8" s="9" t="s">
        <v>319</v>
      </c>
      <c r="Y8" s="9" t="s">
        <v>320</v>
      </c>
      <c r="Z8" s="9" t="s">
        <v>321</v>
      </c>
      <c r="AA8" s="9" t="s">
        <v>322</v>
      </c>
      <c r="AB8" s="9" t="s">
        <v>323</v>
      </c>
      <c r="AC8" s="9" t="s">
        <v>324</v>
      </c>
      <c r="AD8" s="9" t="s">
        <v>325</v>
      </c>
      <c r="AE8" s="9" t="s">
        <v>326</v>
      </c>
      <c r="AF8" s="9" t="s">
        <v>327</v>
      </c>
      <c r="AG8" s="9" t="s">
        <v>328</v>
      </c>
      <c r="AH8" s="9" t="s">
        <v>329</v>
      </c>
      <c r="AI8" s="9" t="s">
        <v>330</v>
      </c>
      <c r="AJ8" s="9" t="s">
        <v>331</v>
      </c>
      <c r="AK8" s="9" t="s">
        <v>332</v>
      </c>
      <c r="AL8" s="9" t="s">
        <v>333</v>
      </c>
      <c r="AM8" s="9" t="s">
        <v>334</v>
      </c>
      <c r="AN8" s="9" t="s">
        <v>335</v>
      </c>
      <c r="AO8" s="9" t="s">
        <v>336</v>
      </c>
      <c r="AP8" s="9" t="s">
        <v>337</v>
      </c>
      <c r="AQ8" s="9" t="s">
        <v>338</v>
      </c>
      <c r="AR8" s="9" t="s">
        <v>339</v>
      </c>
      <c r="AS8" s="9" t="s">
        <v>340</v>
      </c>
      <c r="AT8" s="9" t="s">
        <v>341</v>
      </c>
      <c r="AU8" s="9" t="s">
        <v>342</v>
      </c>
      <c r="AV8" s="9" t="s">
        <v>343</v>
      </c>
      <c r="AW8" s="9" t="s">
        <v>344</v>
      </c>
      <c r="AX8" s="9" t="s">
        <v>345</v>
      </c>
      <c r="AY8" s="9" t="s">
        <v>346</v>
      </c>
      <c r="AZ8" s="9" t="s">
        <v>347</v>
      </c>
      <c r="BA8" s="9" t="s">
        <v>348</v>
      </c>
      <c r="BB8" s="9" t="s">
        <v>349</v>
      </c>
      <c r="BC8" s="9" t="s">
        <v>350</v>
      </c>
      <c r="BD8" s="9" t="s">
        <v>351</v>
      </c>
      <c r="BE8" s="9" t="s">
        <v>352</v>
      </c>
      <c r="BF8" s="9" t="s">
        <v>353</v>
      </c>
      <c r="BG8" s="9" t="s">
        <v>354</v>
      </c>
      <c r="BH8" s="9" t="s">
        <v>355</v>
      </c>
      <c r="BI8" s="9" t="s">
        <v>356</v>
      </c>
      <c r="BJ8" s="9" t="s">
        <v>357</v>
      </c>
      <c r="BK8" s="9" t="s">
        <v>358</v>
      </c>
      <c r="BL8" s="9" t="s">
        <v>359</v>
      </c>
      <c r="BM8" s="9" t="s">
        <v>360</v>
      </c>
      <c r="BN8" s="9" t="s">
        <v>361</v>
      </c>
      <c r="BO8" s="9" t="s">
        <v>362</v>
      </c>
      <c r="BP8" s="9" t="s">
        <v>363</v>
      </c>
      <c r="BQ8" s="9" t="s">
        <v>364</v>
      </c>
      <c r="BR8" s="9" t="s">
        <v>365</v>
      </c>
      <c r="BS8" s="9" t="s">
        <v>366</v>
      </c>
      <c r="BT8" s="9" t="s">
        <v>367</v>
      </c>
      <c r="BU8" s="9" t="s">
        <v>368</v>
      </c>
      <c r="BV8" s="9" t="s">
        <v>369</v>
      </c>
      <c r="BW8" s="9" t="s">
        <v>370</v>
      </c>
      <c r="BX8" s="9" t="s">
        <v>371</v>
      </c>
      <c r="BY8" s="9" t="s">
        <v>372</v>
      </c>
      <c r="BZ8" s="9" t="s">
        <v>373</v>
      </c>
      <c r="CA8" s="9" t="s">
        <v>374</v>
      </c>
      <c r="CB8" s="9" t="s">
        <v>375</v>
      </c>
    </row>
    <row r="9" spans="2:80" x14ac:dyDescent="0.35">
      <c r="B9" s="25" t="s">
        <v>288</v>
      </c>
      <c r="L9" s="25" t="s">
        <v>318</v>
      </c>
      <c r="Q9" s="44">
        <v>0.23400000000000001</v>
      </c>
      <c r="R9" s="44">
        <v>0.17699999999999999</v>
      </c>
      <c r="S9" s="44">
        <v>0.13</v>
      </c>
      <c r="T9" s="44">
        <v>0.16200000000000001</v>
      </c>
      <c r="U9" s="44">
        <v>0.13400000000000001</v>
      </c>
      <c r="V9" s="44">
        <v>6.5000000000000002E-2</v>
      </c>
      <c r="W9" s="44">
        <v>1.6E-2</v>
      </c>
      <c r="X9" s="44">
        <v>5.6000000000000001E-2</v>
      </c>
      <c r="Y9" s="44">
        <v>0.29299999999999998</v>
      </c>
      <c r="Z9" s="44">
        <v>0.17699999999999999</v>
      </c>
      <c r="AA9" s="44">
        <v>0.14000000000000001</v>
      </c>
      <c r="AB9" s="44">
        <v>0.13300000000000001</v>
      </c>
      <c r="AC9" s="44">
        <v>0.183</v>
      </c>
      <c r="AD9" s="44">
        <v>0.11700000000000001</v>
      </c>
      <c r="AE9" s="44">
        <v>5.7000000000000002E-2</v>
      </c>
      <c r="AF9" s="44">
        <v>0.29799999999999999</v>
      </c>
      <c r="AG9" s="44">
        <v>0.26500000000000001</v>
      </c>
      <c r="AH9" s="44">
        <v>0.186</v>
      </c>
      <c r="AI9" s="44">
        <v>0.127</v>
      </c>
      <c r="AJ9" s="44">
        <v>0.17</v>
      </c>
      <c r="AK9" s="44">
        <v>0.21</v>
      </c>
      <c r="AL9" s="44">
        <v>8.3000000000000004E-2</v>
      </c>
      <c r="AM9" s="44">
        <v>1.7999999999999999E-2</v>
      </c>
      <c r="AN9" s="44">
        <v>0.17</v>
      </c>
      <c r="AO9" s="44">
        <v>0.13</v>
      </c>
      <c r="AP9" s="44">
        <v>0.12</v>
      </c>
      <c r="AQ9" s="44">
        <v>1.0999999999999999E-2</v>
      </c>
      <c r="AR9" s="44">
        <v>9.6000000000000002E-2</v>
      </c>
      <c r="AS9" s="44">
        <v>7.3999999999999996E-2</v>
      </c>
      <c r="AT9" s="44">
        <v>9.7000000000000003E-2</v>
      </c>
      <c r="AU9" s="44">
        <v>-8.2000000000000003E-2</v>
      </c>
      <c r="AV9" s="44">
        <v>0.161</v>
      </c>
      <c r="AW9" s="44">
        <v>-3.5999999999999997E-2</v>
      </c>
      <c r="AX9" s="44">
        <v>4.0000000000000001E-3</v>
      </c>
      <c r="AY9" s="44">
        <v>-0.11799999999999999</v>
      </c>
      <c r="AZ9" s="44">
        <v>6.0999999999999999E-2</v>
      </c>
      <c r="BA9" s="44">
        <v>6.3E-2</v>
      </c>
      <c r="BB9" s="44">
        <v>6.2E-2</v>
      </c>
      <c r="BC9" s="44">
        <v>1.6E-2</v>
      </c>
      <c r="BD9" s="44">
        <v>5.8000000000000003E-2</v>
      </c>
      <c r="BE9" s="44">
        <v>0.06</v>
      </c>
      <c r="BF9" s="44">
        <v>1.7000000000000001E-2</v>
      </c>
      <c r="BG9" s="44">
        <v>-1.7999999999999999E-2</v>
      </c>
      <c r="BH9" s="44">
        <v>4.9000000000000002E-2</v>
      </c>
      <c r="BI9" s="44">
        <v>-0.16300000000000001</v>
      </c>
      <c r="BJ9" s="44">
        <v>-0.10100000000000001</v>
      </c>
      <c r="BK9" s="44">
        <v>-0.19400000000000001</v>
      </c>
      <c r="BL9" s="44">
        <v>3.0000000000000001E-3</v>
      </c>
      <c r="BM9" s="44">
        <v>-1.4999999999999999E-2</v>
      </c>
      <c r="BN9" s="44">
        <v>-4.1000000000000002E-2</v>
      </c>
      <c r="BO9" s="44">
        <v>-0.17299999999999999</v>
      </c>
      <c r="BP9" s="44">
        <v>7.0999999999999994E-2</v>
      </c>
      <c r="BQ9" s="44">
        <v>0.14000000000000001</v>
      </c>
      <c r="BR9" s="44">
        <v>0.105</v>
      </c>
      <c r="BS9" s="44">
        <v>3.5999999999999997E-2</v>
      </c>
      <c r="BT9" s="44">
        <v>0.111</v>
      </c>
      <c r="BU9" s="44">
        <v>7.3999999999999996E-2</v>
      </c>
      <c r="BV9" s="44">
        <v>6.6000000000000003E-2</v>
      </c>
      <c r="BW9" s="44">
        <v>6.5000000000000002E-2</v>
      </c>
      <c r="BX9" s="44">
        <v>6.9000000000000006E-2</v>
      </c>
      <c r="BY9" s="44">
        <v>3.5000000000000003E-2</v>
      </c>
      <c r="BZ9" s="44">
        <v>5.8000000000000003E-2</v>
      </c>
      <c r="CA9" s="44">
        <v>-0.20200000000000001</v>
      </c>
      <c r="CB9" s="44">
        <v>3.1E-2</v>
      </c>
    </row>
    <row r="10" spans="2:80" x14ac:dyDescent="0.35">
      <c r="B10" s="26" t="s">
        <v>297</v>
      </c>
      <c r="L10" s="26" t="s">
        <v>292</v>
      </c>
      <c r="Q10" s="12">
        <v>1615.7</v>
      </c>
      <c r="R10" s="12">
        <v>1250.0999999999999</v>
      </c>
      <c r="S10" s="12">
        <v>947.3</v>
      </c>
      <c r="T10" s="12">
        <v>1238.2</v>
      </c>
      <c r="U10" s="12">
        <v>1168</v>
      </c>
      <c r="V10" s="12">
        <v>695.2</v>
      </c>
      <c r="W10" s="12">
        <v>439</v>
      </c>
      <c r="X10" s="12">
        <v>542.20000000000005</v>
      </c>
      <c r="Y10" s="12">
        <v>1052.0999999999999</v>
      </c>
      <c r="Z10" s="12">
        <v>464.7</v>
      </c>
      <c r="AA10" s="12">
        <v>222.4</v>
      </c>
      <c r="AB10" s="12">
        <v>353.8</v>
      </c>
      <c r="AC10" s="12">
        <v>558.5</v>
      </c>
      <c r="AD10" s="12">
        <v>284.10000000000002</v>
      </c>
      <c r="AE10" s="12">
        <v>99.2</v>
      </c>
      <c r="AF10" s="12">
        <v>1439.8</v>
      </c>
      <c r="AG10" s="12">
        <v>1464.9</v>
      </c>
      <c r="AH10" s="12">
        <v>1140.5</v>
      </c>
      <c r="AI10" s="12">
        <v>814.7</v>
      </c>
      <c r="AJ10" s="12">
        <v>951.8</v>
      </c>
      <c r="AK10" s="12">
        <v>851</v>
      </c>
      <c r="AL10" s="12">
        <v>354.7</v>
      </c>
      <c r="AM10" s="12">
        <v>207.9</v>
      </c>
      <c r="AN10" s="12">
        <v>654.9</v>
      </c>
      <c r="AO10" s="12">
        <v>531.6</v>
      </c>
      <c r="AP10" s="12">
        <v>459.5</v>
      </c>
      <c r="AQ10" s="12">
        <v>144.4</v>
      </c>
      <c r="AR10" s="12">
        <v>359.8</v>
      </c>
      <c r="AS10" s="12">
        <v>320.10000000000002</v>
      </c>
      <c r="AT10" s="12">
        <v>333.4</v>
      </c>
      <c r="AU10" s="12">
        <v>-61.2</v>
      </c>
      <c r="AV10" s="12">
        <v>551.9</v>
      </c>
      <c r="AW10" s="12">
        <v>21.7</v>
      </c>
      <c r="AX10" s="12">
        <v>113.6</v>
      </c>
      <c r="AY10" s="12">
        <v>-153.69999999999999</v>
      </c>
      <c r="AZ10" s="12">
        <v>254.3</v>
      </c>
      <c r="BA10" s="12">
        <v>264.8</v>
      </c>
      <c r="BB10" s="12">
        <v>261.60000000000002</v>
      </c>
      <c r="BC10" s="12">
        <v>162.19999999999999</v>
      </c>
      <c r="BD10" s="12">
        <v>279.7</v>
      </c>
      <c r="BE10" s="12">
        <v>343.4</v>
      </c>
      <c r="BF10" s="12">
        <v>190.3</v>
      </c>
      <c r="BG10" s="12">
        <v>81.099999999999994</v>
      </c>
      <c r="BH10" s="12">
        <v>212.1</v>
      </c>
      <c r="BI10" s="12">
        <v>-210.1</v>
      </c>
      <c r="BJ10" s="12">
        <v>-79.5</v>
      </c>
      <c r="BK10" s="12">
        <v>-222.6</v>
      </c>
      <c r="BL10" s="12">
        <v>126.2</v>
      </c>
      <c r="BM10" s="12">
        <v>90.4</v>
      </c>
      <c r="BN10" s="12">
        <v>15.6</v>
      </c>
      <c r="BO10" s="12">
        <v>-180.1</v>
      </c>
      <c r="BP10" s="12">
        <v>225.4</v>
      </c>
      <c r="BQ10" s="12">
        <v>336.1</v>
      </c>
      <c r="BR10" s="12">
        <v>250.5</v>
      </c>
      <c r="BS10" s="12">
        <v>137.6</v>
      </c>
      <c r="BT10" s="12">
        <v>255.2</v>
      </c>
      <c r="BU10" s="12">
        <v>145.6</v>
      </c>
      <c r="BV10" s="12">
        <v>146.30000000000001</v>
      </c>
      <c r="BW10" s="12">
        <v>122.4</v>
      </c>
      <c r="BX10" s="12">
        <v>141.80000000000001</v>
      </c>
      <c r="BY10" s="12">
        <v>170.9</v>
      </c>
      <c r="BZ10" s="12">
        <v>66.8</v>
      </c>
      <c r="CA10" s="12">
        <v>-264.7</v>
      </c>
      <c r="CB10" s="12">
        <v>80</v>
      </c>
    </row>
    <row r="11" spans="2:80" x14ac:dyDescent="0.35">
      <c r="B11" s="26" t="s">
        <v>298</v>
      </c>
      <c r="L11" s="26" t="s">
        <v>293</v>
      </c>
      <c r="Q11" s="44">
        <v>0.32</v>
      </c>
      <c r="R11" s="44">
        <v>0.26800000000000002</v>
      </c>
      <c r="S11" s="44">
        <v>0.22800000000000001</v>
      </c>
      <c r="T11" s="44">
        <v>0.252</v>
      </c>
      <c r="U11" s="44">
        <v>0.247</v>
      </c>
      <c r="V11" s="28">
        <v>0.17299999999999999</v>
      </c>
      <c r="W11" s="28">
        <v>0.13500000000000001</v>
      </c>
      <c r="X11" s="28">
        <v>0.16800000000000001</v>
      </c>
      <c r="Y11" s="28">
        <v>0.36</v>
      </c>
      <c r="Z11" s="28">
        <v>0.24299999999999999</v>
      </c>
      <c r="AA11" s="28">
        <v>0.216</v>
      </c>
      <c r="AB11" s="28">
        <v>0.22600000000000001</v>
      </c>
      <c r="AC11" s="28">
        <v>0.29499999999999998</v>
      </c>
      <c r="AD11" s="28">
        <v>0.29099999999999998</v>
      </c>
      <c r="AE11" s="28">
        <v>0.27700000000000002</v>
      </c>
      <c r="AF11" s="28">
        <v>0.45700000000000002</v>
      </c>
      <c r="AG11" s="28">
        <v>0.38500000000000001</v>
      </c>
      <c r="AH11" s="28">
        <v>0.307</v>
      </c>
      <c r="AI11" s="28">
        <v>0.25900000000000001</v>
      </c>
      <c r="AJ11" s="28">
        <v>0.29599999999999999</v>
      </c>
      <c r="AK11" s="28">
        <v>0.26600000000000001</v>
      </c>
      <c r="AL11" s="28">
        <v>0.123</v>
      </c>
      <c r="AM11" s="28">
        <v>8.7999999999999995E-2</v>
      </c>
      <c r="AN11" s="28">
        <v>0.221</v>
      </c>
      <c r="AO11" s="28">
        <v>0.17799999999999999</v>
      </c>
      <c r="AP11" s="28">
        <v>-0.16900000000000001</v>
      </c>
      <c r="AQ11" s="28">
        <v>6.5000000000000002E-2</v>
      </c>
      <c r="AR11" s="28">
        <v>0.13600000000000001</v>
      </c>
      <c r="AS11" s="28">
        <v>0.12</v>
      </c>
      <c r="AT11" s="28">
        <v>0.13900000000000001</v>
      </c>
      <c r="AU11" s="28">
        <v>-2.9000000000000001E-2</v>
      </c>
      <c r="AV11" s="28">
        <v>0.20300000000000001</v>
      </c>
      <c r="AW11" s="28">
        <v>8.0000000000000002E-3</v>
      </c>
      <c r="AX11" s="28">
        <v>4.5999999999999999E-2</v>
      </c>
      <c r="AY11" s="28">
        <v>-7.1999999999999995E-2</v>
      </c>
      <c r="AZ11" s="28">
        <v>0.10100000000000001</v>
      </c>
      <c r="BA11" s="28">
        <v>9.7000000000000003E-2</v>
      </c>
      <c r="BB11" s="28">
        <v>0.106</v>
      </c>
      <c r="BC11" s="28">
        <v>6.8000000000000005E-2</v>
      </c>
      <c r="BD11" s="28">
        <v>0.112</v>
      </c>
      <c r="BE11" s="28">
        <v>0.126</v>
      </c>
      <c r="BF11" s="28">
        <v>8.5000000000000006E-2</v>
      </c>
      <c r="BG11" s="28">
        <v>4.2000000000000003E-2</v>
      </c>
      <c r="BH11" s="28">
        <v>0.10199999999999999</v>
      </c>
      <c r="BI11" s="28">
        <v>-9.9000000000000005E-2</v>
      </c>
      <c r="BJ11" s="28">
        <v>-0.04</v>
      </c>
      <c r="BK11" s="28">
        <v>-0.122</v>
      </c>
      <c r="BL11" s="28">
        <v>5.8000000000000003E-2</v>
      </c>
      <c r="BM11" s="28">
        <v>0.04</v>
      </c>
      <c r="BN11" s="28">
        <v>8.0000000000000002E-3</v>
      </c>
      <c r="BO11" s="28">
        <v>-0.115</v>
      </c>
      <c r="BP11" s="28">
        <v>0.11899999999999999</v>
      </c>
      <c r="BQ11" s="28">
        <v>0.18</v>
      </c>
      <c r="BR11" s="28">
        <v>0.14000000000000001</v>
      </c>
      <c r="BS11" s="28">
        <v>8.6999999999999994E-2</v>
      </c>
      <c r="BT11" s="28">
        <v>0.14799999999999999</v>
      </c>
      <c r="BU11" s="28">
        <v>0.09</v>
      </c>
      <c r="BV11" s="28">
        <v>9.8000000000000004E-2</v>
      </c>
      <c r="BW11" s="28">
        <v>8.7999999999999995E-2</v>
      </c>
      <c r="BX11" s="28">
        <v>9.2999999999999999E-2</v>
      </c>
      <c r="BY11" s="28">
        <v>0.11</v>
      </c>
      <c r="BZ11" s="28">
        <v>3.6999999999999998E-2</v>
      </c>
      <c r="CA11" s="28">
        <v>-0.18099999999999999</v>
      </c>
      <c r="CB11" s="28">
        <v>0.05</v>
      </c>
    </row>
    <row r="12" spans="2:80" x14ac:dyDescent="0.35">
      <c r="B12" s="26" t="s">
        <v>289</v>
      </c>
      <c r="L12" s="26" t="s">
        <v>294</v>
      </c>
      <c r="Q12" s="28" t="s">
        <v>36</v>
      </c>
      <c r="R12" s="28" t="s">
        <v>36</v>
      </c>
      <c r="S12" s="28" t="s">
        <v>36</v>
      </c>
      <c r="T12" s="28" t="s">
        <v>36</v>
      </c>
      <c r="U12" s="28" t="s">
        <v>36</v>
      </c>
      <c r="V12" s="12" t="s">
        <v>36</v>
      </c>
      <c r="W12" s="12" t="s">
        <v>36</v>
      </c>
      <c r="X12" s="12" t="s">
        <v>36</v>
      </c>
      <c r="Y12" s="12" t="s">
        <v>36</v>
      </c>
      <c r="Z12" s="12" t="s">
        <v>36</v>
      </c>
      <c r="AA12" s="12" t="s">
        <v>36</v>
      </c>
      <c r="AB12" s="12" t="s">
        <v>36</v>
      </c>
      <c r="AC12" s="12" t="s">
        <v>36</v>
      </c>
      <c r="AD12" s="12" t="s">
        <v>36</v>
      </c>
      <c r="AE12" s="12" t="s">
        <v>36</v>
      </c>
      <c r="AF12" s="12" t="s">
        <v>36</v>
      </c>
      <c r="AG12" s="12" t="s">
        <v>36</v>
      </c>
      <c r="AH12" s="12" t="s">
        <v>36</v>
      </c>
      <c r="AI12" s="12" t="s">
        <v>36</v>
      </c>
      <c r="AJ12" s="12" t="s">
        <v>36</v>
      </c>
      <c r="AK12" s="12">
        <v>1162.9000000000001</v>
      </c>
      <c r="AL12" s="12">
        <v>651.29999999999995</v>
      </c>
      <c r="AM12" s="12">
        <v>476.8</v>
      </c>
      <c r="AN12" s="12">
        <v>890.3</v>
      </c>
      <c r="AO12" s="12">
        <v>758.7</v>
      </c>
      <c r="AP12" s="12">
        <v>688.6</v>
      </c>
      <c r="AQ12" s="12">
        <v>386.3</v>
      </c>
      <c r="AR12" s="12">
        <v>601.29999999999995</v>
      </c>
      <c r="AS12" s="12">
        <v>440.5</v>
      </c>
      <c r="AT12" s="12">
        <v>599.5</v>
      </c>
      <c r="AU12" s="12">
        <v>225.3</v>
      </c>
      <c r="AV12" s="12">
        <v>875.8</v>
      </c>
      <c r="AW12" s="12">
        <v>398.9</v>
      </c>
      <c r="AX12" s="12">
        <v>377.5</v>
      </c>
      <c r="AY12" s="12">
        <v>90.7</v>
      </c>
      <c r="AZ12" s="12">
        <v>469</v>
      </c>
      <c r="BA12" s="12">
        <v>482</v>
      </c>
      <c r="BB12" s="12">
        <v>463</v>
      </c>
      <c r="BC12" s="12">
        <v>375</v>
      </c>
      <c r="BD12" s="12">
        <v>493</v>
      </c>
      <c r="BE12" s="12">
        <v>551.9</v>
      </c>
      <c r="BF12" s="12">
        <v>372.5</v>
      </c>
      <c r="BG12" s="12">
        <v>235.1</v>
      </c>
      <c r="BH12" s="12">
        <v>366.5</v>
      </c>
      <c r="BI12" s="12">
        <v>-31.9</v>
      </c>
      <c r="BJ12" s="12">
        <v>96.2</v>
      </c>
      <c r="BK12" s="12">
        <v>-62.4</v>
      </c>
      <c r="BL12" s="12">
        <v>267.89999999999998</v>
      </c>
      <c r="BM12" s="12">
        <v>246.1</v>
      </c>
      <c r="BN12" s="12">
        <v>124.2</v>
      </c>
      <c r="BO12" s="12">
        <v>-67.599999999999994</v>
      </c>
      <c r="BP12" s="12">
        <v>353.7</v>
      </c>
      <c r="BQ12" s="12">
        <v>475</v>
      </c>
      <c r="BR12" s="12">
        <v>380.9</v>
      </c>
      <c r="BS12" s="12">
        <v>274.2</v>
      </c>
      <c r="BT12" s="12">
        <v>405</v>
      </c>
      <c r="BU12" s="12">
        <v>290.10000000000002</v>
      </c>
      <c r="BV12" s="12">
        <v>298.7</v>
      </c>
      <c r="BW12" s="12">
        <v>258.8</v>
      </c>
      <c r="BX12" s="12">
        <v>359.3</v>
      </c>
      <c r="BY12" s="12">
        <v>296.5</v>
      </c>
      <c r="BZ12" s="12">
        <v>253.7</v>
      </c>
      <c r="CA12" s="12">
        <v>-114.4</v>
      </c>
      <c r="CB12" s="12">
        <v>245.7</v>
      </c>
    </row>
    <row r="13" spans="2:80" x14ac:dyDescent="0.35">
      <c r="B13" s="26" t="s">
        <v>290</v>
      </c>
      <c r="L13" s="26" t="s">
        <v>295</v>
      </c>
      <c r="Q13" s="28" t="s">
        <v>36</v>
      </c>
      <c r="R13" s="28" t="s">
        <v>36</v>
      </c>
      <c r="S13" s="28" t="s">
        <v>36</v>
      </c>
      <c r="T13" s="28" t="s">
        <v>36</v>
      </c>
      <c r="U13" s="28" t="s">
        <v>36</v>
      </c>
      <c r="V13" s="12" t="s">
        <v>36</v>
      </c>
      <c r="W13" s="12" t="s">
        <v>36</v>
      </c>
      <c r="X13" s="12" t="s">
        <v>36</v>
      </c>
      <c r="Y13" s="12" t="s">
        <v>36</v>
      </c>
      <c r="Z13" s="12" t="s">
        <v>36</v>
      </c>
      <c r="AA13" s="12" t="s">
        <v>36</v>
      </c>
      <c r="AB13" s="12" t="s">
        <v>36</v>
      </c>
      <c r="AC13" s="12" t="s">
        <v>36</v>
      </c>
      <c r="AD13" s="12" t="s">
        <v>36</v>
      </c>
      <c r="AE13" s="12" t="s">
        <v>36</v>
      </c>
      <c r="AF13" s="12" t="s">
        <v>36</v>
      </c>
      <c r="AG13" s="12" t="s">
        <v>36</v>
      </c>
      <c r="AH13" s="12" t="s">
        <v>36</v>
      </c>
      <c r="AI13" s="12" t="s">
        <v>36</v>
      </c>
      <c r="AJ13" s="12" t="s">
        <v>36</v>
      </c>
      <c r="AK13" s="12">
        <v>36.299999999999997</v>
      </c>
      <c r="AL13" s="12">
        <v>22.5</v>
      </c>
      <c r="AM13" s="12">
        <v>20.3</v>
      </c>
      <c r="AN13" s="12">
        <v>30</v>
      </c>
      <c r="AO13" s="12">
        <v>25.5</v>
      </c>
      <c r="AP13" s="12">
        <v>25.3</v>
      </c>
      <c r="AQ13" s="12">
        <v>17.3</v>
      </c>
      <c r="AR13" s="12">
        <v>27.7</v>
      </c>
      <c r="AS13" s="12">
        <v>16.5</v>
      </c>
      <c r="AT13" s="12">
        <v>25</v>
      </c>
      <c r="AU13" s="12">
        <v>10.8</v>
      </c>
      <c r="AV13" s="12">
        <v>32.299999999999997</v>
      </c>
      <c r="AW13" s="12">
        <v>15</v>
      </c>
      <c r="AX13" s="12">
        <v>15.2</v>
      </c>
      <c r="AY13" s="12">
        <v>4.3</v>
      </c>
      <c r="AZ13" s="12">
        <v>18.7</v>
      </c>
      <c r="BA13" s="12">
        <v>17.7</v>
      </c>
      <c r="BB13" s="12">
        <v>188</v>
      </c>
      <c r="BC13" s="12">
        <v>15.8</v>
      </c>
      <c r="BD13" s="12">
        <v>19.8</v>
      </c>
      <c r="BE13" s="12">
        <v>20.2</v>
      </c>
      <c r="BF13" s="12">
        <v>16.7</v>
      </c>
      <c r="BG13" s="12">
        <v>12.3</v>
      </c>
      <c r="BH13" s="12">
        <v>17.600000000000001</v>
      </c>
      <c r="BI13" s="12">
        <v>-1.5</v>
      </c>
      <c r="BJ13" s="12">
        <v>4.8</v>
      </c>
      <c r="BK13" s="12">
        <v>-3.4</v>
      </c>
      <c r="BL13" s="12">
        <v>12.4</v>
      </c>
      <c r="BM13" s="12">
        <v>11</v>
      </c>
      <c r="BN13" s="12">
        <v>6.7</v>
      </c>
      <c r="BO13" s="12">
        <v>-4.3</v>
      </c>
      <c r="BP13" s="12">
        <v>18.7</v>
      </c>
      <c r="BQ13" s="12">
        <v>25.4</v>
      </c>
      <c r="BR13" s="12">
        <v>21.3</v>
      </c>
      <c r="BS13" s="12">
        <v>17.2</v>
      </c>
      <c r="BT13" s="12">
        <v>23.4</v>
      </c>
      <c r="BU13" s="12">
        <v>17.899999999999999</v>
      </c>
      <c r="BV13" s="12">
        <v>20</v>
      </c>
      <c r="BW13" s="12">
        <v>18.600000000000001</v>
      </c>
      <c r="BX13" s="12">
        <v>23.7</v>
      </c>
      <c r="BY13" s="12">
        <v>19.100000000000001</v>
      </c>
      <c r="BZ13" s="12">
        <v>14.2</v>
      </c>
      <c r="CA13" s="12">
        <v>-7.8</v>
      </c>
      <c r="CB13" s="12">
        <v>15.3</v>
      </c>
    </row>
    <row r="14" spans="2:80" x14ac:dyDescent="0.35">
      <c r="B14" s="26" t="s">
        <v>291</v>
      </c>
      <c r="L14" s="26" t="s">
        <v>296</v>
      </c>
      <c r="Q14" s="12">
        <v>-1097.7</v>
      </c>
      <c r="R14" s="12">
        <v>-1300.4000000000001</v>
      </c>
      <c r="S14" s="12">
        <v>556.29999999999995</v>
      </c>
      <c r="T14" s="12">
        <v>619.5</v>
      </c>
      <c r="U14" s="12">
        <v>230.9</v>
      </c>
      <c r="V14" s="12">
        <v>-1549</v>
      </c>
      <c r="W14" s="12">
        <v>-2851</v>
      </c>
      <c r="X14" s="12">
        <v>2608</v>
      </c>
      <c r="Y14" s="12">
        <v>-2809</v>
      </c>
      <c r="Z14" s="12">
        <v>-2527</v>
      </c>
      <c r="AA14" s="12">
        <v>642.9</v>
      </c>
      <c r="AB14" s="12">
        <v>-2528.4</v>
      </c>
      <c r="AC14" s="12">
        <v>16.8</v>
      </c>
      <c r="AD14" s="12">
        <v>-1719.8</v>
      </c>
      <c r="AE14" s="12">
        <v>-1997.1</v>
      </c>
      <c r="AF14" s="12">
        <v>-2261.6</v>
      </c>
      <c r="AG14" s="12">
        <v>436.3</v>
      </c>
      <c r="AH14" s="12">
        <v>-171.1</v>
      </c>
      <c r="AI14" s="12">
        <v>-120.8</v>
      </c>
      <c r="AJ14" s="12">
        <v>-32.299999999999997</v>
      </c>
      <c r="AK14" s="12">
        <v>580.20000000000005</v>
      </c>
      <c r="AL14" s="12">
        <v>-308.89999999999998</v>
      </c>
      <c r="AM14" s="12">
        <v>-1272</v>
      </c>
      <c r="AN14" s="12">
        <v>220.8</v>
      </c>
      <c r="AO14" s="12">
        <v>63.9</v>
      </c>
      <c r="AP14" s="12">
        <v>488</v>
      </c>
      <c r="AQ14" s="12">
        <v>-406.3</v>
      </c>
      <c r="AR14" s="12">
        <v>232.7</v>
      </c>
      <c r="AS14" s="12">
        <v>-30.2</v>
      </c>
      <c r="AT14" s="12">
        <v>65.900000000000006</v>
      </c>
      <c r="AU14" s="12">
        <v>309.5</v>
      </c>
      <c r="AV14" s="12">
        <v>757.1</v>
      </c>
      <c r="AW14" s="12">
        <v>-1130</v>
      </c>
      <c r="AX14" s="12">
        <v>-2134</v>
      </c>
      <c r="AY14" s="12">
        <v>-354.9</v>
      </c>
      <c r="AZ14" s="12">
        <v>-673</v>
      </c>
      <c r="BA14" s="12">
        <v>631</v>
      </c>
      <c r="BB14" s="12">
        <v>-245</v>
      </c>
      <c r="BC14" s="12">
        <v>-145</v>
      </c>
      <c r="BD14" s="12">
        <v>-96</v>
      </c>
      <c r="BE14" s="12">
        <v>-19.3</v>
      </c>
      <c r="BF14" s="12">
        <v>-197</v>
      </c>
      <c r="BG14" s="12">
        <v>-433</v>
      </c>
      <c r="BH14" s="12">
        <v>-75.3</v>
      </c>
      <c r="BI14" s="12">
        <v>-435.3</v>
      </c>
      <c r="BJ14" s="12">
        <v>-309.39999999999998</v>
      </c>
      <c r="BK14" s="12">
        <v>-715.1</v>
      </c>
      <c r="BL14" s="12">
        <v>-41.4</v>
      </c>
      <c r="BM14" s="12">
        <v>33.1</v>
      </c>
      <c r="BN14" s="12">
        <v>-516.5</v>
      </c>
      <c r="BO14" s="12">
        <v>-358.7</v>
      </c>
      <c r="BP14" s="12">
        <v>69.400000000000006</v>
      </c>
      <c r="BQ14" s="12">
        <v>132.19999999999999</v>
      </c>
      <c r="BR14" s="12">
        <v>110</v>
      </c>
      <c r="BS14" s="12">
        <v>-51.9</v>
      </c>
      <c r="BT14" s="12">
        <v>23.9</v>
      </c>
      <c r="BU14" s="12">
        <v>397.8</v>
      </c>
      <c r="BV14" s="12">
        <v>77.900000000000006</v>
      </c>
      <c r="BW14" s="12">
        <v>353.7</v>
      </c>
      <c r="BX14" s="12">
        <v>61.4</v>
      </c>
      <c r="BY14" s="12">
        <v>-541.6</v>
      </c>
      <c r="BZ14" s="12">
        <v>-510.7</v>
      </c>
      <c r="CA14" s="12">
        <v>-166.5</v>
      </c>
      <c r="CB14" s="12">
        <v>-20.5</v>
      </c>
    </row>
    <row r="15" spans="2:80" x14ac:dyDescent="0.35">
      <c r="B15" s="31" t="s">
        <v>299</v>
      </c>
      <c r="L15" s="31" t="s">
        <v>300</v>
      </c>
      <c r="Q15" s="56"/>
      <c r="R15" s="56"/>
      <c r="S15" s="56"/>
      <c r="T15" s="56"/>
      <c r="U15" s="44"/>
      <c r="V15" s="12"/>
      <c r="W15" s="12"/>
      <c r="X15" s="28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</row>
    <row r="16" spans="2:80" x14ac:dyDescent="0.35">
      <c r="B16" s="26" t="s">
        <v>301</v>
      </c>
      <c r="L16" s="26" t="s">
        <v>302</v>
      </c>
      <c r="Q16" s="12">
        <v>782.5</v>
      </c>
      <c r="R16" s="12">
        <v>993.7</v>
      </c>
      <c r="S16" s="12">
        <v>713.6</v>
      </c>
      <c r="T16" s="12">
        <v>805.7</v>
      </c>
      <c r="U16" s="12">
        <v>592.5</v>
      </c>
      <c r="V16" s="29">
        <v>587.70000000000005</v>
      </c>
      <c r="W16" s="29">
        <v>820.5</v>
      </c>
      <c r="X16" s="29">
        <v>531.1</v>
      </c>
      <c r="Y16" s="29">
        <v>859.9</v>
      </c>
      <c r="Z16" s="29">
        <v>1441.5</v>
      </c>
      <c r="AA16" s="29">
        <v>1097.0999999999999</v>
      </c>
      <c r="AB16" s="29">
        <v>1254.9000000000001</v>
      </c>
      <c r="AC16" s="29">
        <v>1836.8</v>
      </c>
      <c r="AD16" s="29">
        <v>1451.4</v>
      </c>
      <c r="AE16" s="29">
        <v>2769.4</v>
      </c>
      <c r="AF16" s="29">
        <v>2992.3</v>
      </c>
      <c r="AG16" s="29">
        <v>3043.5</v>
      </c>
      <c r="AH16" s="29">
        <v>2856.6</v>
      </c>
      <c r="AI16" s="29">
        <v>2382.6</v>
      </c>
      <c r="AJ16" s="29">
        <v>2705</v>
      </c>
      <c r="AK16" s="29">
        <v>2126.6999999999998</v>
      </c>
      <c r="AL16" s="29">
        <v>1933.8</v>
      </c>
      <c r="AM16" s="29">
        <v>2097.5</v>
      </c>
      <c r="AN16" s="29">
        <v>2096.3000000000002</v>
      </c>
      <c r="AO16" s="29">
        <v>2250.5</v>
      </c>
      <c r="AP16" s="29">
        <v>1156.3</v>
      </c>
      <c r="AQ16" s="29">
        <v>910.6</v>
      </c>
      <c r="AR16" s="29">
        <v>694.5</v>
      </c>
      <c r="AS16" s="29">
        <v>1162.2</v>
      </c>
      <c r="AT16" s="29">
        <v>1148.0999999999999</v>
      </c>
      <c r="AU16" s="29">
        <v>1365.2</v>
      </c>
      <c r="AV16" s="29">
        <v>1815.1</v>
      </c>
      <c r="AW16" s="29">
        <v>2299.5</v>
      </c>
      <c r="AX16" s="29">
        <v>3073.3</v>
      </c>
      <c r="AY16" s="29">
        <v>2055.1</v>
      </c>
      <c r="AZ16" s="29">
        <v>2395.8000000000002</v>
      </c>
      <c r="BA16" s="29">
        <v>2527.1</v>
      </c>
      <c r="BB16" s="29">
        <v>2716.5</v>
      </c>
      <c r="BC16" s="29">
        <v>2820.3</v>
      </c>
      <c r="BD16" s="29">
        <v>2822.4</v>
      </c>
      <c r="BE16" s="29">
        <v>3045.7</v>
      </c>
      <c r="BF16" s="29">
        <v>2930.7</v>
      </c>
      <c r="BG16" s="29">
        <v>2767.1</v>
      </c>
      <c r="BH16" s="29">
        <v>1619.7</v>
      </c>
      <c r="BI16" s="29">
        <v>1585.1</v>
      </c>
      <c r="BJ16" s="29">
        <v>1879.2</v>
      </c>
      <c r="BK16" s="29">
        <v>1967.9</v>
      </c>
      <c r="BL16" s="29">
        <v>2156.6999999999998</v>
      </c>
      <c r="BM16" s="29">
        <v>2348.5</v>
      </c>
      <c r="BN16" s="29">
        <v>2126.6999999999998</v>
      </c>
      <c r="BO16" s="29">
        <v>2067.1999999999998</v>
      </c>
      <c r="BP16" s="29">
        <v>1847.1</v>
      </c>
      <c r="BQ16" s="29">
        <v>1978.6</v>
      </c>
      <c r="BR16" s="29">
        <v>1767.7</v>
      </c>
      <c r="BS16" s="29">
        <v>1589.3</v>
      </c>
      <c r="BT16" s="29">
        <v>1496.1</v>
      </c>
      <c r="BU16" s="29">
        <v>1441.7</v>
      </c>
      <c r="BV16" s="29">
        <v>662.8</v>
      </c>
      <c r="BW16" s="29">
        <v>613.70000000000005</v>
      </c>
      <c r="BX16" s="29">
        <v>394.6</v>
      </c>
      <c r="BY16" s="29">
        <v>591.6</v>
      </c>
      <c r="BZ16" s="29">
        <v>723.8</v>
      </c>
      <c r="CA16" s="29">
        <v>737.7</v>
      </c>
      <c r="CB16" s="29">
        <v>1041.9000000000001</v>
      </c>
    </row>
    <row r="17" spans="2:80" x14ac:dyDescent="0.35">
      <c r="B17" s="26" t="s">
        <v>303</v>
      </c>
      <c r="L17" s="26" t="s">
        <v>304</v>
      </c>
      <c r="Q17" s="44"/>
      <c r="R17" s="44">
        <v>0.16824505321349134</v>
      </c>
      <c r="S17" s="44">
        <v>0.15163770121626413</v>
      </c>
      <c r="T17" s="44">
        <v>0.16607434430695919</v>
      </c>
      <c r="U17" s="44">
        <v>0.16657936788400057</v>
      </c>
      <c r="V17" s="28">
        <v>0.20898137630422053</v>
      </c>
      <c r="W17" s="28">
        <v>0.16900000000000001</v>
      </c>
      <c r="X17" s="28">
        <v>0.16400000000000001</v>
      </c>
      <c r="Y17" s="28">
        <v>0.23</v>
      </c>
      <c r="Z17" s="28">
        <v>0.32500000000000001</v>
      </c>
      <c r="AA17" s="28">
        <v>0.33200000000000002</v>
      </c>
      <c r="AB17" s="28">
        <v>0.375</v>
      </c>
      <c r="AC17" s="28">
        <v>0.40400000000000003</v>
      </c>
      <c r="AD17" s="28">
        <v>0.27100000000000002</v>
      </c>
      <c r="AE17" s="28">
        <v>0.3</v>
      </c>
      <c r="AF17" s="28">
        <v>0.27400000000000002</v>
      </c>
      <c r="AG17" s="28">
        <v>0.308</v>
      </c>
      <c r="AH17" s="28">
        <v>0.30399999999999999</v>
      </c>
      <c r="AI17" s="28">
        <v>0.29399999999999998</v>
      </c>
      <c r="AJ17" s="28">
        <v>0.30299999999999999</v>
      </c>
      <c r="AK17" s="28">
        <v>0.186</v>
      </c>
      <c r="AL17" s="28">
        <v>0.17299999999999999</v>
      </c>
      <c r="AM17" s="28">
        <v>0.182</v>
      </c>
      <c r="AN17" s="28">
        <v>0.28499999999999998</v>
      </c>
      <c r="AO17" s="28">
        <v>0.30099999999999999</v>
      </c>
      <c r="AP17" s="28">
        <v>0.13200000000000001</v>
      </c>
      <c r="AQ17" s="28">
        <v>9.1999999999999998E-2</v>
      </c>
      <c r="AR17" s="28">
        <v>7.0999999999999994E-2</v>
      </c>
      <c r="AS17" s="28">
        <v>0.19500000000000001</v>
      </c>
      <c r="AT17" s="28">
        <v>0.21099999999999999</v>
      </c>
      <c r="AU17" s="28">
        <v>0.13700000000000001</v>
      </c>
      <c r="AV17" s="28">
        <v>0.182</v>
      </c>
      <c r="AW17" s="28">
        <v>0.28199999999999997</v>
      </c>
      <c r="AX17" s="28">
        <v>0.312</v>
      </c>
      <c r="AY17" s="28">
        <v>0.20899999999999999</v>
      </c>
      <c r="AZ17" s="28">
        <v>0.23799999999999999</v>
      </c>
      <c r="BA17" s="28">
        <v>0.251</v>
      </c>
      <c r="BB17" s="28">
        <v>0.27</v>
      </c>
      <c r="BC17" s="28">
        <v>0.28699999999999998</v>
      </c>
      <c r="BD17" s="28">
        <v>0.30099999999999999</v>
      </c>
      <c r="BE17" s="28">
        <v>0.34</v>
      </c>
      <c r="BF17" s="28">
        <v>0.35099999999999998</v>
      </c>
      <c r="BG17" s="28">
        <v>0.34100000000000003</v>
      </c>
      <c r="BH17" s="28">
        <v>0.20200000000000001</v>
      </c>
      <c r="BI17" s="28">
        <v>0.19600000000000001</v>
      </c>
      <c r="BJ17" s="28">
        <v>0.22900000000000001</v>
      </c>
      <c r="BK17" s="28">
        <v>0.24399999999999999</v>
      </c>
      <c r="BL17" s="28">
        <v>0.27600000000000002</v>
      </c>
      <c r="BM17" s="28">
        <v>0.311</v>
      </c>
      <c r="BN17" s="28">
        <v>0.30499999999999999</v>
      </c>
      <c r="BO17" s="28">
        <v>0.29199999999999998</v>
      </c>
      <c r="BP17" s="28">
        <v>0.25900000000000001</v>
      </c>
      <c r="BQ17" s="28">
        <v>0.28299999999999997</v>
      </c>
      <c r="BR17" s="28">
        <v>0.26300000000000001</v>
      </c>
      <c r="BS17" s="28">
        <v>0.247</v>
      </c>
      <c r="BT17" s="28">
        <v>0.24</v>
      </c>
      <c r="BU17" s="28">
        <v>0.23899999999999999</v>
      </c>
      <c r="BV17" s="28">
        <v>0.111</v>
      </c>
      <c r="BW17" s="28">
        <v>9.8000000000000004E-2</v>
      </c>
      <c r="BX17" s="28">
        <v>5.0999999999999997E-2</v>
      </c>
      <c r="BY17" s="28">
        <v>9.1999999999999998E-2</v>
      </c>
      <c r="BZ17" s="28">
        <v>0.114</v>
      </c>
      <c r="CA17" s="28">
        <v>0.115</v>
      </c>
      <c r="CB17" s="28">
        <v>0.18</v>
      </c>
    </row>
    <row r="18" spans="2:80" x14ac:dyDescent="0.35">
      <c r="B18" s="26" t="s">
        <v>379</v>
      </c>
      <c r="L18" s="26" t="s">
        <v>380</v>
      </c>
      <c r="Q18" s="29">
        <v>4163.6000000000004</v>
      </c>
      <c r="R18" s="29">
        <v>4729.2323146399995</v>
      </c>
      <c r="S18" s="29">
        <v>4066.3</v>
      </c>
      <c r="T18" s="29">
        <v>4441.6000000000004</v>
      </c>
      <c r="U18" s="29">
        <v>4140</v>
      </c>
      <c r="V18" s="29">
        <v>1539</v>
      </c>
      <c r="W18" s="29">
        <v>1912.4</v>
      </c>
      <c r="X18" s="29">
        <v>1487.5</v>
      </c>
      <c r="Y18" s="29">
        <v>1710.6</v>
      </c>
      <c r="Z18" s="29">
        <v>3080.3</v>
      </c>
      <c r="AA18" s="29">
        <v>1814.5</v>
      </c>
      <c r="AB18" s="29">
        <v>1797.7</v>
      </c>
      <c r="AC18" s="29">
        <v>2576.5</v>
      </c>
      <c r="AD18" s="29">
        <v>2242.3000000000002</v>
      </c>
      <c r="AE18" s="29">
        <v>3305.5</v>
      </c>
      <c r="AF18" s="29">
        <v>4231.1000000000004</v>
      </c>
      <c r="AG18" s="29">
        <v>4273</v>
      </c>
      <c r="AH18" s="29">
        <v>4034.6</v>
      </c>
      <c r="AI18" s="29">
        <v>3664.9</v>
      </c>
      <c r="AJ18" s="29">
        <v>3529.7</v>
      </c>
      <c r="AK18" s="29">
        <v>2980</v>
      </c>
      <c r="AL18" s="29">
        <v>2989.6</v>
      </c>
      <c r="AM18" s="29">
        <v>3020.5</v>
      </c>
      <c r="AN18" s="29">
        <v>3108.2</v>
      </c>
      <c r="AO18" s="29">
        <v>3187</v>
      </c>
      <c r="AP18" s="29">
        <v>2118.1</v>
      </c>
      <c r="AQ18" s="29">
        <v>1770.5</v>
      </c>
      <c r="AR18" s="29">
        <v>1517.2</v>
      </c>
      <c r="AS18" s="29">
        <v>1922.4</v>
      </c>
      <c r="AT18" s="29">
        <v>1829.1</v>
      </c>
      <c r="AU18" s="29">
        <v>2127.8000000000002</v>
      </c>
      <c r="AV18" s="29">
        <v>2329.5</v>
      </c>
      <c r="AW18" s="29">
        <v>2762.1</v>
      </c>
      <c r="AX18" s="29">
        <v>3552.1</v>
      </c>
      <c r="AY18" s="29">
        <v>2505.8000000000002</v>
      </c>
      <c r="AZ18" s="29">
        <v>2843.6</v>
      </c>
      <c r="BA18" s="29">
        <v>2879.4</v>
      </c>
      <c r="BB18" s="29">
        <v>3248.8</v>
      </c>
      <c r="BC18" s="29">
        <v>3287.1</v>
      </c>
      <c r="BD18" s="29">
        <v>3286.1</v>
      </c>
      <c r="BE18" s="29">
        <v>3370.5</v>
      </c>
      <c r="BF18" s="29">
        <v>3299.6</v>
      </c>
      <c r="BG18" s="29">
        <v>3120.5</v>
      </c>
      <c r="BH18" s="29">
        <v>1979.5</v>
      </c>
      <c r="BI18" s="29">
        <v>1910.8</v>
      </c>
      <c r="BJ18" s="29">
        <v>2260.1999999999998</v>
      </c>
      <c r="BK18" s="29">
        <v>2347.1</v>
      </c>
      <c r="BL18" s="29">
        <v>2533.1999999999998</v>
      </c>
      <c r="BM18" s="29">
        <v>2702.6</v>
      </c>
      <c r="BN18" s="29">
        <v>2453.1999999999998</v>
      </c>
      <c r="BO18" s="29">
        <v>2348.3000000000002</v>
      </c>
      <c r="BP18" s="29">
        <v>2107.6</v>
      </c>
      <c r="BQ18" s="29">
        <v>2281.6</v>
      </c>
      <c r="BR18" s="29">
        <v>2084.8000000000002</v>
      </c>
      <c r="BS18" s="29">
        <v>1839.8</v>
      </c>
      <c r="BT18" s="29">
        <v>1814.1</v>
      </c>
      <c r="BU18" s="29">
        <v>3621.2</v>
      </c>
      <c r="BV18" s="29">
        <v>3036</v>
      </c>
      <c r="BW18" s="29">
        <v>3013.6</v>
      </c>
      <c r="BX18" s="29">
        <v>1679.1</v>
      </c>
      <c r="BY18" s="29">
        <v>1893.7</v>
      </c>
      <c r="BZ18" s="29">
        <v>2393.1999999999998</v>
      </c>
      <c r="CA18" s="29">
        <v>2846.9</v>
      </c>
      <c r="CB18" s="29">
        <v>1396.2</v>
      </c>
    </row>
    <row r="19" spans="2:80" x14ac:dyDescent="0.35">
      <c r="B19" s="26" t="s">
        <v>305</v>
      </c>
      <c r="L19" s="26" t="s">
        <v>306</v>
      </c>
      <c r="Q19" s="29">
        <v>19149.249000000003</v>
      </c>
      <c r="R19" s="29">
        <v>19330.779000000002</v>
      </c>
      <c r="S19" s="29">
        <v>20522</v>
      </c>
      <c r="T19" s="29">
        <v>21372.2</v>
      </c>
      <c r="U19" s="29">
        <v>25809.251999999997</v>
      </c>
      <c r="V19" s="29">
        <v>23661.983</v>
      </c>
      <c r="W19" s="29">
        <v>22846.842000000001</v>
      </c>
      <c r="X19" s="29">
        <v>18285.187000000002</v>
      </c>
      <c r="Y19" s="29">
        <v>21169</v>
      </c>
      <c r="Z19" s="29">
        <v>18106</v>
      </c>
      <c r="AA19" s="29">
        <v>15387</v>
      </c>
      <c r="AB19" s="29">
        <v>16056</v>
      </c>
      <c r="AC19" s="29">
        <v>14804</v>
      </c>
      <c r="AD19" s="29">
        <v>15596</v>
      </c>
      <c r="AE19" s="29">
        <v>16250</v>
      </c>
      <c r="AF19" s="29">
        <v>14600</v>
      </c>
      <c r="AG19" s="29">
        <v>12133</v>
      </c>
      <c r="AH19" s="29">
        <v>13949</v>
      </c>
      <c r="AI19" s="29">
        <v>13089</v>
      </c>
      <c r="AJ19" s="29">
        <v>13155</v>
      </c>
      <c r="AK19" s="29">
        <v>6571</v>
      </c>
      <c r="AL19" s="29">
        <v>7474</v>
      </c>
      <c r="AM19" s="29">
        <v>8032</v>
      </c>
      <c r="AN19" s="29">
        <v>7017</v>
      </c>
      <c r="AO19" s="29">
        <v>6668</v>
      </c>
      <c r="AP19" s="29">
        <v>5501</v>
      </c>
      <c r="AQ19" s="29">
        <v>6217</v>
      </c>
      <c r="AR19" s="29">
        <v>6091</v>
      </c>
      <c r="AS19" s="29">
        <v>6379</v>
      </c>
      <c r="AT19" s="29">
        <v>6346</v>
      </c>
      <c r="AU19" s="29">
        <v>6954</v>
      </c>
      <c r="AV19" s="29">
        <v>7867</v>
      </c>
      <c r="AW19" s="29">
        <v>9305</v>
      </c>
      <c r="AX19" s="29">
        <v>9489</v>
      </c>
      <c r="AY19" s="29">
        <v>6848</v>
      </c>
      <c r="AZ19" s="29">
        <v>7125</v>
      </c>
      <c r="BA19" s="29">
        <v>6235</v>
      </c>
      <c r="BB19" s="29">
        <v>6070</v>
      </c>
      <c r="BC19" s="29">
        <v>5407</v>
      </c>
      <c r="BD19" s="29">
        <v>5469</v>
      </c>
      <c r="BE19" s="29">
        <v>5589</v>
      </c>
      <c r="BF19" s="29">
        <v>5505</v>
      </c>
      <c r="BG19" s="29">
        <v>5595</v>
      </c>
      <c r="BH19" s="29">
        <v>5347</v>
      </c>
      <c r="BI19" s="29">
        <v>5191</v>
      </c>
      <c r="BJ19" s="29">
        <v>5259</v>
      </c>
      <c r="BK19" s="29">
        <v>5233</v>
      </c>
      <c r="BL19" s="29">
        <v>4874</v>
      </c>
      <c r="BM19" s="29">
        <v>4991</v>
      </c>
      <c r="BN19" s="29">
        <v>4724</v>
      </c>
      <c r="BO19" s="29">
        <v>4042</v>
      </c>
      <c r="BP19" s="29">
        <v>3605</v>
      </c>
      <c r="BQ19" s="29">
        <v>3741</v>
      </c>
      <c r="BR19" s="29">
        <v>3604</v>
      </c>
      <c r="BS19" s="29">
        <v>3270</v>
      </c>
      <c r="BT19" s="29">
        <v>3236</v>
      </c>
      <c r="BU19" s="29">
        <v>3134</v>
      </c>
      <c r="BV19" s="29">
        <v>3044</v>
      </c>
      <c r="BW19" s="29">
        <v>3197</v>
      </c>
      <c r="BX19" s="29">
        <v>3331</v>
      </c>
      <c r="BY19" s="29">
        <v>3420</v>
      </c>
      <c r="BZ19" s="29">
        <v>2817</v>
      </c>
      <c r="CA19" s="29">
        <v>2200</v>
      </c>
      <c r="CB19" s="29">
        <v>2295</v>
      </c>
    </row>
    <row r="20" spans="2:80" x14ac:dyDescent="0.35">
      <c r="B20" s="26" t="s">
        <v>307</v>
      </c>
      <c r="L20" s="26" t="s">
        <v>308</v>
      </c>
      <c r="Q20" s="29">
        <v>19340.030000000002</v>
      </c>
      <c r="R20" s="29">
        <v>19518.913</v>
      </c>
      <c r="S20" s="29">
        <v>21235.599999999999</v>
      </c>
      <c r="T20" s="29">
        <v>22177.9</v>
      </c>
      <c r="U20" s="29">
        <v>27666.680999999997</v>
      </c>
      <c r="V20" s="29">
        <v>25535.074000000001</v>
      </c>
      <c r="W20" s="29">
        <v>24659.018</v>
      </c>
      <c r="X20" s="29">
        <v>19979.224000000002</v>
      </c>
      <c r="Y20" s="29">
        <v>22494.1</v>
      </c>
      <c r="Z20" s="29">
        <v>18106</v>
      </c>
      <c r="AA20" s="29">
        <v>15387</v>
      </c>
      <c r="AB20" s="29">
        <v>16056</v>
      </c>
      <c r="AC20" s="29">
        <v>14804</v>
      </c>
      <c r="AD20" s="29">
        <v>15596</v>
      </c>
      <c r="AE20" s="29">
        <v>16250</v>
      </c>
      <c r="AF20" s="29">
        <v>14600</v>
      </c>
      <c r="AG20" s="29">
        <v>12133</v>
      </c>
      <c r="AH20" s="29">
        <v>13949</v>
      </c>
      <c r="AI20" s="29">
        <v>13089</v>
      </c>
      <c r="AJ20" s="29">
        <v>13155</v>
      </c>
      <c r="AK20" s="29">
        <v>14361</v>
      </c>
      <c r="AL20" s="29">
        <v>14671</v>
      </c>
      <c r="AM20" s="29">
        <v>14246</v>
      </c>
      <c r="AN20" s="29">
        <v>13112</v>
      </c>
      <c r="AO20" s="29">
        <v>13246</v>
      </c>
      <c r="AP20" s="29">
        <v>11332</v>
      </c>
      <c r="AQ20" s="29">
        <v>11869</v>
      </c>
      <c r="AR20" s="29">
        <v>11891</v>
      </c>
      <c r="AS20" s="29">
        <v>13358</v>
      </c>
      <c r="AT20" s="29">
        <v>15122</v>
      </c>
      <c r="AU20" s="29">
        <v>15714</v>
      </c>
      <c r="AV20" s="29">
        <v>16332</v>
      </c>
      <c r="AW20" s="29">
        <v>17006</v>
      </c>
      <c r="AX20" s="29">
        <v>16071</v>
      </c>
      <c r="AY20" s="29">
        <v>12991</v>
      </c>
      <c r="AZ20" s="29">
        <v>13048</v>
      </c>
      <c r="BA20" s="29">
        <v>12147</v>
      </c>
      <c r="BB20" s="29">
        <v>11920</v>
      </c>
      <c r="BC20" s="29">
        <v>11124</v>
      </c>
      <c r="BD20" s="29">
        <v>10773</v>
      </c>
      <c r="BE20" s="29">
        <v>10484</v>
      </c>
      <c r="BF20" s="29">
        <v>10104</v>
      </c>
      <c r="BG20" s="29">
        <v>10149</v>
      </c>
      <c r="BH20" s="29">
        <v>9944</v>
      </c>
      <c r="BI20" s="29">
        <v>9699</v>
      </c>
      <c r="BJ20" s="29">
        <v>9692</v>
      </c>
      <c r="BK20" s="29">
        <v>9196</v>
      </c>
      <c r="BL20" s="29">
        <v>8503</v>
      </c>
      <c r="BM20" s="29">
        <v>8527</v>
      </c>
      <c r="BN20" s="29">
        <v>8142</v>
      </c>
      <c r="BO20" s="29">
        <v>7612</v>
      </c>
      <c r="BP20" s="29">
        <v>7344</v>
      </c>
      <c r="BQ20" s="29">
        <v>7631</v>
      </c>
      <c r="BR20" s="29">
        <v>7533</v>
      </c>
      <c r="BS20" s="29">
        <v>7352</v>
      </c>
      <c r="BT20" s="29">
        <v>7317</v>
      </c>
      <c r="BU20" s="29">
        <v>7689</v>
      </c>
      <c r="BV20" s="29">
        <v>8051</v>
      </c>
      <c r="BW20" s="29">
        <v>8008</v>
      </c>
      <c r="BX20" s="29">
        <v>8184</v>
      </c>
      <c r="BY20" s="29">
        <v>7936</v>
      </c>
      <c r="BZ20" s="29">
        <v>7034</v>
      </c>
      <c r="CA20" s="29">
        <v>6523</v>
      </c>
      <c r="CB20" s="29">
        <v>6573</v>
      </c>
    </row>
    <row r="21" spans="2:80" x14ac:dyDescent="0.35">
      <c r="B21" s="26" t="s">
        <v>309</v>
      </c>
      <c r="L21" s="26" t="s">
        <v>310</v>
      </c>
      <c r="Q21" s="12">
        <v>4.8</v>
      </c>
      <c r="R21" s="12">
        <v>5.7</v>
      </c>
      <c r="S21" s="12">
        <v>6.9128923431716274</v>
      </c>
      <c r="T21" s="12">
        <v>8.1</v>
      </c>
      <c r="U21" s="12">
        <v>9.6999999999999993</v>
      </c>
      <c r="V21" s="12">
        <v>9.4</v>
      </c>
      <c r="W21" s="12">
        <v>9.9</v>
      </c>
      <c r="X21" s="12">
        <v>10.3</v>
      </c>
      <c r="Y21" s="12">
        <v>10.1</v>
      </c>
      <c r="Z21" s="12">
        <v>11.3</v>
      </c>
      <c r="AA21" s="12">
        <v>10.8</v>
      </c>
      <c r="AB21" s="12">
        <v>12.4</v>
      </c>
      <c r="AC21" s="12">
        <v>6</v>
      </c>
      <c r="AD21" s="12">
        <v>4.4000000000000004</v>
      </c>
      <c r="AE21" s="12">
        <v>5.4</v>
      </c>
      <c r="AF21" s="12">
        <v>3</v>
      </c>
      <c r="AG21" s="12">
        <v>3.1</v>
      </c>
      <c r="AH21" s="12">
        <v>3.6</v>
      </c>
      <c r="AI21" s="12">
        <v>3.8</v>
      </c>
      <c r="AJ21" s="12">
        <v>4.0999999999999996</v>
      </c>
      <c r="AK21" s="12">
        <v>4.5</v>
      </c>
      <c r="AL21" s="12">
        <v>5.3</v>
      </c>
      <c r="AM21" s="12">
        <v>5.0999999999999996</v>
      </c>
      <c r="AN21" s="12">
        <v>4.8</v>
      </c>
      <c r="AO21" s="12">
        <v>5.4</v>
      </c>
      <c r="AP21" s="12">
        <v>5.4</v>
      </c>
      <c r="AQ21" s="12">
        <v>6</v>
      </c>
      <c r="AR21" s="12">
        <v>4.9000000000000004</v>
      </c>
      <c r="AS21" s="12">
        <v>6.2</v>
      </c>
      <c r="AT21" s="12">
        <v>7.2</v>
      </c>
      <c r="AU21" s="12">
        <v>8.4</v>
      </c>
      <c r="AV21" s="12">
        <v>9.4</v>
      </c>
      <c r="AW21" s="12">
        <v>12.7</v>
      </c>
      <c r="AX21" s="12">
        <v>11.3</v>
      </c>
      <c r="AY21" s="12">
        <v>8.6</v>
      </c>
      <c r="AZ21" s="12">
        <v>7.3</v>
      </c>
      <c r="BA21" s="12">
        <v>6.7</v>
      </c>
      <c r="BB21" s="12">
        <v>6.3</v>
      </c>
      <c r="BC21" s="12">
        <v>6.2</v>
      </c>
      <c r="BD21" s="12">
        <v>6.5</v>
      </c>
      <c r="BE21" s="12">
        <v>6.9</v>
      </c>
      <c r="BF21" s="12">
        <v>10.9</v>
      </c>
      <c r="BG21" s="12">
        <v>15.5</v>
      </c>
      <c r="BH21" s="12">
        <v>27.9</v>
      </c>
      <c r="BI21" s="12">
        <v>37.6</v>
      </c>
      <c r="BJ21" s="12">
        <v>17.7</v>
      </c>
      <c r="BK21" s="12">
        <v>16</v>
      </c>
      <c r="BL21" s="12">
        <v>14.9</v>
      </c>
      <c r="BM21" s="12">
        <v>13</v>
      </c>
      <c r="BN21" s="12">
        <v>9.1999999999999993</v>
      </c>
      <c r="BO21" s="12">
        <v>6.7</v>
      </c>
      <c r="BP21" s="12">
        <v>4.9000000000000004</v>
      </c>
      <c r="BQ21" s="12">
        <v>5</v>
      </c>
      <c r="BR21" s="12">
        <v>5.6</v>
      </c>
      <c r="BS21" s="12">
        <v>5.8</v>
      </c>
      <c r="BT21" s="12">
        <v>5.8</v>
      </c>
      <c r="BU21" s="12">
        <v>6.4</v>
      </c>
      <c r="BV21" s="12">
        <v>6.6</v>
      </c>
      <c r="BW21" s="12">
        <v>6.9</v>
      </c>
      <c r="BX21" s="12">
        <v>10.3</v>
      </c>
      <c r="BY21" s="12">
        <v>11.6</v>
      </c>
      <c r="BZ21" s="12">
        <v>14.2</v>
      </c>
      <c r="CA21" s="12">
        <v>15.4</v>
      </c>
      <c r="CB21" s="12">
        <v>10.8</v>
      </c>
    </row>
    <row r="22" spans="2:80" x14ac:dyDescent="0.35">
      <c r="B22" s="26" t="s">
        <v>311</v>
      </c>
      <c r="L22" s="26" t="s">
        <v>312</v>
      </c>
      <c r="Q22" s="29">
        <v>18557.599999999999</v>
      </c>
      <c r="R22" s="29">
        <v>18525.2</v>
      </c>
      <c r="S22" s="29">
        <v>20522</v>
      </c>
      <c r="T22" s="29">
        <v>21372.2</v>
      </c>
      <c r="U22" s="29">
        <v>27074.2</v>
      </c>
      <c r="V22" s="29">
        <v>24947</v>
      </c>
      <c r="W22" s="29">
        <v>23838</v>
      </c>
      <c r="X22" s="29">
        <v>21963</v>
      </c>
      <c r="Y22" s="29">
        <v>20309</v>
      </c>
      <c r="Z22" s="29">
        <v>16665</v>
      </c>
      <c r="AA22" s="29">
        <v>14290</v>
      </c>
      <c r="AB22" s="29">
        <v>14801</v>
      </c>
      <c r="AC22" s="29">
        <v>12968</v>
      </c>
      <c r="AD22" s="29">
        <v>14145</v>
      </c>
      <c r="AE22" s="29">
        <v>13480</v>
      </c>
      <c r="AF22" s="29">
        <v>11607</v>
      </c>
      <c r="AG22" s="29">
        <v>9089</v>
      </c>
      <c r="AH22" s="29">
        <v>11093</v>
      </c>
      <c r="AI22" s="29">
        <v>10706</v>
      </c>
      <c r="AJ22" s="29">
        <v>10450</v>
      </c>
      <c r="AK22" s="29">
        <v>4445</v>
      </c>
      <c r="AL22" s="29">
        <v>5540</v>
      </c>
      <c r="AM22" s="29">
        <v>5423</v>
      </c>
      <c r="AN22" s="29">
        <v>4480</v>
      </c>
      <c r="AO22" s="29">
        <v>4417</v>
      </c>
      <c r="AP22" s="29">
        <v>4345</v>
      </c>
      <c r="AQ22" s="29">
        <v>4868</v>
      </c>
      <c r="AR22" s="29">
        <v>5396</v>
      </c>
      <c r="AS22" s="29">
        <v>5217</v>
      </c>
      <c r="AT22" s="29">
        <v>5198</v>
      </c>
      <c r="AU22" s="29">
        <v>5588</v>
      </c>
      <c r="AV22" s="29">
        <v>6052</v>
      </c>
      <c r="AW22" s="29">
        <v>7006</v>
      </c>
      <c r="AX22" s="29">
        <v>6416</v>
      </c>
      <c r="AY22" s="29">
        <v>4790</v>
      </c>
      <c r="AZ22" s="29">
        <v>4729</v>
      </c>
      <c r="BA22" s="29">
        <v>3708</v>
      </c>
      <c r="BB22" s="29">
        <v>3353</v>
      </c>
      <c r="BC22" s="29">
        <v>2587</v>
      </c>
      <c r="BD22" s="29">
        <v>2646</v>
      </c>
      <c r="BE22" s="29">
        <v>2544</v>
      </c>
      <c r="BF22" s="29">
        <v>2574</v>
      </c>
      <c r="BG22" s="29">
        <v>2827</v>
      </c>
      <c r="BH22" s="29">
        <v>3727</v>
      </c>
      <c r="BI22" s="29">
        <v>3606</v>
      </c>
      <c r="BJ22" s="29">
        <v>3380</v>
      </c>
      <c r="BK22" s="29">
        <v>3265</v>
      </c>
      <c r="BL22" s="29">
        <v>2717</v>
      </c>
      <c r="BM22" s="29">
        <v>2643</v>
      </c>
      <c r="BN22" s="29">
        <v>2537</v>
      </c>
      <c r="BO22" s="29">
        <v>1966</v>
      </c>
      <c r="BP22" s="29">
        <v>1758</v>
      </c>
      <c r="BQ22" s="29">
        <v>1763</v>
      </c>
      <c r="BR22" s="29">
        <v>1836</v>
      </c>
      <c r="BS22" s="29">
        <v>1681</v>
      </c>
      <c r="BT22" s="29">
        <v>1740</v>
      </c>
      <c r="BU22" s="29">
        <v>1692</v>
      </c>
      <c r="BV22" s="29">
        <v>2382</v>
      </c>
      <c r="BW22" s="29">
        <v>2583</v>
      </c>
      <c r="BX22" s="29">
        <v>2936</v>
      </c>
      <c r="BY22" s="29">
        <v>2828</v>
      </c>
      <c r="BZ22" s="29">
        <v>2097</v>
      </c>
      <c r="CA22" s="29">
        <v>1525</v>
      </c>
      <c r="CB22" s="29">
        <v>1301</v>
      </c>
    </row>
    <row r="23" spans="2:80" x14ac:dyDescent="0.35">
      <c r="B23" s="26" t="s">
        <v>313</v>
      </c>
      <c r="L23" s="26" t="s">
        <v>314</v>
      </c>
      <c r="Q23" s="12">
        <v>3.6627657783437697</v>
      </c>
      <c r="R23" s="12">
        <v>5.5</v>
      </c>
      <c r="S23" s="12">
        <v>6.7381232321304561</v>
      </c>
      <c r="T23" s="12">
        <v>7.9</v>
      </c>
      <c r="U23" s="12">
        <v>9.5</v>
      </c>
      <c r="V23" s="12">
        <v>9.1</v>
      </c>
      <c r="W23" s="12">
        <v>9.5</v>
      </c>
      <c r="X23" s="12">
        <v>10.1</v>
      </c>
      <c r="Y23" s="12">
        <v>9.6999999999999993</v>
      </c>
      <c r="Z23" s="12">
        <v>10</v>
      </c>
      <c r="AA23" s="12">
        <v>10.1</v>
      </c>
      <c r="AB23" s="12">
        <v>11.4</v>
      </c>
      <c r="AC23" s="12">
        <v>5.3</v>
      </c>
      <c r="AD23" s="12">
        <v>4</v>
      </c>
      <c r="AE23" s="12">
        <v>4.5</v>
      </c>
      <c r="AF23" s="12">
        <v>2.4</v>
      </c>
      <c r="AG23" s="12">
        <v>2.4</v>
      </c>
      <c r="AH23" s="12">
        <v>2.9</v>
      </c>
      <c r="AI23" s="12">
        <v>3.1</v>
      </c>
      <c r="AJ23" s="12">
        <v>3.3</v>
      </c>
      <c r="AK23" s="12">
        <v>3.8</v>
      </c>
      <c r="AL23" s="12">
        <v>4.5999999999999996</v>
      </c>
      <c r="AM23" s="12">
        <v>4.3</v>
      </c>
      <c r="AN23" s="12">
        <v>4</v>
      </c>
      <c r="AO23" s="12">
        <v>4.5</v>
      </c>
      <c r="AP23" s="12">
        <v>4.8</v>
      </c>
      <c r="AQ23" s="12">
        <v>5.5</v>
      </c>
      <c r="AR23" s="12">
        <v>4.5999999999999996</v>
      </c>
      <c r="AS23" s="12">
        <v>5.7</v>
      </c>
      <c r="AT23" s="12">
        <v>6.7</v>
      </c>
      <c r="AU23" s="12">
        <v>7.6</v>
      </c>
      <c r="AV23" s="12">
        <v>8.3000000000000007</v>
      </c>
      <c r="AW23" s="12">
        <v>11</v>
      </c>
      <c r="AX23" s="12">
        <v>9.1999999999999993</v>
      </c>
      <c r="AY23" s="12">
        <v>7.3</v>
      </c>
      <c r="AZ23" s="12">
        <v>6</v>
      </c>
      <c r="BA23" s="12">
        <v>5.3</v>
      </c>
      <c r="BB23" s="12">
        <v>4.9000000000000004</v>
      </c>
      <c r="BC23" s="12">
        <v>4.5999999999999996</v>
      </c>
      <c r="BD23" s="12">
        <v>4.8</v>
      </c>
      <c r="BE23" s="12">
        <v>4.9000000000000004</v>
      </c>
      <c r="BF23" s="12">
        <v>7.7</v>
      </c>
      <c r="BG23" s="12">
        <v>11.3</v>
      </c>
      <c r="BH23" s="12">
        <v>23.3</v>
      </c>
      <c r="BI23" s="12">
        <v>31.4</v>
      </c>
      <c r="BJ23" s="12">
        <v>14.3</v>
      </c>
      <c r="BK23" s="12">
        <v>12.6</v>
      </c>
      <c r="BL23" s="12">
        <v>11.1</v>
      </c>
      <c r="BM23" s="12">
        <v>9.4</v>
      </c>
      <c r="BN23" s="12">
        <v>6.7</v>
      </c>
      <c r="BO23" s="12">
        <v>4.8</v>
      </c>
      <c r="BP23" s="12">
        <v>3.7</v>
      </c>
      <c r="BQ23" s="12">
        <v>3.7</v>
      </c>
      <c r="BR23" s="12">
        <v>4.3</v>
      </c>
      <c r="BS23" s="12">
        <v>4.5</v>
      </c>
      <c r="BT23" s="12">
        <v>4.5999999999999996</v>
      </c>
      <c r="BU23" s="12">
        <v>5.2</v>
      </c>
      <c r="BV23" s="12">
        <v>6.1</v>
      </c>
      <c r="BW23" s="12">
        <v>6.3</v>
      </c>
      <c r="BX23" s="12">
        <v>9.8000000000000007</v>
      </c>
      <c r="BY23" s="12">
        <v>10.8</v>
      </c>
      <c r="BZ23" s="12">
        <v>12.7</v>
      </c>
      <c r="CA23" s="12">
        <v>13.8</v>
      </c>
      <c r="CB23" s="12">
        <v>9.1</v>
      </c>
    </row>
    <row r="25" spans="2:80" x14ac:dyDescent="0.35">
      <c r="B25" t="s">
        <v>376</v>
      </c>
      <c r="S25" s="91"/>
    </row>
    <row r="26" spans="2:80" ht="14.5" customHeight="1" x14ac:dyDescent="0.35"/>
    <row r="27" spans="2:80" ht="101.15" customHeight="1" x14ac:dyDescent="0.35">
      <c r="B27" s="95" t="s">
        <v>377</v>
      </c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</row>
    <row r="29" spans="2:80" ht="101.15" customHeight="1" x14ac:dyDescent="0.35">
      <c r="B29" s="95" t="s">
        <v>378</v>
      </c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</row>
    <row r="30" spans="2:80" x14ac:dyDescent="0.35">
      <c r="B30" s="49"/>
    </row>
    <row r="31" spans="2:80" x14ac:dyDescent="0.35">
      <c r="B31" s="49"/>
    </row>
    <row r="32" spans="2:80" x14ac:dyDescent="0.35">
      <c r="B32" s="49"/>
    </row>
    <row r="33" spans="2:2" x14ac:dyDescent="0.35">
      <c r="B33" s="51"/>
    </row>
    <row r="34" spans="2:2" x14ac:dyDescent="0.35">
      <c r="B34" s="49"/>
    </row>
    <row r="35" spans="2:2" x14ac:dyDescent="0.35">
      <c r="B35" s="49"/>
    </row>
    <row r="36" spans="2:2" x14ac:dyDescent="0.35">
      <c r="B36" s="49"/>
    </row>
    <row r="37" spans="2:2" x14ac:dyDescent="0.35">
      <c r="B37" s="49"/>
    </row>
    <row r="38" spans="2:2" x14ac:dyDescent="0.35">
      <c r="B38" s="49"/>
    </row>
    <row r="40" spans="2:2" x14ac:dyDescent="0.35">
      <c r="B40" s="50"/>
    </row>
  </sheetData>
  <mergeCells count="2">
    <mergeCell ref="B27:O27"/>
    <mergeCell ref="B29:O29"/>
  </mergeCells>
  <phoneticPr fontId="6" type="noConversion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2EA8-5E6C-44FF-99F4-2DEB9C98E317}">
  <sheetPr>
    <tabColor rgb="FFFF5A00"/>
  </sheetPr>
  <dimension ref="B4:CB36"/>
  <sheetViews>
    <sheetView showGridLines="0" zoomScale="80" zoomScaleNormal="80" workbookViewId="0">
      <pane xSplit="16" ySplit="8" topLeftCell="Q9" activePane="bottomRight" state="frozen"/>
      <selection pane="topRight" activeCell="Q1" sqref="Q1"/>
      <selection pane="bottomLeft" activeCell="A9" sqref="A9"/>
      <selection pane="bottomRight" activeCell="A8" sqref="A8"/>
    </sheetView>
  </sheetViews>
  <sheetFormatPr defaultRowHeight="14.5" x14ac:dyDescent="0.35"/>
  <cols>
    <col min="1" max="1" width="2.7265625" customWidth="1"/>
    <col min="2" max="2" width="11.453125" bestFit="1" customWidth="1"/>
    <col min="3" max="3" width="15.1796875" customWidth="1"/>
    <col min="4" max="10" width="2.54296875" customWidth="1"/>
    <col min="11" max="11" width="14.54296875" customWidth="1"/>
    <col min="16" max="16" width="15.1796875" customWidth="1"/>
    <col min="17" max="21" width="13.453125" customWidth="1"/>
    <col min="22" max="22" width="13.54296875" bestFit="1" customWidth="1"/>
    <col min="23" max="80" width="13.54296875" customWidth="1"/>
  </cols>
  <sheetData>
    <row r="4" spans="2:80" x14ac:dyDescent="0.35">
      <c r="L4" s="1"/>
    </row>
    <row r="8" spans="2:80" x14ac:dyDescent="0.35">
      <c r="B8" s="5" t="s">
        <v>185</v>
      </c>
      <c r="L8" s="4" t="s">
        <v>186</v>
      </c>
      <c r="Q8" s="9" t="s">
        <v>441</v>
      </c>
      <c r="R8" s="9" t="s">
        <v>440</v>
      </c>
      <c r="S8" s="9" t="s">
        <v>439</v>
      </c>
      <c r="T8" s="9" t="s">
        <v>438</v>
      </c>
      <c r="U8" s="9" t="s">
        <v>435</v>
      </c>
      <c r="V8" s="9" t="s">
        <v>64</v>
      </c>
      <c r="W8" s="9" t="s">
        <v>315</v>
      </c>
      <c r="X8" s="9" t="s">
        <v>319</v>
      </c>
      <c r="Y8" s="9" t="s">
        <v>320</v>
      </c>
      <c r="Z8" s="9" t="s">
        <v>321</v>
      </c>
      <c r="AA8" s="9" t="s">
        <v>322</v>
      </c>
      <c r="AB8" s="9" t="s">
        <v>323</v>
      </c>
      <c r="AC8" s="9" t="s">
        <v>324</v>
      </c>
      <c r="AD8" s="9" t="s">
        <v>325</v>
      </c>
      <c r="AE8" s="9" t="s">
        <v>326</v>
      </c>
      <c r="AF8" s="9" t="s">
        <v>327</v>
      </c>
      <c r="AG8" s="9" t="s">
        <v>328</v>
      </c>
      <c r="AH8" s="9" t="s">
        <v>329</v>
      </c>
      <c r="AI8" s="9" t="s">
        <v>330</v>
      </c>
      <c r="AJ8" s="9" t="s">
        <v>331</v>
      </c>
      <c r="AK8" s="9" t="s">
        <v>332</v>
      </c>
      <c r="AL8" s="9" t="s">
        <v>333</v>
      </c>
      <c r="AM8" s="9" t="s">
        <v>334</v>
      </c>
      <c r="AN8" s="9" t="s">
        <v>335</v>
      </c>
      <c r="AO8" s="9" t="s">
        <v>336</v>
      </c>
      <c r="AP8" s="9" t="s">
        <v>337</v>
      </c>
      <c r="AQ8" s="9" t="s">
        <v>338</v>
      </c>
      <c r="AR8" s="9" t="s">
        <v>339</v>
      </c>
      <c r="AS8" s="9" t="s">
        <v>340</v>
      </c>
      <c r="AT8" s="9" t="s">
        <v>341</v>
      </c>
      <c r="AU8" s="9" t="s">
        <v>342</v>
      </c>
      <c r="AV8" s="9" t="s">
        <v>343</v>
      </c>
      <c r="AW8" s="9" t="s">
        <v>344</v>
      </c>
      <c r="AX8" s="9" t="s">
        <v>345</v>
      </c>
      <c r="AY8" s="9" t="s">
        <v>346</v>
      </c>
      <c r="AZ8" s="9" t="s">
        <v>347</v>
      </c>
      <c r="BA8" s="9" t="s">
        <v>348</v>
      </c>
      <c r="BB8" s="9" t="s">
        <v>349</v>
      </c>
      <c r="BC8" s="9" t="s">
        <v>350</v>
      </c>
      <c r="BD8" s="9" t="s">
        <v>351</v>
      </c>
      <c r="BE8" s="9" t="s">
        <v>352</v>
      </c>
      <c r="BF8" s="9" t="s">
        <v>353</v>
      </c>
      <c r="BG8" s="9" t="s">
        <v>354</v>
      </c>
      <c r="BH8" s="9" t="s">
        <v>355</v>
      </c>
      <c r="BI8" s="9" t="s">
        <v>356</v>
      </c>
      <c r="BJ8" s="9" t="s">
        <v>357</v>
      </c>
      <c r="BK8" s="9" t="s">
        <v>358</v>
      </c>
      <c r="BL8" s="9" t="s">
        <v>359</v>
      </c>
      <c r="BM8" s="9" t="s">
        <v>360</v>
      </c>
      <c r="BN8" s="9" t="s">
        <v>361</v>
      </c>
      <c r="BO8" s="9" t="s">
        <v>362</v>
      </c>
      <c r="BP8" s="9" t="s">
        <v>363</v>
      </c>
      <c r="BQ8" s="9" t="s">
        <v>364</v>
      </c>
      <c r="BR8" s="9" t="s">
        <v>365</v>
      </c>
      <c r="BS8" s="9" t="s">
        <v>366</v>
      </c>
      <c r="BT8" s="9" t="s">
        <v>367</v>
      </c>
      <c r="BU8" s="9" t="s">
        <v>368</v>
      </c>
      <c r="BV8" s="9" t="s">
        <v>369</v>
      </c>
      <c r="BW8" s="9" t="s">
        <v>370</v>
      </c>
      <c r="BX8" s="9" t="s">
        <v>371</v>
      </c>
      <c r="BY8" s="9" t="s">
        <v>372</v>
      </c>
      <c r="BZ8" s="9" t="s">
        <v>373</v>
      </c>
      <c r="CA8" s="9" t="s">
        <v>374</v>
      </c>
      <c r="CB8" s="9" t="s">
        <v>375</v>
      </c>
    </row>
    <row r="9" spans="2:80" x14ac:dyDescent="0.35">
      <c r="B9" s="26" t="s">
        <v>187</v>
      </c>
      <c r="L9" s="25" t="s">
        <v>204</v>
      </c>
      <c r="Q9" s="12">
        <v>4741.7550000000001</v>
      </c>
      <c r="R9" s="12">
        <v>4252.8540000000003</v>
      </c>
      <c r="S9" s="12">
        <v>3720.3</v>
      </c>
      <c r="T9" s="12">
        <v>4536.6000000000004</v>
      </c>
      <c r="U9" s="12">
        <v>4385.8999999999996</v>
      </c>
      <c r="V9" s="12">
        <v>3759.6819999999998</v>
      </c>
      <c r="W9" s="12">
        <v>2995.692</v>
      </c>
      <c r="X9" s="12">
        <v>3011.8</v>
      </c>
      <c r="Y9" s="12">
        <v>2808.8530000000001</v>
      </c>
      <c r="Z9" s="12">
        <v>1767.43</v>
      </c>
      <c r="AA9" s="12">
        <v>887.57399999999996</v>
      </c>
      <c r="AB9" s="12">
        <v>1416.278</v>
      </c>
      <c r="AC9" s="12">
        <v>1719.6605194099998</v>
      </c>
      <c r="AD9" s="12">
        <v>879.02599999999995</v>
      </c>
      <c r="AE9" s="12">
        <v>243.303</v>
      </c>
      <c r="AF9" s="12">
        <v>2941.3</v>
      </c>
      <c r="AG9" s="12">
        <v>3584.5</v>
      </c>
      <c r="AH9" s="12">
        <v>3500.9870000000001</v>
      </c>
      <c r="AI9" s="12">
        <v>2958.6</v>
      </c>
      <c r="AJ9" s="12">
        <v>3033</v>
      </c>
      <c r="AK9" s="12">
        <v>2985.2</v>
      </c>
      <c r="AL9" s="12">
        <v>2703.2</v>
      </c>
      <c r="AM9" s="12">
        <v>2146.1999999999998</v>
      </c>
      <c r="AN9" s="12">
        <v>2798.9</v>
      </c>
      <c r="AO9" s="12">
        <v>2608.1999999999998</v>
      </c>
      <c r="AP9" s="12">
        <v>2394.6999999999998</v>
      </c>
      <c r="AQ9" s="12">
        <v>1886.3</v>
      </c>
      <c r="AR9" s="12">
        <v>2296.6999999999998</v>
      </c>
      <c r="AS9" s="12">
        <v>2342.3000000000002</v>
      </c>
      <c r="AT9" s="12">
        <v>2099</v>
      </c>
      <c r="AU9" s="12">
        <v>1791</v>
      </c>
      <c r="AV9" s="12">
        <v>2438.8000000000002</v>
      </c>
      <c r="AW9" s="12">
        <v>2326.1999999999998</v>
      </c>
      <c r="AX9" s="12">
        <v>2183</v>
      </c>
      <c r="AY9" s="12">
        <v>1846.8</v>
      </c>
      <c r="AZ9" s="12">
        <v>2227.5</v>
      </c>
      <c r="BA9" s="12">
        <v>2440.8000000000002</v>
      </c>
      <c r="BB9" s="12">
        <v>2189.3000000000002</v>
      </c>
      <c r="BC9" s="12">
        <v>2131.4090000000001</v>
      </c>
      <c r="BD9" s="12">
        <v>2284.288</v>
      </c>
      <c r="BE9" s="12">
        <v>2451.3510000000001</v>
      </c>
      <c r="BF9" s="12">
        <v>2042.1420000000001</v>
      </c>
      <c r="BG9" s="12">
        <v>1722.5609999999999</v>
      </c>
      <c r="BH9" s="12">
        <v>1906.107</v>
      </c>
      <c r="BI9" s="12">
        <v>1873.673</v>
      </c>
      <c r="BJ9" s="12">
        <v>1760.05</v>
      </c>
      <c r="BK9" s="12">
        <v>1602.2</v>
      </c>
      <c r="BL9" s="12">
        <v>1924.2539999999999</v>
      </c>
      <c r="BM9" s="12">
        <v>1998.0239999999999</v>
      </c>
      <c r="BN9" s="12">
        <v>1632.5722000000001</v>
      </c>
      <c r="BO9" s="12">
        <v>1378.585</v>
      </c>
      <c r="BP9" s="12">
        <v>1703.848</v>
      </c>
      <c r="BQ9" s="12">
        <v>1697.951</v>
      </c>
      <c r="BR9" s="12">
        <v>1601.145</v>
      </c>
      <c r="BS9" s="12">
        <v>1410.6790000000001</v>
      </c>
      <c r="BT9" s="12">
        <v>1567.8820000000001</v>
      </c>
      <c r="BU9" s="12">
        <v>1405.13</v>
      </c>
      <c r="BV9" s="12">
        <v>1268.5129999999999</v>
      </c>
      <c r="BW9" s="12">
        <v>1246.451</v>
      </c>
      <c r="BX9" s="12">
        <v>1386.4359999999999</v>
      </c>
      <c r="BY9" s="12">
        <v>1440.3679999999999</v>
      </c>
      <c r="BZ9" s="12">
        <v>1610.3130000000001</v>
      </c>
      <c r="CA9" s="12">
        <v>1340.087</v>
      </c>
      <c r="CB9" s="12">
        <v>1499.336</v>
      </c>
    </row>
    <row r="10" spans="2:80" x14ac:dyDescent="0.35">
      <c r="B10" s="26" t="s">
        <v>206</v>
      </c>
      <c r="L10" s="26" t="s">
        <v>205</v>
      </c>
      <c r="Q10" s="12">
        <v>100.54301075268818</v>
      </c>
      <c r="R10" s="12">
        <v>108</v>
      </c>
      <c r="S10" s="12">
        <v>109</v>
      </c>
      <c r="T10" s="12">
        <v>110</v>
      </c>
      <c r="U10" s="12">
        <v>110</v>
      </c>
      <c r="V10" s="12">
        <v>102</v>
      </c>
      <c r="W10" s="12">
        <v>98</v>
      </c>
      <c r="X10" s="12">
        <v>101</v>
      </c>
      <c r="Y10" s="12">
        <v>84</v>
      </c>
      <c r="Z10" s="12">
        <v>76</v>
      </c>
      <c r="AA10" s="12">
        <v>53</v>
      </c>
      <c r="AB10" s="12">
        <v>77</v>
      </c>
      <c r="AC10" s="12">
        <v>91</v>
      </c>
      <c r="AD10" s="12">
        <v>63</v>
      </c>
      <c r="AE10" s="12">
        <v>17</v>
      </c>
      <c r="AF10" s="12">
        <v>114</v>
      </c>
      <c r="AG10" s="12">
        <v>117</v>
      </c>
      <c r="AH10" s="12">
        <v>115</v>
      </c>
      <c r="AI10" s="12">
        <v>108</v>
      </c>
      <c r="AJ10" s="12">
        <v>111</v>
      </c>
      <c r="AK10" s="12">
        <v>116</v>
      </c>
      <c r="AL10" s="12">
        <v>111</v>
      </c>
      <c r="AM10" s="12">
        <v>108</v>
      </c>
      <c r="AN10" s="12">
        <v>111</v>
      </c>
      <c r="AO10" s="12">
        <v>111</v>
      </c>
      <c r="AP10" s="12">
        <v>109</v>
      </c>
      <c r="AQ10" s="12">
        <v>106</v>
      </c>
      <c r="AR10" s="12">
        <v>111</v>
      </c>
      <c r="AS10" s="12">
        <v>112</v>
      </c>
      <c r="AT10" s="12">
        <v>112</v>
      </c>
      <c r="AU10" s="12">
        <v>114</v>
      </c>
      <c r="AV10" s="12">
        <v>131</v>
      </c>
      <c r="AW10" s="12">
        <v>132</v>
      </c>
      <c r="AX10" s="12">
        <v>128</v>
      </c>
      <c r="AY10" s="12">
        <v>125</v>
      </c>
      <c r="AZ10" s="12">
        <v>130</v>
      </c>
      <c r="BA10" s="12">
        <v>129</v>
      </c>
      <c r="BB10" s="12">
        <v>125</v>
      </c>
      <c r="BC10" s="12">
        <v>124</v>
      </c>
      <c r="BD10" s="12" t="s">
        <v>36</v>
      </c>
      <c r="BE10" s="12" t="s">
        <v>36</v>
      </c>
      <c r="BF10" s="12">
        <v>120</v>
      </c>
      <c r="BG10" s="12">
        <v>119</v>
      </c>
      <c r="BH10" s="12">
        <v>122</v>
      </c>
      <c r="BI10" s="12">
        <v>125</v>
      </c>
      <c r="BJ10" s="12">
        <v>131</v>
      </c>
      <c r="BK10" s="12">
        <v>129</v>
      </c>
      <c r="BL10" s="12">
        <v>138</v>
      </c>
      <c r="BM10" s="12">
        <v>138</v>
      </c>
      <c r="BN10" s="12">
        <v>111</v>
      </c>
      <c r="BO10" s="12">
        <v>109</v>
      </c>
      <c r="BP10" s="12">
        <v>111</v>
      </c>
      <c r="BQ10" s="12">
        <v>113</v>
      </c>
      <c r="BR10" s="12">
        <v>112</v>
      </c>
      <c r="BS10" s="12">
        <v>109.8</v>
      </c>
      <c r="BT10" s="12">
        <v>107.9</v>
      </c>
      <c r="BU10" s="12">
        <v>108.7</v>
      </c>
      <c r="BV10" s="12">
        <v>109.3</v>
      </c>
      <c r="BW10" s="12">
        <v>108.2</v>
      </c>
      <c r="BX10" s="12">
        <v>107.3</v>
      </c>
      <c r="BY10" s="12">
        <v>105.7</v>
      </c>
      <c r="BZ10" s="12">
        <v>103.4</v>
      </c>
      <c r="CA10" s="12">
        <v>109.3</v>
      </c>
      <c r="CB10" s="12">
        <v>109.5</v>
      </c>
    </row>
    <row r="11" spans="2:80" x14ac:dyDescent="0.35">
      <c r="B11" s="26" t="s">
        <v>188</v>
      </c>
      <c r="L11" s="26" t="s">
        <v>196</v>
      </c>
      <c r="Q11" s="12">
        <v>10732.481586</v>
      </c>
      <c r="R11" s="12">
        <v>10812.773958000002</v>
      </c>
      <c r="S11" s="12">
        <v>10284</v>
      </c>
      <c r="T11" s="12">
        <v>11221</v>
      </c>
      <c r="U11" s="12">
        <v>11375</v>
      </c>
      <c r="V11" s="12">
        <v>10282.846164</v>
      </c>
      <c r="W11" s="12">
        <v>9021</v>
      </c>
      <c r="X11" s="12">
        <v>10109</v>
      </c>
      <c r="Y11" s="12">
        <v>8816</v>
      </c>
      <c r="Z11" s="12">
        <v>7280.106538</v>
      </c>
      <c r="AA11" s="12">
        <v>4033.0000000000005</v>
      </c>
      <c r="AB11" s="12">
        <v>6999</v>
      </c>
      <c r="AC11" s="12">
        <v>7698.0600850000001</v>
      </c>
      <c r="AD11" s="12">
        <v>3992</v>
      </c>
      <c r="AE11" s="12">
        <v>990</v>
      </c>
      <c r="AF11" s="12">
        <v>12462</v>
      </c>
      <c r="AG11" s="12">
        <v>13257</v>
      </c>
      <c r="AH11" s="12">
        <v>13406</v>
      </c>
      <c r="AI11" s="12">
        <v>11365</v>
      </c>
      <c r="AJ11" s="12">
        <v>13039</v>
      </c>
      <c r="AK11" s="12">
        <v>12506</v>
      </c>
      <c r="AL11" s="12">
        <v>12458</v>
      </c>
      <c r="AM11" s="12">
        <v>10672</v>
      </c>
      <c r="AN11" s="12">
        <v>12421</v>
      </c>
      <c r="AO11" s="12">
        <v>12213.040738</v>
      </c>
      <c r="AP11" s="12">
        <v>12015.080381</v>
      </c>
      <c r="AQ11" s="12">
        <v>10447.047914000001</v>
      </c>
      <c r="AR11" s="12">
        <v>12019.020596</v>
      </c>
      <c r="AS11" s="12">
        <v>11800</v>
      </c>
      <c r="AT11" s="12">
        <v>11501</v>
      </c>
      <c r="AU11" s="12">
        <v>10766</v>
      </c>
      <c r="AV11" s="12">
        <v>12262</v>
      </c>
      <c r="AW11" s="12">
        <v>12518</v>
      </c>
      <c r="AX11" s="12">
        <v>12323</v>
      </c>
      <c r="AY11" s="12">
        <v>11870</v>
      </c>
      <c r="AZ11" s="12">
        <v>13033.039495000001</v>
      </c>
      <c r="BA11" s="12">
        <v>13154.024385999999</v>
      </c>
      <c r="BB11" s="12">
        <v>12201</v>
      </c>
      <c r="BC11" s="12">
        <v>11618</v>
      </c>
      <c r="BD11" s="12">
        <v>12528</v>
      </c>
      <c r="BE11" s="12">
        <v>12677.4</v>
      </c>
      <c r="BF11" s="12">
        <v>12446.6</v>
      </c>
      <c r="BG11" s="12">
        <v>12179</v>
      </c>
      <c r="BH11" s="12">
        <v>12329</v>
      </c>
      <c r="BI11" s="12">
        <v>12354</v>
      </c>
      <c r="BJ11" s="12">
        <v>13001.231583000001</v>
      </c>
      <c r="BK11" s="12">
        <v>12515.022599</v>
      </c>
      <c r="BL11" s="12">
        <v>13992.175005999999</v>
      </c>
      <c r="BM11" s="12">
        <v>14384.017252</v>
      </c>
      <c r="BN11" s="12">
        <v>12465</v>
      </c>
      <c r="BO11" s="12">
        <v>11380</v>
      </c>
      <c r="BP11" s="12">
        <v>11875</v>
      </c>
      <c r="BQ11" s="12">
        <v>11699</v>
      </c>
      <c r="BR11" s="12">
        <v>11595</v>
      </c>
      <c r="BS11" s="12">
        <v>11054</v>
      </c>
      <c r="BT11" s="12">
        <v>11172</v>
      </c>
      <c r="BU11" s="12">
        <v>10592.031696</v>
      </c>
      <c r="BV11" s="12">
        <v>10213.039054999999</v>
      </c>
      <c r="BW11" s="12">
        <v>9635.0813579999995</v>
      </c>
      <c r="BX11" s="12">
        <v>9548.0661099999998</v>
      </c>
      <c r="BY11" s="12">
        <v>9461.0691179999994</v>
      </c>
      <c r="BZ11" s="12">
        <v>9912.0107559999997</v>
      </c>
      <c r="CA11" s="12">
        <v>10677.063789</v>
      </c>
      <c r="CB11" s="12">
        <v>11058.068515999999</v>
      </c>
    </row>
    <row r="12" spans="2:80" x14ac:dyDescent="0.35">
      <c r="B12" s="24" t="s">
        <v>189</v>
      </c>
      <c r="L12" s="24" t="s">
        <v>197</v>
      </c>
      <c r="Q12" s="12">
        <v>9687.2737969999998</v>
      </c>
      <c r="R12" s="12">
        <v>9809.5648560000009</v>
      </c>
      <c r="S12" s="12">
        <v>9265</v>
      </c>
      <c r="T12" s="12">
        <v>10031</v>
      </c>
      <c r="U12" s="12">
        <v>10185</v>
      </c>
      <c r="V12" s="12">
        <v>9326.8696830000008</v>
      </c>
      <c r="W12" s="12">
        <v>8432</v>
      </c>
      <c r="X12" s="12">
        <v>9769</v>
      </c>
      <c r="Y12" s="12">
        <v>8662</v>
      </c>
      <c r="Z12" s="12">
        <v>7280.106538</v>
      </c>
      <c r="AA12" s="12">
        <v>4033.0000000000005</v>
      </c>
      <c r="AB12" s="12">
        <v>6999</v>
      </c>
      <c r="AC12" s="12">
        <v>7698.0600850000001</v>
      </c>
      <c r="AD12" s="12">
        <v>3992</v>
      </c>
      <c r="AE12" s="12">
        <v>986</v>
      </c>
      <c r="AF12" s="12">
        <v>10682</v>
      </c>
      <c r="AG12" s="12">
        <v>11667</v>
      </c>
      <c r="AH12" s="12">
        <v>11463</v>
      </c>
      <c r="AI12" s="12">
        <v>9747</v>
      </c>
      <c r="AJ12" s="12">
        <v>11021</v>
      </c>
      <c r="AK12" s="12">
        <v>10901</v>
      </c>
      <c r="AL12" s="12">
        <v>11128</v>
      </c>
      <c r="AM12" s="12">
        <v>9618</v>
      </c>
      <c r="AN12" s="12">
        <v>10780</v>
      </c>
      <c r="AO12" s="12">
        <v>10863</v>
      </c>
      <c r="AP12" s="12">
        <v>10582</v>
      </c>
      <c r="AQ12" s="12">
        <v>9324</v>
      </c>
      <c r="AR12" s="12">
        <v>10690</v>
      </c>
      <c r="AS12" s="12">
        <v>10568</v>
      </c>
      <c r="AT12" s="12">
        <v>10188</v>
      </c>
      <c r="AU12" s="12">
        <v>9492</v>
      </c>
      <c r="AV12" s="12">
        <v>10856</v>
      </c>
      <c r="AW12" s="12">
        <v>11071</v>
      </c>
      <c r="AX12" s="12">
        <v>10651</v>
      </c>
      <c r="AY12" s="12">
        <v>10419</v>
      </c>
      <c r="AZ12" s="12">
        <v>11308</v>
      </c>
      <c r="BA12" s="12">
        <v>11497</v>
      </c>
      <c r="BB12" s="12">
        <v>10587</v>
      </c>
      <c r="BC12" s="12">
        <v>10213</v>
      </c>
      <c r="BD12" s="12">
        <v>11075</v>
      </c>
      <c r="BE12" s="12">
        <v>11293.8</v>
      </c>
      <c r="BF12" s="12">
        <v>11049.4</v>
      </c>
      <c r="BG12" s="12">
        <v>10870</v>
      </c>
      <c r="BH12" s="12">
        <v>10897</v>
      </c>
      <c r="BI12" s="12">
        <v>11258</v>
      </c>
      <c r="BJ12" s="12" t="s">
        <v>36</v>
      </c>
      <c r="BK12" s="12" t="s">
        <v>36</v>
      </c>
      <c r="BL12" s="12" t="s">
        <v>36</v>
      </c>
      <c r="BM12" s="12" t="s">
        <v>36</v>
      </c>
      <c r="BN12" s="12" t="s">
        <v>36</v>
      </c>
      <c r="BO12" s="12" t="s">
        <v>36</v>
      </c>
      <c r="BP12" s="12" t="s">
        <v>36</v>
      </c>
      <c r="BQ12" s="12" t="s">
        <v>36</v>
      </c>
      <c r="BR12" s="12" t="s">
        <v>36</v>
      </c>
      <c r="BS12" s="12" t="s">
        <v>36</v>
      </c>
      <c r="BT12" s="12" t="s">
        <v>36</v>
      </c>
      <c r="BU12" s="12" t="s">
        <v>36</v>
      </c>
      <c r="BV12" s="12" t="s">
        <v>36</v>
      </c>
      <c r="BW12" s="12" t="s">
        <v>36</v>
      </c>
      <c r="BX12" s="12" t="s">
        <v>36</v>
      </c>
      <c r="BY12" s="12" t="s">
        <v>36</v>
      </c>
      <c r="BZ12" s="12" t="s">
        <v>36</v>
      </c>
      <c r="CA12" s="12" t="s">
        <v>36</v>
      </c>
      <c r="CB12" s="12" t="s">
        <v>36</v>
      </c>
    </row>
    <row r="13" spans="2:80" x14ac:dyDescent="0.35">
      <c r="B13" s="24" t="s">
        <v>190</v>
      </c>
      <c r="L13" s="24" t="s">
        <v>198</v>
      </c>
      <c r="Q13" s="12">
        <v>1045.207789</v>
      </c>
      <c r="R13" s="12">
        <v>1003.209102</v>
      </c>
      <c r="S13" s="12">
        <v>1018</v>
      </c>
      <c r="T13" s="12">
        <v>1190</v>
      </c>
      <c r="U13" s="12">
        <v>1189</v>
      </c>
      <c r="V13" s="12">
        <v>955.97648099999992</v>
      </c>
      <c r="W13" s="12">
        <v>589</v>
      </c>
      <c r="X13" s="12">
        <v>340</v>
      </c>
      <c r="Y13" s="12">
        <v>154</v>
      </c>
      <c r="Z13" s="12" t="s">
        <v>36</v>
      </c>
      <c r="AA13" s="12" t="s">
        <v>36</v>
      </c>
      <c r="AB13" s="12" t="s">
        <v>36</v>
      </c>
      <c r="AC13" s="12" t="s">
        <v>36</v>
      </c>
      <c r="AD13" s="12" t="s">
        <v>36</v>
      </c>
      <c r="AE13" s="12">
        <v>4</v>
      </c>
      <c r="AF13" s="12">
        <v>1780</v>
      </c>
      <c r="AG13" s="12">
        <v>1590</v>
      </c>
      <c r="AH13" s="12">
        <v>1943</v>
      </c>
      <c r="AI13" s="12">
        <v>1618</v>
      </c>
      <c r="AJ13" s="12">
        <v>2018</v>
      </c>
      <c r="AK13" s="12">
        <v>1605</v>
      </c>
      <c r="AL13" s="12">
        <v>1330</v>
      </c>
      <c r="AM13" s="12">
        <v>1054</v>
      </c>
      <c r="AN13" s="12">
        <v>1641</v>
      </c>
      <c r="AO13" s="12">
        <v>1350</v>
      </c>
      <c r="AP13" s="12">
        <v>1433</v>
      </c>
      <c r="AQ13" s="12">
        <v>1123</v>
      </c>
      <c r="AR13" s="12">
        <v>1329</v>
      </c>
      <c r="AS13" s="12">
        <v>1232</v>
      </c>
      <c r="AT13" s="12">
        <v>1313</v>
      </c>
      <c r="AU13" s="12">
        <v>1274</v>
      </c>
      <c r="AV13" s="12">
        <v>1406</v>
      </c>
      <c r="AW13" s="12">
        <v>1447</v>
      </c>
      <c r="AX13" s="12">
        <v>1672</v>
      </c>
      <c r="AY13" s="12">
        <v>1451</v>
      </c>
      <c r="AZ13" s="12">
        <v>1725</v>
      </c>
      <c r="BA13" s="12">
        <v>1657</v>
      </c>
      <c r="BB13" s="12">
        <v>1614</v>
      </c>
      <c r="BC13" s="12">
        <v>1405</v>
      </c>
      <c r="BD13" s="12">
        <v>1453</v>
      </c>
      <c r="BE13" s="12">
        <v>1383.6</v>
      </c>
      <c r="BF13" s="12">
        <v>1397.2</v>
      </c>
      <c r="BG13" s="12">
        <v>1309</v>
      </c>
      <c r="BH13" s="12">
        <v>1432</v>
      </c>
      <c r="BI13" s="12">
        <v>1096</v>
      </c>
      <c r="BJ13" s="12" t="s">
        <v>36</v>
      </c>
      <c r="BK13" s="12" t="s">
        <v>36</v>
      </c>
      <c r="BL13" s="12" t="s">
        <v>36</v>
      </c>
      <c r="BM13" s="12" t="s">
        <v>36</v>
      </c>
      <c r="BN13" s="12" t="s">
        <v>36</v>
      </c>
      <c r="BO13" s="12" t="s">
        <v>36</v>
      </c>
      <c r="BP13" s="12" t="s">
        <v>36</v>
      </c>
      <c r="BQ13" s="12" t="s">
        <v>36</v>
      </c>
      <c r="BR13" s="12" t="s">
        <v>36</v>
      </c>
      <c r="BS13" s="12" t="s">
        <v>36</v>
      </c>
      <c r="BT13" s="12" t="s">
        <v>36</v>
      </c>
      <c r="BU13" s="12" t="s">
        <v>36</v>
      </c>
      <c r="BV13" s="12" t="s">
        <v>36</v>
      </c>
      <c r="BW13" s="12" t="s">
        <v>36</v>
      </c>
      <c r="BX13" s="12" t="s">
        <v>36</v>
      </c>
      <c r="BY13" s="12" t="s">
        <v>36</v>
      </c>
      <c r="BZ13" s="12" t="s">
        <v>36</v>
      </c>
      <c r="CA13" s="12" t="s">
        <v>36</v>
      </c>
      <c r="CB13" s="12" t="s">
        <v>36</v>
      </c>
    </row>
    <row r="14" spans="2:80" x14ac:dyDescent="0.35">
      <c r="B14" s="26" t="s">
        <v>191</v>
      </c>
      <c r="L14" s="26" t="s">
        <v>199</v>
      </c>
      <c r="Q14" s="12">
        <v>9012.2521130000005</v>
      </c>
      <c r="R14" s="12">
        <v>9049.9062810000014</v>
      </c>
      <c r="S14" s="12">
        <v>7904</v>
      </c>
      <c r="T14" s="12">
        <v>9350</v>
      </c>
      <c r="U14" s="12">
        <v>9107</v>
      </c>
      <c r="V14" s="12">
        <v>8361.0851039999998</v>
      </c>
      <c r="W14" s="12">
        <v>6967</v>
      </c>
      <c r="X14" s="12">
        <v>8192</v>
      </c>
      <c r="Y14" s="12">
        <v>7281</v>
      </c>
      <c r="Z14" s="12">
        <v>5931.570033</v>
      </c>
      <c r="AA14" s="12">
        <v>3432.2219</v>
      </c>
      <c r="AB14" s="12">
        <v>5592</v>
      </c>
      <c r="AC14" s="12">
        <v>6242.0567900000005</v>
      </c>
      <c r="AD14" s="12">
        <v>3164</v>
      </c>
      <c r="AE14" s="12">
        <v>773</v>
      </c>
      <c r="AF14" s="12">
        <v>9948</v>
      </c>
      <c r="AG14" s="12">
        <v>10806</v>
      </c>
      <c r="AH14" s="12">
        <v>11114</v>
      </c>
      <c r="AI14" s="12">
        <v>9317</v>
      </c>
      <c r="AJ14" s="12">
        <v>10624</v>
      </c>
      <c r="AK14" s="12">
        <v>10244</v>
      </c>
      <c r="AL14" s="12">
        <v>9853</v>
      </c>
      <c r="AM14" s="12">
        <v>8337</v>
      </c>
      <c r="AN14" s="12">
        <v>9989</v>
      </c>
      <c r="AO14" s="12">
        <v>9896.0433799999992</v>
      </c>
      <c r="AP14" s="12">
        <v>9637</v>
      </c>
      <c r="AQ14" s="12">
        <v>8135</v>
      </c>
      <c r="AR14" s="12">
        <v>9562</v>
      </c>
      <c r="AS14" s="12">
        <v>9161</v>
      </c>
      <c r="AT14" s="12">
        <v>9173</v>
      </c>
      <c r="AU14" s="12">
        <v>8096</v>
      </c>
      <c r="AV14" s="12">
        <v>9498</v>
      </c>
      <c r="AW14" s="12">
        <v>9440</v>
      </c>
      <c r="AX14" s="12">
        <v>9685</v>
      </c>
      <c r="AY14" s="12">
        <v>9114</v>
      </c>
      <c r="AZ14" s="12">
        <v>10172.041375999999</v>
      </c>
      <c r="BA14" s="12">
        <v>10352</v>
      </c>
      <c r="BB14" s="12">
        <v>9459.0429600000007</v>
      </c>
      <c r="BC14" s="12">
        <v>8734</v>
      </c>
      <c r="BD14" s="12">
        <v>9539</v>
      </c>
      <c r="BE14" s="12">
        <v>9484.4</v>
      </c>
      <c r="BF14" s="12">
        <v>8658.7999999999993</v>
      </c>
      <c r="BG14" s="12">
        <v>8249</v>
      </c>
      <c r="BH14" s="12">
        <v>8292</v>
      </c>
      <c r="BI14" s="12">
        <v>8612</v>
      </c>
      <c r="BJ14" s="12">
        <v>9586.1972210000004</v>
      </c>
      <c r="BK14" s="12">
        <v>8701.0174060000008</v>
      </c>
      <c r="BL14" s="12">
        <v>9508.0337070000005</v>
      </c>
      <c r="BM14" s="12">
        <v>9395.0181699999994</v>
      </c>
      <c r="BN14" s="12">
        <v>8906</v>
      </c>
      <c r="BO14" s="12">
        <v>7571</v>
      </c>
      <c r="BP14" s="12">
        <v>8591</v>
      </c>
      <c r="BQ14" s="12">
        <v>8315</v>
      </c>
      <c r="BR14" s="12">
        <v>8266</v>
      </c>
      <c r="BS14" s="12">
        <v>6759</v>
      </c>
      <c r="BT14" s="12">
        <v>8027</v>
      </c>
      <c r="BU14" s="12">
        <v>7771.062226</v>
      </c>
      <c r="BV14" s="12">
        <v>6706.0433220000004</v>
      </c>
      <c r="BW14" s="12">
        <v>5795.0348199999999</v>
      </c>
      <c r="BX14" s="12">
        <v>5820.9168479999998</v>
      </c>
      <c r="BY14" s="12">
        <v>5629.04432</v>
      </c>
      <c r="BZ14" s="12">
        <v>5943.9796779999997</v>
      </c>
      <c r="CA14" s="12">
        <v>6897.0295759999999</v>
      </c>
      <c r="CB14" s="12">
        <v>6837.0173189999996</v>
      </c>
    </row>
    <row r="15" spans="2:80" x14ac:dyDescent="0.35">
      <c r="B15" s="24" t="s">
        <v>189</v>
      </c>
      <c r="L15" s="24" t="s">
        <v>197</v>
      </c>
      <c r="Q15" s="12">
        <v>8117.0168489999996</v>
      </c>
      <c r="R15" s="12">
        <v>8224.5415150000008</v>
      </c>
      <c r="S15" s="12">
        <v>7160</v>
      </c>
      <c r="T15" s="12">
        <v>8424</v>
      </c>
      <c r="U15" s="12">
        <v>8208</v>
      </c>
      <c r="V15" s="12">
        <v>7554.9191360000004</v>
      </c>
      <c r="W15" s="12">
        <v>6457</v>
      </c>
      <c r="X15" s="12">
        <v>7935</v>
      </c>
      <c r="Y15" s="12">
        <v>7164</v>
      </c>
      <c r="Z15" s="12">
        <v>5931.570033</v>
      </c>
      <c r="AA15" s="12">
        <v>3432.2219</v>
      </c>
      <c r="AB15" s="12">
        <v>5592</v>
      </c>
      <c r="AC15" s="12">
        <v>6242.0567900000005</v>
      </c>
      <c r="AD15" s="12">
        <v>3164</v>
      </c>
      <c r="AE15" s="12">
        <v>771</v>
      </c>
      <c r="AF15" s="12">
        <v>8660</v>
      </c>
      <c r="AG15" s="12">
        <v>9630</v>
      </c>
      <c r="AH15" s="12">
        <v>9595</v>
      </c>
      <c r="AI15" s="12">
        <v>8075</v>
      </c>
      <c r="AJ15" s="12">
        <v>9090</v>
      </c>
      <c r="AK15" s="12">
        <v>9037</v>
      </c>
      <c r="AL15" s="12">
        <v>8923</v>
      </c>
      <c r="AM15" s="12">
        <v>7611</v>
      </c>
      <c r="AN15" s="12">
        <v>8694</v>
      </c>
      <c r="AO15" s="12">
        <v>8879</v>
      </c>
      <c r="AP15" s="12">
        <v>8558</v>
      </c>
      <c r="AQ15" s="12">
        <v>7302</v>
      </c>
      <c r="AR15" s="12">
        <v>8507</v>
      </c>
      <c r="AS15" s="12">
        <v>8230</v>
      </c>
      <c r="AT15" s="12">
        <v>8193</v>
      </c>
      <c r="AU15" s="12">
        <v>7212</v>
      </c>
      <c r="AV15" s="12">
        <v>8396</v>
      </c>
      <c r="AW15" s="12">
        <v>8415</v>
      </c>
      <c r="AX15" s="12">
        <v>8442</v>
      </c>
      <c r="AY15" s="12">
        <v>8125</v>
      </c>
      <c r="AZ15" s="12">
        <v>8920</v>
      </c>
      <c r="BA15" s="12">
        <v>9181</v>
      </c>
      <c r="BB15" s="12">
        <v>8289</v>
      </c>
      <c r="BC15" s="12">
        <v>7759</v>
      </c>
      <c r="BD15" s="12">
        <v>8502</v>
      </c>
      <c r="BE15" s="12">
        <v>8543.2999999999993</v>
      </c>
      <c r="BF15" s="12">
        <v>7761.2</v>
      </c>
      <c r="BG15" s="12">
        <v>7499</v>
      </c>
      <c r="BH15" s="12">
        <v>7415</v>
      </c>
      <c r="BI15" s="12">
        <v>7961</v>
      </c>
      <c r="BJ15" s="12" t="s">
        <v>36</v>
      </c>
      <c r="BK15" s="12" t="s">
        <v>36</v>
      </c>
      <c r="BL15" s="12" t="s">
        <v>36</v>
      </c>
      <c r="BM15" s="12" t="s">
        <v>36</v>
      </c>
      <c r="BN15" s="12" t="s">
        <v>36</v>
      </c>
      <c r="BO15" s="12" t="s">
        <v>36</v>
      </c>
      <c r="BP15" s="12" t="s">
        <v>36</v>
      </c>
      <c r="BQ15" s="12" t="s">
        <v>36</v>
      </c>
      <c r="BR15" s="12" t="s">
        <v>36</v>
      </c>
      <c r="BS15" s="12" t="s">
        <v>36</v>
      </c>
      <c r="BT15" s="12" t="s">
        <v>36</v>
      </c>
      <c r="BU15" s="12" t="s">
        <v>36</v>
      </c>
      <c r="BV15" s="12" t="s">
        <v>36</v>
      </c>
      <c r="BW15" s="12" t="s">
        <v>36</v>
      </c>
      <c r="BX15" s="12" t="s">
        <v>36</v>
      </c>
      <c r="BY15" s="12" t="s">
        <v>36</v>
      </c>
      <c r="BZ15" s="12" t="s">
        <v>36</v>
      </c>
      <c r="CA15" s="12" t="s">
        <v>36</v>
      </c>
      <c r="CB15" s="12" t="s">
        <v>36</v>
      </c>
    </row>
    <row r="16" spans="2:80" x14ac:dyDescent="0.35">
      <c r="B16" s="24" t="s">
        <v>190</v>
      </c>
      <c r="L16" s="24" t="s">
        <v>198</v>
      </c>
      <c r="Q16" s="12">
        <v>895.23526400000003</v>
      </c>
      <c r="R16" s="12">
        <v>825.36476600000003</v>
      </c>
      <c r="S16" s="12">
        <v>745</v>
      </c>
      <c r="T16" s="12">
        <v>926</v>
      </c>
      <c r="U16" s="12">
        <v>899</v>
      </c>
      <c r="V16" s="12">
        <v>806.16596800000002</v>
      </c>
      <c r="W16" s="12">
        <v>510</v>
      </c>
      <c r="X16" s="12">
        <v>257</v>
      </c>
      <c r="Y16" s="12">
        <v>117</v>
      </c>
      <c r="Z16" s="12" t="s">
        <v>36</v>
      </c>
      <c r="AA16" s="12" t="s">
        <v>36</v>
      </c>
      <c r="AB16" s="12" t="s">
        <v>36</v>
      </c>
      <c r="AC16" s="12" t="s">
        <v>36</v>
      </c>
      <c r="AD16" s="12" t="s">
        <v>36</v>
      </c>
      <c r="AE16" s="12">
        <v>2</v>
      </c>
      <c r="AF16" s="12">
        <v>1288</v>
      </c>
      <c r="AG16" s="12">
        <v>1176</v>
      </c>
      <c r="AH16" s="12">
        <v>1519</v>
      </c>
      <c r="AI16" s="12">
        <v>1242</v>
      </c>
      <c r="AJ16" s="12">
        <v>1534</v>
      </c>
      <c r="AK16" s="12">
        <v>1207</v>
      </c>
      <c r="AL16" s="12">
        <v>930</v>
      </c>
      <c r="AM16" s="12">
        <v>726</v>
      </c>
      <c r="AN16" s="12">
        <v>1295</v>
      </c>
      <c r="AO16" s="12">
        <v>1017</v>
      </c>
      <c r="AP16" s="12">
        <v>1079</v>
      </c>
      <c r="AQ16" s="12">
        <v>833</v>
      </c>
      <c r="AR16" s="12">
        <v>1055</v>
      </c>
      <c r="AS16" s="12">
        <v>931</v>
      </c>
      <c r="AT16" s="12">
        <v>980</v>
      </c>
      <c r="AU16" s="12">
        <v>884</v>
      </c>
      <c r="AV16" s="12">
        <v>1102</v>
      </c>
      <c r="AW16" s="12">
        <v>1025</v>
      </c>
      <c r="AX16" s="12">
        <v>1243</v>
      </c>
      <c r="AY16" s="12">
        <v>989</v>
      </c>
      <c r="AZ16" s="12">
        <v>1252</v>
      </c>
      <c r="BA16" s="12">
        <v>1171</v>
      </c>
      <c r="BB16" s="12">
        <v>1170</v>
      </c>
      <c r="BC16" s="12">
        <v>975</v>
      </c>
      <c r="BD16" s="12">
        <v>1037</v>
      </c>
      <c r="BE16" s="12">
        <v>941.1</v>
      </c>
      <c r="BF16" s="12">
        <v>897.6</v>
      </c>
      <c r="BG16" s="12">
        <v>749</v>
      </c>
      <c r="BH16" s="12">
        <v>877</v>
      </c>
      <c r="BI16" s="12">
        <v>651</v>
      </c>
      <c r="BJ16" s="12" t="s">
        <v>36</v>
      </c>
      <c r="BK16" s="12" t="s">
        <v>36</v>
      </c>
      <c r="BL16" s="12" t="s">
        <v>36</v>
      </c>
      <c r="BM16" s="12" t="s">
        <v>36</v>
      </c>
      <c r="BN16" s="12" t="s">
        <v>36</v>
      </c>
      <c r="BO16" s="12" t="s">
        <v>36</v>
      </c>
      <c r="BP16" s="12" t="s">
        <v>36</v>
      </c>
      <c r="BQ16" s="12" t="s">
        <v>36</v>
      </c>
      <c r="BR16" s="12" t="s">
        <v>36</v>
      </c>
      <c r="BS16" s="12" t="s">
        <v>36</v>
      </c>
      <c r="BT16" s="12" t="s">
        <v>36</v>
      </c>
      <c r="BU16" s="12" t="s">
        <v>36</v>
      </c>
      <c r="BV16" s="12" t="s">
        <v>36</v>
      </c>
      <c r="BW16" s="12" t="s">
        <v>36</v>
      </c>
      <c r="BX16" s="12" t="s">
        <v>36</v>
      </c>
      <c r="BY16" s="12" t="s">
        <v>36</v>
      </c>
      <c r="BZ16" s="12" t="s">
        <v>36</v>
      </c>
      <c r="CA16" s="12" t="s">
        <v>36</v>
      </c>
      <c r="CB16" s="12" t="s">
        <v>36</v>
      </c>
    </row>
    <row r="17" spans="2:80" x14ac:dyDescent="0.35">
      <c r="B17" s="26" t="s">
        <v>192</v>
      </c>
      <c r="L17" s="26" t="s">
        <v>207</v>
      </c>
      <c r="Q17" s="12">
        <v>83.971745404679197</v>
      </c>
      <c r="R17" s="12">
        <v>83.696434570374848</v>
      </c>
      <c r="S17" s="12">
        <v>76.900000000000006</v>
      </c>
      <c r="T17" s="12">
        <v>83.3</v>
      </c>
      <c r="U17" s="12">
        <v>80.099999999999994</v>
      </c>
      <c r="V17" s="28">
        <v>0.81311000579508419</v>
      </c>
      <c r="W17" s="28">
        <v>0.77234705171850304</v>
      </c>
      <c r="X17" s="28">
        <v>0.81</v>
      </c>
      <c r="Y17" s="28">
        <v>0.82583920920118903</v>
      </c>
      <c r="Z17" s="28">
        <v>0.81499999999999995</v>
      </c>
      <c r="AA17" s="28">
        <v>0.85103444086288105</v>
      </c>
      <c r="AB17" s="28">
        <v>0.79897128161165898</v>
      </c>
      <c r="AC17" s="28">
        <v>0.81086101187530502</v>
      </c>
      <c r="AD17" s="28">
        <v>0.79299999999999993</v>
      </c>
      <c r="AE17" s="28">
        <v>0.78099999999999992</v>
      </c>
      <c r="AF17" s="28">
        <v>0.79799999999999993</v>
      </c>
      <c r="AG17" s="28">
        <v>0.81499999999999995</v>
      </c>
      <c r="AH17" s="28">
        <v>0.82900000000000007</v>
      </c>
      <c r="AI17" s="28">
        <v>0.81979762428508574</v>
      </c>
      <c r="AJ17" s="28">
        <v>0.81485851603065484</v>
      </c>
      <c r="AK17" s="28">
        <v>0.81910766064939722</v>
      </c>
      <c r="AL17" s="28">
        <v>0.79072440823589984</v>
      </c>
      <c r="AM17" s="28">
        <v>0.78142348685305896</v>
      </c>
      <c r="AN17" s="28">
        <v>0.80418365004880665</v>
      </c>
      <c r="AO17" s="28">
        <v>0.81028497262022303</v>
      </c>
      <c r="AP17" s="28">
        <v>0.80215983292471649</v>
      </c>
      <c r="AQ17" s="28">
        <v>0.77869647664755604</v>
      </c>
      <c r="AR17" s="28">
        <v>0.79600000000000004</v>
      </c>
      <c r="AS17" s="28">
        <v>0.77645587072604427</v>
      </c>
      <c r="AT17" s="28">
        <v>0.79751915614821056</v>
      </c>
      <c r="AU17" s="28">
        <v>0.75199516155722779</v>
      </c>
      <c r="AV17" s="28">
        <v>0.7745045238284114</v>
      </c>
      <c r="AW17" s="28">
        <v>0.75411485340597462</v>
      </c>
      <c r="AX17" s="28">
        <v>0.78598035243415065</v>
      </c>
      <c r="AY17" s="28">
        <v>0.76782053885879376</v>
      </c>
      <c r="AZ17" s="28">
        <v>0.78100000000000003</v>
      </c>
      <c r="BA17" s="28">
        <v>0.78700000000000003</v>
      </c>
      <c r="BB17" s="28">
        <v>0.7752641933774187</v>
      </c>
      <c r="BC17" s="28">
        <v>0.75169963323437439</v>
      </c>
      <c r="BD17" s="28">
        <v>0.76135644217105314</v>
      </c>
      <c r="BE17" s="28">
        <v>0.748</v>
      </c>
      <c r="BF17" s="28">
        <v>0.69567419556969956</v>
      </c>
      <c r="BG17" s="28">
        <v>0.6773165775234391</v>
      </c>
      <c r="BH17" s="28">
        <v>0.67250837836153177</v>
      </c>
      <c r="BI17" s="28">
        <v>0.69707908728617241</v>
      </c>
      <c r="BJ17" s="28">
        <v>0.73732993369140576</v>
      </c>
      <c r="BK17" s="28">
        <v>0.69524584052251304</v>
      </c>
      <c r="BL17" s="28">
        <v>0.67900000000000005</v>
      </c>
      <c r="BM17" s="28">
        <v>0.65400000000000003</v>
      </c>
      <c r="BN17" s="28">
        <v>0.71399999999999997</v>
      </c>
      <c r="BO17" s="28">
        <v>0.66500000000000004</v>
      </c>
      <c r="BP17" s="28">
        <v>0.72299999999999998</v>
      </c>
      <c r="BQ17" s="28">
        <v>0.71099999999999997</v>
      </c>
      <c r="BR17" s="28">
        <v>0.71299999999999997</v>
      </c>
      <c r="BS17" s="28">
        <v>0.61099999999999999</v>
      </c>
      <c r="BT17" s="28">
        <v>0.71799999999999997</v>
      </c>
      <c r="BU17" s="28">
        <v>0.73367059776970667</v>
      </c>
      <c r="BV17" s="28">
        <v>0.65661585017800561</v>
      </c>
      <c r="BW17" s="28">
        <v>0.60145157105377089</v>
      </c>
      <c r="BX17" s="28">
        <v>0.60964354257073727</v>
      </c>
      <c r="BY17" s="28">
        <v>0.5949691572689767</v>
      </c>
      <c r="BZ17" s="28">
        <v>0.59967445802073549</v>
      </c>
      <c r="CA17" s="28">
        <v>0.64596687931242247</v>
      </c>
      <c r="CB17" s="28">
        <v>0.61799999999999999</v>
      </c>
    </row>
    <row r="18" spans="2:80" x14ac:dyDescent="0.35">
      <c r="B18" s="24" t="s">
        <v>189</v>
      </c>
      <c r="L18" s="24" t="s">
        <v>197</v>
      </c>
      <c r="Q18" s="12">
        <v>83.790517529438603</v>
      </c>
      <c r="R18" s="12">
        <v>83.842062677932915</v>
      </c>
      <c r="S18" s="12">
        <v>77.3</v>
      </c>
      <c r="T18" s="12">
        <v>84</v>
      </c>
      <c r="U18" s="12">
        <v>80.599999999999994</v>
      </c>
      <c r="V18" s="28">
        <v>0.81</v>
      </c>
      <c r="W18" s="28">
        <v>0.76600000000000001</v>
      </c>
      <c r="X18" s="28">
        <v>0.81200000000000006</v>
      </c>
      <c r="Y18" s="28">
        <v>0.82699999999999996</v>
      </c>
      <c r="Z18" s="28">
        <v>0.81499999999999995</v>
      </c>
      <c r="AA18" s="28">
        <v>0.85103444086288105</v>
      </c>
      <c r="AB18" s="28">
        <v>0.79897128161165898</v>
      </c>
      <c r="AC18" s="28">
        <v>0.81086101187530502</v>
      </c>
      <c r="AD18" s="28">
        <v>0.79299999999999993</v>
      </c>
      <c r="AE18" s="28">
        <v>0.78200000000000003</v>
      </c>
      <c r="AF18" s="28">
        <v>0.81100000000000005</v>
      </c>
      <c r="AG18" s="28">
        <v>0.82499999999999996</v>
      </c>
      <c r="AH18" s="28">
        <v>0.83699999999999997</v>
      </c>
      <c r="AI18" s="28">
        <v>0.82799999999999996</v>
      </c>
      <c r="AJ18" s="28">
        <v>0.82499999999999996</v>
      </c>
      <c r="AK18" s="28">
        <v>0.82899999999999996</v>
      </c>
      <c r="AL18" s="28">
        <v>0.80200000000000005</v>
      </c>
      <c r="AM18" s="28">
        <v>0.79100000000000004</v>
      </c>
      <c r="AN18" s="28">
        <v>0.80700000000000005</v>
      </c>
      <c r="AO18" s="28">
        <v>0.81699999999999995</v>
      </c>
      <c r="AP18" s="28">
        <v>0.80900000000000005</v>
      </c>
      <c r="AQ18" s="28">
        <v>0.78300000000000003</v>
      </c>
      <c r="AR18" s="28">
        <v>0.79600000000000004</v>
      </c>
      <c r="AS18" s="28">
        <v>0.77900000000000003</v>
      </c>
      <c r="AT18" s="28">
        <v>0.80400000000000005</v>
      </c>
      <c r="AU18" s="28">
        <v>0.76</v>
      </c>
      <c r="AV18" s="28">
        <v>0.77300000000000002</v>
      </c>
      <c r="AW18" s="28">
        <v>0.76</v>
      </c>
      <c r="AX18" s="28">
        <v>0.79300000000000004</v>
      </c>
      <c r="AY18" s="28">
        <v>0.78</v>
      </c>
      <c r="AZ18" s="28">
        <v>0.78900000000000003</v>
      </c>
      <c r="BA18" s="28">
        <v>0.79900000000000004</v>
      </c>
      <c r="BB18" s="28">
        <v>0.78300000000000003</v>
      </c>
      <c r="BC18" s="28">
        <v>0.76</v>
      </c>
      <c r="BD18" s="28">
        <v>0.76800000000000002</v>
      </c>
      <c r="BE18" s="28">
        <v>0.75600000000000001</v>
      </c>
      <c r="BF18" s="28">
        <v>0.70199999999999996</v>
      </c>
      <c r="BG18" s="28">
        <v>0.69</v>
      </c>
      <c r="BH18" s="28">
        <v>0.68100000000000005</v>
      </c>
      <c r="BI18" s="28">
        <v>0.70699999999999996</v>
      </c>
      <c r="BJ18" s="28" t="s">
        <v>36</v>
      </c>
      <c r="BK18" s="28" t="s">
        <v>36</v>
      </c>
      <c r="BL18" s="28" t="s">
        <v>36</v>
      </c>
      <c r="BM18" s="28" t="s">
        <v>36</v>
      </c>
      <c r="BN18" s="28" t="s">
        <v>36</v>
      </c>
      <c r="BO18" s="28" t="s">
        <v>36</v>
      </c>
      <c r="BP18" s="28" t="s">
        <v>36</v>
      </c>
      <c r="BQ18" s="28" t="s">
        <v>36</v>
      </c>
      <c r="BR18" s="28" t="s">
        <v>36</v>
      </c>
      <c r="BS18" s="28" t="s">
        <v>36</v>
      </c>
      <c r="BT18" s="28" t="s">
        <v>36</v>
      </c>
      <c r="BU18" s="28" t="s">
        <v>36</v>
      </c>
      <c r="BV18" s="28" t="s">
        <v>36</v>
      </c>
      <c r="BW18" s="28" t="s">
        <v>36</v>
      </c>
      <c r="BX18" s="28" t="s">
        <v>36</v>
      </c>
      <c r="BY18" s="28" t="s">
        <v>36</v>
      </c>
      <c r="BZ18" s="28" t="s">
        <v>36</v>
      </c>
      <c r="CA18" s="28" t="s">
        <v>36</v>
      </c>
      <c r="CB18" s="28" t="s">
        <v>36</v>
      </c>
    </row>
    <row r="19" spans="2:80" x14ac:dyDescent="0.35">
      <c r="B19" s="24" t="s">
        <v>190</v>
      </c>
      <c r="L19" s="24" t="s">
        <v>198</v>
      </c>
      <c r="Q19" s="12">
        <v>85.651415290017496</v>
      </c>
      <c r="R19" s="12">
        <v>82.272455897235275</v>
      </c>
      <c r="S19" s="12">
        <v>73.099999999999994</v>
      </c>
      <c r="T19" s="12">
        <v>77.8</v>
      </c>
      <c r="U19" s="12">
        <v>75.599999999999994</v>
      </c>
      <c r="V19" s="28">
        <v>0.84299999999999997</v>
      </c>
      <c r="W19" s="28">
        <v>0.86699999999999999</v>
      </c>
      <c r="X19" s="28">
        <v>0.75600000000000001</v>
      </c>
      <c r="Y19" s="28">
        <v>0.76</v>
      </c>
      <c r="Z19" s="28" t="s">
        <v>36</v>
      </c>
      <c r="AA19" s="28" t="s">
        <v>36</v>
      </c>
      <c r="AB19" s="28" t="s">
        <v>36</v>
      </c>
      <c r="AC19" s="28" t="s">
        <v>36</v>
      </c>
      <c r="AD19" s="28" t="s">
        <v>36</v>
      </c>
      <c r="AE19" s="28">
        <v>0.56200000000000006</v>
      </c>
      <c r="AF19" s="28">
        <v>0.72299999999999998</v>
      </c>
      <c r="AG19" s="28">
        <v>0.74</v>
      </c>
      <c r="AH19" s="28">
        <v>0.78200000000000003</v>
      </c>
      <c r="AI19" s="28">
        <v>0.76800000000000002</v>
      </c>
      <c r="AJ19" s="28">
        <v>0.76</v>
      </c>
      <c r="AK19" s="28">
        <v>0.752</v>
      </c>
      <c r="AL19" s="28">
        <v>0.7</v>
      </c>
      <c r="AM19" s="28">
        <v>0.68799999999999994</v>
      </c>
      <c r="AN19" s="28">
        <v>0.78900000000000003</v>
      </c>
      <c r="AO19" s="28">
        <v>0.753</v>
      </c>
      <c r="AP19" s="28">
        <v>0.753</v>
      </c>
      <c r="AQ19" s="28">
        <v>0.74199999999999999</v>
      </c>
      <c r="AR19" s="28">
        <v>0.79400000000000004</v>
      </c>
      <c r="AS19" s="28">
        <v>0.75600000000000001</v>
      </c>
      <c r="AT19" s="28">
        <v>0.746</v>
      </c>
      <c r="AU19" s="28">
        <v>0.69299999999999995</v>
      </c>
      <c r="AV19" s="28">
        <v>0.78400000000000003</v>
      </c>
      <c r="AW19" s="28">
        <v>0.70799999999999996</v>
      </c>
      <c r="AX19" s="28">
        <v>0.74399999999999999</v>
      </c>
      <c r="AY19" s="28">
        <v>0.68200000000000005</v>
      </c>
      <c r="AZ19" s="28">
        <v>0.72599999999999998</v>
      </c>
      <c r="BA19" s="28">
        <v>0.70699999999999996</v>
      </c>
      <c r="BB19" s="28">
        <v>0.72499999999999998</v>
      </c>
      <c r="BC19" s="28">
        <v>0.69399999999999995</v>
      </c>
      <c r="BD19" s="28">
        <v>0.71399999999999997</v>
      </c>
      <c r="BE19" s="28">
        <v>0.68</v>
      </c>
      <c r="BF19" s="28">
        <v>0.64200000000000002</v>
      </c>
      <c r="BG19" s="28">
        <v>0.57199999999999995</v>
      </c>
      <c r="BH19" s="28">
        <v>0.61199999999999999</v>
      </c>
      <c r="BI19" s="28">
        <v>0.59399999999999997</v>
      </c>
      <c r="BJ19" s="28" t="s">
        <v>36</v>
      </c>
      <c r="BK19" s="28" t="s">
        <v>36</v>
      </c>
      <c r="BL19" s="28" t="s">
        <v>36</v>
      </c>
      <c r="BM19" s="28" t="s">
        <v>36</v>
      </c>
      <c r="BN19" s="28" t="s">
        <v>36</v>
      </c>
      <c r="BO19" s="28" t="s">
        <v>36</v>
      </c>
      <c r="BP19" s="28" t="s">
        <v>36</v>
      </c>
      <c r="BQ19" s="28" t="s">
        <v>36</v>
      </c>
      <c r="BR19" s="28" t="s">
        <v>36</v>
      </c>
      <c r="BS19" s="28" t="s">
        <v>36</v>
      </c>
      <c r="BT19" s="28" t="s">
        <v>36</v>
      </c>
      <c r="BU19" s="28" t="s">
        <v>36</v>
      </c>
      <c r="BV19" s="28" t="s">
        <v>36</v>
      </c>
      <c r="BW19" s="28" t="s">
        <v>36</v>
      </c>
      <c r="BX19" s="28" t="s">
        <v>36</v>
      </c>
      <c r="BY19" s="28" t="s">
        <v>36</v>
      </c>
      <c r="BZ19" s="28" t="s">
        <v>36</v>
      </c>
      <c r="CA19" s="28" t="s">
        <v>36</v>
      </c>
      <c r="CB19" s="28" t="s">
        <v>36</v>
      </c>
    </row>
    <row r="20" spans="2:80" x14ac:dyDescent="0.35">
      <c r="B20" s="26" t="s">
        <v>381</v>
      </c>
      <c r="L20" s="26" t="s">
        <v>383</v>
      </c>
      <c r="Q20" s="12">
        <v>44.181347640841878</v>
      </c>
      <c r="R20" s="12">
        <v>39.331757202354709</v>
      </c>
      <c r="S20" s="12">
        <v>36.18</v>
      </c>
      <c r="T20" s="12">
        <v>40.43</v>
      </c>
      <c r="U20" s="12">
        <v>38.56</v>
      </c>
      <c r="V20" s="12">
        <v>36.56265920968999</v>
      </c>
      <c r="W20" s="12">
        <v>33.21</v>
      </c>
      <c r="X20" s="12">
        <v>29.79</v>
      </c>
      <c r="Y20" s="12">
        <v>31.86</v>
      </c>
      <c r="Z20" s="12">
        <v>24.28</v>
      </c>
      <c r="AA20" s="12">
        <v>22.01</v>
      </c>
      <c r="AB20" s="12">
        <v>20.239999999999998</v>
      </c>
      <c r="AC20" s="12">
        <v>22.34</v>
      </c>
      <c r="AD20" s="12">
        <v>22.02</v>
      </c>
      <c r="AE20" s="12">
        <v>24.58</v>
      </c>
      <c r="AF20" s="12">
        <v>23.6</v>
      </c>
      <c r="AG20" s="12">
        <v>27.04</v>
      </c>
      <c r="AH20" s="12">
        <v>26.12</v>
      </c>
      <c r="AI20" s="12">
        <v>26.03</v>
      </c>
      <c r="AJ20" s="12">
        <v>23.27</v>
      </c>
      <c r="AK20" s="12">
        <v>23.87</v>
      </c>
      <c r="AL20" s="12">
        <v>21.7</v>
      </c>
      <c r="AM20" s="12">
        <v>20.11</v>
      </c>
      <c r="AN20" s="12">
        <v>22.53</v>
      </c>
      <c r="AO20" s="12">
        <v>21.35</v>
      </c>
      <c r="AP20" s="12">
        <v>19.93</v>
      </c>
      <c r="AQ20" s="12">
        <v>18.059999999999999</v>
      </c>
      <c r="AR20" s="12">
        <v>19.11</v>
      </c>
      <c r="AS20" s="12">
        <v>19.850000000000001</v>
      </c>
      <c r="AT20" s="12">
        <v>18.25</v>
      </c>
      <c r="AU20" s="12">
        <v>16.64</v>
      </c>
      <c r="AV20" s="12">
        <v>19.89</v>
      </c>
      <c r="AW20" s="12">
        <v>18.579999999999998</v>
      </c>
      <c r="AX20" s="12">
        <v>17.72</v>
      </c>
      <c r="AY20" s="12">
        <v>15.56</v>
      </c>
      <c r="AZ20" s="12">
        <v>17.09</v>
      </c>
      <c r="BA20" s="12">
        <v>18.55</v>
      </c>
      <c r="BB20" s="12">
        <v>17.940000000000001</v>
      </c>
      <c r="BC20" s="12">
        <v>18.350000000000001</v>
      </c>
      <c r="BD20" s="12">
        <v>18.23</v>
      </c>
      <c r="BE20" s="12">
        <v>19.34</v>
      </c>
      <c r="BF20" s="12">
        <v>16.41</v>
      </c>
      <c r="BG20" s="12">
        <v>14.14</v>
      </c>
      <c r="BH20" s="12">
        <v>15.46</v>
      </c>
      <c r="BI20" s="12">
        <v>15.17</v>
      </c>
      <c r="BJ20" s="12">
        <v>13.55</v>
      </c>
      <c r="BK20" s="12">
        <v>12.81</v>
      </c>
      <c r="BL20" s="12">
        <v>13.75</v>
      </c>
      <c r="BM20" s="12">
        <v>14</v>
      </c>
      <c r="BN20" s="12">
        <v>13.1</v>
      </c>
      <c r="BO20" s="12">
        <v>12.11</v>
      </c>
      <c r="BP20" s="12">
        <v>14.35</v>
      </c>
      <c r="BQ20" s="12">
        <v>14.51</v>
      </c>
      <c r="BR20" s="12">
        <v>13.81</v>
      </c>
      <c r="BS20" s="12">
        <v>12.76</v>
      </c>
      <c r="BT20" s="12">
        <v>14.03</v>
      </c>
      <c r="BU20" s="12">
        <v>13.27</v>
      </c>
      <c r="BV20" s="12">
        <v>12.42</v>
      </c>
      <c r="BW20" s="12">
        <v>12.94</v>
      </c>
      <c r="BX20" s="12">
        <v>14.52</v>
      </c>
      <c r="BY20" s="12">
        <v>15.22</v>
      </c>
      <c r="BZ20" s="12">
        <v>16.25</v>
      </c>
      <c r="CA20" s="12">
        <v>12.55</v>
      </c>
      <c r="CB20" s="12">
        <v>13.56</v>
      </c>
    </row>
    <row r="21" spans="2:80" x14ac:dyDescent="0.35">
      <c r="B21" s="26" t="s">
        <v>382</v>
      </c>
      <c r="L21" s="26" t="s">
        <v>384</v>
      </c>
      <c r="Q21" s="12">
        <v>46.983150724224309</v>
      </c>
      <c r="R21" s="12">
        <v>43.147540290049214</v>
      </c>
      <c r="S21" s="12">
        <v>40.32</v>
      </c>
      <c r="T21" s="12">
        <v>43.85</v>
      </c>
      <c r="U21" s="12">
        <v>41.55</v>
      </c>
      <c r="V21" s="12">
        <v>38.993153607972225</v>
      </c>
      <c r="W21" s="12">
        <v>35.94</v>
      </c>
      <c r="X21" s="12">
        <v>31.85</v>
      </c>
      <c r="Y21" s="12">
        <v>33.15</v>
      </c>
      <c r="Z21" s="12">
        <v>26.31</v>
      </c>
      <c r="AA21" s="12">
        <v>25.5</v>
      </c>
      <c r="AB21" s="12">
        <v>22.4</v>
      </c>
      <c r="AC21" s="12">
        <v>24.57</v>
      </c>
      <c r="AD21" s="12">
        <v>24.42</v>
      </c>
      <c r="AE21" s="12">
        <v>36.15</v>
      </c>
      <c r="AF21" s="12">
        <v>25.26</v>
      </c>
      <c r="AG21" s="12">
        <v>28.69</v>
      </c>
      <c r="AH21" s="12">
        <v>27.67</v>
      </c>
      <c r="AI21" s="12">
        <v>27.63</v>
      </c>
      <c r="AJ21" s="12">
        <v>24.63</v>
      </c>
      <c r="AK21" s="12">
        <v>25.59</v>
      </c>
      <c r="AL21" s="12">
        <v>23.22</v>
      </c>
      <c r="AM21" s="12">
        <v>22.05</v>
      </c>
      <c r="AN21" s="12">
        <v>23.87</v>
      </c>
      <c r="AO21" s="12">
        <v>24.38</v>
      </c>
      <c r="AP21" s="12">
        <v>22.62</v>
      </c>
      <c r="AQ21" s="12">
        <v>21.38</v>
      </c>
      <c r="AR21" s="12">
        <v>22.01</v>
      </c>
      <c r="AS21" s="12">
        <v>22.58</v>
      </c>
      <c r="AT21" s="12">
        <v>20.88</v>
      </c>
      <c r="AU21" s="12">
        <v>19.399999999999999</v>
      </c>
      <c r="AV21" s="12">
        <v>22.13</v>
      </c>
      <c r="AW21" s="12">
        <v>21.19</v>
      </c>
      <c r="AX21" s="12">
        <v>20.21</v>
      </c>
      <c r="AY21" s="12">
        <v>17.95</v>
      </c>
      <c r="AZ21" s="12">
        <v>19.22</v>
      </c>
      <c r="BA21" s="12">
        <v>20.75</v>
      </c>
      <c r="BB21" s="12">
        <v>20.18</v>
      </c>
      <c r="BC21" s="12">
        <v>20.5</v>
      </c>
      <c r="BD21" s="12">
        <v>19.899999999999999</v>
      </c>
      <c r="BE21" s="12">
        <v>21.52</v>
      </c>
      <c r="BF21" s="12">
        <v>17.920000000000002</v>
      </c>
      <c r="BG21" s="12">
        <v>15.72</v>
      </c>
      <c r="BH21" s="12">
        <v>16.89</v>
      </c>
      <c r="BI21" s="12">
        <v>17.16</v>
      </c>
      <c r="BJ21" s="12">
        <v>15.3</v>
      </c>
      <c r="BK21" s="12">
        <v>14.64</v>
      </c>
      <c r="BL21" s="12">
        <v>15.48</v>
      </c>
      <c r="BM21" s="12">
        <v>15.65</v>
      </c>
      <c r="BN21" s="12">
        <v>14.79</v>
      </c>
      <c r="BO21" s="12">
        <v>13.76</v>
      </c>
      <c r="BP21" s="12">
        <v>15.96</v>
      </c>
      <c r="BQ21" s="12">
        <v>15.98</v>
      </c>
      <c r="BR21" s="12">
        <v>15.43</v>
      </c>
      <c r="BS21" s="12">
        <v>14.39</v>
      </c>
      <c r="BT21" s="12">
        <v>15.48</v>
      </c>
      <c r="BU21" s="12">
        <v>15.27</v>
      </c>
      <c r="BV21" s="12">
        <v>14.65</v>
      </c>
      <c r="BW21" s="12">
        <v>14.47</v>
      </c>
      <c r="BX21" s="12">
        <v>15.89</v>
      </c>
      <c r="BY21" s="12">
        <v>16.37</v>
      </c>
      <c r="BZ21" s="12">
        <v>18.04</v>
      </c>
      <c r="CA21" s="12">
        <v>13.72</v>
      </c>
      <c r="CB21" s="12">
        <v>14.53</v>
      </c>
    </row>
    <row r="22" spans="2:80" x14ac:dyDescent="0.35">
      <c r="B22" s="27" t="s">
        <v>385</v>
      </c>
      <c r="L22" s="27" t="s">
        <v>386</v>
      </c>
      <c r="Q22" s="12">
        <v>52.614540078834565</v>
      </c>
      <c r="R22" s="12">
        <v>46.993348527030996</v>
      </c>
      <c r="S22" s="12">
        <v>47.07</v>
      </c>
      <c r="T22" s="12">
        <v>48.52</v>
      </c>
      <c r="U22" s="12">
        <v>48.16</v>
      </c>
      <c r="V22" s="12">
        <v>44.966436212942533</v>
      </c>
      <c r="W22" s="12">
        <v>42.995944221091037</v>
      </c>
      <c r="X22" s="12">
        <v>36.770000000000003</v>
      </c>
      <c r="Y22" s="12">
        <v>38.577129405681781</v>
      </c>
      <c r="Z22" s="12">
        <v>29.797001302639767</v>
      </c>
      <c r="AA22" s="12">
        <v>25.860041275303324</v>
      </c>
      <c r="AB22" s="12">
        <v>25.32685979971388</v>
      </c>
      <c r="AC22" s="12">
        <v>27.549581448296948</v>
      </c>
      <c r="AD22" s="12">
        <v>27.78</v>
      </c>
      <c r="AE22" s="12">
        <v>31.48</v>
      </c>
      <c r="AF22" s="12">
        <v>29.57</v>
      </c>
      <c r="AG22" s="12">
        <v>33.17</v>
      </c>
      <c r="AH22" s="12">
        <v>31.5</v>
      </c>
      <c r="AI22" s="12">
        <v>31.76</v>
      </c>
      <c r="AJ22" s="12">
        <v>28.55</v>
      </c>
      <c r="AK22" s="12">
        <v>29.14</v>
      </c>
      <c r="AL22" s="12">
        <v>27.44</v>
      </c>
      <c r="AM22" s="12">
        <v>25.74</v>
      </c>
      <c r="AN22" s="12">
        <v>28.02</v>
      </c>
      <c r="AO22" s="12">
        <v>26.36</v>
      </c>
      <c r="AP22" s="12">
        <v>24.85</v>
      </c>
      <c r="AQ22" s="12">
        <v>23.19</v>
      </c>
      <c r="AR22" s="12">
        <v>24.02</v>
      </c>
      <c r="AS22" s="12">
        <v>25.57</v>
      </c>
      <c r="AT22" s="12">
        <v>22.89</v>
      </c>
      <c r="AU22" s="12">
        <v>22.12</v>
      </c>
      <c r="AV22" s="12">
        <v>25.68</v>
      </c>
      <c r="AW22" s="12">
        <v>24.64</v>
      </c>
      <c r="AX22" s="12">
        <v>22.54</v>
      </c>
      <c r="AY22" s="12">
        <v>20.260000000000002</v>
      </c>
      <c r="AZ22" s="12">
        <v>21.9</v>
      </c>
      <c r="BA22" s="12">
        <v>23.58</v>
      </c>
      <c r="BB22" s="12">
        <v>23.15</v>
      </c>
      <c r="BC22" s="12">
        <v>24.4</v>
      </c>
      <c r="BD22" s="12">
        <v>23.95</v>
      </c>
      <c r="BE22" s="12">
        <v>25.85</v>
      </c>
      <c r="BF22" s="12">
        <v>23.584561406836809</v>
      </c>
      <c r="BG22" s="12">
        <v>20.883061413195794</v>
      </c>
      <c r="BH22" s="12">
        <v>22.99</v>
      </c>
      <c r="BI22" s="12">
        <v>21.76</v>
      </c>
      <c r="BJ22" s="12">
        <v>18.37</v>
      </c>
      <c r="BK22" s="12">
        <v>18.43</v>
      </c>
      <c r="BL22" s="12">
        <v>20.25</v>
      </c>
      <c r="BM22" s="12">
        <v>21.42</v>
      </c>
      <c r="BN22" s="12">
        <v>18.329999999999998</v>
      </c>
      <c r="BO22" s="12">
        <v>18.21</v>
      </c>
      <c r="BP22" s="12">
        <v>19.829999999999998</v>
      </c>
      <c r="BQ22" s="12">
        <v>20.420000000000002</v>
      </c>
      <c r="BR22" s="12">
        <v>19.37</v>
      </c>
      <c r="BS22" s="12">
        <v>20.87</v>
      </c>
      <c r="BT22" s="12">
        <v>19.53</v>
      </c>
      <c r="BU22" s="12">
        <v>18.079999999999998</v>
      </c>
      <c r="BV22" s="12">
        <v>18.920000000000002</v>
      </c>
      <c r="BW22" s="12">
        <v>21.51</v>
      </c>
      <c r="BX22" s="12">
        <v>23.82</v>
      </c>
      <c r="BY22" s="12">
        <v>25.59</v>
      </c>
      <c r="BZ22" s="12">
        <v>27.09</v>
      </c>
      <c r="CA22" s="12">
        <v>19.43</v>
      </c>
      <c r="CB22" s="12">
        <v>21.93</v>
      </c>
    </row>
    <row r="23" spans="2:80" x14ac:dyDescent="0.35">
      <c r="B23" s="26" t="s">
        <v>209</v>
      </c>
      <c r="L23" s="26" t="s">
        <v>208</v>
      </c>
      <c r="Q23" s="29">
        <v>54207</v>
      </c>
      <c r="R23" s="29">
        <v>57284</v>
      </c>
      <c r="S23" s="29">
        <v>54570</v>
      </c>
      <c r="T23" s="29">
        <v>57015</v>
      </c>
      <c r="U23" s="29">
        <v>57166</v>
      </c>
      <c r="V23" s="29">
        <v>50636</v>
      </c>
      <c r="W23" s="29">
        <v>45538</v>
      </c>
      <c r="X23" s="29">
        <v>48746</v>
      </c>
      <c r="Y23" s="29">
        <v>45227</v>
      </c>
      <c r="Z23" s="29">
        <v>36216</v>
      </c>
      <c r="AA23" s="29">
        <v>19662</v>
      </c>
      <c r="AB23" s="29">
        <v>32797</v>
      </c>
      <c r="AC23" s="29">
        <v>37088</v>
      </c>
      <c r="AD23" s="29">
        <v>19338</v>
      </c>
      <c r="AE23" s="29">
        <v>5146</v>
      </c>
      <c r="AF23" s="29">
        <v>62956</v>
      </c>
      <c r="AG23" s="29">
        <v>68228</v>
      </c>
      <c r="AH23" s="29">
        <v>68579</v>
      </c>
      <c r="AI23" s="29">
        <v>58799</v>
      </c>
      <c r="AJ23" s="29">
        <v>63771</v>
      </c>
      <c r="AK23" s="29">
        <v>63431</v>
      </c>
      <c r="AL23" s="29">
        <v>63918</v>
      </c>
      <c r="AM23" s="29">
        <v>58247</v>
      </c>
      <c r="AN23" s="29">
        <v>64545</v>
      </c>
      <c r="AO23" s="29">
        <v>64910</v>
      </c>
      <c r="AP23" s="29">
        <v>63761</v>
      </c>
      <c r="AQ23" s="29">
        <v>57883</v>
      </c>
      <c r="AR23" s="29">
        <v>64100</v>
      </c>
      <c r="AS23" s="29">
        <v>63860</v>
      </c>
      <c r="AT23" s="29">
        <v>62492</v>
      </c>
      <c r="AU23" s="29">
        <v>60963</v>
      </c>
      <c r="AV23" s="29">
        <v>74198</v>
      </c>
      <c r="AW23" s="29">
        <v>79377</v>
      </c>
      <c r="AX23" s="29">
        <v>78578</v>
      </c>
      <c r="AY23" s="29">
        <v>77133</v>
      </c>
      <c r="AZ23" s="29">
        <v>80814</v>
      </c>
      <c r="BA23" s="29">
        <v>83342</v>
      </c>
      <c r="BB23" s="29">
        <v>79853</v>
      </c>
      <c r="BC23" s="29">
        <v>75266</v>
      </c>
      <c r="BD23" s="29">
        <v>79133</v>
      </c>
      <c r="BE23" s="29">
        <v>80329</v>
      </c>
      <c r="BF23" s="29">
        <v>79510</v>
      </c>
      <c r="BG23" s="29">
        <v>78395</v>
      </c>
      <c r="BH23" s="29">
        <v>78232</v>
      </c>
      <c r="BI23" s="29">
        <v>81557</v>
      </c>
      <c r="BJ23" s="29"/>
      <c r="BK23" s="29">
        <v>85529</v>
      </c>
      <c r="BL23" s="29">
        <v>94090</v>
      </c>
      <c r="BM23" s="29">
        <v>96328</v>
      </c>
      <c r="BN23" s="29">
        <v>79512</v>
      </c>
      <c r="BO23" s="29">
        <v>74608</v>
      </c>
      <c r="BP23" s="29">
        <v>75614</v>
      </c>
      <c r="BQ23" s="29">
        <v>74911</v>
      </c>
      <c r="BR23" s="29">
        <v>74748</v>
      </c>
      <c r="BS23" s="29">
        <v>72970</v>
      </c>
      <c r="BT23" s="29">
        <v>72531</v>
      </c>
      <c r="BU23" s="29">
        <v>71187</v>
      </c>
      <c r="BV23" s="29">
        <v>69163</v>
      </c>
      <c r="BW23" s="29">
        <v>67028</v>
      </c>
      <c r="BX23" s="29">
        <v>66224</v>
      </c>
      <c r="BY23" s="29">
        <v>66432</v>
      </c>
      <c r="BZ23" s="29">
        <v>67047</v>
      </c>
      <c r="CA23" s="29">
        <v>68136</v>
      </c>
      <c r="CB23" s="29">
        <v>66925</v>
      </c>
    </row>
    <row r="24" spans="2:80" x14ac:dyDescent="0.35">
      <c r="B24" s="26" t="s">
        <v>193</v>
      </c>
      <c r="L24" s="26" t="s">
        <v>200</v>
      </c>
      <c r="Q24" s="29">
        <v>1104.6400464884609</v>
      </c>
      <c r="R24" s="29">
        <v>1063.6880280706653</v>
      </c>
      <c r="S24" s="29">
        <v>1067</v>
      </c>
      <c r="T24" s="29">
        <v>1114</v>
      </c>
      <c r="U24" s="29">
        <v>1130</v>
      </c>
      <c r="V24" s="29">
        <v>1150.4625365352715</v>
      </c>
      <c r="W24" s="29">
        <v>1124</v>
      </c>
      <c r="X24" s="29">
        <v>1168</v>
      </c>
      <c r="Y24" s="29">
        <v>1101</v>
      </c>
      <c r="Z24" s="29">
        <v>1124</v>
      </c>
      <c r="AA24" s="29">
        <v>1142</v>
      </c>
      <c r="AB24" s="29">
        <v>1205</v>
      </c>
      <c r="AC24" s="29">
        <v>1167</v>
      </c>
      <c r="AD24" s="29">
        <v>1172</v>
      </c>
      <c r="AE24" s="29">
        <v>1177</v>
      </c>
      <c r="AF24" s="29">
        <v>1136</v>
      </c>
      <c r="AG24" s="29">
        <v>1089</v>
      </c>
      <c r="AH24" s="29">
        <v>1110</v>
      </c>
      <c r="AI24" s="29">
        <v>1101</v>
      </c>
      <c r="AJ24" s="29">
        <v>1156</v>
      </c>
      <c r="AK24" s="29">
        <v>1108</v>
      </c>
      <c r="AL24" s="29">
        <v>1089</v>
      </c>
      <c r="AM24" s="29">
        <v>1045</v>
      </c>
      <c r="AN24" s="29">
        <v>1142</v>
      </c>
      <c r="AO24" s="29">
        <v>1103</v>
      </c>
      <c r="AP24" s="29">
        <v>1106</v>
      </c>
      <c r="AQ24" s="29">
        <v>1061</v>
      </c>
      <c r="AR24" s="29">
        <v>1102</v>
      </c>
      <c r="AS24" s="29">
        <v>1084</v>
      </c>
      <c r="AT24" s="29">
        <v>1081</v>
      </c>
      <c r="AU24" s="29">
        <v>1041</v>
      </c>
      <c r="AV24" s="29">
        <v>978</v>
      </c>
      <c r="AW24" s="29">
        <v>933</v>
      </c>
      <c r="AX24" s="29">
        <v>936</v>
      </c>
      <c r="AY24" s="29">
        <v>912</v>
      </c>
      <c r="AZ24" s="29">
        <v>951</v>
      </c>
      <c r="BA24" s="29">
        <v>932</v>
      </c>
      <c r="BB24" s="29">
        <v>903</v>
      </c>
      <c r="BC24" s="29">
        <v>903</v>
      </c>
      <c r="BD24" s="29">
        <v>909</v>
      </c>
      <c r="BE24" s="29">
        <v>899</v>
      </c>
      <c r="BF24" s="29">
        <v>894</v>
      </c>
      <c r="BG24" s="29">
        <v>891</v>
      </c>
      <c r="BH24" s="29">
        <v>905</v>
      </c>
      <c r="BI24" s="29">
        <v>885</v>
      </c>
      <c r="BJ24" s="29">
        <v>868</v>
      </c>
      <c r="BK24" s="29">
        <v>866</v>
      </c>
      <c r="BL24" s="29">
        <v>881</v>
      </c>
      <c r="BM24" s="29">
        <v>889</v>
      </c>
      <c r="BN24" s="29">
        <v>905</v>
      </c>
      <c r="BO24" s="29">
        <v>893</v>
      </c>
      <c r="BP24" s="29">
        <v>930</v>
      </c>
      <c r="BQ24" s="29">
        <v>910</v>
      </c>
      <c r="BR24" s="29">
        <v>920</v>
      </c>
      <c r="BS24" s="29">
        <v>902</v>
      </c>
      <c r="BT24" s="29">
        <v>895</v>
      </c>
      <c r="BU24" s="29">
        <v>894</v>
      </c>
      <c r="BV24" s="29">
        <v>896</v>
      </c>
      <c r="BW24" s="29">
        <v>874</v>
      </c>
      <c r="BX24" s="29">
        <v>877</v>
      </c>
      <c r="BY24" s="29">
        <v>853</v>
      </c>
      <c r="BZ24" s="29">
        <v>906</v>
      </c>
      <c r="CA24" s="29">
        <v>956</v>
      </c>
      <c r="CB24" s="29">
        <v>1020</v>
      </c>
    </row>
    <row r="25" spans="2:80" x14ac:dyDescent="0.35">
      <c r="B25" s="26" t="s">
        <v>387</v>
      </c>
      <c r="L25" s="26" t="s">
        <v>388</v>
      </c>
      <c r="Q25" s="12">
        <v>35.986383662079547</v>
      </c>
      <c r="R25" s="12">
        <v>35.520000000000003</v>
      </c>
      <c r="S25" s="12">
        <v>35.090000000000003</v>
      </c>
      <c r="T25" s="12">
        <v>35.99</v>
      </c>
      <c r="U25" s="12">
        <v>35.35</v>
      </c>
      <c r="V25" s="12">
        <v>36.447895263873946</v>
      </c>
      <c r="W25" s="12">
        <v>35.375606510915418</v>
      </c>
      <c r="X25" s="12">
        <v>31.09</v>
      </c>
      <c r="Y25" s="12">
        <v>52.987513218124796</v>
      </c>
      <c r="Z25" s="12">
        <v>36.64</v>
      </c>
      <c r="AA25" s="12">
        <v>42.47</v>
      </c>
      <c r="AB25" s="12">
        <v>27.34</v>
      </c>
      <c r="AC25" s="12">
        <v>26.44</v>
      </c>
      <c r="AD25" s="12">
        <v>34.119999999999997</v>
      </c>
      <c r="AE25" s="12">
        <v>34.090000000000003</v>
      </c>
      <c r="AF25" s="12">
        <v>17.73</v>
      </c>
      <c r="AG25" s="12">
        <v>21.1</v>
      </c>
      <c r="AH25" s="12">
        <v>22.51</v>
      </c>
      <c r="AI25" s="12">
        <v>24.12</v>
      </c>
      <c r="AJ25" s="12">
        <v>20.440000000000001</v>
      </c>
      <c r="AK25" s="12">
        <v>20.22</v>
      </c>
      <c r="AL25" s="12">
        <v>21.77</v>
      </c>
      <c r="AM25" s="12">
        <v>21.66</v>
      </c>
      <c r="AN25" s="12">
        <v>19.8</v>
      </c>
      <c r="AO25" s="12">
        <v>21.21</v>
      </c>
      <c r="AP25" s="12">
        <v>19.93</v>
      </c>
      <c r="AQ25" s="12">
        <v>21.14</v>
      </c>
      <c r="AR25" s="12">
        <v>19.91</v>
      </c>
      <c r="AS25" s="12">
        <v>20.93</v>
      </c>
      <c r="AT25" s="12">
        <v>18.84</v>
      </c>
      <c r="AU25" s="12">
        <v>21</v>
      </c>
      <c r="AV25" s="12">
        <v>18.53</v>
      </c>
      <c r="AW25" s="12">
        <v>21.94</v>
      </c>
      <c r="AX25" s="12">
        <v>20.13</v>
      </c>
      <c r="AY25" s="12">
        <v>20.059999999999999</v>
      </c>
      <c r="AZ25" s="12">
        <v>18.03</v>
      </c>
      <c r="BA25" s="12">
        <v>19.45</v>
      </c>
      <c r="BB25" s="12">
        <v>18.920000000000002</v>
      </c>
      <c r="BC25" s="12">
        <v>20.16</v>
      </c>
      <c r="BD25" s="12">
        <v>18.739999999999998</v>
      </c>
      <c r="BE25" s="12">
        <v>20.239999999999998</v>
      </c>
      <c r="BF25" s="12">
        <v>17.62</v>
      </c>
      <c r="BG25" s="12">
        <v>16.010000000000002</v>
      </c>
      <c r="BH25" s="12">
        <v>16.07</v>
      </c>
      <c r="BI25" s="12">
        <v>20.05</v>
      </c>
      <c r="BJ25" s="12">
        <v>16.850000000000001</v>
      </c>
      <c r="BK25" s="12">
        <v>17.48</v>
      </c>
      <c r="BL25" s="12">
        <v>15.43</v>
      </c>
      <c r="BM25" s="12">
        <v>15.89</v>
      </c>
      <c r="BN25" s="12">
        <v>15.39</v>
      </c>
      <c r="BO25" s="12">
        <v>16.14</v>
      </c>
      <c r="BP25" s="12">
        <v>14.34</v>
      </c>
      <c r="BQ25" s="12">
        <v>13.74</v>
      </c>
      <c r="BR25" s="12">
        <v>13.81</v>
      </c>
      <c r="BS25" s="12">
        <v>13.87</v>
      </c>
      <c r="BT25" s="12">
        <v>13.77</v>
      </c>
      <c r="BU25" s="12">
        <v>14.15</v>
      </c>
      <c r="BV25" s="12">
        <v>13.68</v>
      </c>
      <c r="BW25" s="12">
        <v>13.53</v>
      </c>
      <c r="BX25" s="12">
        <v>14.79</v>
      </c>
      <c r="BY25" s="12">
        <v>15.8</v>
      </c>
      <c r="BZ25" s="12">
        <v>17.420000000000002</v>
      </c>
      <c r="CA25" s="12">
        <v>16.53</v>
      </c>
      <c r="CB25" s="12">
        <v>14.73</v>
      </c>
    </row>
    <row r="26" spans="2:80" x14ac:dyDescent="0.35">
      <c r="B26" s="26" t="s">
        <v>389</v>
      </c>
      <c r="L26" s="26" t="s">
        <v>390</v>
      </c>
      <c r="Q26" s="12">
        <v>22.738748540537213</v>
      </c>
      <c r="R26" s="12">
        <v>22.53</v>
      </c>
      <c r="S26" s="12">
        <v>21.89</v>
      </c>
      <c r="T26" s="12">
        <v>20.239999999999998</v>
      </c>
      <c r="U26" s="12">
        <v>19.09</v>
      </c>
      <c r="V26" s="12">
        <v>19.087643330419077</v>
      </c>
      <c r="W26" s="12">
        <v>19.309999999999999</v>
      </c>
      <c r="X26" s="12">
        <v>19.170000000000002</v>
      </c>
      <c r="Y26" s="12">
        <v>41.45</v>
      </c>
      <c r="Z26" s="12">
        <v>27.4</v>
      </c>
      <c r="AA26" s="12">
        <v>33.14</v>
      </c>
      <c r="AB26" s="12">
        <v>19.25</v>
      </c>
      <c r="AC26" s="12">
        <v>19</v>
      </c>
      <c r="AD26" s="12">
        <v>26.19</v>
      </c>
      <c r="AE26" s="12">
        <v>28.11</v>
      </c>
      <c r="AF26" s="12">
        <v>9.6999999999999993</v>
      </c>
      <c r="AG26" s="12">
        <v>13.49</v>
      </c>
      <c r="AH26" s="12">
        <v>14.56</v>
      </c>
      <c r="AI26" s="12">
        <v>15.53</v>
      </c>
      <c r="AJ26" s="12">
        <v>12.8</v>
      </c>
      <c r="AK26" s="12">
        <v>11.2</v>
      </c>
      <c r="AL26" s="12">
        <v>13.24</v>
      </c>
      <c r="AM26" s="12">
        <v>14.23</v>
      </c>
      <c r="AN26" s="12">
        <v>12.69</v>
      </c>
      <c r="AO26" s="12">
        <v>14.47</v>
      </c>
      <c r="AP26" s="12">
        <v>14.11</v>
      </c>
      <c r="AQ26" s="12">
        <v>15.11</v>
      </c>
      <c r="AR26" s="12">
        <v>13.79</v>
      </c>
      <c r="AS26" s="12">
        <v>15.17</v>
      </c>
      <c r="AT26" s="12">
        <v>13.04</v>
      </c>
      <c r="AU26" s="12">
        <v>15.5</v>
      </c>
      <c r="AV26" s="12">
        <v>12.36</v>
      </c>
      <c r="AW26" s="12">
        <v>14.99</v>
      </c>
      <c r="AX26" s="12">
        <v>13.45</v>
      </c>
      <c r="AY26" s="12">
        <v>13.14</v>
      </c>
      <c r="AZ26" s="12">
        <v>12</v>
      </c>
      <c r="BA26" s="12">
        <v>11.92</v>
      </c>
      <c r="BB26" s="12">
        <v>11.29</v>
      </c>
      <c r="BC26" s="12">
        <v>12.35</v>
      </c>
      <c r="BD26" s="12">
        <v>10.67</v>
      </c>
      <c r="BE26" s="12">
        <v>12.57</v>
      </c>
      <c r="BF26" s="12">
        <v>10.28</v>
      </c>
      <c r="BG26" s="12">
        <v>9.3000000000000007</v>
      </c>
      <c r="BH26" s="12">
        <v>8.7100000000000009</v>
      </c>
      <c r="BI26" s="12">
        <v>12.49</v>
      </c>
      <c r="BJ26" s="12">
        <v>9.6300000000000008</v>
      </c>
      <c r="BK26" s="12">
        <v>10.119999999999999</v>
      </c>
      <c r="BL26" s="12">
        <v>8.6300000000000008</v>
      </c>
      <c r="BM26" s="12">
        <v>9.4700000000000006</v>
      </c>
      <c r="BN26" s="12">
        <v>9.41</v>
      </c>
      <c r="BO26" s="12">
        <v>9.7200000000000006</v>
      </c>
      <c r="BP26" s="12">
        <v>8.6999999999999993</v>
      </c>
      <c r="BQ26" s="12">
        <v>8.77</v>
      </c>
      <c r="BR26" s="12">
        <v>8.81</v>
      </c>
      <c r="BS26" s="12">
        <v>8.6999999999999993</v>
      </c>
      <c r="BT26" s="12">
        <v>8.84</v>
      </c>
      <c r="BU26" s="12">
        <v>9.8800000000000008</v>
      </c>
      <c r="BV26" s="12">
        <v>8.93</v>
      </c>
      <c r="BW26" s="12">
        <v>9.07</v>
      </c>
      <c r="BX26" s="12">
        <v>10.119999999999999</v>
      </c>
      <c r="BY26" s="12">
        <v>10.68</v>
      </c>
      <c r="BZ26" s="12">
        <v>9.8699999999999992</v>
      </c>
      <c r="CA26" s="12">
        <v>9.66</v>
      </c>
      <c r="CB26" s="12">
        <v>8.7200000000000006</v>
      </c>
    </row>
    <row r="27" spans="2:80" x14ac:dyDescent="0.35">
      <c r="B27" s="26" t="s">
        <v>194</v>
      </c>
      <c r="L27" s="26" t="s">
        <v>201</v>
      </c>
      <c r="Q27" s="29">
        <v>13701</v>
      </c>
      <c r="R27" s="29">
        <v>13919</v>
      </c>
      <c r="S27" s="29">
        <v>13835</v>
      </c>
      <c r="T27" s="29">
        <v>13765</v>
      </c>
      <c r="U27" s="29">
        <v>14048</v>
      </c>
      <c r="V27" s="29">
        <v>13751</v>
      </c>
      <c r="W27" s="29">
        <v>14290</v>
      </c>
      <c r="X27" s="29">
        <v>13927</v>
      </c>
      <c r="Y27" s="29">
        <v>13969</v>
      </c>
      <c r="Z27" s="29">
        <v>14193</v>
      </c>
      <c r="AA27" s="29">
        <v>13754</v>
      </c>
      <c r="AB27" s="29">
        <v>13999</v>
      </c>
      <c r="AC27" s="29">
        <v>13899</v>
      </c>
      <c r="AD27" s="29">
        <v>15083</v>
      </c>
      <c r="AE27" s="29">
        <v>15981</v>
      </c>
      <c r="AF27" s="29">
        <v>16345</v>
      </c>
      <c r="AG27" s="29">
        <v>16113</v>
      </c>
      <c r="AH27" s="29">
        <v>15838</v>
      </c>
      <c r="AI27" s="29">
        <v>15328</v>
      </c>
      <c r="AJ27" s="29">
        <v>14994</v>
      </c>
      <c r="AK27" s="29">
        <v>15294</v>
      </c>
      <c r="AL27" s="29">
        <v>15115</v>
      </c>
      <c r="AM27" s="29">
        <v>15232</v>
      </c>
      <c r="AN27" s="29">
        <v>15043</v>
      </c>
      <c r="AO27" s="29">
        <v>14532</v>
      </c>
      <c r="AP27" s="29">
        <v>15277</v>
      </c>
      <c r="AQ27" s="29">
        <v>15360</v>
      </c>
      <c r="AR27" s="29">
        <v>15051</v>
      </c>
      <c r="AS27" s="29">
        <v>15261</v>
      </c>
      <c r="AT27" s="29">
        <v>15136</v>
      </c>
      <c r="AU27" s="29">
        <v>15280</v>
      </c>
      <c r="AV27" s="29">
        <v>15798</v>
      </c>
      <c r="AW27" s="29">
        <v>16472</v>
      </c>
      <c r="AX27" s="29">
        <v>16702</v>
      </c>
      <c r="AY27" s="29">
        <v>16830</v>
      </c>
      <c r="AZ27" s="29">
        <v>16825</v>
      </c>
      <c r="BA27" s="29">
        <v>16875</v>
      </c>
      <c r="BB27" s="29">
        <v>16354</v>
      </c>
      <c r="BC27" s="29">
        <v>16302</v>
      </c>
      <c r="BD27" s="29">
        <v>16157</v>
      </c>
      <c r="BE27" s="29">
        <v>16319</v>
      </c>
      <c r="BF27" s="29">
        <v>16209</v>
      </c>
      <c r="BG27" s="29">
        <v>16465</v>
      </c>
      <c r="BH27" s="29">
        <v>16470</v>
      </c>
      <c r="BI27" s="29">
        <v>17676</v>
      </c>
      <c r="BJ27" s="29">
        <v>18356</v>
      </c>
      <c r="BK27" s="29">
        <v>18966</v>
      </c>
      <c r="BL27" s="29">
        <v>20548</v>
      </c>
      <c r="BM27" s="29">
        <v>20525</v>
      </c>
      <c r="BN27" s="29">
        <v>18606</v>
      </c>
      <c r="BO27" s="29">
        <v>18691</v>
      </c>
      <c r="BP27" s="29">
        <v>18706</v>
      </c>
      <c r="BQ27" s="29">
        <v>18776</v>
      </c>
      <c r="BR27" s="29">
        <v>18649</v>
      </c>
      <c r="BS27" s="29">
        <v>18686</v>
      </c>
      <c r="BT27" s="29">
        <v>18235</v>
      </c>
      <c r="BU27" s="29">
        <v>17963</v>
      </c>
      <c r="BV27" s="29">
        <v>17678</v>
      </c>
      <c r="BW27" s="29">
        <v>17195</v>
      </c>
      <c r="BX27" s="29">
        <v>16799</v>
      </c>
      <c r="BY27" s="29">
        <v>15911</v>
      </c>
      <c r="BZ27" s="29">
        <v>15963</v>
      </c>
      <c r="CA27" s="29">
        <v>16567</v>
      </c>
      <c r="CB27" s="29">
        <v>16685</v>
      </c>
    </row>
    <row r="28" spans="2:80" x14ac:dyDescent="0.35">
      <c r="B28" s="26" t="s">
        <v>210</v>
      </c>
      <c r="L28" s="26" t="s">
        <v>211</v>
      </c>
      <c r="Q28" s="29">
        <v>310.42802094790795</v>
      </c>
      <c r="R28" s="29">
        <v>309.03639484423257</v>
      </c>
      <c r="S28" s="29">
        <v>289</v>
      </c>
      <c r="T28" s="29">
        <v>313</v>
      </c>
      <c r="U28" s="29">
        <v>315</v>
      </c>
      <c r="V28" s="29">
        <v>278.41084080839659</v>
      </c>
      <c r="W28" s="29">
        <v>245</v>
      </c>
      <c r="X28" s="29">
        <v>275</v>
      </c>
      <c r="Y28" s="29">
        <v>249</v>
      </c>
      <c r="Z28" s="29">
        <v>200</v>
      </c>
      <c r="AA28" s="29">
        <v>113</v>
      </c>
      <c r="AB28" s="29">
        <v>192</v>
      </c>
      <c r="AC28" s="29">
        <v>216</v>
      </c>
      <c r="AD28" s="29">
        <v>113</v>
      </c>
      <c r="AE28" s="29">
        <v>30</v>
      </c>
      <c r="AF28" s="29">
        <v>363</v>
      </c>
      <c r="AG28" s="29">
        <v>382</v>
      </c>
      <c r="AH28" s="29">
        <v>387</v>
      </c>
      <c r="AI28" s="29">
        <v>333</v>
      </c>
      <c r="AJ28" s="29">
        <v>374</v>
      </c>
      <c r="AK28" s="29">
        <v>365</v>
      </c>
      <c r="AL28" s="29">
        <v>359</v>
      </c>
      <c r="AM28" s="29">
        <v>315</v>
      </c>
      <c r="AN28" s="29">
        <v>364</v>
      </c>
      <c r="AO28" s="29">
        <v>364</v>
      </c>
      <c r="AP28" s="29">
        <v>351</v>
      </c>
      <c r="AQ28" s="29">
        <v>311</v>
      </c>
      <c r="AR28" s="29">
        <v>353</v>
      </c>
      <c r="AS28" s="29">
        <v>350</v>
      </c>
      <c r="AT28" s="29">
        <v>341</v>
      </c>
      <c r="AU28" s="29">
        <v>323</v>
      </c>
      <c r="AV28" s="29">
        <v>373</v>
      </c>
      <c r="AW28" s="29">
        <v>391</v>
      </c>
      <c r="AX28" s="29">
        <v>387</v>
      </c>
      <c r="AY28" s="29">
        <v>371</v>
      </c>
      <c r="AZ28" s="29">
        <v>402</v>
      </c>
      <c r="BA28" s="29">
        <v>409</v>
      </c>
      <c r="BB28" s="29">
        <v>380</v>
      </c>
      <c r="BC28" s="29">
        <v>363</v>
      </c>
      <c r="BD28" s="29">
        <v>386</v>
      </c>
      <c r="BE28" s="29">
        <v>391</v>
      </c>
      <c r="BF28" s="29">
        <v>376</v>
      </c>
      <c r="BG28" s="29">
        <v>370</v>
      </c>
      <c r="BH28" s="29">
        <v>374</v>
      </c>
      <c r="BI28" s="29">
        <v>390</v>
      </c>
      <c r="BJ28" s="29">
        <v>417</v>
      </c>
      <c r="BK28" s="29">
        <v>403</v>
      </c>
      <c r="BL28" s="29">
        <v>446</v>
      </c>
      <c r="BM28" s="29">
        <v>462</v>
      </c>
      <c r="BN28" s="29">
        <v>390</v>
      </c>
      <c r="BO28" s="29">
        <v>358</v>
      </c>
      <c r="BP28" s="29">
        <v>382</v>
      </c>
      <c r="BQ28" s="29">
        <v>377</v>
      </c>
      <c r="BR28" s="29">
        <v>377</v>
      </c>
      <c r="BS28" s="29">
        <v>351</v>
      </c>
      <c r="BT28" s="29">
        <v>360</v>
      </c>
      <c r="BU28" s="29">
        <v>346</v>
      </c>
      <c r="BV28" s="29">
        <v>330</v>
      </c>
      <c r="BW28" s="29">
        <v>308</v>
      </c>
      <c r="BX28" s="29">
        <v>306</v>
      </c>
      <c r="BY28" s="29">
        <v>306</v>
      </c>
      <c r="BZ28" s="29">
        <v>328.6</v>
      </c>
      <c r="CA28" s="29">
        <v>359.4</v>
      </c>
      <c r="CB28" s="29">
        <v>370.7</v>
      </c>
    </row>
    <row r="29" spans="2:80" x14ac:dyDescent="0.35">
      <c r="B29" s="26" t="s">
        <v>391</v>
      </c>
      <c r="L29" s="26" t="s">
        <v>202</v>
      </c>
      <c r="Q29" s="12">
        <v>4.6661719821776995</v>
      </c>
      <c r="R29" s="12">
        <v>4.6191953129323817</v>
      </c>
      <c r="S29" s="12">
        <v>4.6900000000000004</v>
      </c>
      <c r="T29" s="12">
        <v>5.66</v>
      </c>
      <c r="U29" s="12">
        <v>5.99</v>
      </c>
      <c r="V29" s="12">
        <v>6.5616037745715001</v>
      </c>
      <c r="W29" s="12">
        <v>6.03</v>
      </c>
      <c r="X29" s="12">
        <v>4.4800000000000004</v>
      </c>
      <c r="Y29" s="12">
        <v>4.17</v>
      </c>
      <c r="Z29" s="12">
        <v>3.46</v>
      </c>
      <c r="AA29" s="12">
        <v>3.35</v>
      </c>
      <c r="AB29" s="12">
        <v>2.8</v>
      </c>
      <c r="AC29" s="12">
        <v>2.3199999999999998</v>
      </c>
      <c r="AD29" s="12">
        <v>2.34</v>
      </c>
      <c r="AE29" s="12">
        <v>2.19</v>
      </c>
      <c r="AF29" s="12">
        <v>2.78</v>
      </c>
      <c r="AG29" s="12">
        <v>2.71</v>
      </c>
      <c r="AH29" s="12">
        <v>2.81</v>
      </c>
      <c r="AI29" s="12">
        <v>2.98</v>
      </c>
      <c r="AJ29" s="12">
        <v>2.75</v>
      </c>
      <c r="AK29" s="12">
        <v>3.28</v>
      </c>
      <c r="AL29" s="12">
        <v>2.84</v>
      </c>
      <c r="AM29" s="12">
        <v>2.73</v>
      </c>
      <c r="AN29" s="12">
        <v>2.4300000000000002</v>
      </c>
      <c r="AO29" s="12">
        <v>2.2599999999999998</v>
      </c>
      <c r="AP29" s="12">
        <v>1.99</v>
      </c>
      <c r="AQ29" s="12">
        <v>2.0299999999999998</v>
      </c>
      <c r="AR29" s="12">
        <v>2.08</v>
      </c>
      <c r="AS29" s="12">
        <v>1.94</v>
      </c>
      <c r="AT29" s="12">
        <v>1.96</v>
      </c>
      <c r="AU29" s="12">
        <v>1.83</v>
      </c>
      <c r="AV29" s="12">
        <v>2.0299999999999998</v>
      </c>
      <c r="AW29" s="12">
        <v>2.2200000000000002</v>
      </c>
      <c r="AX29" s="12">
        <v>2.13</v>
      </c>
      <c r="AY29" s="12">
        <v>2.21</v>
      </c>
      <c r="AZ29" s="12">
        <v>1.96</v>
      </c>
      <c r="BA29" s="12">
        <v>2.4300000000000002</v>
      </c>
      <c r="BB29" s="12">
        <v>2.4500000000000002</v>
      </c>
      <c r="BC29" s="12">
        <v>2.5</v>
      </c>
      <c r="BD29" s="12">
        <v>2.62</v>
      </c>
      <c r="BE29" s="12">
        <v>2.4900000000000002</v>
      </c>
      <c r="BF29" s="12">
        <v>2.4300000000000002</v>
      </c>
      <c r="BG29" s="12">
        <v>2.21</v>
      </c>
      <c r="BH29" s="12">
        <v>2.42</v>
      </c>
      <c r="BI29" s="12">
        <v>2.4</v>
      </c>
      <c r="BJ29" s="12" t="s">
        <v>36</v>
      </c>
      <c r="BK29" s="12" t="s">
        <v>36</v>
      </c>
      <c r="BL29" s="12" t="s">
        <v>36</v>
      </c>
      <c r="BM29" s="12" t="s">
        <v>36</v>
      </c>
      <c r="BN29" s="12" t="s">
        <v>36</v>
      </c>
      <c r="BO29" s="12" t="s">
        <v>36</v>
      </c>
      <c r="BP29" s="12" t="s">
        <v>36</v>
      </c>
      <c r="BQ29" s="12" t="s">
        <v>36</v>
      </c>
      <c r="BR29" s="12" t="s">
        <v>36</v>
      </c>
      <c r="BS29" s="12" t="s">
        <v>36</v>
      </c>
      <c r="BT29" s="12" t="s">
        <v>36</v>
      </c>
      <c r="BU29" s="12" t="s">
        <v>36</v>
      </c>
      <c r="BV29" s="12" t="s">
        <v>36</v>
      </c>
      <c r="BW29" s="12" t="s">
        <v>36</v>
      </c>
      <c r="BX29" s="12" t="s">
        <v>36</v>
      </c>
      <c r="BY29" s="12" t="s">
        <v>36</v>
      </c>
      <c r="BZ29" s="12" t="s">
        <v>36</v>
      </c>
      <c r="CA29" s="12" t="s">
        <v>36</v>
      </c>
      <c r="CB29" s="12" t="s">
        <v>36</v>
      </c>
    </row>
    <row r="30" spans="2:80" x14ac:dyDescent="0.35">
      <c r="B30" s="30" t="s">
        <v>195</v>
      </c>
      <c r="L30" s="30" t="s">
        <v>203</v>
      </c>
      <c r="Q30" s="29">
        <v>7824.2790000000005</v>
      </c>
      <c r="R30" s="29">
        <v>8081.616</v>
      </c>
      <c r="S30" s="29">
        <v>7008</v>
      </c>
      <c r="T30" s="29">
        <v>7904</v>
      </c>
      <c r="U30" s="29">
        <v>7776</v>
      </c>
      <c r="V30" s="29">
        <v>6945.1049717433161</v>
      </c>
      <c r="W30" s="29">
        <v>5847</v>
      </c>
      <c r="X30" s="29">
        <v>6718</v>
      </c>
      <c r="Y30" s="29">
        <v>6558</v>
      </c>
      <c r="Z30" s="29">
        <v>4991</v>
      </c>
      <c r="AA30" s="29">
        <v>2922</v>
      </c>
      <c r="AB30" s="29">
        <v>4495</v>
      </c>
      <c r="AC30" s="29">
        <v>5199</v>
      </c>
      <c r="AD30" s="29">
        <v>2604</v>
      </c>
      <c r="AE30" s="29">
        <v>627</v>
      </c>
      <c r="AF30" s="29">
        <v>8346</v>
      </c>
      <c r="AG30" s="29">
        <v>9660</v>
      </c>
      <c r="AH30" s="29">
        <v>9803</v>
      </c>
      <c r="AI30" s="29">
        <v>8187</v>
      </c>
      <c r="AJ30" s="29">
        <v>8949</v>
      </c>
      <c r="AK30" s="29">
        <v>8944</v>
      </c>
      <c r="AL30" s="29">
        <v>8677</v>
      </c>
      <c r="AM30" s="29">
        <v>7559</v>
      </c>
      <c r="AN30" s="29">
        <v>8362</v>
      </c>
      <c r="AO30" s="29">
        <v>8606</v>
      </c>
      <c r="AP30" s="29">
        <v>8303</v>
      </c>
      <c r="AQ30" s="29">
        <v>7261</v>
      </c>
      <c r="AR30" s="29">
        <v>8210</v>
      </c>
      <c r="AS30" s="29">
        <v>8106</v>
      </c>
      <c r="AT30" s="29">
        <v>8120.9</v>
      </c>
      <c r="AU30" s="29">
        <v>7353</v>
      </c>
      <c r="AV30" s="29">
        <v>9042</v>
      </c>
      <c r="AW30" s="29">
        <v>9440</v>
      </c>
      <c r="AX30" s="29">
        <v>9775</v>
      </c>
      <c r="AY30" s="29">
        <v>9388</v>
      </c>
      <c r="AZ30" s="29">
        <v>10120</v>
      </c>
      <c r="BA30" s="29">
        <v>10709</v>
      </c>
      <c r="BB30" s="29">
        <v>9978</v>
      </c>
      <c r="BC30" s="29">
        <v>9234</v>
      </c>
      <c r="BD30" s="29">
        <v>9828</v>
      </c>
      <c r="BE30" s="29">
        <v>10007</v>
      </c>
      <c r="BF30" s="29">
        <v>9028</v>
      </c>
      <c r="BG30" s="29">
        <v>8699</v>
      </c>
      <c r="BH30" s="29">
        <v>8571</v>
      </c>
      <c r="BI30" s="29">
        <v>9312</v>
      </c>
      <c r="BJ30" s="29">
        <v>10416</v>
      </c>
      <c r="BK30" s="29">
        <v>9532</v>
      </c>
      <c r="BL30" s="29">
        <v>9904</v>
      </c>
      <c r="BM30" s="29">
        <v>10005</v>
      </c>
      <c r="BN30" s="29">
        <v>9396</v>
      </c>
      <c r="BO30" s="29">
        <v>8224</v>
      </c>
      <c r="BP30" s="29">
        <v>8595</v>
      </c>
      <c r="BQ30" s="29">
        <v>8964</v>
      </c>
      <c r="BR30" s="29">
        <v>8698</v>
      </c>
      <c r="BS30" s="29">
        <v>7248</v>
      </c>
      <c r="BT30" s="29">
        <v>8005</v>
      </c>
      <c r="BU30" s="29">
        <v>8381</v>
      </c>
      <c r="BV30" s="29">
        <v>7394</v>
      </c>
      <c r="BW30" s="29">
        <v>6465</v>
      </c>
      <c r="BX30" s="29">
        <v>6145</v>
      </c>
      <c r="BY30" s="29">
        <v>6133</v>
      </c>
      <c r="BZ30" s="29">
        <v>6025</v>
      </c>
      <c r="CA30" s="29">
        <v>7110</v>
      </c>
      <c r="CB30" s="29">
        <v>6396</v>
      </c>
    </row>
    <row r="31" spans="2:80" x14ac:dyDescent="0.35">
      <c r="B31" s="30"/>
      <c r="L31" s="30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</row>
    <row r="32" spans="2:80" x14ac:dyDescent="0.35">
      <c r="B32" s="52" t="s">
        <v>392</v>
      </c>
    </row>
    <row r="33" spans="2:2" x14ac:dyDescent="0.35">
      <c r="B33" s="52"/>
    </row>
    <row r="34" spans="2:2" x14ac:dyDescent="0.35">
      <c r="B34" s="51"/>
    </row>
    <row r="35" spans="2:2" x14ac:dyDescent="0.35">
      <c r="B35" s="49"/>
    </row>
    <row r="36" spans="2:2" x14ac:dyDescent="0.35">
      <c r="B36" s="49"/>
    </row>
  </sheetData>
  <phoneticPr fontId="6" type="noConversion"/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E315-9530-4AEE-AF1A-0D1ACA01F588}">
  <sheetPr>
    <tabColor rgb="FFFF5A00"/>
  </sheetPr>
  <dimension ref="B4:CB57"/>
  <sheetViews>
    <sheetView showGridLines="0" zoomScale="80" zoomScaleNormal="80" workbookViewId="0">
      <pane xSplit="16" ySplit="8" topLeftCell="Q10" activePane="bottomRight" state="frozen"/>
      <selection activeCell="U39" sqref="U39"/>
      <selection pane="topRight" activeCell="U39" sqref="U39"/>
      <selection pane="bottomLeft" activeCell="U39" sqref="U39"/>
      <selection pane="bottomRight" activeCell="A8" sqref="A8"/>
    </sheetView>
  </sheetViews>
  <sheetFormatPr defaultRowHeight="14.5" x14ac:dyDescent="0.35"/>
  <cols>
    <col min="1" max="1" width="2.7265625" customWidth="1"/>
    <col min="2" max="2" width="11.453125" bestFit="1" customWidth="1"/>
    <col min="3" max="3" width="15.1796875" customWidth="1"/>
    <col min="4" max="10" width="2.54296875" customWidth="1"/>
    <col min="11" max="11" width="4.26953125" customWidth="1"/>
    <col min="17" max="80" width="13.54296875" customWidth="1"/>
  </cols>
  <sheetData>
    <row r="4" spans="2:80" x14ac:dyDescent="0.35">
      <c r="L4" s="1"/>
    </row>
    <row r="6" spans="2:80" x14ac:dyDescent="0.35">
      <c r="Q6" s="89"/>
      <c r="R6" s="89"/>
      <c r="S6" s="89"/>
      <c r="T6" s="89"/>
      <c r="U6" s="89"/>
      <c r="V6" s="89"/>
    </row>
    <row r="7" spans="2:80" x14ac:dyDescent="0.35">
      <c r="Q7" s="89"/>
      <c r="R7" s="89"/>
      <c r="S7" s="89"/>
      <c r="T7" s="89"/>
    </row>
    <row r="8" spans="2:80" x14ac:dyDescent="0.35">
      <c r="B8" s="5" t="s">
        <v>1</v>
      </c>
      <c r="L8" s="4" t="s">
        <v>0</v>
      </c>
      <c r="Q8" s="9" t="s">
        <v>441</v>
      </c>
      <c r="R8" s="9" t="s">
        <v>440</v>
      </c>
      <c r="S8" s="9" t="s">
        <v>439</v>
      </c>
      <c r="T8" s="9" t="s">
        <v>438</v>
      </c>
      <c r="U8" s="9" t="s">
        <v>435</v>
      </c>
      <c r="V8" s="9" t="s">
        <v>64</v>
      </c>
      <c r="W8" s="9" t="s">
        <v>315</v>
      </c>
      <c r="X8" s="9" t="s">
        <v>319</v>
      </c>
      <c r="Y8" s="9" t="s">
        <v>320</v>
      </c>
      <c r="Z8" s="9" t="s">
        <v>321</v>
      </c>
      <c r="AA8" s="9" t="s">
        <v>322</v>
      </c>
      <c r="AB8" s="9" t="s">
        <v>323</v>
      </c>
      <c r="AC8" s="9" t="s">
        <v>324</v>
      </c>
      <c r="AD8" s="9" t="s">
        <v>325</v>
      </c>
      <c r="AE8" s="9" t="s">
        <v>326</v>
      </c>
      <c r="AF8" s="9" t="s">
        <v>327</v>
      </c>
      <c r="AG8" s="9" t="s">
        <v>328</v>
      </c>
      <c r="AH8" s="9" t="s">
        <v>329</v>
      </c>
      <c r="AI8" s="9" t="s">
        <v>330</v>
      </c>
      <c r="AJ8" s="9" t="s">
        <v>331</v>
      </c>
      <c r="AK8" s="9" t="s">
        <v>332</v>
      </c>
      <c r="AL8" s="9" t="s">
        <v>333</v>
      </c>
      <c r="AM8" s="9" t="s">
        <v>334</v>
      </c>
      <c r="AN8" s="9" t="s">
        <v>335</v>
      </c>
      <c r="AO8" s="9" t="s">
        <v>336</v>
      </c>
      <c r="AP8" s="9" t="s">
        <v>337</v>
      </c>
      <c r="AQ8" s="9" t="s">
        <v>338</v>
      </c>
      <c r="AR8" s="9" t="s">
        <v>339</v>
      </c>
      <c r="AS8" s="9" t="s">
        <v>340</v>
      </c>
      <c r="AT8" s="9" t="s">
        <v>341</v>
      </c>
      <c r="AU8" s="9" t="s">
        <v>342</v>
      </c>
      <c r="AV8" s="9" t="s">
        <v>343</v>
      </c>
      <c r="AW8" s="9" t="s">
        <v>344</v>
      </c>
      <c r="AX8" s="9" t="s">
        <v>345</v>
      </c>
      <c r="AY8" s="9" t="s">
        <v>346</v>
      </c>
      <c r="AZ8" s="9" t="s">
        <v>347</v>
      </c>
      <c r="BA8" s="9" t="s">
        <v>348</v>
      </c>
      <c r="BB8" s="9" t="s">
        <v>349</v>
      </c>
      <c r="BC8" s="9" t="s">
        <v>350</v>
      </c>
      <c r="BD8" s="9" t="s">
        <v>351</v>
      </c>
      <c r="BE8" s="9" t="s">
        <v>352</v>
      </c>
      <c r="BF8" s="9" t="s">
        <v>353</v>
      </c>
      <c r="BG8" s="9" t="s">
        <v>354</v>
      </c>
      <c r="BH8" s="9" t="s">
        <v>355</v>
      </c>
      <c r="BI8" s="9" t="s">
        <v>356</v>
      </c>
      <c r="BJ8" s="9" t="s">
        <v>357</v>
      </c>
      <c r="BK8" s="9" t="s">
        <v>358</v>
      </c>
      <c r="BL8" s="9" t="s">
        <v>359</v>
      </c>
      <c r="BM8" s="9" t="s">
        <v>360</v>
      </c>
      <c r="BN8" s="9" t="s">
        <v>361</v>
      </c>
      <c r="BO8" s="9" t="s">
        <v>362</v>
      </c>
      <c r="BP8" s="9" t="s">
        <v>363</v>
      </c>
      <c r="BQ8" s="9" t="s">
        <v>364</v>
      </c>
      <c r="BR8" s="9" t="s">
        <v>365</v>
      </c>
      <c r="BS8" s="9" t="s">
        <v>366</v>
      </c>
      <c r="BT8" s="9" t="s">
        <v>367</v>
      </c>
      <c r="BU8" s="9" t="s">
        <v>368</v>
      </c>
      <c r="BV8" s="9" t="s">
        <v>369</v>
      </c>
      <c r="BW8" s="9" t="s">
        <v>370</v>
      </c>
      <c r="BX8" s="9" t="s">
        <v>371</v>
      </c>
      <c r="BY8" s="9" t="s">
        <v>372</v>
      </c>
      <c r="BZ8" s="9" t="s">
        <v>373</v>
      </c>
      <c r="CA8" s="9" t="s">
        <v>374</v>
      </c>
      <c r="CB8" s="9" t="s">
        <v>375</v>
      </c>
    </row>
    <row r="9" spans="2:80" x14ac:dyDescent="0.35">
      <c r="B9" s="41" t="s">
        <v>4</v>
      </c>
      <c r="C9" s="33"/>
      <c r="D9" s="33"/>
      <c r="E9" s="33"/>
      <c r="F9" s="33"/>
      <c r="G9" s="33"/>
      <c r="H9" s="33"/>
      <c r="I9" s="33"/>
      <c r="J9" s="33"/>
      <c r="K9" s="33"/>
      <c r="L9" s="41" t="s">
        <v>19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</row>
    <row r="10" spans="2:80" x14ac:dyDescent="0.35">
      <c r="B10" s="3" t="s">
        <v>2</v>
      </c>
      <c r="L10" s="3" t="s">
        <v>20</v>
      </c>
      <c r="Q10" s="12">
        <v>4741.7550000000001</v>
      </c>
      <c r="R10" s="12">
        <v>4252.8540000000003</v>
      </c>
      <c r="S10" s="12">
        <v>3720.3</v>
      </c>
      <c r="T10" s="12">
        <v>4536.6120000000001</v>
      </c>
      <c r="U10" s="12">
        <v>4385.8999999999996</v>
      </c>
      <c r="V10" s="12">
        <v>3759.6819999999998</v>
      </c>
      <c r="W10" s="12">
        <v>2995.692</v>
      </c>
      <c r="X10" s="12">
        <v>3011.8</v>
      </c>
      <c r="Y10" s="12">
        <v>2808.8530000000001</v>
      </c>
      <c r="Z10" s="12">
        <v>1767.43</v>
      </c>
      <c r="AA10" s="12">
        <v>887.57399999999996</v>
      </c>
      <c r="AB10" s="12">
        <v>1416.278</v>
      </c>
      <c r="AC10" s="12">
        <v>1719.6605194099998</v>
      </c>
      <c r="AD10" s="12">
        <v>879.02599999999995</v>
      </c>
      <c r="AE10" s="12">
        <v>243.303</v>
      </c>
      <c r="AF10" s="12">
        <v>2941.3</v>
      </c>
      <c r="AG10" s="12">
        <v>3584.5</v>
      </c>
      <c r="AH10" s="12">
        <v>3500.9870000000001</v>
      </c>
      <c r="AI10" s="12">
        <v>2958.6</v>
      </c>
      <c r="AJ10" s="12">
        <v>3033</v>
      </c>
      <c r="AK10" s="12">
        <v>2985.2</v>
      </c>
      <c r="AL10" s="12">
        <v>2703.2</v>
      </c>
      <c r="AM10" s="12">
        <v>2146.1999999999998</v>
      </c>
      <c r="AN10" s="12">
        <v>2798.9</v>
      </c>
      <c r="AO10" s="12">
        <v>2608.1999999999998</v>
      </c>
      <c r="AP10" s="12">
        <v>2394.6999999999998</v>
      </c>
      <c r="AQ10" s="12">
        <v>1886.3</v>
      </c>
      <c r="AR10" s="12">
        <v>2296.6999999999998</v>
      </c>
      <c r="AS10" s="12">
        <v>2342.3000000000002</v>
      </c>
      <c r="AT10" s="12">
        <v>2099</v>
      </c>
      <c r="AU10" s="12">
        <v>1791</v>
      </c>
      <c r="AV10" s="12">
        <v>2438.8000000000002</v>
      </c>
      <c r="AW10" s="12">
        <v>2326.1999999999998</v>
      </c>
      <c r="AX10" s="12">
        <v>2183</v>
      </c>
      <c r="AY10" s="12">
        <v>1846.8</v>
      </c>
      <c r="AZ10" s="12">
        <v>2227.5</v>
      </c>
      <c r="BA10" s="12">
        <v>2441</v>
      </c>
      <c r="BB10" s="12">
        <v>2189</v>
      </c>
      <c r="BC10" s="12">
        <v>2131.4</v>
      </c>
      <c r="BD10" s="12">
        <v>2284.1999999999998</v>
      </c>
      <c r="BE10" s="12">
        <v>2451.4</v>
      </c>
      <c r="BF10" s="12">
        <v>2042.1</v>
      </c>
      <c r="BG10" s="12">
        <v>1722.6</v>
      </c>
      <c r="BH10" s="12">
        <v>1906.1</v>
      </c>
      <c r="BI10" s="12">
        <v>1873.7</v>
      </c>
      <c r="BJ10" s="12">
        <v>1760.1</v>
      </c>
      <c r="BK10" s="12">
        <v>1602</v>
      </c>
      <c r="BL10" s="12">
        <v>1924</v>
      </c>
      <c r="BM10" s="12">
        <v>1998</v>
      </c>
      <c r="BN10" s="12">
        <v>1633</v>
      </c>
      <c r="BO10" s="12">
        <v>1379</v>
      </c>
      <c r="BP10" s="12">
        <v>1704</v>
      </c>
      <c r="BQ10" s="12">
        <v>1698</v>
      </c>
      <c r="BR10" s="12">
        <v>1601</v>
      </c>
      <c r="BS10" s="12">
        <v>1411</v>
      </c>
      <c r="BT10" s="12">
        <v>1568</v>
      </c>
      <c r="BU10" s="12">
        <v>1405</v>
      </c>
      <c r="BV10" s="12">
        <v>1269</v>
      </c>
      <c r="BW10" s="12">
        <v>1246</v>
      </c>
      <c r="BX10" s="12">
        <v>1386</v>
      </c>
      <c r="BY10" s="12">
        <v>1440</v>
      </c>
      <c r="BZ10" s="12">
        <v>1610</v>
      </c>
      <c r="CA10" s="12">
        <v>1340</v>
      </c>
      <c r="CB10" s="12">
        <v>1499</v>
      </c>
    </row>
    <row r="11" spans="2:80" x14ac:dyDescent="0.35">
      <c r="B11" s="3" t="s">
        <v>3</v>
      </c>
      <c r="L11" s="3" t="s">
        <v>21</v>
      </c>
      <c r="Q11" s="12">
        <v>300.70299999999997</v>
      </c>
      <c r="R11" s="12">
        <v>412.59199999999998</v>
      </c>
      <c r="S11" s="12">
        <v>425.6</v>
      </c>
      <c r="T11" s="12">
        <v>383.58300000000003</v>
      </c>
      <c r="U11" s="12">
        <v>340.7</v>
      </c>
      <c r="V11" s="12">
        <v>249.92400000000001</v>
      </c>
      <c r="W11" s="12">
        <v>246.363</v>
      </c>
      <c r="X11" s="12">
        <v>208.7</v>
      </c>
      <c r="Y11" s="12">
        <v>113.48099999999999</v>
      </c>
      <c r="Z11" s="12">
        <v>147.62100000000001</v>
      </c>
      <c r="AA11" s="12">
        <v>140.798</v>
      </c>
      <c r="AB11" s="12">
        <v>151.34899999999999</v>
      </c>
      <c r="AC11" s="12">
        <v>171.661</v>
      </c>
      <c r="AD11" s="12">
        <v>95.894000000000005</v>
      </c>
      <c r="AE11" s="12">
        <v>114.545</v>
      </c>
      <c r="AF11" s="12">
        <v>206.4</v>
      </c>
      <c r="AG11" s="12">
        <v>218.8</v>
      </c>
      <c r="AH11" s="12">
        <v>208.94</v>
      </c>
      <c r="AI11" s="12">
        <v>182</v>
      </c>
      <c r="AJ11" s="12">
        <v>177.3</v>
      </c>
      <c r="AK11" s="12">
        <v>215.7</v>
      </c>
      <c r="AL11" s="12">
        <v>189.2</v>
      </c>
      <c r="AM11" s="12">
        <v>207.6</v>
      </c>
      <c r="AN11" s="12">
        <v>165.4</v>
      </c>
      <c r="AO11" s="12">
        <v>370.1</v>
      </c>
      <c r="AP11" s="12">
        <v>323.3</v>
      </c>
      <c r="AQ11" s="12">
        <v>347.7</v>
      </c>
      <c r="AR11" s="12">
        <v>349.2</v>
      </c>
      <c r="AS11" s="12">
        <v>321.7</v>
      </c>
      <c r="AT11" s="12">
        <v>302.10000000000002</v>
      </c>
      <c r="AU11" s="12">
        <v>298</v>
      </c>
      <c r="AV11" s="12">
        <v>274.2</v>
      </c>
      <c r="AW11" s="12">
        <v>325.89999999999998</v>
      </c>
      <c r="AX11" s="12">
        <v>306.7</v>
      </c>
      <c r="AY11" s="12">
        <v>284.3</v>
      </c>
      <c r="AZ11" s="12">
        <v>277.8</v>
      </c>
      <c r="BA11" s="12">
        <v>289</v>
      </c>
      <c r="BB11" s="12">
        <v>272</v>
      </c>
      <c r="BC11" s="12">
        <v>249.8</v>
      </c>
      <c r="BD11" s="12">
        <v>209.1</v>
      </c>
      <c r="BE11" s="12">
        <v>276.89999999999998</v>
      </c>
      <c r="BF11" s="12">
        <v>188.4</v>
      </c>
      <c r="BG11" s="12">
        <v>192.3</v>
      </c>
      <c r="BH11" s="12">
        <v>176.6</v>
      </c>
      <c r="BI11" s="12">
        <v>245.8</v>
      </c>
      <c r="BJ11" s="12">
        <v>227.3</v>
      </c>
      <c r="BK11" s="12">
        <v>229</v>
      </c>
      <c r="BL11" s="12">
        <v>242</v>
      </c>
      <c r="BM11" s="12">
        <v>236</v>
      </c>
      <c r="BN11" s="12">
        <v>211</v>
      </c>
      <c r="BO11" s="12">
        <v>188</v>
      </c>
      <c r="BP11" s="12">
        <v>192</v>
      </c>
      <c r="BQ11" s="12">
        <v>172</v>
      </c>
      <c r="BR11" s="12">
        <v>188</v>
      </c>
      <c r="BS11" s="12">
        <v>180</v>
      </c>
      <c r="BT11" s="12">
        <v>162</v>
      </c>
      <c r="BU11" s="12">
        <v>213</v>
      </c>
      <c r="BV11" s="12">
        <v>228</v>
      </c>
      <c r="BW11" s="12">
        <v>148</v>
      </c>
      <c r="BX11" s="12">
        <v>131</v>
      </c>
      <c r="BY11" s="12">
        <v>108</v>
      </c>
      <c r="BZ11" s="12">
        <v>178</v>
      </c>
      <c r="CA11" s="12">
        <v>125</v>
      </c>
      <c r="CB11" s="12">
        <v>105</v>
      </c>
    </row>
    <row r="12" spans="2:80" x14ac:dyDescent="0.35">
      <c r="B12" s="7" t="s">
        <v>5</v>
      </c>
      <c r="C12" s="6"/>
      <c r="D12" s="6"/>
      <c r="E12" s="6"/>
      <c r="F12" s="6"/>
      <c r="G12" s="6"/>
      <c r="H12" s="6"/>
      <c r="I12" s="6"/>
      <c r="J12" s="6"/>
      <c r="K12" s="6"/>
      <c r="L12" s="8" t="s">
        <v>22</v>
      </c>
      <c r="M12" s="6"/>
      <c r="N12" s="6"/>
      <c r="O12" s="6"/>
      <c r="P12" s="6"/>
      <c r="Q12" s="14">
        <f t="shared" ref="Q12:V12" si="0">SUM(Q10:Q11)</f>
        <v>5042.4580000000005</v>
      </c>
      <c r="R12" s="14">
        <f t="shared" si="0"/>
        <v>4665.4459999999999</v>
      </c>
      <c r="S12" s="14">
        <f t="shared" si="0"/>
        <v>4145.9000000000005</v>
      </c>
      <c r="T12" s="14">
        <f t="shared" si="0"/>
        <v>4920.1949999999997</v>
      </c>
      <c r="U12" s="14">
        <f t="shared" si="0"/>
        <v>4726.5999999999995</v>
      </c>
      <c r="V12" s="14">
        <f t="shared" si="0"/>
        <v>4009.6059999999998</v>
      </c>
      <c r="W12" s="14">
        <f t="shared" ref="W12:CB12" si="1">SUM(W10:W11)</f>
        <v>3242.0549999999998</v>
      </c>
      <c r="X12" s="14">
        <f t="shared" si="1"/>
        <v>3220.5</v>
      </c>
      <c r="Y12" s="14">
        <f t="shared" si="1"/>
        <v>2922.3339999999998</v>
      </c>
      <c r="Z12" s="14">
        <f t="shared" si="1"/>
        <v>1915.0510000000002</v>
      </c>
      <c r="AA12" s="14">
        <f t="shared" si="1"/>
        <v>1028.3719999999998</v>
      </c>
      <c r="AB12" s="14">
        <f t="shared" si="1"/>
        <v>1567.627</v>
      </c>
      <c r="AC12" s="14">
        <f t="shared" si="1"/>
        <v>1891.3215194099998</v>
      </c>
      <c r="AD12" s="14">
        <f t="shared" si="1"/>
        <v>974.92</v>
      </c>
      <c r="AE12" s="14">
        <f t="shared" si="1"/>
        <v>357.84800000000001</v>
      </c>
      <c r="AF12" s="14">
        <f t="shared" si="1"/>
        <v>3147.7000000000003</v>
      </c>
      <c r="AG12" s="14">
        <f t="shared" si="1"/>
        <v>3803.3</v>
      </c>
      <c r="AH12" s="14">
        <f t="shared" si="1"/>
        <v>3709.9270000000001</v>
      </c>
      <c r="AI12" s="14">
        <f t="shared" si="1"/>
        <v>3140.6</v>
      </c>
      <c r="AJ12" s="14">
        <f t="shared" si="1"/>
        <v>3210.3</v>
      </c>
      <c r="AK12" s="14">
        <f t="shared" si="1"/>
        <v>3200.8999999999996</v>
      </c>
      <c r="AL12" s="14">
        <f t="shared" si="1"/>
        <v>2892.3999999999996</v>
      </c>
      <c r="AM12" s="14">
        <f t="shared" si="1"/>
        <v>2353.7999999999997</v>
      </c>
      <c r="AN12" s="14">
        <f t="shared" si="1"/>
        <v>2964.3</v>
      </c>
      <c r="AO12" s="14">
        <f t="shared" si="1"/>
        <v>2978.2999999999997</v>
      </c>
      <c r="AP12" s="14">
        <f t="shared" si="1"/>
        <v>2718</v>
      </c>
      <c r="AQ12" s="14">
        <f t="shared" si="1"/>
        <v>2234</v>
      </c>
      <c r="AR12" s="14">
        <f t="shared" si="1"/>
        <v>2645.8999999999996</v>
      </c>
      <c r="AS12" s="14">
        <f t="shared" si="1"/>
        <v>2664</v>
      </c>
      <c r="AT12" s="14">
        <f t="shared" si="1"/>
        <v>2401.1</v>
      </c>
      <c r="AU12" s="14">
        <f t="shared" si="1"/>
        <v>2089</v>
      </c>
      <c r="AV12" s="14">
        <f t="shared" si="1"/>
        <v>2713</v>
      </c>
      <c r="AW12" s="14">
        <f t="shared" si="1"/>
        <v>2652.1</v>
      </c>
      <c r="AX12" s="14">
        <f t="shared" si="1"/>
        <v>2489.6999999999998</v>
      </c>
      <c r="AY12" s="14">
        <f t="shared" si="1"/>
        <v>2131.1</v>
      </c>
      <c r="AZ12" s="14">
        <f t="shared" si="1"/>
        <v>2505.3000000000002</v>
      </c>
      <c r="BA12" s="14">
        <f t="shared" si="1"/>
        <v>2730</v>
      </c>
      <c r="BB12" s="14">
        <f t="shared" si="1"/>
        <v>2461</v>
      </c>
      <c r="BC12" s="14">
        <f t="shared" si="1"/>
        <v>2381.2000000000003</v>
      </c>
      <c r="BD12" s="14">
        <f t="shared" si="1"/>
        <v>2493.2999999999997</v>
      </c>
      <c r="BE12" s="14">
        <f t="shared" si="1"/>
        <v>2728.3</v>
      </c>
      <c r="BF12" s="14">
        <f t="shared" si="1"/>
        <v>2230.5</v>
      </c>
      <c r="BG12" s="14">
        <f t="shared" si="1"/>
        <v>1914.8999999999999</v>
      </c>
      <c r="BH12" s="14">
        <f t="shared" si="1"/>
        <v>2082.6999999999998</v>
      </c>
      <c r="BI12" s="14">
        <f t="shared" si="1"/>
        <v>2119.5</v>
      </c>
      <c r="BJ12" s="14">
        <f t="shared" si="1"/>
        <v>1987.3999999999999</v>
      </c>
      <c r="BK12" s="14">
        <f t="shared" si="1"/>
        <v>1831</v>
      </c>
      <c r="BL12" s="14">
        <f t="shared" si="1"/>
        <v>2166</v>
      </c>
      <c r="BM12" s="14">
        <f t="shared" si="1"/>
        <v>2234</v>
      </c>
      <c r="BN12" s="14">
        <f t="shared" si="1"/>
        <v>1844</v>
      </c>
      <c r="BO12" s="14">
        <f t="shared" si="1"/>
        <v>1567</v>
      </c>
      <c r="BP12" s="14">
        <f t="shared" si="1"/>
        <v>1896</v>
      </c>
      <c r="BQ12" s="14">
        <f t="shared" si="1"/>
        <v>1870</v>
      </c>
      <c r="BR12" s="14">
        <f t="shared" si="1"/>
        <v>1789</v>
      </c>
      <c r="BS12" s="14">
        <f t="shared" si="1"/>
        <v>1591</v>
      </c>
      <c r="BT12" s="14">
        <f t="shared" si="1"/>
        <v>1730</v>
      </c>
      <c r="BU12" s="14">
        <f t="shared" si="1"/>
        <v>1618</v>
      </c>
      <c r="BV12" s="14">
        <f t="shared" si="1"/>
        <v>1497</v>
      </c>
      <c r="BW12" s="14">
        <f t="shared" si="1"/>
        <v>1394</v>
      </c>
      <c r="BX12" s="14">
        <f t="shared" si="1"/>
        <v>1517</v>
      </c>
      <c r="BY12" s="14">
        <f t="shared" si="1"/>
        <v>1548</v>
      </c>
      <c r="BZ12" s="14">
        <f t="shared" si="1"/>
        <v>1788</v>
      </c>
      <c r="CA12" s="14">
        <f t="shared" si="1"/>
        <v>1465</v>
      </c>
      <c r="CB12" s="14">
        <f t="shared" si="1"/>
        <v>1604</v>
      </c>
    </row>
    <row r="13" spans="2:80" ht="7" customHeight="1" x14ac:dyDescent="0.35"/>
    <row r="14" spans="2:80" x14ac:dyDescent="0.35">
      <c r="B14" s="41" t="s">
        <v>17</v>
      </c>
      <c r="C14" s="33"/>
      <c r="D14" s="33"/>
      <c r="E14" s="33"/>
      <c r="F14" s="33"/>
      <c r="G14" s="33"/>
      <c r="H14" s="33"/>
      <c r="I14" s="33"/>
      <c r="J14" s="33"/>
      <c r="K14" s="33"/>
      <c r="L14" s="41" t="s">
        <v>23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</row>
    <row r="15" spans="2:80" x14ac:dyDescent="0.35">
      <c r="B15" s="3" t="s">
        <v>6</v>
      </c>
      <c r="L15" s="3" t="s">
        <v>24</v>
      </c>
      <c r="Q15" s="12">
        <v>-733.34100000000001</v>
      </c>
      <c r="R15" s="12">
        <v>-613.21</v>
      </c>
      <c r="S15" s="12">
        <v>-592.6</v>
      </c>
      <c r="T15" s="12">
        <v>-583.53</v>
      </c>
      <c r="U15" s="12">
        <v>-668.2</v>
      </c>
      <c r="V15" s="12">
        <v>-535.40499999999997</v>
      </c>
      <c r="W15" s="12">
        <v>-493.91499999999996</v>
      </c>
      <c r="X15" s="12">
        <v>-581.29999999999995</v>
      </c>
      <c r="Y15" s="12">
        <v>-595.16039864754339</v>
      </c>
      <c r="Z15" s="12">
        <v>-503.96800000000002</v>
      </c>
      <c r="AA15" s="12">
        <v>-469.67899999999997</v>
      </c>
      <c r="AB15" s="12">
        <v>-464.43200000000002</v>
      </c>
      <c r="AC15" s="12">
        <v>-490.33</v>
      </c>
      <c r="AD15" s="12">
        <v>-365.6</v>
      </c>
      <c r="AE15" s="12">
        <v>-153.232</v>
      </c>
      <c r="AF15" s="12">
        <v>-595.20000000000005</v>
      </c>
      <c r="AG15" s="12">
        <v>-647.20000000000005</v>
      </c>
      <c r="AH15" s="12">
        <v>-620.47400000000005</v>
      </c>
      <c r="AI15" s="12">
        <v>-519.79999999999995</v>
      </c>
      <c r="AJ15" s="12">
        <v>-573.79999999999995</v>
      </c>
      <c r="AK15" s="12">
        <v>-522.70000000000005</v>
      </c>
      <c r="AL15" s="12">
        <v>-486.8</v>
      </c>
      <c r="AM15" s="12">
        <v>-410.7</v>
      </c>
      <c r="AN15" s="12">
        <v>-483.7</v>
      </c>
      <c r="AO15" s="12">
        <v>-433.2</v>
      </c>
      <c r="AP15" s="12">
        <v>-479.2</v>
      </c>
      <c r="AQ15" s="12">
        <v>-381.7</v>
      </c>
      <c r="AR15" s="12">
        <v>-414</v>
      </c>
      <c r="AS15" s="12">
        <v>-480.3</v>
      </c>
      <c r="AT15" s="12">
        <v>-379.9</v>
      </c>
      <c r="AU15" s="12">
        <v>-381.8</v>
      </c>
      <c r="AV15" s="12">
        <v>-414.9</v>
      </c>
      <c r="AW15" s="12">
        <v>-384.9</v>
      </c>
      <c r="AX15" s="12">
        <v>-390.8</v>
      </c>
      <c r="AY15" s="12">
        <v>-393.1</v>
      </c>
      <c r="AZ15" s="12">
        <v>-411.7</v>
      </c>
      <c r="BA15" s="12">
        <v>-342</v>
      </c>
      <c r="BB15" s="12">
        <v>-358</v>
      </c>
      <c r="BC15" s="12">
        <v>-327.10000000000002</v>
      </c>
      <c r="BD15" s="12">
        <v>-347.3</v>
      </c>
      <c r="BE15" s="12">
        <v>-388.6</v>
      </c>
      <c r="BF15" s="12">
        <v>-322.8</v>
      </c>
      <c r="BG15" s="12">
        <v>-335.2</v>
      </c>
      <c r="BH15" s="12">
        <v>-286.89999999999998</v>
      </c>
      <c r="BI15" s="12">
        <v>-388.5</v>
      </c>
      <c r="BJ15" s="12">
        <v>-374.5</v>
      </c>
      <c r="BK15" s="12">
        <v>-399.3</v>
      </c>
      <c r="BL15" s="12">
        <v>-407.3</v>
      </c>
      <c r="BM15" s="12">
        <v>-447.6</v>
      </c>
      <c r="BN15" s="12">
        <v>-368.1</v>
      </c>
      <c r="BO15" s="12">
        <v>-385.3</v>
      </c>
      <c r="BP15" s="12">
        <v>-359.4</v>
      </c>
      <c r="BQ15" s="12">
        <v>-343.4</v>
      </c>
      <c r="BR15" s="12">
        <v>-313</v>
      </c>
      <c r="BS15" s="12">
        <v>-311.60000000000002</v>
      </c>
      <c r="BT15" s="12">
        <v>-284.39999999999998</v>
      </c>
      <c r="BU15" s="12">
        <v>-299.8</v>
      </c>
      <c r="BV15" s="12">
        <v>-278</v>
      </c>
      <c r="BW15" s="12">
        <v>-276.7</v>
      </c>
      <c r="BX15" s="12">
        <v>-246.4</v>
      </c>
      <c r="BY15" s="12">
        <v>-248.9</v>
      </c>
      <c r="BZ15" s="12">
        <v>-246.6</v>
      </c>
      <c r="CA15" s="12">
        <v>-246.5</v>
      </c>
      <c r="CB15" s="12">
        <v>-241.8</v>
      </c>
    </row>
    <row r="16" spans="2:80" x14ac:dyDescent="0.35">
      <c r="B16" s="3" t="s">
        <v>7</v>
      </c>
      <c r="L16" s="3" t="s">
        <v>25</v>
      </c>
      <c r="Q16" s="12">
        <v>-1421.8</v>
      </c>
      <c r="R16" s="12">
        <v>-1404.566</v>
      </c>
      <c r="S16" s="12">
        <v>-1357.2</v>
      </c>
      <c r="T16" s="12">
        <v>-1766.81</v>
      </c>
      <c r="U16" s="12">
        <v>-1848.7</v>
      </c>
      <c r="V16" s="12">
        <v>-1785.1279999999999</v>
      </c>
      <c r="W16" s="12">
        <v>-1448.857</v>
      </c>
      <c r="X16" s="12">
        <v>-1205.7</v>
      </c>
      <c r="Y16" s="12">
        <v>-1017.066</v>
      </c>
      <c r="Z16" s="12">
        <v>-672.51900000000001</v>
      </c>
      <c r="AA16" s="12">
        <v>-376.18700000000001</v>
      </c>
      <c r="AB16" s="12">
        <v>-566.12800000000004</v>
      </c>
      <c r="AC16" s="12">
        <v>-572.46400000000006</v>
      </c>
      <c r="AD16" s="12">
        <v>-316.31400000000002</v>
      </c>
      <c r="AE16" s="12">
        <v>-135.785</v>
      </c>
      <c r="AF16" s="12">
        <v>-1001.1</v>
      </c>
      <c r="AG16" s="12">
        <v>-1009.3</v>
      </c>
      <c r="AH16" s="12">
        <v>-1066.6030000000001</v>
      </c>
      <c r="AI16" s="12">
        <v>-976.2</v>
      </c>
      <c r="AJ16" s="12">
        <v>-995.2</v>
      </c>
      <c r="AK16" s="12">
        <v>-1127.5</v>
      </c>
      <c r="AL16" s="12">
        <v>-1063.2</v>
      </c>
      <c r="AM16" s="12">
        <v>-792.7</v>
      </c>
      <c r="AN16" s="12">
        <v>-884.2</v>
      </c>
      <c r="AO16" s="12">
        <v>-822.9</v>
      </c>
      <c r="AP16" s="12">
        <v>-699.3</v>
      </c>
      <c r="AQ16" s="12">
        <v>-629.70000000000005</v>
      </c>
      <c r="AR16" s="12">
        <v>-735.8</v>
      </c>
      <c r="AS16" s="12">
        <v>-678.7</v>
      </c>
      <c r="AT16" s="12">
        <v>-668.1</v>
      </c>
      <c r="AU16" s="12">
        <v>-591.70000000000005</v>
      </c>
      <c r="AV16" s="12">
        <v>-756.9</v>
      </c>
      <c r="AW16" s="12">
        <v>-870.3</v>
      </c>
      <c r="AX16" s="12">
        <v>-822.7</v>
      </c>
      <c r="AY16" s="12">
        <v>-821.6</v>
      </c>
      <c r="AZ16" s="12">
        <v>-786.8</v>
      </c>
      <c r="BA16" s="12">
        <v>-991</v>
      </c>
      <c r="BB16" s="12">
        <v>-932</v>
      </c>
      <c r="BC16" s="12">
        <v>-908.1</v>
      </c>
      <c r="BD16" s="12">
        <v>-1011.3</v>
      </c>
      <c r="BE16" s="12">
        <v>-972</v>
      </c>
      <c r="BF16" s="12">
        <v>-913.9</v>
      </c>
      <c r="BG16" s="12">
        <v>-817.5</v>
      </c>
      <c r="BH16" s="12">
        <v>-907.4</v>
      </c>
      <c r="BI16" s="12">
        <v>-933.5</v>
      </c>
      <c r="BJ16" s="12">
        <v>-936.9</v>
      </c>
      <c r="BK16" s="12">
        <v>-920.2</v>
      </c>
      <c r="BL16" s="12">
        <v>-951.6</v>
      </c>
      <c r="BM16" s="12">
        <v>-915.4</v>
      </c>
      <c r="BN16" s="12">
        <v>-745.3</v>
      </c>
      <c r="BO16" s="12">
        <v>-730.9</v>
      </c>
      <c r="BP16" s="12">
        <v>-669.1</v>
      </c>
      <c r="BQ16" s="12">
        <v>-584.6</v>
      </c>
      <c r="BR16" s="12">
        <v>-580.1</v>
      </c>
      <c r="BS16" s="12">
        <v>-571.70000000000005</v>
      </c>
      <c r="BT16" s="12">
        <v>-551</v>
      </c>
      <c r="BU16" s="12">
        <v>-451.9</v>
      </c>
      <c r="BV16" s="12">
        <v>-485.4</v>
      </c>
      <c r="BW16" s="12">
        <v>-429.8</v>
      </c>
      <c r="BX16" s="12">
        <v>-446.1</v>
      </c>
      <c r="BY16" s="12">
        <v>-484.6</v>
      </c>
      <c r="BZ16" s="12">
        <v>-748.5</v>
      </c>
      <c r="CA16" s="12">
        <v>-733.6</v>
      </c>
      <c r="CB16" s="12">
        <v>-664.1</v>
      </c>
    </row>
    <row r="17" spans="2:80" x14ac:dyDescent="0.35">
      <c r="B17" s="3" t="s">
        <v>8</v>
      </c>
      <c r="L17" s="3" t="s">
        <v>26</v>
      </c>
      <c r="Q17" s="12" t="s">
        <v>36</v>
      </c>
      <c r="R17" s="12" t="s">
        <v>36</v>
      </c>
      <c r="S17" s="12" t="s">
        <v>36</v>
      </c>
      <c r="T17" s="12" t="s">
        <v>36</v>
      </c>
      <c r="U17" s="12" t="s">
        <v>36</v>
      </c>
      <c r="V17" s="12" t="s">
        <v>36</v>
      </c>
      <c r="W17" s="12" t="s">
        <v>36</v>
      </c>
      <c r="X17" s="12" t="s">
        <v>36</v>
      </c>
      <c r="Y17" s="12" t="s">
        <v>36</v>
      </c>
      <c r="Z17" s="12" t="s">
        <v>36</v>
      </c>
      <c r="AA17" s="12" t="s">
        <v>36</v>
      </c>
      <c r="AB17" s="12" t="s">
        <v>36</v>
      </c>
      <c r="AC17" s="12" t="s">
        <v>36</v>
      </c>
      <c r="AD17" s="12" t="s">
        <v>36</v>
      </c>
      <c r="AE17" s="12" t="s">
        <v>36</v>
      </c>
      <c r="AF17" s="12" t="s">
        <v>36</v>
      </c>
      <c r="AG17" s="12" t="s">
        <v>36</v>
      </c>
      <c r="AH17" s="12" t="s">
        <v>36</v>
      </c>
      <c r="AI17" s="12" t="s">
        <v>36</v>
      </c>
      <c r="AJ17" s="12" t="s">
        <v>36</v>
      </c>
      <c r="AK17" s="12">
        <v>-311.89999999999998</v>
      </c>
      <c r="AL17" s="12">
        <v>-296.60000000000002</v>
      </c>
      <c r="AM17" s="12">
        <v>-268.89999999999998</v>
      </c>
      <c r="AN17" s="12">
        <v>-235.4</v>
      </c>
      <c r="AO17" s="12">
        <v>-227.1</v>
      </c>
      <c r="AP17" s="12">
        <v>-229.2</v>
      </c>
      <c r="AQ17" s="12">
        <v>-241.9</v>
      </c>
      <c r="AR17" s="12">
        <v>-241.5</v>
      </c>
      <c r="AS17" s="12">
        <v>-120.4</v>
      </c>
      <c r="AT17" s="12">
        <v>-266.10000000000002</v>
      </c>
      <c r="AU17" s="12">
        <v>-286.5</v>
      </c>
      <c r="AV17" s="12">
        <v>-323.89999999999998</v>
      </c>
      <c r="AW17" s="12">
        <v>-377.2</v>
      </c>
      <c r="AX17" s="12">
        <v>-263.89999999999998</v>
      </c>
      <c r="AY17" s="12">
        <v>-244.3</v>
      </c>
      <c r="AZ17" s="12">
        <v>-214.6</v>
      </c>
      <c r="BA17" s="12">
        <v>-217</v>
      </c>
      <c r="BB17" s="12">
        <v>-201</v>
      </c>
      <c r="BC17" s="12">
        <v>-213</v>
      </c>
      <c r="BD17" s="12">
        <v>-212.9</v>
      </c>
      <c r="BE17" s="12">
        <v>-208.6</v>
      </c>
      <c r="BF17" s="12">
        <v>-182.2</v>
      </c>
      <c r="BG17" s="12">
        <v>-154</v>
      </c>
      <c r="BH17" s="12">
        <v>-154.4</v>
      </c>
      <c r="BI17" s="12">
        <v>-166.4</v>
      </c>
      <c r="BJ17" s="12">
        <v>-175.7</v>
      </c>
      <c r="BK17" s="12">
        <v>-160.19999999999999</v>
      </c>
      <c r="BL17" s="12">
        <v>-141.69999999999999</v>
      </c>
      <c r="BM17" s="12">
        <v>-155.69999999999999</v>
      </c>
      <c r="BN17" s="12">
        <v>-108.6</v>
      </c>
      <c r="BO17" s="12">
        <v>-112.5</v>
      </c>
      <c r="BP17" s="12">
        <v>-128.19999999999999</v>
      </c>
      <c r="BQ17" s="12">
        <v>-138.9</v>
      </c>
      <c r="BR17" s="12">
        <v>-130.4</v>
      </c>
      <c r="BS17" s="12">
        <v>-136.5</v>
      </c>
      <c r="BT17" s="12">
        <v>-149.80000000000001</v>
      </c>
      <c r="BU17" s="12">
        <v>-144.4</v>
      </c>
      <c r="BV17" s="12">
        <v>-152.30000000000001</v>
      </c>
      <c r="BW17" s="12">
        <v>-136.4</v>
      </c>
      <c r="BX17" s="12">
        <v>-217.5</v>
      </c>
      <c r="BY17" s="12">
        <v>-209</v>
      </c>
      <c r="BZ17" s="12">
        <v>-124.3</v>
      </c>
      <c r="CA17" s="12">
        <v>-142.5</v>
      </c>
      <c r="CB17" s="12">
        <v>-169.2</v>
      </c>
    </row>
    <row r="18" spans="2:80" x14ac:dyDescent="0.35">
      <c r="B18" s="3" t="s">
        <v>9</v>
      </c>
      <c r="L18" s="3" t="s">
        <v>27</v>
      </c>
      <c r="Q18" s="12">
        <v>-136.65299999999999</v>
      </c>
      <c r="R18" s="12">
        <v>-190.69800000000001</v>
      </c>
      <c r="S18" s="12">
        <v>-207.3</v>
      </c>
      <c r="T18" s="12">
        <v>-277.05700000000002</v>
      </c>
      <c r="U18" s="12">
        <v>-276.8</v>
      </c>
      <c r="V18" s="12">
        <v>-244.423</v>
      </c>
      <c r="W18" s="12">
        <v>-171.32</v>
      </c>
      <c r="X18" s="12">
        <v>-190.3</v>
      </c>
      <c r="Y18" s="12">
        <v>-178.96806068009471</v>
      </c>
      <c r="Z18" s="12">
        <v>-143.959</v>
      </c>
      <c r="AA18" s="12">
        <v>-118.574</v>
      </c>
      <c r="AB18" s="12">
        <v>-108.01600000000001</v>
      </c>
      <c r="AC18" s="12">
        <v>-125.29300000000001</v>
      </c>
      <c r="AD18" s="12">
        <v>-61.481000000000002</v>
      </c>
      <c r="AE18" s="12">
        <v>-27.183</v>
      </c>
      <c r="AF18" s="12">
        <v>-176</v>
      </c>
      <c r="AG18" s="12">
        <v>-136.4</v>
      </c>
      <c r="AH18" s="12">
        <v>-156.999</v>
      </c>
      <c r="AI18" s="12">
        <v>-133.19999999999999</v>
      </c>
      <c r="AJ18" s="12">
        <v>-152.1</v>
      </c>
      <c r="AK18" s="12">
        <v>-128.1</v>
      </c>
      <c r="AL18" s="12">
        <v>-122.4</v>
      </c>
      <c r="AM18" s="12">
        <v>-103.9</v>
      </c>
      <c r="AN18" s="12">
        <v>-119.7</v>
      </c>
      <c r="AO18" s="12">
        <v>-112.1</v>
      </c>
      <c r="AP18" s="12">
        <v>-109.3</v>
      </c>
      <c r="AQ18" s="12">
        <v>-98.4</v>
      </c>
      <c r="AR18" s="12" t="s">
        <v>36</v>
      </c>
      <c r="AS18" s="12" t="s">
        <v>36</v>
      </c>
      <c r="AT18" s="12" t="s">
        <v>36</v>
      </c>
      <c r="AU18" s="12" t="s">
        <v>36</v>
      </c>
      <c r="AV18" s="12" t="s">
        <v>36</v>
      </c>
      <c r="AW18" s="12" t="s">
        <v>36</v>
      </c>
      <c r="AX18" s="12" t="s">
        <v>36</v>
      </c>
      <c r="AY18" s="12" t="s">
        <v>36</v>
      </c>
      <c r="AZ18" s="12" t="s">
        <v>36</v>
      </c>
      <c r="BA18" s="12" t="s">
        <v>36</v>
      </c>
      <c r="BB18" s="12" t="s">
        <v>36</v>
      </c>
      <c r="BC18" s="12" t="s">
        <v>36</v>
      </c>
      <c r="BD18" s="12" t="s">
        <v>36</v>
      </c>
      <c r="BE18" s="12" t="s">
        <v>36</v>
      </c>
      <c r="BF18" s="12" t="s">
        <v>36</v>
      </c>
      <c r="BG18" s="12" t="s">
        <v>36</v>
      </c>
      <c r="BH18" s="12" t="s">
        <v>36</v>
      </c>
      <c r="BI18" s="12" t="s">
        <v>36</v>
      </c>
      <c r="BJ18" s="12" t="s">
        <v>36</v>
      </c>
      <c r="BK18" s="12" t="s">
        <v>36</v>
      </c>
      <c r="BL18" s="12" t="s">
        <v>36</v>
      </c>
      <c r="BM18" s="12" t="s">
        <v>36</v>
      </c>
      <c r="BN18" s="12" t="s">
        <v>36</v>
      </c>
      <c r="BO18" s="12" t="s">
        <v>36</v>
      </c>
      <c r="BP18" s="12" t="s">
        <v>36</v>
      </c>
      <c r="BQ18" s="12" t="s">
        <v>36</v>
      </c>
      <c r="BR18" s="12" t="s">
        <v>36</v>
      </c>
      <c r="BS18" s="12" t="s">
        <v>36</v>
      </c>
      <c r="BT18" s="12" t="s">
        <v>36</v>
      </c>
      <c r="BU18" s="12" t="s">
        <v>36</v>
      </c>
      <c r="BV18" s="12" t="s">
        <v>36</v>
      </c>
      <c r="BW18" s="12" t="s">
        <v>36</v>
      </c>
      <c r="BX18" s="12" t="s">
        <v>36</v>
      </c>
      <c r="BY18" s="12" t="s">
        <v>36</v>
      </c>
      <c r="BZ18" s="12" t="s">
        <v>36</v>
      </c>
      <c r="CA18" s="12" t="s">
        <v>36</v>
      </c>
      <c r="CB18" s="12" t="s">
        <v>36</v>
      </c>
    </row>
    <row r="19" spans="2:80" x14ac:dyDescent="0.35">
      <c r="B19" s="3" t="s">
        <v>10</v>
      </c>
      <c r="L19" s="3" t="s">
        <v>28</v>
      </c>
      <c r="Q19" s="12" t="s">
        <v>36</v>
      </c>
      <c r="R19" s="12" t="s">
        <v>36</v>
      </c>
      <c r="S19" s="12" t="s">
        <v>36</v>
      </c>
      <c r="T19" s="12" t="s">
        <v>36</v>
      </c>
      <c r="U19" s="12" t="s">
        <v>36</v>
      </c>
      <c r="V19" s="12" t="s">
        <v>36</v>
      </c>
      <c r="W19" s="12" t="s">
        <v>36</v>
      </c>
      <c r="X19" s="12" t="s">
        <v>36</v>
      </c>
      <c r="Y19" s="12" t="s">
        <v>36</v>
      </c>
      <c r="Z19" s="12" t="s">
        <v>36</v>
      </c>
      <c r="AA19" s="12" t="s">
        <v>36</v>
      </c>
      <c r="AB19" s="12" t="s">
        <v>36</v>
      </c>
      <c r="AC19" s="12" t="s">
        <v>36</v>
      </c>
      <c r="AD19" s="12" t="s">
        <v>36</v>
      </c>
      <c r="AE19" s="12" t="s">
        <v>36</v>
      </c>
      <c r="AF19" s="12" t="s">
        <v>36</v>
      </c>
      <c r="AG19" s="12" t="s">
        <v>36</v>
      </c>
      <c r="AH19" s="12" t="s">
        <v>36</v>
      </c>
      <c r="AI19" s="12" t="s">
        <v>36</v>
      </c>
      <c r="AJ19" s="12" t="s">
        <v>36</v>
      </c>
      <c r="AK19" s="12" t="s">
        <v>36</v>
      </c>
      <c r="AL19" s="12" t="s">
        <v>36</v>
      </c>
      <c r="AM19" s="12" t="s">
        <v>36</v>
      </c>
      <c r="AN19" s="12" t="s">
        <v>36</v>
      </c>
      <c r="AO19" s="12" t="s">
        <v>36</v>
      </c>
      <c r="AP19" s="12" t="s">
        <v>36</v>
      </c>
      <c r="AQ19" s="12" t="s">
        <v>36</v>
      </c>
      <c r="AR19" s="12" t="s">
        <v>36</v>
      </c>
      <c r="AS19" s="12" t="s">
        <v>36</v>
      </c>
      <c r="AT19" s="12" t="s">
        <v>36</v>
      </c>
      <c r="AU19" s="12" t="s">
        <v>36</v>
      </c>
      <c r="AV19" s="12" t="s">
        <v>36</v>
      </c>
      <c r="AW19" s="12" t="s">
        <v>36</v>
      </c>
      <c r="AX19" s="12" t="s">
        <v>36</v>
      </c>
      <c r="AY19" s="12" t="s">
        <v>36</v>
      </c>
      <c r="AZ19" s="12" t="s">
        <v>36</v>
      </c>
      <c r="BA19" s="12" t="s">
        <v>36</v>
      </c>
      <c r="BB19" s="12" t="s">
        <v>36</v>
      </c>
      <c r="BC19" s="12" t="s">
        <v>36</v>
      </c>
      <c r="BD19" s="12">
        <v>-4.8</v>
      </c>
      <c r="BE19" s="12">
        <v>-4.8</v>
      </c>
      <c r="BF19" s="12">
        <v>-5.2</v>
      </c>
      <c r="BG19" s="12">
        <v>-5.0999999999999996</v>
      </c>
      <c r="BH19" s="12">
        <v>-5.0999999999999996</v>
      </c>
      <c r="BI19" s="12">
        <v>-5.4</v>
      </c>
      <c r="BJ19" s="12">
        <v>-6.6</v>
      </c>
      <c r="BK19" s="12">
        <v>-7</v>
      </c>
      <c r="BL19" s="12">
        <v>-7.9</v>
      </c>
      <c r="BM19" s="12">
        <v>-6.4</v>
      </c>
      <c r="BN19" s="12">
        <v>-8.8000000000000007</v>
      </c>
      <c r="BO19" s="12">
        <v>-8.3000000000000007</v>
      </c>
      <c r="BP19" s="12">
        <v>-8.4</v>
      </c>
      <c r="BQ19" s="12">
        <v>-11.7</v>
      </c>
      <c r="BR19" s="12">
        <v>-11.5</v>
      </c>
      <c r="BS19" s="12">
        <v>-11.3</v>
      </c>
      <c r="BT19" s="12">
        <v>-13.3</v>
      </c>
      <c r="BU19" s="12">
        <v>-11.8</v>
      </c>
      <c r="BV19" s="12">
        <v>-13.3</v>
      </c>
      <c r="BW19" s="12">
        <v>-13</v>
      </c>
      <c r="BX19" s="12">
        <v>-18.2</v>
      </c>
      <c r="BY19" s="12">
        <v>-10.8</v>
      </c>
      <c r="BZ19" s="12">
        <v>-11</v>
      </c>
      <c r="CA19" s="12">
        <v>-13.8</v>
      </c>
      <c r="CB19" s="12">
        <v>-7.2</v>
      </c>
    </row>
    <row r="20" spans="2:80" x14ac:dyDescent="0.35">
      <c r="B20" s="3" t="s">
        <v>11</v>
      </c>
      <c r="L20" s="3" t="s">
        <v>29</v>
      </c>
      <c r="Q20" s="12">
        <v>-273.488</v>
      </c>
      <c r="R20" s="12">
        <v>-228.941</v>
      </c>
      <c r="S20" s="12">
        <v>-190.3</v>
      </c>
      <c r="T20" s="12">
        <v>-225.82</v>
      </c>
      <c r="U20" s="12">
        <v>-205.6</v>
      </c>
      <c r="V20" s="12">
        <v>-204.184</v>
      </c>
      <c r="W20" s="12">
        <v>-242.899</v>
      </c>
      <c r="X20" s="12">
        <v>-164.7</v>
      </c>
      <c r="Y20" s="12">
        <v>-174.71614407713912</v>
      </c>
      <c r="Z20" s="12">
        <v>-106.98699999999999</v>
      </c>
      <c r="AA20" s="12">
        <v>-58.488999999999997</v>
      </c>
      <c r="AB20" s="12">
        <v>-66.361000000000004</v>
      </c>
      <c r="AC20" s="12">
        <v>-102.68899999999999</v>
      </c>
      <c r="AD20" s="12">
        <v>-60.454000000000001</v>
      </c>
      <c r="AE20" s="12">
        <v>-43</v>
      </c>
      <c r="AF20" s="12">
        <v>-118</v>
      </c>
      <c r="AG20" s="12">
        <v>-174.9</v>
      </c>
      <c r="AH20" s="12">
        <v>-179.64400000000001</v>
      </c>
      <c r="AI20" s="12">
        <v>-182.9</v>
      </c>
      <c r="AJ20" s="12">
        <v>-133.1</v>
      </c>
      <c r="AK20" s="12">
        <v>-153.80000000000001</v>
      </c>
      <c r="AL20" s="12">
        <v>-148.30000000000001</v>
      </c>
      <c r="AM20" s="12">
        <v>-152.69999999999999</v>
      </c>
      <c r="AN20" s="12">
        <v>-127.3</v>
      </c>
      <c r="AO20" s="12">
        <v>-186.1</v>
      </c>
      <c r="AP20" s="12">
        <v>-162.80000000000001</v>
      </c>
      <c r="AQ20" s="12">
        <v>-124.4</v>
      </c>
      <c r="AR20" s="12">
        <v>-117.6</v>
      </c>
      <c r="AS20" s="12">
        <v>-168.5</v>
      </c>
      <c r="AT20" s="12">
        <v>-136.69999999999999</v>
      </c>
      <c r="AU20" s="12">
        <v>-131.6</v>
      </c>
      <c r="AV20" s="12">
        <v>-119.1</v>
      </c>
      <c r="AW20" s="12">
        <v>-171.7</v>
      </c>
      <c r="AX20" s="12">
        <v>-175</v>
      </c>
      <c r="AY20" s="12">
        <v>-146</v>
      </c>
      <c r="AZ20" s="12">
        <v>-124.6</v>
      </c>
      <c r="BA20" s="12">
        <v>-200</v>
      </c>
      <c r="BB20" s="12">
        <v>-145</v>
      </c>
      <c r="BC20" s="12">
        <v>-161</v>
      </c>
      <c r="BD20" s="12">
        <v>-161.19999999999999</v>
      </c>
      <c r="BE20" s="12">
        <v>-189</v>
      </c>
      <c r="BF20" s="12">
        <v>-127.7</v>
      </c>
      <c r="BG20" s="12">
        <v>-109.3</v>
      </c>
      <c r="BH20" s="12">
        <v>-90.1</v>
      </c>
      <c r="BI20" s="12">
        <v>-120.8</v>
      </c>
      <c r="BJ20" s="12">
        <v>-105.9</v>
      </c>
      <c r="BK20" s="12">
        <v>-95.2</v>
      </c>
      <c r="BL20" s="12">
        <v>-92.9</v>
      </c>
      <c r="BM20" s="12">
        <v>-121.6</v>
      </c>
      <c r="BN20" s="12">
        <v>-99.7</v>
      </c>
      <c r="BO20" s="12">
        <v>-89.4</v>
      </c>
      <c r="BP20" s="12">
        <v>-91.9</v>
      </c>
      <c r="BQ20" s="12">
        <v>-106.8</v>
      </c>
      <c r="BR20" s="12">
        <v>-90.7</v>
      </c>
      <c r="BS20" s="12">
        <v>-88.1</v>
      </c>
      <c r="BT20" s="12">
        <v>-82.1</v>
      </c>
      <c r="BU20" s="12">
        <v>-94.1</v>
      </c>
      <c r="BV20" s="12">
        <v>-101.8</v>
      </c>
      <c r="BW20" s="12">
        <v>-86.6</v>
      </c>
      <c r="BX20" s="12">
        <v>-82.1</v>
      </c>
      <c r="BY20" s="12">
        <v>-132.30000000000001</v>
      </c>
      <c r="BZ20" s="12">
        <v>-193.9</v>
      </c>
      <c r="CA20" s="12">
        <v>-122.4</v>
      </c>
      <c r="CB20" s="12">
        <v>-140.19999999999999</v>
      </c>
    </row>
    <row r="21" spans="2:80" x14ac:dyDescent="0.35">
      <c r="B21" s="3" t="s">
        <v>12</v>
      </c>
      <c r="L21" s="3" t="s">
        <v>30</v>
      </c>
      <c r="Q21" s="12">
        <v>-216.24199999999999</v>
      </c>
      <c r="R21" s="12">
        <v>-230.96299999999999</v>
      </c>
      <c r="S21" s="12">
        <v>-218.6</v>
      </c>
      <c r="T21" s="12">
        <v>-235.31800000000001</v>
      </c>
      <c r="U21" s="12">
        <v>-237</v>
      </c>
      <c r="V21" s="12">
        <v>-202.71199999999999</v>
      </c>
      <c r="W21" s="12">
        <v>-172.11</v>
      </c>
      <c r="X21" s="12">
        <v>-165.6</v>
      </c>
      <c r="Y21" s="12">
        <v>-151.62414157682599</v>
      </c>
      <c r="Z21" s="12">
        <v>-120.628</v>
      </c>
      <c r="AA21" s="12">
        <v>-69.688999999999993</v>
      </c>
      <c r="AB21" s="12">
        <v>-114.065</v>
      </c>
      <c r="AC21" s="12">
        <v>-119.408</v>
      </c>
      <c r="AD21" s="12">
        <v>-69.584000000000003</v>
      </c>
      <c r="AE21" s="12">
        <v>-20.3</v>
      </c>
      <c r="AF21" s="12">
        <v>-201.7</v>
      </c>
      <c r="AG21" s="12">
        <v>-155</v>
      </c>
      <c r="AH21" s="12">
        <v>-223.61</v>
      </c>
      <c r="AI21" s="12">
        <v>-184.6</v>
      </c>
      <c r="AJ21" s="12">
        <v>-196.6</v>
      </c>
      <c r="AK21" s="12">
        <v>-201.2</v>
      </c>
      <c r="AL21" s="12">
        <v>-186.6</v>
      </c>
      <c r="AM21" s="12">
        <v>-168.1</v>
      </c>
      <c r="AN21" s="12">
        <v>-187.4</v>
      </c>
      <c r="AO21" s="12">
        <v>-176.2</v>
      </c>
      <c r="AP21" s="12">
        <v>-168.5</v>
      </c>
      <c r="AQ21" s="12">
        <v>-144.69999999999999</v>
      </c>
      <c r="AR21" s="12">
        <v>-174.8</v>
      </c>
      <c r="AS21" s="12">
        <v>-170.7</v>
      </c>
      <c r="AT21" s="12">
        <v>-169.9</v>
      </c>
      <c r="AU21" s="12">
        <v>-157.6</v>
      </c>
      <c r="AV21" s="12">
        <v>-189.2</v>
      </c>
      <c r="AW21" s="12">
        <v>-179</v>
      </c>
      <c r="AX21" s="12">
        <v>-171.5</v>
      </c>
      <c r="AY21" s="12">
        <v>-162</v>
      </c>
      <c r="AZ21" s="12">
        <v>-168.9</v>
      </c>
      <c r="BA21" s="12">
        <v>-165</v>
      </c>
      <c r="BB21" s="12">
        <v>-154</v>
      </c>
      <c r="BC21" s="12">
        <v>-142.30000000000001</v>
      </c>
      <c r="BD21" s="12">
        <v>-151.19999999999999</v>
      </c>
      <c r="BE21" s="12">
        <v>-149.80000000000001</v>
      </c>
      <c r="BF21" s="12">
        <v>-148.1</v>
      </c>
      <c r="BG21" s="12">
        <v>-134.80000000000001</v>
      </c>
      <c r="BH21" s="12">
        <v>-133.80000000000001</v>
      </c>
      <c r="BI21" s="12">
        <v>-136.4</v>
      </c>
      <c r="BJ21" s="12">
        <v>-145.9</v>
      </c>
      <c r="BK21" s="12">
        <v>-134.9</v>
      </c>
      <c r="BL21" s="12">
        <v>-142.19999999999999</v>
      </c>
      <c r="BM21" s="12">
        <v>-113.4</v>
      </c>
      <c r="BN21" s="12">
        <v>-99.9</v>
      </c>
      <c r="BO21" s="12">
        <v>-96.8</v>
      </c>
      <c r="BP21" s="12">
        <v>-85.1</v>
      </c>
      <c r="BQ21" s="12">
        <v>-92.9</v>
      </c>
      <c r="BR21" s="12">
        <v>-83.7</v>
      </c>
      <c r="BS21" s="12">
        <v>-77.2</v>
      </c>
      <c r="BT21" s="12">
        <v>-78.099999999999994</v>
      </c>
      <c r="BU21" s="12">
        <v>-74.599999999999994</v>
      </c>
      <c r="BV21" s="12">
        <v>-77.599999999999994</v>
      </c>
      <c r="BW21" s="12">
        <v>-79.8</v>
      </c>
      <c r="BX21" s="12">
        <v>-80.7</v>
      </c>
      <c r="BY21" s="12">
        <v>-71.900000000000006</v>
      </c>
      <c r="BZ21" s="12">
        <v>-86.1</v>
      </c>
      <c r="CA21" s="12">
        <v>-94.1</v>
      </c>
      <c r="CB21" s="12">
        <v>-86.3</v>
      </c>
    </row>
    <row r="22" spans="2:80" x14ac:dyDescent="0.35">
      <c r="B22" s="3" t="s">
        <v>13</v>
      </c>
      <c r="L22" s="3" t="s">
        <v>31</v>
      </c>
      <c r="Q22" s="12">
        <v>-359.303</v>
      </c>
      <c r="R22" s="12">
        <v>-300.94099999999997</v>
      </c>
      <c r="S22" s="12">
        <v>-309</v>
      </c>
      <c r="T22" s="12">
        <v>-239.92099999999999</v>
      </c>
      <c r="U22" s="12">
        <v>-273.8</v>
      </c>
      <c r="V22" s="12">
        <v>-246.46199999999999</v>
      </c>
      <c r="W22" s="12">
        <v>-215.73699999999999</v>
      </c>
      <c r="X22" s="12">
        <v>-186.4</v>
      </c>
      <c r="Y22" s="12">
        <v>-340.41140125308709</v>
      </c>
      <c r="Z22" s="12">
        <v>-195.47200000000001</v>
      </c>
      <c r="AA22" s="12">
        <v>-192.37899999999999</v>
      </c>
      <c r="AB22" s="12">
        <v>-187.102</v>
      </c>
      <c r="AC22" s="12">
        <v>-206.881</v>
      </c>
      <c r="AD22" s="12">
        <v>-201.6</v>
      </c>
      <c r="AE22" s="12">
        <v>-140.80000000000001</v>
      </c>
      <c r="AF22" s="12">
        <v>-174</v>
      </c>
      <c r="AG22" s="12">
        <v>-183.3</v>
      </c>
      <c r="AH22" s="12">
        <v>-200.345</v>
      </c>
      <c r="AI22" s="12">
        <v>-174.2</v>
      </c>
      <c r="AJ22" s="12">
        <v>-149.5</v>
      </c>
      <c r="AK22" s="12">
        <v>-174.2</v>
      </c>
      <c r="AL22" s="12">
        <v>-165</v>
      </c>
      <c r="AM22" s="12">
        <v>-144.30000000000001</v>
      </c>
      <c r="AN22" s="12">
        <v>-130.19999999999999</v>
      </c>
      <c r="AO22" s="12">
        <v>-264.89999999999998</v>
      </c>
      <c r="AP22" s="12">
        <v>-206.6</v>
      </c>
      <c r="AQ22" s="12">
        <v>-209.3</v>
      </c>
      <c r="AR22" s="12">
        <v>-311.2</v>
      </c>
      <c r="AS22" s="12">
        <v>-275.3</v>
      </c>
      <c r="AT22" s="12">
        <v>-243.7</v>
      </c>
      <c r="AU22" s="12">
        <v>-277.39999999999998</v>
      </c>
      <c r="AV22" s="12">
        <v>-271.8</v>
      </c>
      <c r="AW22" s="12">
        <v>-282.2</v>
      </c>
      <c r="AX22" s="12">
        <v>-261</v>
      </c>
      <c r="AY22" s="12">
        <v>-243.8</v>
      </c>
      <c r="AZ22" s="12">
        <v>-232.8</v>
      </c>
      <c r="BA22" s="12">
        <v>-204</v>
      </c>
      <c r="BB22" s="12">
        <v>-176</v>
      </c>
      <c r="BC22" s="12">
        <v>-202</v>
      </c>
      <c r="BD22" s="12">
        <v>-165.8</v>
      </c>
      <c r="BE22" s="12">
        <v>-148.9</v>
      </c>
      <c r="BF22" s="12">
        <v>-173.4</v>
      </c>
      <c r="BG22" s="12">
        <v>-141.69999999999999</v>
      </c>
      <c r="BH22" s="12">
        <v>-135.6</v>
      </c>
      <c r="BI22" s="12">
        <v>-139.9</v>
      </c>
      <c r="BJ22" s="12">
        <v>-134.6</v>
      </c>
      <c r="BK22" s="12">
        <v>-130.9</v>
      </c>
      <c r="BL22" s="12">
        <v>-123.3</v>
      </c>
      <c r="BM22" s="12">
        <v>-140.9</v>
      </c>
      <c r="BN22" s="12">
        <v>-118.4</v>
      </c>
      <c r="BO22" s="12">
        <v>-116.7</v>
      </c>
      <c r="BP22" s="12">
        <v>-108.6</v>
      </c>
      <c r="BQ22" s="12">
        <v>-116.9</v>
      </c>
      <c r="BR22" s="12">
        <v>-110.4</v>
      </c>
      <c r="BS22" s="12">
        <v>-101.4</v>
      </c>
      <c r="BT22" s="12">
        <v>-99.1</v>
      </c>
      <c r="BU22" s="12">
        <v>-103.3</v>
      </c>
      <c r="BV22" s="12">
        <v>-100.7</v>
      </c>
      <c r="BW22" s="12">
        <v>-91.3</v>
      </c>
      <c r="BX22" s="12">
        <v>-86.4</v>
      </c>
      <c r="BY22" s="12">
        <v>-104.5</v>
      </c>
      <c r="BZ22" s="12">
        <v>-90.8</v>
      </c>
      <c r="CA22" s="12">
        <v>-109.5</v>
      </c>
      <c r="CB22" s="12">
        <v>-117.4</v>
      </c>
    </row>
    <row r="23" spans="2:80" x14ac:dyDescent="0.35">
      <c r="B23" s="3" t="s">
        <v>14</v>
      </c>
      <c r="L23" s="3" t="s">
        <v>32</v>
      </c>
      <c r="Q23" s="12">
        <v>-544.447</v>
      </c>
      <c r="R23" s="12">
        <v>-257.72800000000001</v>
      </c>
      <c r="S23" s="12">
        <v>-289.39999999999998</v>
      </c>
      <c r="T23" s="12">
        <v>-273.06799999999998</v>
      </c>
      <c r="U23" s="12">
        <v>-81.599999999999994</v>
      </c>
      <c r="V23" s="12">
        <v>-100.411</v>
      </c>
      <c r="W23" s="12">
        <v>-89.647000000000006</v>
      </c>
      <c r="X23" s="12">
        <v>-190</v>
      </c>
      <c r="Y23" s="12">
        <v>-1712.9455412880261</v>
      </c>
      <c r="Z23" s="12">
        <v>-246.40100000000001</v>
      </c>
      <c r="AA23" s="12">
        <v>-87.965000000000003</v>
      </c>
      <c r="AB23" s="12">
        <v>-153.36600000000001</v>
      </c>
      <c r="AC23" s="12">
        <v>-54.972000000000001</v>
      </c>
      <c r="AD23" s="12">
        <v>-62.829000000000001</v>
      </c>
      <c r="AE23" s="12">
        <v>-73.7</v>
      </c>
      <c r="AF23" s="12">
        <v>-144.30000000000001</v>
      </c>
      <c r="AG23" s="12">
        <v>-156.9</v>
      </c>
      <c r="AH23" s="12">
        <v>-91.497</v>
      </c>
      <c r="AI23" s="12">
        <v>-276.5</v>
      </c>
      <c r="AJ23" s="12">
        <v>-44.3</v>
      </c>
      <c r="AK23" s="12">
        <v>-281.60000000000002</v>
      </c>
      <c r="AL23" s="12">
        <v>-89.6</v>
      </c>
      <c r="AM23" s="12">
        <v>-88.8</v>
      </c>
      <c r="AN23" s="12">
        <v>-110.3</v>
      </c>
      <c r="AO23" s="12">
        <v>-58.1</v>
      </c>
      <c r="AP23" s="12">
        <v>-90.2</v>
      </c>
      <c r="AQ23" s="12">
        <v>-132.19999999999999</v>
      </c>
      <c r="AR23" s="12">
        <v>-88.2</v>
      </c>
      <c r="AS23" s="12">
        <v>-203.3</v>
      </c>
      <c r="AT23" s="12">
        <v>-104.3</v>
      </c>
      <c r="AU23" s="12">
        <v>-157.19999999999999</v>
      </c>
      <c r="AV23" s="12">
        <v>-128.19999999999999</v>
      </c>
      <c r="AW23" s="12">
        <v>-207.8</v>
      </c>
      <c r="AX23" s="12">
        <v>-122.4</v>
      </c>
      <c r="AY23" s="12">
        <v>-126.6</v>
      </c>
      <c r="AZ23" s="12">
        <v>-147.1</v>
      </c>
      <c r="BA23" s="12">
        <v>-173</v>
      </c>
      <c r="BB23" s="12">
        <v>-110</v>
      </c>
      <c r="BC23" s="12">
        <v>-152.4</v>
      </c>
      <c r="BD23" s="12">
        <v>-75.5</v>
      </c>
      <c r="BE23" s="12">
        <v>-170.6</v>
      </c>
      <c r="BF23" s="12">
        <v>-115.5</v>
      </c>
      <c r="BG23" s="12">
        <v>-81.599999999999994</v>
      </c>
      <c r="BH23" s="12">
        <v>-93.1</v>
      </c>
      <c r="BI23" s="12">
        <v>-167</v>
      </c>
      <c r="BJ23" s="12">
        <v>-84</v>
      </c>
      <c r="BK23" s="12">
        <v>-105.8</v>
      </c>
      <c r="BL23" s="12">
        <v>-61.2</v>
      </c>
      <c r="BM23" s="12">
        <v>-135.30000000000001</v>
      </c>
      <c r="BN23" s="12">
        <v>-130</v>
      </c>
      <c r="BO23" s="12">
        <v>-89.6</v>
      </c>
      <c r="BP23" s="12">
        <v>-79.3</v>
      </c>
      <c r="BQ23" s="12">
        <v>-54.6</v>
      </c>
      <c r="BR23" s="12">
        <v>-134</v>
      </c>
      <c r="BS23" s="12">
        <v>-97.4</v>
      </c>
      <c r="BT23" s="12">
        <v>-137</v>
      </c>
      <c r="BU23" s="12">
        <v>-148.30000000000001</v>
      </c>
      <c r="BV23" s="12">
        <v>-69.5</v>
      </c>
      <c r="BW23" s="12">
        <v>-75.8</v>
      </c>
      <c r="BX23" s="12">
        <v>-123.6</v>
      </c>
      <c r="BY23" s="12">
        <v>-155</v>
      </c>
      <c r="BZ23" s="12">
        <v>-90.3</v>
      </c>
      <c r="CA23" s="12">
        <v>-139.9</v>
      </c>
      <c r="CB23" s="12">
        <v>-2.8</v>
      </c>
    </row>
    <row r="24" spans="2:80" x14ac:dyDescent="0.35">
      <c r="B24" s="3" t="s">
        <v>15</v>
      </c>
      <c r="L24" s="3" t="s">
        <v>33</v>
      </c>
      <c r="Q24" s="12">
        <v>-435.447</v>
      </c>
      <c r="R24" s="12">
        <v>-424.99599999999998</v>
      </c>
      <c r="S24" s="12">
        <v>-410.1</v>
      </c>
      <c r="T24" s="12">
        <v>-396.74799999999999</v>
      </c>
      <c r="U24" s="12">
        <v>-461.8</v>
      </c>
      <c r="V24" s="12">
        <v>-433.51499999999999</v>
      </c>
      <c r="W24" s="12">
        <v>-388.17500000000001</v>
      </c>
      <c r="X24" s="12">
        <v>-360.8</v>
      </c>
      <c r="Y24" s="12">
        <v>-342.5709978609699</v>
      </c>
      <c r="Z24" s="12">
        <v>-262.49599999999998</v>
      </c>
      <c r="AA24" s="12">
        <v>-217.804</v>
      </c>
      <c r="AB24" s="12">
        <v>-273.62400000000002</v>
      </c>
      <c r="AC24" s="12">
        <v>-276.935</v>
      </c>
      <c r="AD24" s="12">
        <v>-182.9</v>
      </c>
      <c r="AE24" s="12">
        <v>-143.19999999999999</v>
      </c>
      <c r="AF24" s="12">
        <v>-501.9</v>
      </c>
      <c r="AG24" s="12">
        <v>-458.6</v>
      </c>
      <c r="AH24" s="12">
        <v>-448.63499999999999</v>
      </c>
      <c r="AI24" s="12">
        <v>-415.2</v>
      </c>
      <c r="AJ24" s="12">
        <v>-405.6</v>
      </c>
      <c r="AK24" s="12">
        <v>-178.7</v>
      </c>
      <c r="AL24" s="12">
        <v>-174.2</v>
      </c>
      <c r="AM24" s="12">
        <v>-165.1</v>
      </c>
      <c r="AN24" s="12">
        <v>-150.6</v>
      </c>
      <c r="AO24" s="12">
        <v>-143.6</v>
      </c>
      <c r="AP24" s="12">
        <v>-136.30000000000001</v>
      </c>
      <c r="AQ24" s="12">
        <v>-119</v>
      </c>
      <c r="AR24" s="12">
        <v>-106.6</v>
      </c>
      <c r="AS24" s="12">
        <v>-121.9</v>
      </c>
      <c r="AT24" s="12">
        <v>-100.8</v>
      </c>
      <c r="AU24" s="12">
        <v>-110.1</v>
      </c>
      <c r="AV24" s="12">
        <v>-114.8</v>
      </c>
      <c r="AW24" s="12">
        <v>-117</v>
      </c>
      <c r="AX24" s="12">
        <v>-104.7</v>
      </c>
      <c r="AY24" s="12">
        <v>-97.5</v>
      </c>
      <c r="AZ24" s="12">
        <v>-100.4</v>
      </c>
      <c r="BA24" s="12">
        <v>-94</v>
      </c>
      <c r="BB24" s="12">
        <v>-110</v>
      </c>
      <c r="BC24" s="12">
        <v>-124.3</v>
      </c>
      <c r="BD24" s="12">
        <v>-135.19999999999999</v>
      </c>
      <c r="BE24" s="12">
        <v>-180.5</v>
      </c>
      <c r="BF24" s="12">
        <v>-153.30000000000001</v>
      </c>
      <c r="BG24" s="12">
        <v>-116.2</v>
      </c>
      <c r="BH24" s="12">
        <v>-110.9</v>
      </c>
      <c r="BI24" s="12">
        <v>-147.5</v>
      </c>
      <c r="BJ24" s="12">
        <v>-121.1</v>
      </c>
      <c r="BK24" s="12">
        <v>-132.1</v>
      </c>
      <c r="BL24" s="12">
        <v>-119</v>
      </c>
      <c r="BM24" s="12">
        <v>-124.3</v>
      </c>
      <c r="BN24" s="12">
        <v>-90.7</v>
      </c>
      <c r="BO24" s="12">
        <v>-90.7</v>
      </c>
      <c r="BP24" s="12">
        <v>-90.2</v>
      </c>
      <c r="BQ24" s="12">
        <v>-74.2</v>
      </c>
      <c r="BR24" s="12">
        <v>-63.3</v>
      </c>
      <c r="BS24" s="12">
        <v>-80.400000000000006</v>
      </c>
      <c r="BT24" s="12">
        <v>-63.8</v>
      </c>
      <c r="BU24" s="12">
        <v>-26.4</v>
      </c>
      <c r="BV24" s="12">
        <v>-47.2</v>
      </c>
      <c r="BW24" s="12">
        <v>-32.5</v>
      </c>
      <c r="BX24" s="12">
        <v>-36.700000000000003</v>
      </c>
      <c r="BY24" s="12">
        <v>-33.6</v>
      </c>
      <c r="BZ24" s="12">
        <v>-25.9</v>
      </c>
      <c r="CA24" s="12">
        <v>-38.299999999999997</v>
      </c>
      <c r="CB24" s="12">
        <v>-27.3</v>
      </c>
    </row>
    <row r="25" spans="2:80" x14ac:dyDescent="0.35">
      <c r="B25" s="3" t="s">
        <v>16</v>
      </c>
      <c r="L25" s="3" t="s">
        <v>34</v>
      </c>
      <c r="Q25" s="12">
        <v>258.48899999999998</v>
      </c>
      <c r="R25" s="12">
        <v>-188.34800000000001</v>
      </c>
      <c r="S25" s="12">
        <v>-34.200000000000003</v>
      </c>
      <c r="T25" s="12">
        <v>-125.428</v>
      </c>
      <c r="U25" s="12">
        <v>-42</v>
      </c>
      <c r="V25" s="12">
        <v>-216.64100000000002</v>
      </c>
      <c r="W25" s="12">
        <v>-211.309</v>
      </c>
      <c r="X25" s="12">
        <v>-98.5</v>
      </c>
      <c r="Y25" s="12">
        <v>-158.26047874948205</v>
      </c>
      <c r="Z25" s="12">
        <v>-415.07299999999998</v>
      </c>
      <c r="AA25" s="12">
        <v>-247.85499999999999</v>
      </c>
      <c r="AB25" s="12">
        <v>-157.03700000000001</v>
      </c>
      <c r="AC25" s="12">
        <v>-261.12900000000002</v>
      </c>
      <c r="AD25" s="12">
        <v>-414.5</v>
      </c>
      <c r="AE25" s="12">
        <v>-518.20000000000005</v>
      </c>
      <c r="AF25" s="12">
        <v>789.9</v>
      </c>
      <c r="AG25" s="12">
        <v>-186.9</v>
      </c>
      <c r="AH25" s="12">
        <v>-109.15600000000001</v>
      </c>
      <c r="AI25" s="12">
        <v>40.799999999999997</v>
      </c>
      <c r="AJ25" s="12">
        <v>-54.5</v>
      </c>
      <c r="AK25" s="12">
        <v>551.1</v>
      </c>
      <c r="AL25" s="12">
        <v>20.7</v>
      </c>
      <c r="AM25" s="12">
        <v>-16.100000000000001</v>
      </c>
      <c r="AN25" s="12">
        <v>-31.1</v>
      </c>
      <c r="AO25" s="12">
        <v>-166.3</v>
      </c>
      <c r="AP25" s="12">
        <v>-113.6</v>
      </c>
      <c r="AQ25" s="12">
        <v>-127.3</v>
      </c>
      <c r="AR25" s="12">
        <v>-203.1</v>
      </c>
      <c r="AS25" s="12">
        <v>-250.1</v>
      </c>
      <c r="AT25" s="12">
        <v>-97.8</v>
      </c>
      <c r="AU25" s="12">
        <v>-166.9</v>
      </c>
      <c r="AV25" s="12">
        <v>46.7</v>
      </c>
      <c r="AW25" s="12">
        <v>-156.6</v>
      </c>
      <c r="AX25" s="12">
        <v>-167.9</v>
      </c>
      <c r="AY25" s="12">
        <v>-145.9</v>
      </c>
      <c r="AZ25" s="12">
        <v>-163.19999999999999</v>
      </c>
      <c r="BA25" s="12">
        <v>-172</v>
      </c>
      <c r="BB25" s="12">
        <v>-124</v>
      </c>
      <c r="BC25" s="12">
        <v>-112.2</v>
      </c>
      <c r="BD25" s="12">
        <v>-82.7</v>
      </c>
      <c r="BE25" s="12">
        <v>-152.5</v>
      </c>
      <c r="BF25" s="12">
        <v>-51.4</v>
      </c>
      <c r="BG25" s="12">
        <v>-54.6</v>
      </c>
      <c r="BH25" s="12">
        <v>-64.099999999999994</v>
      </c>
      <c r="BI25" s="12">
        <v>-259.89999999999998</v>
      </c>
      <c r="BJ25" s="12">
        <v>-102.7</v>
      </c>
      <c r="BK25" s="12">
        <v>-99.8</v>
      </c>
      <c r="BL25" s="12">
        <v>-111.7</v>
      </c>
      <c r="BM25" s="12">
        <v>-107</v>
      </c>
      <c r="BN25" s="12">
        <v>-149.19999999999999</v>
      </c>
      <c r="BO25" s="12">
        <v>-116.9</v>
      </c>
      <c r="BP25" s="12">
        <v>-140.19999999999999</v>
      </c>
      <c r="BQ25" s="12">
        <v>-83.9</v>
      </c>
      <c r="BR25" s="12">
        <v>-84.7</v>
      </c>
      <c r="BS25" s="12">
        <v>-58</v>
      </c>
      <c r="BT25" s="12">
        <v>-79.8</v>
      </c>
      <c r="BU25" s="12">
        <v>-143.80000000000001</v>
      </c>
      <c r="BV25" s="12">
        <v>-71.7</v>
      </c>
      <c r="BW25" s="12">
        <v>-82.2</v>
      </c>
      <c r="BX25" s="12">
        <v>-74.3</v>
      </c>
      <c r="BY25" s="12">
        <v>-44.3</v>
      </c>
      <c r="BZ25" s="12">
        <v>-67.400000000000006</v>
      </c>
      <c r="CA25" s="12">
        <v>-119.3</v>
      </c>
      <c r="CB25" s="12">
        <v>-98.8</v>
      </c>
    </row>
    <row r="26" spans="2:80" x14ac:dyDescent="0.35">
      <c r="B26" s="7" t="s">
        <v>18</v>
      </c>
      <c r="C26" s="6"/>
      <c r="D26" s="6"/>
      <c r="E26" s="6"/>
      <c r="F26" s="6"/>
      <c r="G26" s="6"/>
      <c r="H26" s="6"/>
      <c r="I26" s="6"/>
      <c r="J26" s="6"/>
      <c r="K26" s="6"/>
      <c r="L26" s="8" t="s">
        <v>35</v>
      </c>
      <c r="M26" s="6"/>
      <c r="N26" s="6"/>
      <c r="O26" s="6"/>
      <c r="P26" s="6"/>
      <c r="Q26" s="15">
        <f t="shared" ref="Q26:V26" si="2">SUM(Q15:Q25)</f>
        <v>-3862.2319999999995</v>
      </c>
      <c r="R26" s="15">
        <f t="shared" si="2"/>
        <v>-3840.3910000000001</v>
      </c>
      <c r="S26" s="15">
        <f t="shared" si="2"/>
        <v>-3608.7000000000003</v>
      </c>
      <c r="T26" s="15">
        <f t="shared" si="2"/>
        <v>-4123.7000000000007</v>
      </c>
      <c r="U26" s="15">
        <f t="shared" si="2"/>
        <v>-4095.5000000000005</v>
      </c>
      <c r="V26" s="15">
        <f t="shared" si="2"/>
        <v>-3968.8810000000003</v>
      </c>
      <c r="W26" s="15">
        <f t="shared" ref="W26:CB26" si="3">SUM(W15:W25)</f>
        <v>-3433.9690000000005</v>
      </c>
      <c r="X26" s="15">
        <f t="shared" si="3"/>
        <v>-3143.3</v>
      </c>
      <c r="Y26" s="15">
        <f t="shared" si="3"/>
        <v>-4671.7231641331691</v>
      </c>
      <c r="Z26" s="15">
        <f t="shared" si="3"/>
        <v>-2667.5030000000002</v>
      </c>
      <c r="AA26" s="15">
        <f t="shared" si="3"/>
        <v>-1838.6209999999999</v>
      </c>
      <c r="AB26" s="15">
        <f t="shared" si="3"/>
        <v>-2090.1310000000003</v>
      </c>
      <c r="AC26" s="15">
        <f t="shared" si="3"/>
        <v>-2210.1010000000001</v>
      </c>
      <c r="AD26" s="15">
        <f t="shared" si="3"/>
        <v>-1735.2619999999999</v>
      </c>
      <c r="AE26" s="15">
        <f t="shared" si="3"/>
        <v>-1255.4000000000001</v>
      </c>
      <c r="AF26" s="15">
        <f t="shared" si="3"/>
        <v>-2122.3000000000002</v>
      </c>
      <c r="AG26" s="15">
        <f t="shared" si="3"/>
        <v>-3108.5000000000005</v>
      </c>
      <c r="AH26" s="15">
        <f t="shared" si="3"/>
        <v>-3096.9629999999997</v>
      </c>
      <c r="AI26" s="15">
        <f t="shared" si="3"/>
        <v>-2821.7999999999997</v>
      </c>
      <c r="AJ26" s="15">
        <f t="shared" si="3"/>
        <v>-2704.7</v>
      </c>
      <c r="AK26" s="15">
        <f t="shared" si="3"/>
        <v>-2528.5999999999995</v>
      </c>
      <c r="AL26" s="15">
        <f t="shared" si="3"/>
        <v>-2712</v>
      </c>
      <c r="AM26" s="15">
        <f t="shared" si="3"/>
        <v>-2311.3000000000002</v>
      </c>
      <c r="AN26" s="15">
        <f t="shared" si="3"/>
        <v>-2459.9</v>
      </c>
      <c r="AO26" s="15">
        <f t="shared" si="3"/>
        <v>-2590.4999999999995</v>
      </c>
      <c r="AP26" s="15">
        <f t="shared" si="3"/>
        <v>-2395</v>
      </c>
      <c r="AQ26" s="15">
        <f t="shared" si="3"/>
        <v>-2208.6000000000004</v>
      </c>
      <c r="AR26" s="15">
        <f t="shared" si="3"/>
        <v>-2392.7999999999997</v>
      </c>
      <c r="AS26" s="15">
        <f t="shared" si="3"/>
        <v>-2469.2000000000003</v>
      </c>
      <c r="AT26" s="15">
        <f t="shared" si="3"/>
        <v>-2167.3000000000002</v>
      </c>
      <c r="AU26" s="15">
        <f t="shared" si="3"/>
        <v>-2260.8000000000002</v>
      </c>
      <c r="AV26" s="15">
        <f t="shared" si="3"/>
        <v>-2272.1</v>
      </c>
      <c r="AW26" s="15">
        <f t="shared" si="3"/>
        <v>-2746.7</v>
      </c>
      <c r="AX26" s="15">
        <f t="shared" si="3"/>
        <v>-2479.9</v>
      </c>
      <c r="AY26" s="15">
        <f t="shared" si="3"/>
        <v>-2380.8000000000002</v>
      </c>
      <c r="AZ26" s="15">
        <f t="shared" si="3"/>
        <v>-2350.1</v>
      </c>
      <c r="BA26" s="15">
        <f t="shared" si="3"/>
        <v>-2558</v>
      </c>
      <c r="BB26" s="15">
        <f t="shared" si="3"/>
        <v>-2310</v>
      </c>
      <c r="BC26" s="15">
        <f t="shared" si="3"/>
        <v>-2342.4</v>
      </c>
      <c r="BD26" s="15">
        <f t="shared" si="3"/>
        <v>-2347.8999999999996</v>
      </c>
      <c r="BE26" s="15">
        <f t="shared" si="3"/>
        <v>-2565.2999999999997</v>
      </c>
      <c r="BF26" s="15">
        <f t="shared" si="3"/>
        <v>-2193.5000000000005</v>
      </c>
      <c r="BG26" s="15">
        <f t="shared" si="3"/>
        <v>-1949.9999999999998</v>
      </c>
      <c r="BH26" s="15">
        <f t="shared" si="3"/>
        <v>-1981.3999999999996</v>
      </c>
      <c r="BI26" s="15">
        <f t="shared" si="3"/>
        <v>-2465.3000000000006</v>
      </c>
      <c r="BJ26" s="15">
        <f t="shared" si="3"/>
        <v>-2187.9</v>
      </c>
      <c r="BK26" s="15">
        <f t="shared" si="3"/>
        <v>-2185.4000000000005</v>
      </c>
      <c r="BL26" s="15">
        <f t="shared" si="3"/>
        <v>-2158.8000000000002</v>
      </c>
      <c r="BM26" s="15">
        <f t="shared" si="3"/>
        <v>-2267.6000000000004</v>
      </c>
      <c r="BN26" s="15">
        <f t="shared" si="3"/>
        <v>-1918.7000000000003</v>
      </c>
      <c r="BO26" s="15">
        <f t="shared" si="3"/>
        <v>-1837.1000000000001</v>
      </c>
      <c r="BP26" s="15">
        <f t="shared" si="3"/>
        <v>-1760.4</v>
      </c>
      <c r="BQ26" s="15">
        <f t="shared" si="3"/>
        <v>-1607.9000000000003</v>
      </c>
      <c r="BR26" s="15">
        <f t="shared" si="3"/>
        <v>-1601.8000000000002</v>
      </c>
      <c r="BS26" s="15">
        <f t="shared" si="3"/>
        <v>-1533.6000000000004</v>
      </c>
      <c r="BT26" s="15">
        <f t="shared" si="3"/>
        <v>-1538.3999999999996</v>
      </c>
      <c r="BU26" s="15">
        <f t="shared" si="3"/>
        <v>-1498.3999999999999</v>
      </c>
      <c r="BV26" s="15">
        <f t="shared" si="3"/>
        <v>-1397.5</v>
      </c>
      <c r="BW26" s="15">
        <f t="shared" si="3"/>
        <v>-1304.0999999999999</v>
      </c>
      <c r="BX26" s="15">
        <f t="shared" si="3"/>
        <v>-1412</v>
      </c>
      <c r="BY26" s="15">
        <f t="shared" si="3"/>
        <v>-1494.8999999999999</v>
      </c>
      <c r="BZ26" s="15">
        <f t="shared" si="3"/>
        <v>-1684.8000000000002</v>
      </c>
      <c r="CA26" s="15">
        <f t="shared" si="3"/>
        <v>-1759.8999999999999</v>
      </c>
      <c r="CB26" s="15">
        <f t="shared" si="3"/>
        <v>-1555.1000000000001</v>
      </c>
    </row>
    <row r="27" spans="2:80" ht="7" customHeight="1" x14ac:dyDescent="0.35"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</row>
    <row r="28" spans="2:80" x14ac:dyDescent="0.35">
      <c r="B28" s="8" t="s">
        <v>37</v>
      </c>
      <c r="C28" s="6"/>
      <c r="D28" s="6"/>
      <c r="E28" s="6"/>
      <c r="F28" s="6"/>
      <c r="G28" s="6"/>
      <c r="H28" s="6"/>
      <c r="I28" s="6"/>
      <c r="J28" s="6"/>
      <c r="K28" s="6"/>
      <c r="L28" s="8" t="s">
        <v>38</v>
      </c>
      <c r="M28" s="6"/>
      <c r="N28" s="6"/>
      <c r="O28" s="6"/>
      <c r="P28" s="6"/>
      <c r="Q28" s="20" t="s">
        <v>36</v>
      </c>
      <c r="R28" s="20" t="s">
        <v>36</v>
      </c>
      <c r="S28" s="20" t="s">
        <v>36</v>
      </c>
      <c r="T28" s="20" t="s">
        <v>36</v>
      </c>
      <c r="U28" s="20" t="s">
        <v>36</v>
      </c>
      <c r="V28" s="20" t="s">
        <v>36</v>
      </c>
      <c r="W28" s="20" t="s">
        <v>36</v>
      </c>
      <c r="X28" s="20" t="s">
        <v>36</v>
      </c>
      <c r="Y28" s="20" t="s">
        <v>36</v>
      </c>
      <c r="Z28" s="20" t="s">
        <v>36</v>
      </c>
      <c r="AA28" s="20" t="s">
        <v>36</v>
      </c>
      <c r="AB28" s="20" t="s">
        <v>36</v>
      </c>
      <c r="AC28" s="54">
        <v>-0.439</v>
      </c>
      <c r="AD28" s="20" t="s">
        <v>36</v>
      </c>
      <c r="AE28" s="20" t="s">
        <v>36</v>
      </c>
      <c r="AF28" s="20" t="s">
        <v>36</v>
      </c>
      <c r="AG28" s="20" t="s">
        <v>36</v>
      </c>
      <c r="AH28" s="20" t="s">
        <v>36</v>
      </c>
      <c r="AI28" s="54">
        <v>0</v>
      </c>
      <c r="AJ28" s="20">
        <v>0.1</v>
      </c>
      <c r="AK28" s="20" t="s">
        <v>36</v>
      </c>
      <c r="AL28" s="20">
        <v>0.2</v>
      </c>
      <c r="AM28" s="20">
        <v>0.2</v>
      </c>
      <c r="AN28" s="20" t="s">
        <v>36</v>
      </c>
      <c r="AO28" s="20">
        <v>0.3</v>
      </c>
      <c r="AP28" s="20">
        <v>0.1</v>
      </c>
      <c r="AQ28" s="20" t="s">
        <v>36</v>
      </c>
      <c r="AR28" s="20">
        <v>0.1</v>
      </c>
      <c r="AS28" s="20">
        <v>3.4</v>
      </c>
      <c r="AT28" s="20">
        <v>1.4</v>
      </c>
      <c r="AU28" s="20">
        <v>0.6</v>
      </c>
      <c r="AV28" s="20">
        <v>-3.9</v>
      </c>
      <c r="AW28" s="20">
        <v>-0.6</v>
      </c>
      <c r="AX28" s="20">
        <v>-0.7</v>
      </c>
      <c r="AY28" s="20">
        <v>-1.4</v>
      </c>
      <c r="AZ28" s="20">
        <v>-1.2</v>
      </c>
      <c r="BA28" s="20">
        <v>-0.3</v>
      </c>
      <c r="BB28" s="20">
        <v>-0.8</v>
      </c>
      <c r="BC28" s="20">
        <v>-0.9</v>
      </c>
      <c r="BD28" s="20">
        <v>-0.4</v>
      </c>
      <c r="BE28" s="20" t="s">
        <v>36</v>
      </c>
      <c r="BF28" s="20" t="s">
        <v>36</v>
      </c>
      <c r="BG28" s="20" t="s">
        <v>36</v>
      </c>
      <c r="BH28" s="20" t="s">
        <v>36</v>
      </c>
      <c r="BI28" s="20" t="s">
        <v>36</v>
      </c>
      <c r="BJ28" s="20" t="s">
        <v>36</v>
      </c>
      <c r="BK28" s="20" t="s">
        <v>36</v>
      </c>
      <c r="BL28" s="20" t="s">
        <v>36</v>
      </c>
      <c r="BM28" s="20" t="s">
        <v>36</v>
      </c>
      <c r="BN28" s="20" t="s">
        <v>36</v>
      </c>
      <c r="BO28" s="20" t="s">
        <v>36</v>
      </c>
      <c r="BP28" s="20" t="s">
        <v>36</v>
      </c>
      <c r="BQ28" s="20" t="s">
        <v>36</v>
      </c>
      <c r="BR28" s="20" t="s">
        <v>36</v>
      </c>
      <c r="BS28" s="20" t="s">
        <v>36</v>
      </c>
      <c r="BT28" s="20" t="s">
        <v>36</v>
      </c>
      <c r="BU28" s="20" t="s">
        <v>36</v>
      </c>
      <c r="BV28" s="20" t="s">
        <v>36</v>
      </c>
      <c r="BW28" s="20" t="s">
        <v>36</v>
      </c>
      <c r="BX28" s="20" t="s">
        <v>36</v>
      </c>
      <c r="BY28" s="20" t="s">
        <v>36</v>
      </c>
      <c r="BZ28" s="20" t="s">
        <v>36</v>
      </c>
      <c r="CA28" s="20" t="s">
        <v>36</v>
      </c>
      <c r="CB28" s="20" t="s">
        <v>36</v>
      </c>
    </row>
    <row r="29" spans="2:80" x14ac:dyDescent="0.35"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</row>
    <row r="30" spans="2:80" x14ac:dyDescent="0.35">
      <c r="B30" s="8" t="s">
        <v>39</v>
      </c>
      <c r="C30" s="6"/>
      <c r="D30" s="6"/>
      <c r="E30" s="6"/>
      <c r="F30" s="6"/>
      <c r="G30" s="6"/>
      <c r="H30" s="6"/>
      <c r="I30" s="6"/>
      <c r="J30" s="6"/>
      <c r="K30" s="6"/>
      <c r="L30" s="8" t="s">
        <v>40</v>
      </c>
      <c r="M30" s="6"/>
      <c r="N30" s="6"/>
      <c r="O30" s="6"/>
      <c r="P30" s="6"/>
      <c r="Q30" s="14">
        <f t="shared" ref="Q30:V30" si="4">Q26+Q12</f>
        <v>1180.226000000001</v>
      </c>
      <c r="R30" s="14">
        <f t="shared" si="4"/>
        <v>825.05499999999984</v>
      </c>
      <c r="S30" s="14">
        <f t="shared" si="4"/>
        <v>537.20000000000027</v>
      </c>
      <c r="T30" s="14">
        <f t="shared" si="4"/>
        <v>796.49499999999898</v>
      </c>
      <c r="U30" s="14">
        <f t="shared" si="4"/>
        <v>631.099999999999</v>
      </c>
      <c r="V30" s="14">
        <f t="shared" si="4"/>
        <v>40.724999999999454</v>
      </c>
      <c r="W30" s="14">
        <f t="shared" ref="W30:CB30" si="5">W26+W12</f>
        <v>-191.91400000000067</v>
      </c>
      <c r="X30" s="14">
        <f t="shared" si="5"/>
        <v>77.199999999999818</v>
      </c>
      <c r="Y30" s="14">
        <f t="shared" si="5"/>
        <v>-1749.3891641331693</v>
      </c>
      <c r="Z30" s="14">
        <f t="shared" si="5"/>
        <v>-752.452</v>
      </c>
      <c r="AA30" s="14">
        <f t="shared" si="5"/>
        <v>-810.24900000000002</v>
      </c>
      <c r="AB30" s="14">
        <f t="shared" si="5"/>
        <v>-522.50400000000036</v>
      </c>
      <c r="AC30" s="14">
        <f t="shared" si="5"/>
        <v>-318.77948059000028</v>
      </c>
      <c r="AD30" s="14">
        <f t="shared" si="5"/>
        <v>-760.34199999999998</v>
      </c>
      <c r="AE30" s="14">
        <f t="shared" si="5"/>
        <v>-897.55200000000013</v>
      </c>
      <c r="AF30" s="14">
        <f t="shared" si="5"/>
        <v>1025.4000000000001</v>
      </c>
      <c r="AG30" s="14">
        <f t="shared" si="5"/>
        <v>694.79999999999973</v>
      </c>
      <c r="AH30" s="14">
        <f t="shared" si="5"/>
        <v>612.9640000000004</v>
      </c>
      <c r="AI30" s="14">
        <f t="shared" si="5"/>
        <v>318.80000000000018</v>
      </c>
      <c r="AJ30" s="14">
        <f t="shared" si="5"/>
        <v>505.60000000000036</v>
      </c>
      <c r="AK30" s="14">
        <f t="shared" si="5"/>
        <v>672.30000000000018</v>
      </c>
      <c r="AL30" s="14">
        <f t="shared" si="5"/>
        <v>180.39999999999964</v>
      </c>
      <c r="AM30" s="14">
        <f t="shared" si="5"/>
        <v>42.499999999999545</v>
      </c>
      <c r="AN30" s="14">
        <f t="shared" si="5"/>
        <v>504.40000000000009</v>
      </c>
      <c r="AO30" s="14">
        <f t="shared" si="5"/>
        <v>387.80000000000018</v>
      </c>
      <c r="AP30" s="14">
        <f t="shared" si="5"/>
        <v>323</v>
      </c>
      <c r="AQ30" s="14">
        <f t="shared" si="5"/>
        <v>25.399999999999636</v>
      </c>
      <c r="AR30" s="14">
        <f t="shared" si="5"/>
        <v>253.09999999999991</v>
      </c>
      <c r="AS30" s="14">
        <f t="shared" si="5"/>
        <v>194.79999999999973</v>
      </c>
      <c r="AT30" s="14">
        <f t="shared" si="5"/>
        <v>233.79999999999973</v>
      </c>
      <c r="AU30" s="14">
        <f t="shared" si="5"/>
        <v>-171.80000000000018</v>
      </c>
      <c r="AV30" s="14">
        <f t="shared" si="5"/>
        <v>440.90000000000009</v>
      </c>
      <c r="AW30" s="14">
        <f t="shared" si="5"/>
        <v>-94.599999999999909</v>
      </c>
      <c r="AX30" s="14">
        <f t="shared" si="5"/>
        <v>9.7999999999997272</v>
      </c>
      <c r="AY30" s="14">
        <f t="shared" si="5"/>
        <v>-249.70000000000027</v>
      </c>
      <c r="AZ30" s="14">
        <f t="shared" si="5"/>
        <v>155.20000000000027</v>
      </c>
      <c r="BA30" s="14">
        <f t="shared" si="5"/>
        <v>172</v>
      </c>
      <c r="BB30" s="14">
        <f t="shared" si="5"/>
        <v>151</v>
      </c>
      <c r="BC30" s="14">
        <f t="shared" si="5"/>
        <v>38.800000000000182</v>
      </c>
      <c r="BD30" s="14">
        <f t="shared" si="5"/>
        <v>145.40000000000009</v>
      </c>
      <c r="BE30" s="14">
        <f t="shared" si="5"/>
        <v>163.00000000000045</v>
      </c>
      <c r="BF30" s="14">
        <f t="shared" si="5"/>
        <v>36.999999999999545</v>
      </c>
      <c r="BG30" s="14">
        <f t="shared" si="5"/>
        <v>-35.099999999999909</v>
      </c>
      <c r="BH30" s="14">
        <f t="shared" si="5"/>
        <v>101.30000000000018</v>
      </c>
      <c r="BI30" s="14">
        <f t="shared" si="5"/>
        <v>-345.80000000000064</v>
      </c>
      <c r="BJ30" s="14">
        <f t="shared" si="5"/>
        <v>-200.50000000000023</v>
      </c>
      <c r="BK30" s="14">
        <f t="shared" si="5"/>
        <v>-354.40000000000055</v>
      </c>
      <c r="BL30" s="14">
        <f t="shared" si="5"/>
        <v>7.1999999999998181</v>
      </c>
      <c r="BM30" s="14">
        <f t="shared" si="5"/>
        <v>-33.600000000000364</v>
      </c>
      <c r="BN30" s="14">
        <f t="shared" si="5"/>
        <v>-74.700000000000273</v>
      </c>
      <c r="BO30" s="14">
        <f t="shared" si="5"/>
        <v>-270.10000000000014</v>
      </c>
      <c r="BP30" s="14">
        <f t="shared" si="5"/>
        <v>135.59999999999991</v>
      </c>
      <c r="BQ30" s="14">
        <f t="shared" si="5"/>
        <v>262.09999999999968</v>
      </c>
      <c r="BR30" s="14">
        <f t="shared" si="5"/>
        <v>187.19999999999982</v>
      </c>
      <c r="BS30" s="14">
        <f t="shared" si="5"/>
        <v>57.399999999999636</v>
      </c>
      <c r="BT30" s="14">
        <f t="shared" si="5"/>
        <v>191.60000000000036</v>
      </c>
      <c r="BU30" s="14">
        <f t="shared" si="5"/>
        <v>119.60000000000014</v>
      </c>
      <c r="BV30" s="14">
        <f t="shared" si="5"/>
        <v>99.5</v>
      </c>
      <c r="BW30" s="14">
        <f t="shared" si="5"/>
        <v>89.900000000000091</v>
      </c>
      <c r="BX30" s="14">
        <f t="shared" si="5"/>
        <v>105</v>
      </c>
      <c r="BY30" s="14">
        <f t="shared" si="5"/>
        <v>53.100000000000136</v>
      </c>
      <c r="BZ30" s="14">
        <f t="shared" si="5"/>
        <v>103.19999999999982</v>
      </c>
      <c r="CA30" s="14">
        <f t="shared" si="5"/>
        <v>-294.89999999999986</v>
      </c>
      <c r="CB30" s="14">
        <f t="shared" si="5"/>
        <v>48.899999999999864</v>
      </c>
    </row>
    <row r="31" spans="2:80" x14ac:dyDescent="0.35">
      <c r="B31" s="3" t="s">
        <v>41</v>
      </c>
      <c r="L31" s="3" t="s">
        <v>42</v>
      </c>
      <c r="Q31" s="19">
        <f t="shared" ref="Q31:V31" si="6">(Q30/Q12)*100</f>
        <v>23.405767583983859</v>
      </c>
      <c r="R31" s="19">
        <f t="shared" si="6"/>
        <v>17.684375727422413</v>
      </c>
      <c r="S31" s="19">
        <f t="shared" si="6"/>
        <v>12.957379579825856</v>
      </c>
      <c r="T31" s="19">
        <f t="shared" si="6"/>
        <v>16.188281155523288</v>
      </c>
      <c r="U31" s="19">
        <f t="shared" si="6"/>
        <v>13.352092413151082</v>
      </c>
      <c r="V31" s="19">
        <f t="shared" si="6"/>
        <v>1.0156858304780934</v>
      </c>
      <c r="W31" s="19">
        <f t="shared" ref="W31:CB31" si="7">(W30/W12)*100</f>
        <v>-5.9195170964095514</v>
      </c>
      <c r="X31" s="19">
        <f t="shared" si="7"/>
        <v>2.3971433007296947</v>
      </c>
      <c r="Y31" s="19">
        <f t="shared" si="7"/>
        <v>-59.862738623756542</v>
      </c>
      <c r="Z31" s="19">
        <f t="shared" si="7"/>
        <v>-39.291486231959354</v>
      </c>
      <c r="AA31" s="19">
        <f t="shared" si="7"/>
        <v>-78.789484738985522</v>
      </c>
      <c r="AB31" s="19">
        <f t="shared" si="7"/>
        <v>-33.330888023745473</v>
      </c>
      <c r="AC31" s="19">
        <f t="shared" si="7"/>
        <v>-16.854853990634229</v>
      </c>
      <c r="AD31" s="19">
        <f t="shared" si="7"/>
        <v>-77.990194067205522</v>
      </c>
      <c r="AE31" s="19">
        <f t="shared" si="7"/>
        <v>-250.81934229058152</v>
      </c>
      <c r="AF31" s="19">
        <f t="shared" si="7"/>
        <v>32.576166724910252</v>
      </c>
      <c r="AG31" s="19">
        <f t="shared" si="7"/>
        <v>18.26834591013067</v>
      </c>
      <c r="AH31" s="19">
        <f t="shared" si="7"/>
        <v>16.522265801995577</v>
      </c>
      <c r="AI31" s="19">
        <f t="shared" si="7"/>
        <v>10.150926574539904</v>
      </c>
      <c r="AJ31" s="19">
        <f t="shared" si="7"/>
        <v>15.749306918356551</v>
      </c>
      <c r="AK31" s="19">
        <f t="shared" si="7"/>
        <v>21.003467774688378</v>
      </c>
      <c r="AL31" s="19">
        <f t="shared" si="7"/>
        <v>6.2370349882450444</v>
      </c>
      <c r="AM31" s="19">
        <f t="shared" si="7"/>
        <v>1.8055909592998365</v>
      </c>
      <c r="AN31" s="19">
        <f t="shared" si="7"/>
        <v>17.015821610498264</v>
      </c>
      <c r="AO31" s="19">
        <f t="shared" si="7"/>
        <v>13.020850820938126</v>
      </c>
      <c r="AP31" s="19">
        <f t="shared" si="7"/>
        <v>11.883738042678441</v>
      </c>
      <c r="AQ31" s="19">
        <f t="shared" si="7"/>
        <v>1.1369740376007</v>
      </c>
      <c r="AR31" s="19">
        <f t="shared" si="7"/>
        <v>9.5657432253675463</v>
      </c>
      <c r="AS31" s="19">
        <f t="shared" si="7"/>
        <v>7.3123123123123026</v>
      </c>
      <c r="AT31" s="19">
        <f t="shared" si="7"/>
        <v>9.7372037816000887</v>
      </c>
      <c r="AU31" s="19">
        <f t="shared" si="7"/>
        <v>-8.2240306366682709</v>
      </c>
      <c r="AV31" s="19">
        <f t="shared" si="7"/>
        <v>16.251382233689647</v>
      </c>
      <c r="AW31" s="19">
        <f t="shared" si="7"/>
        <v>-3.5669846536706724</v>
      </c>
      <c r="AX31" s="19">
        <f t="shared" si="7"/>
        <v>0.39362172149253838</v>
      </c>
      <c r="AY31" s="19">
        <f t="shared" si="7"/>
        <v>-11.716953685889928</v>
      </c>
      <c r="AZ31" s="19">
        <f t="shared" si="7"/>
        <v>6.1948668822097259</v>
      </c>
      <c r="BA31" s="19">
        <f t="shared" si="7"/>
        <v>6.3003663003663002</v>
      </c>
      <c r="BB31" s="19">
        <f t="shared" si="7"/>
        <v>6.1357171881349046</v>
      </c>
      <c r="BC31" s="19">
        <f t="shared" si="7"/>
        <v>1.6294305392239281</v>
      </c>
      <c r="BD31" s="19">
        <f t="shared" si="7"/>
        <v>5.8316287650904464</v>
      </c>
      <c r="BE31" s="19">
        <f t="shared" si="7"/>
        <v>5.9744163031924806</v>
      </c>
      <c r="BF31" s="19">
        <f t="shared" si="7"/>
        <v>1.6588208921766217</v>
      </c>
      <c r="BG31" s="19">
        <f t="shared" si="7"/>
        <v>-1.8329938900203619</v>
      </c>
      <c r="BH31" s="19">
        <f t="shared" si="7"/>
        <v>4.8638786191002152</v>
      </c>
      <c r="BI31" s="19">
        <f t="shared" si="7"/>
        <v>-16.3151686718566</v>
      </c>
      <c r="BJ31" s="19">
        <f t="shared" si="7"/>
        <v>-10.088557914863653</v>
      </c>
      <c r="BK31" s="19">
        <f t="shared" si="7"/>
        <v>-19.355543418896808</v>
      </c>
      <c r="BL31" s="19">
        <f t="shared" si="7"/>
        <v>0.33240997229916058</v>
      </c>
      <c r="BM31" s="19">
        <f t="shared" si="7"/>
        <v>-1.5040286481647431</v>
      </c>
      <c r="BN31" s="19">
        <f t="shared" si="7"/>
        <v>-4.0509761388286485</v>
      </c>
      <c r="BO31" s="19">
        <f t="shared" si="7"/>
        <v>-17.236758136566696</v>
      </c>
      <c r="BP31" s="19">
        <f t="shared" si="7"/>
        <v>7.1518987341772107</v>
      </c>
      <c r="BQ31" s="19">
        <f t="shared" si="7"/>
        <v>14.016042780748647</v>
      </c>
      <c r="BR31" s="19">
        <f t="shared" si="7"/>
        <v>10.463946338736713</v>
      </c>
      <c r="BS31" s="19">
        <f t="shared" si="7"/>
        <v>3.6077938403519569</v>
      </c>
      <c r="BT31" s="19">
        <f t="shared" si="7"/>
        <v>11.07514450867054</v>
      </c>
      <c r="BU31" s="19">
        <f t="shared" si="7"/>
        <v>7.3918417799752865</v>
      </c>
      <c r="BV31" s="19">
        <f t="shared" si="7"/>
        <v>6.6466265865063461</v>
      </c>
      <c r="BW31" s="19">
        <f t="shared" si="7"/>
        <v>6.4490674318507955</v>
      </c>
      <c r="BX31" s="19">
        <f t="shared" si="7"/>
        <v>6.9215557020435066</v>
      </c>
      <c r="BY31" s="19">
        <f t="shared" si="7"/>
        <v>3.4302325581395441</v>
      </c>
      <c r="BZ31" s="19">
        <f t="shared" si="7"/>
        <v>5.7718120805369022</v>
      </c>
      <c r="CA31" s="19">
        <f t="shared" si="7"/>
        <v>-20.129692832764494</v>
      </c>
      <c r="CB31" s="19">
        <f t="shared" si="7"/>
        <v>3.0486284289276724</v>
      </c>
    </row>
    <row r="32" spans="2:80" x14ac:dyDescent="0.35"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</row>
    <row r="33" spans="2:80" x14ac:dyDescent="0.35">
      <c r="B33" s="42" t="s">
        <v>44</v>
      </c>
      <c r="C33" s="43"/>
      <c r="D33" s="43"/>
      <c r="E33" s="43"/>
      <c r="F33" s="43"/>
      <c r="G33" s="43"/>
      <c r="H33" s="43"/>
      <c r="I33" s="43"/>
      <c r="J33" s="43"/>
      <c r="K33" s="43"/>
      <c r="L33" s="42" t="s">
        <v>52</v>
      </c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</row>
    <row r="34" spans="2:80" x14ac:dyDescent="0.35">
      <c r="B34" s="17" t="s">
        <v>45</v>
      </c>
      <c r="L34" s="17" t="s">
        <v>53</v>
      </c>
      <c r="Q34" s="12">
        <v>-892.08600000000001</v>
      </c>
      <c r="R34" s="12">
        <v>-826.72199999999998</v>
      </c>
      <c r="S34" s="12">
        <v>-752.4</v>
      </c>
      <c r="T34" s="12">
        <v>-728.45699999999999</v>
      </c>
      <c r="U34" s="12">
        <v>-731.4</v>
      </c>
      <c r="V34" s="12">
        <v>-673.61300000000006</v>
      </c>
      <c r="W34" s="12">
        <v>-597.57399999999996</v>
      </c>
      <c r="X34" s="12">
        <v>-609</v>
      </c>
      <c r="Y34" s="12">
        <v>-482.19400000000002</v>
      </c>
      <c r="Z34" s="12">
        <v>-497.4</v>
      </c>
      <c r="AA34" s="12">
        <v>-455.3</v>
      </c>
      <c r="AB34" s="12">
        <v>-439.9</v>
      </c>
      <c r="AC34" s="12">
        <v>-498</v>
      </c>
      <c r="AD34" s="12">
        <v>-395.9</v>
      </c>
      <c r="AE34" s="12">
        <v>-323.60000000000002</v>
      </c>
      <c r="AF34" s="12">
        <v>-307.60000000000002</v>
      </c>
      <c r="AG34" s="12">
        <v>-335.3</v>
      </c>
      <c r="AH34" s="12">
        <v>-325.3</v>
      </c>
      <c r="AI34" s="12">
        <v>-161.69999999999999</v>
      </c>
      <c r="AJ34" s="12">
        <v>-176.4</v>
      </c>
      <c r="AK34" s="12">
        <v>-187.4</v>
      </c>
      <c r="AL34" s="12">
        <v>-184.7</v>
      </c>
      <c r="AM34" s="12">
        <v>-173.6</v>
      </c>
      <c r="AN34" s="12">
        <v>-165.1</v>
      </c>
      <c r="AO34" s="12">
        <v>-153.6</v>
      </c>
      <c r="AP34" s="12">
        <v>-168.1</v>
      </c>
      <c r="AQ34" s="12">
        <v>-165.4</v>
      </c>
      <c r="AR34" s="12">
        <v>-240.2</v>
      </c>
      <c r="AS34" s="12">
        <v>-173.9</v>
      </c>
      <c r="AT34" s="12">
        <v>-197.1</v>
      </c>
      <c r="AU34" s="12">
        <v>-178.5</v>
      </c>
      <c r="AV34" s="12">
        <v>-237.9</v>
      </c>
      <c r="AW34" s="12">
        <v>-300.3</v>
      </c>
      <c r="AX34" s="12">
        <v>-226.5</v>
      </c>
      <c r="AY34" s="12">
        <v>-185.6</v>
      </c>
      <c r="AZ34" s="12">
        <v>-173</v>
      </c>
      <c r="BA34" s="12">
        <v>-150.1</v>
      </c>
      <c r="BB34" s="12">
        <v>-167</v>
      </c>
      <c r="BC34" s="12">
        <v>-132.9</v>
      </c>
      <c r="BD34" s="12">
        <v>-143.1</v>
      </c>
      <c r="BE34" s="12">
        <v>-145.1</v>
      </c>
      <c r="BF34" s="12">
        <v>-136.19999999999999</v>
      </c>
      <c r="BG34" s="12">
        <v>-129.9</v>
      </c>
      <c r="BH34" s="12">
        <v>-120.9</v>
      </c>
      <c r="BI34" s="12">
        <v>-118.9</v>
      </c>
      <c r="BJ34" s="12">
        <v>-112.5</v>
      </c>
      <c r="BK34" s="12">
        <v>-109.5</v>
      </c>
      <c r="BL34" s="12">
        <v>-114.6</v>
      </c>
      <c r="BM34" s="12">
        <v>-129.1</v>
      </c>
      <c r="BN34" s="12">
        <v>-109.1</v>
      </c>
      <c r="BO34" s="12">
        <v>-86.7</v>
      </c>
      <c r="BP34" s="12">
        <v>-89.6</v>
      </c>
      <c r="BQ34" s="12">
        <v>-93.4</v>
      </c>
      <c r="BR34" s="12">
        <v>-84.6</v>
      </c>
      <c r="BS34" s="12">
        <v>-81.3</v>
      </c>
      <c r="BT34" s="12">
        <v>-79.3</v>
      </c>
      <c r="BU34" s="12">
        <v>-74.7</v>
      </c>
      <c r="BV34" s="12">
        <v>-75.7</v>
      </c>
      <c r="BW34" s="12">
        <v>-57.7</v>
      </c>
      <c r="BX34" s="12">
        <v>-79.900000000000006</v>
      </c>
      <c r="BY34" s="12">
        <v>-90.5</v>
      </c>
      <c r="BZ34" s="12">
        <v>-60.6</v>
      </c>
      <c r="CA34" s="12">
        <v>-52.4</v>
      </c>
      <c r="CB34" s="12">
        <v>-65.7</v>
      </c>
    </row>
    <row r="35" spans="2:80" x14ac:dyDescent="0.35">
      <c r="B35" s="17" t="s">
        <v>46</v>
      </c>
      <c r="L35" s="17" t="s">
        <v>54</v>
      </c>
      <c r="Q35" s="12">
        <v>-89.22</v>
      </c>
      <c r="R35" s="12">
        <v>40.279000000000003</v>
      </c>
      <c r="S35" s="12">
        <v>-11.6</v>
      </c>
      <c r="T35" s="12">
        <v>271.69</v>
      </c>
      <c r="U35" s="12">
        <v>6</v>
      </c>
      <c r="V35" s="12">
        <v>61.139000000000003</v>
      </c>
      <c r="W35" s="12">
        <v>31.103999999999999</v>
      </c>
      <c r="X35" s="12">
        <v>18.3</v>
      </c>
      <c r="Y35" s="12">
        <v>18.405000000000001</v>
      </c>
      <c r="Z35" s="12">
        <v>4.8</v>
      </c>
      <c r="AA35" s="12">
        <v>6.7</v>
      </c>
      <c r="AB35" s="12">
        <v>6.8</v>
      </c>
      <c r="AC35" s="12">
        <v>6.8</v>
      </c>
      <c r="AD35" s="12">
        <v>19.5</v>
      </c>
      <c r="AE35" s="12">
        <v>29.1</v>
      </c>
      <c r="AF35" s="12">
        <v>62.2</v>
      </c>
      <c r="AG35" s="12">
        <v>22.1</v>
      </c>
      <c r="AH35" s="12">
        <v>42.691000000000003</v>
      </c>
      <c r="AI35" s="12">
        <v>26.8</v>
      </c>
      <c r="AJ35" s="12">
        <v>20.6</v>
      </c>
      <c r="AK35" s="12">
        <v>-43.7</v>
      </c>
      <c r="AL35" s="12">
        <v>88</v>
      </c>
      <c r="AM35" s="12">
        <v>21.6</v>
      </c>
      <c r="AN35" s="12">
        <v>35.299999999999997</v>
      </c>
      <c r="AO35" s="12">
        <v>48.2</v>
      </c>
      <c r="AP35" s="12">
        <v>22.8</v>
      </c>
      <c r="AQ35" s="12">
        <v>19.7</v>
      </c>
      <c r="AR35" s="12">
        <v>29.2</v>
      </c>
      <c r="AS35" s="12">
        <v>30.9</v>
      </c>
      <c r="AT35" s="12">
        <v>31.8</v>
      </c>
      <c r="AU35" s="12">
        <v>33.799999999999997</v>
      </c>
      <c r="AV35" s="12">
        <v>52.1</v>
      </c>
      <c r="AW35" s="12">
        <v>32.6</v>
      </c>
      <c r="AX35" s="12">
        <v>50.3</v>
      </c>
      <c r="AY35" s="12">
        <v>19.8</v>
      </c>
      <c r="AZ35" s="12">
        <v>31</v>
      </c>
      <c r="BA35" s="12">
        <v>30.2</v>
      </c>
      <c r="BB35" s="12">
        <v>50.9</v>
      </c>
      <c r="BC35" s="12">
        <v>25.3</v>
      </c>
      <c r="BD35" s="12">
        <v>42.1</v>
      </c>
      <c r="BE35" s="12">
        <v>33.200000000000003</v>
      </c>
      <c r="BF35" s="12">
        <v>77.7</v>
      </c>
      <c r="BG35" s="12">
        <v>13.8</v>
      </c>
      <c r="BH35" s="12">
        <v>24.8</v>
      </c>
      <c r="BI35" s="12">
        <v>17.7</v>
      </c>
      <c r="BJ35" s="12">
        <v>21.4</v>
      </c>
      <c r="BK35" s="12">
        <v>28.4</v>
      </c>
      <c r="BL35" s="12">
        <v>31.7</v>
      </c>
      <c r="BM35" s="12">
        <v>40.6</v>
      </c>
      <c r="BN35" s="12">
        <v>39.4</v>
      </c>
      <c r="BO35" s="12">
        <v>33.4</v>
      </c>
      <c r="BP35" s="12">
        <v>34.200000000000003</v>
      </c>
      <c r="BQ35" s="12">
        <v>34.4</v>
      </c>
      <c r="BR35" s="12">
        <v>28.1</v>
      </c>
      <c r="BS35" s="12">
        <v>28.6</v>
      </c>
      <c r="BT35" s="12">
        <v>24.9</v>
      </c>
      <c r="BU35" s="12">
        <v>23.3</v>
      </c>
      <c r="BV35" s="12" t="s">
        <v>36</v>
      </c>
      <c r="BW35" s="12" t="s">
        <v>36</v>
      </c>
      <c r="BX35" s="12" t="s">
        <v>36</v>
      </c>
      <c r="BY35" s="12">
        <v>6.1</v>
      </c>
      <c r="BZ35" s="12">
        <v>6.8</v>
      </c>
      <c r="CA35" s="12">
        <v>5.4</v>
      </c>
      <c r="CB35" s="12">
        <v>8.8000000000000007</v>
      </c>
    </row>
    <row r="36" spans="2:80" x14ac:dyDescent="0.35">
      <c r="B36" s="17" t="s">
        <v>47</v>
      </c>
      <c r="L36" s="17" t="s">
        <v>55</v>
      </c>
      <c r="Q36" s="12">
        <v>699.81200000000001</v>
      </c>
      <c r="R36" s="12">
        <v>-1002.461</v>
      </c>
      <c r="S36" s="12">
        <v>963.1</v>
      </c>
      <c r="T36" s="12">
        <v>516.81399999999996</v>
      </c>
      <c r="U36" s="12">
        <v>685.4</v>
      </c>
      <c r="V36" s="12">
        <v>-737.98199999999997</v>
      </c>
      <c r="W36" s="12">
        <v>-2024.1130000000001</v>
      </c>
      <c r="X36" s="12">
        <v>3404.9</v>
      </c>
      <c r="Y36" s="12">
        <v>-487.86500000000001</v>
      </c>
      <c r="Z36" s="12">
        <v>-1485.8</v>
      </c>
      <c r="AA36" s="12">
        <v>1943.2</v>
      </c>
      <c r="AB36" s="12">
        <v>-1532.2</v>
      </c>
      <c r="AC36" s="12">
        <v>455.6</v>
      </c>
      <c r="AD36" s="12">
        <v>-474.2</v>
      </c>
      <c r="AE36" s="12">
        <v>-473.8</v>
      </c>
      <c r="AF36" s="12">
        <v>-2531.1</v>
      </c>
      <c r="AG36" s="12">
        <v>372.4</v>
      </c>
      <c r="AH36" s="12">
        <v>-623.29999999999995</v>
      </c>
      <c r="AI36" s="12">
        <v>170</v>
      </c>
      <c r="AJ36" s="12">
        <v>-90.7</v>
      </c>
      <c r="AK36" s="12">
        <v>246.3</v>
      </c>
      <c r="AL36" s="12">
        <v>-187.3</v>
      </c>
      <c r="AM36" s="12">
        <v>-1043.4000000000001</v>
      </c>
      <c r="AN36" s="12">
        <v>-19.5</v>
      </c>
      <c r="AO36" s="12">
        <v>-230.7</v>
      </c>
      <c r="AP36" s="12">
        <v>242.2</v>
      </c>
      <c r="AQ36" s="12">
        <v>-225.7</v>
      </c>
      <c r="AR36" s="12">
        <v>143.69999999999999</v>
      </c>
      <c r="AS36" s="12">
        <v>-29.8</v>
      </c>
      <c r="AT36" s="12">
        <v>-35.6</v>
      </c>
      <c r="AU36" s="12">
        <v>778.8</v>
      </c>
      <c r="AV36" s="12">
        <v>653.5</v>
      </c>
      <c r="AW36" s="12">
        <v>-257.89999999999998</v>
      </c>
      <c r="AX36" s="12">
        <v>-1440.6</v>
      </c>
      <c r="AY36" s="12">
        <v>205.6</v>
      </c>
      <c r="AZ36" s="12">
        <v>-774</v>
      </c>
      <c r="BA36" s="12">
        <v>-271</v>
      </c>
      <c r="BB36" s="12">
        <v>-262.89999999999998</v>
      </c>
      <c r="BC36" s="12">
        <v>50.4</v>
      </c>
      <c r="BD36" s="12">
        <v>57.5</v>
      </c>
      <c r="BE36" s="12">
        <v>-185.8</v>
      </c>
      <c r="BF36" s="12">
        <v>-24.9</v>
      </c>
      <c r="BG36" s="12">
        <v>-333.7</v>
      </c>
      <c r="BH36" s="12">
        <v>54.3</v>
      </c>
      <c r="BI36" s="12">
        <v>-18.100000000000001</v>
      </c>
      <c r="BJ36" s="12">
        <v>-6.3</v>
      </c>
      <c r="BK36" s="12">
        <v>-332.9</v>
      </c>
      <c r="BL36" s="12">
        <v>72.7</v>
      </c>
      <c r="BM36" s="12">
        <v>-19.3</v>
      </c>
      <c r="BN36" s="12">
        <v>-476.4</v>
      </c>
      <c r="BO36" s="12">
        <v>27</v>
      </c>
      <c r="BP36" s="12">
        <v>69.8</v>
      </c>
      <c r="BQ36" s="12">
        <v>44.4</v>
      </c>
      <c r="BR36" s="12">
        <v>90.5</v>
      </c>
      <c r="BS36" s="12">
        <v>-29.8</v>
      </c>
      <c r="BT36" s="12">
        <v>-58.9</v>
      </c>
      <c r="BU36" s="12">
        <v>12.7</v>
      </c>
      <c r="BV36" s="12" t="s">
        <v>36</v>
      </c>
      <c r="BW36" s="12" t="s">
        <v>36</v>
      </c>
      <c r="BX36" s="12" t="s">
        <v>36</v>
      </c>
      <c r="BY36" s="12">
        <v>-501.9</v>
      </c>
      <c r="BZ36" s="12">
        <v>-482.3</v>
      </c>
      <c r="CA36" s="12">
        <v>179.5</v>
      </c>
      <c r="CB36" s="12">
        <v>47.3</v>
      </c>
    </row>
    <row r="37" spans="2:80" x14ac:dyDescent="0.35">
      <c r="B37" s="17" t="s">
        <v>48</v>
      </c>
      <c r="L37" s="17" t="s">
        <v>56</v>
      </c>
      <c r="Q37" s="12">
        <v>-21.096</v>
      </c>
      <c r="R37" s="12">
        <v>12.141999999999999</v>
      </c>
      <c r="S37" s="12">
        <v>-11.7</v>
      </c>
      <c r="T37" s="12">
        <v>-12.863</v>
      </c>
      <c r="U37" s="12">
        <v>-9.8000000000000007</v>
      </c>
      <c r="V37" s="12">
        <v>-34.728999999999999</v>
      </c>
      <c r="W37" s="12">
        <v>2.6230000000000002</v>
      </c>
      <c r="X37" s="12">
        <v>-2.7</v>
      </c>
      <c r="Y37" s="12">
        <v>-0.76300000000000001</v>
      </c>
      <c r="Z37" s="12">
        <v>-0.5</v>
      </c>
      <c r="AA37" s="12">
        <v>-0.5</v>
      </c>
      <c r="AB37" s="12">
        <v>2.4</v>
      </c>
      <c r="AC37" s="12">
        <v>-7</v>
      </c>
      <c r="AD37" s="12">
        <v>-2.1</v>
      </c>
      <c r="AE37" s="12">
        <v>-4.8</v>
      </c>
      <c r="AF37" s="12">
        <v>-354.5</v>
      </c>
      <c r="AG37" s="12">
        <v>43.5</v>
      </c>
      <c r="AH37" s="12">
        <v>-38.799999999999997</v>
      </c>
      <c r="AI37" s="12">
        <v>2.1</v>
      </c>
      <c r="AJ37" s="12">
        <v>21.1</v>
      </c>
      <c r="AK37" s="12">
        <v>-32.4</v>
      </c>
      <c r="AL37" s="12">
        <v>5.3</v>
      </c>
      <c r="AM37" s="12">
        <v>-6.2</v>
      </c>
      <c r="AN37" s="12">
        <v>25.6</v>
      </c>
      <c r="AO37" s="12">
        <v>-13.9</v>
      </c>
      <c r="AP37" s="12">
        <v>32.200000000000003</v>
      </c>
      <c r="AQ37" s="12">
        <v>-12.3</v>
      </c>
      <c r="AR37" s="12">
        <v>-11.7</v>
      </c>
      <c r="AS37" s="12">
        <v>38.6</v>
      </c>
      <c r="AT37" s="12">
        <v>-132.19999999999999</v>
      </c>
      <c r="AU37" s="12">
        <v>-16.600000000000001</v>
      </c>
      <c r="AV37" s="12">
        <v>-46.6</v>
      </c>
      <c r="AW37" s="12">
        <v>-17.899999999999999</v>
      </c>
      <c r="AX37" s="12">
        <v>7</v>
      </c>
      <c r="AY37" s="12">
        <v>-7</v>
      </c>
      <c r="AZ37" s="12">
        <v>68</v>
      </c>
      <c r="BA37" s="12">
        <v>34</v>
      </c>
      <c r="BB37" s="12">
        <v>-322.39999999999998</v>
      </c>
      <c r="BC37" s="12">
        <v>-36.799999999999997</v>
      </c>
      <c r="BD37" s="12">
        <v>-118.5</v>
      </c>
      <c r="BE37" s="12">
        <v>89.1</v>
      </c>
      <c r="BF37" s="12">
        <v>-52.8</v>
      </c>
      <c r="BG37" s="12">
        <v>39.4</v>
      </c>
      <c r="BH37" s="12">
        <v>-26.1</v>
      </c>
      <c r="BI37" s="12">
        <v>4.9000000000000004</v>
      </c>
      <c r="BJ37" s="12">
        <v>43.8</v>
      </c>
      <c r="BK37" s="12">
        <v>-17.8</v>
      </c>
      <c r="BL37" s="12">
        <v>19.5</v>
      </c>
      <c r="BM37" s="12">
        <v>56.6</v>
      </c>
      <c r="BN37" s="12">
        <v>-15.6</v>
      </c>
      <c r="BO37" s="12">
        <v>-62.9</v>
      </c>
      <c r="BP37" s="12">
        <v>-30.6</v>
      </c>
      <c r="BQ37" s="12">
        <v>-26.5</v>
      </c>
      <c r="BR37" s="12">
        <v>-46.9</v>
      </c>
      <c r="BS37" s="12">
        <v>-25.7</v>
      </c>
      <c r="BT37" s="12">
        <v>-17.7</v>
      </c>
      <c r="BU37" s="12">
        <v>3.6</v>
      </c>
      <c r="BV37" s="12" t="s">
        <v>36</v>
      </c>
      <c r="BW37" s="12" t="s">
        <v>36</v>
      </c>
      <c r="BX37" s="12" t="s">
        <v>36</v>
      </c>
      <c r="BY37" s="12">
        <v>-1.2</v>
      </c>
      <c r="BZ37" s="12">
        <v>28</v>
      </c>
      <c r="CA37" s="12">
        <v>21.8</v>
      </c>
      <c r="CB37" s="12">
        <v>29.7</v>
      </c>
    </row>
    <row r="38" spans="2:80" x14ac:dyDescent="0.35">
      <c r="B38" s="17" t="s">
        <v>43</v>
      </c>
      <c r="L38" s="17" t="s">
        <v>51</v>
      </c>
      <c r="Q38" s="12">
        <v>-1775.6869999999999</v>
      </c>
      <c r="R38" s="12">
        <v>-11.231999999999999</v>
      </c>
      <c r="S38" s="12">
        <v>8.8000000000000007</v>
      </c>
      <c r="T38" s="12">
        <v>11.272</v>
      </c>
      <c r="U38" s="12">
        <v>2.1</v>
      </c>
      <c r="V38" s="12">
        <v>6.3410000000000002</v>
      </c>
      <c r="W38" s="12">
        <v>36.526000000000003</v>
      </c>
      <c r="X38" s="12">
        <v>-3</v>
      </c>
      <c r="Y38" s="12">
        <v>16.315000000000001</v>
      </c>
      <c r="Z38" s="12">
        <v>37.082629999999995</v>
      </c>
      <c r="AA38" s="12">
        <v>30.9</v>
      </c>
      <c r="AB38" s="12">
        <v>72.5</v>
      </c>
      <c r="AC38" s="12">
        <v>598.20000000000005</v>
      </c>
      <c r="AD38" s="12">
        <v>-0.1</v>
      </c>
      <c r="AE38" s="12">
        <v>-279.39999999999998</v>
      </c>
      <c r="AF38" s="12">
        <v>-17.899999999999999</v>
      </c>
      <c r="AG38" s="12">
        <v>-87.5</v>
      </c>
      <c r="AH38" s="12">
        <v>196.7</v>
      </c>
      <c r="AI38" s="12">
        <v>-281.96100000000001</v>
      </c>
      <c r="AJ38" s="12">
        <v>30.093</v>
      </c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</row>
    <row r="39" spans="2:80" x14ac:dyDescent="0.35">
      <c r="B39" s="17" t="s">
        <v>49</v>
      </c>
      <c r="L39" s="17" t="s">
        <v>57</v>
      </c>
      <c r="Q39" s="12">
        <v>25.045000000000073</v>
      </c>
      <c r="R39" s="12">
        <v>-292.61800000000017</v>
      </c>
      <c r="S39" s="12">
        <v>-198.8</v>
      </c>
      <c r="T39" s="12">
        <v>-217.76799999999997</v>
      </c>
      <c r="U39" s="12">
        <v>-333.5</v>
      </c>
      <c r="V39" s="12">
        <v>-199.09599999999978</v>
      </c>
      <c r="W39" s="12">
        <v>-225.12699999999995</v>
      </c>
      <c r="X39" s="12">
        <v>-147.6</v>
      </c>
      <c r="Y39" s="12">
        <v>-155.97300000000007</v>
      </c>
      <c r="Z39" s="12">
        <v>-25.38263000000029</v>
      </c>
      <c r="AA39" s="12">
        <v>-45.099999999999909</v>
      </c>
      <c r="AB39" s="12">
        <v>-71.900000000000091</v>
      </c>
      <c r="AC39" s="12">
        <v>-153.90000000000015</v>
      </c>
      <c r="AD39" s="12">
        <v>-74.3</v>
      </c>
      <c r="AE39" s="12">
        <v>-43.9</v>
      </c>
      <c r="AF39" s="12">
        <v>-94.7</v>
      </c>
      <c r="AG39" s="12">
        <v>-149.19999999999999</v>
      </c>
      <c r="AH39" s="12">
        <v>-42.4</v>
      </c>
      <c r="AI39" s="12">
        <v>-173.3</v>
      </c>
      <c r="AJ39" s="12">
        <v>-175.6</v>
      </c>
      <c r="AK39" s="12">
        <v>-0.3</v>
      </c>
      <c r="AL39" s="12">
        <v>-107.2</v>
      </c>
      <c r="AM39" s="12">
        <v>-59.6</v>
      </c>
      <c r="AN39" s="12">
        <v>-94.1</v>
      </c>
      <c r="AO39" s="12">
        <v>-72.599999999999994</v>
      </c>
      <c r="AP39" s="12">
        <v>-100.4</v>
      </c>
      <c r="AQ39" s="12">
        <v>-41.6</v>
      </c>
      <c r="AR39" s="12">
        <v>-20.6</v>
      </c>
      <c r="AS39" s="12">
        <v>-29.4</v>
      </c>
      <c r="AT39" s="12">
        <v>232.2</v>
      </c>
      <c r="AU39" s="12">
        <v>-74.5</v>
      </c>
      <c r="AV39" s="12">
        <v>-34.9</v>
      </c>
      <c r="AW39" s="12">
        <v>-167.1</v>
      </c>
      <c r="AX39" s="12">
        <v>-92.8</v>
      </c>
      <c r="AY39" s="12">
        <v>-16.2</v>
      </c>
      <c r="AZ39" s="12">
        <v>-19</v>
      </c>
      <c r="BA39" s="12">
        <v>-78.900000000000006</v>
      </c>
      <c r="BB39" s="12">
        <v>-22</v>
      </c>
      <c r="BC39" s="12">
        <v>-11.7</v>
      </c>
      <c r="BD39" s="12">
        <v>-31.8</v>
      </c>
      <c r="BE39" s="12">
        <v>8.1</v>
      </c>
      <c r="BF39" s="12">
        <v>-50.6</v>
      </c>
      <c r="BG39" s="12">
        <v>-14.5</v>
      </c>
      <c r="BH39" s="12">
        <v>-39.1</v>
      </c>
      <c r="BI39" s="12">
        <v>-13.5</v>
      </c>
      <c r="BJ39" s="12">
        <v>-24.1</v>
      </c>
      <c r="BK39" s="12">
        <v>-18.600000000000001</v>
      </c>
      <c r="BL39" s="12">
        <v>-32.6</v>
      </c>
      <c r="BM39" s="12">
        <v>-19</v>
      </c>
      <c r="BN39" s="12">
        <v>-11.1</v>
      </c>
      <c r="BO39" s="12">
        <v>2.1</v>
      </c>
      <c r="BP39" s="12">
        <v>-9.6</v>
      </c>
      <c r="BQ39" s="12">
        <v>-2.9</v>
      </c>
      <c r="BR39" s="12">
        <v>-7.4</v>
      </c>
      <c r="BS39" s="12">
        <v>-4.9000000000000004</v>
      </c>
      <c r="BT39" s="12">
        <v>-2.7</v>
      </c>
      <c r="BU39" s="12">
        <v>-37.6</v>
      </c>
      <c r="BV39" s="12" t="s">
        <v>36</v>
      </c>
      <c r="BW39" s="12" t="s">
        <v>36</v>
      </c>
      <c r="BX39" s="12" t="s">
        <v>36</v>
      </c>
      <c r="BY39" s="12">
        <v>-114.1</v>
      </c>
      <c r="BZ39" s="12">
        <v>-48.2</v>
      </c>
      <c r="CA39" s="12">
        <v>-19</v>
      </c>
      <c r="CB39" s="12">
        <v>-3.7</v>
      </c>
    </row>
    <row r="40" spans="2:80" x14ac:dyDescent="0.35">
      <c r="B40" s="21" t="s">
        <v>50</v>
      </c>
      <c r="C40" s="6"/>
      <c r="D40" s="6"/>
      <c r="E40" s="6"/>
      <c r="F40" s="6"/>
      <c r="G40" s="6"/>
      <c r="H40" s="6"/>
      <c r="I40" s="6"/>
      <c r="J40" s="6"/>
      <c r="K40" s="6"/>
      <c r="L40" s="21" t="s">
        <v>58</v>
      </c>
      <c r="M40" s="6"/>
      <c r="N40" s="6"/>
      <c r="O40" s="6"/>
      <c r="P40" s="6"/>
      <c r="Q40" s="14">
        <f t="shared" ref="Q40:V40" si="8">SUM(Q34:Q39)</f>
        <v>-2053.232</v>
      </c>
      <c r="R40" s="14">
        <f t="shared" si="8"/>
        <v>-2080.6120000000001</v>
      </c>
      <c r="S40" s="14">
        <f t="shared" si="8"/>
        <v>-2.5999999999999659</v>
      </c>
      <c r="T40" s="14">
        <f t="shared" si="8"/>
        <v>-159.31200000000001</v>
      </c>
      <c r="U40" s="14">
        <f t="shared" si="8"/>
        <v>-381.2</v>
      </c>
      <c r="V40" s="14">
        <f t="shared" si="8"/>
        <v>-1577.94</v>
      </c>
      <c r="W40" s="14">
        <f t="shared" ref="W40:CB40" si="9">SUM(W34:W39)</f>
        <v>-2776.5610000000001</v>
      </c>
      <c r="X40" s="14">
        <f t="shared" si="9"/>
        <v>2660.9</v>
      </c>
      <c r="Y40" s="14">
        <f t="shared" si="9"/>
        <v>-1092.075</v>
      </c>
      <c r="Z40" s="14">
        <f t="shared" si="9"/>
        <v>-1967.2</v>
      </c>
      <c r="AA40" s="14">
        <f t="shared" si="9"/>
        <v>1479.9</v>
      </c>
      <c r="AB40" s="14">
        <f t="shared" si="9"/>
        <v>-1962.3</v>
      </c>
      <c r="AC40" s="14">
        <f t="shared" si="9"/>
        <v>401.7</v>
      </c>
      <c r="AD40" s="14">
        <f t="shared" si="9"/>
        <v>-927.09999999999991</v>
      </c>
      <c r="AE40" s="14">
        <f t="shared" si="9"/>
        <v>-1096.4000000000001</v>
      </c>
      <c r="AF40" s="14">
        <f t="shared" si="9"/>
        <v>-3243.6</v>
      </c>
      <c r="AG40" s="14">
        <f t="shared" si="9"/>
        <v>-134</v>
      </c>
      <c r="AH40" s="14">
        <f t="shared" si="9"/>
        <v>-790.40899999999999</v>
      </c>
      <c r="AI40" s="14">
        <f t="shared" si="9"/>
        <v>-418.06100000000004</v>
      </c>
      <c r="AJ40" s="14">
        <f t="shared" si="9"/>
        <v>-370.90700000000004</v>
      </c>
      <c r="AK40" s="14">
        <f t="shared" si="9"/>
        <v>-17.500000000000011</v>
      </c>
      <c r="AL40" s="14">
        <f t="shared" si="9"/>
        <v>-385.9</v>
      </c>
      <c r="AM40" s="14">
        <f t="shared" si="9"/>
        <v>-1261.2</v>
      </c>
      <c r="AN40" s="14">
        <f t="shared" si="9"/>
        <v>-217.8</v>
      </c>
      <c r="AO40" s="14">
        <f t="shared" si="9"/>
        <v>-422.59999999999991</v>
      </c>
      <c r="AP40" s="14">
        <f t="shared" si="9"/>
        <v>28.700000000000017</v>
      </c>
      <c r="AQ40" s="14">
        <f t="shared" si="9"/>
        <v>-425.3</v>
      </c>
      <c r="AR40" s="14">
        <f t="shared" si="9"/>
        <v>-99.600000000000023</v>
      </c>
      <c r="AS40" s="14">
        <f t="shared" si="9"/>
        <v>-163.60000000000002</v>
      </c>
      <c r="AT40" s="14">
        <f t="shared" si="9"/>
        <v>-100.89999999999998</v>
      </c>
      <c r="AU40" s="14">
        <f t="shared" si="9"/>
        <v>542.99999999999989</v>
      </c>
      <c r="AV40" s="14">
        <f t="shared" si="9"/>
        <v>386.2</v>
      </c>
      <c r="AW40" s="14">
        <f t="shared" si="9"/>
        <v>-710.59999999999991</v>
      </c>
      <c r="AX40" s="14">
        <f t="shared" si="9"/>
        <v>-1702.6</v>
      </c>
      <c r="AY40" s="14">
        <f t="shared" si="9"/>
        <v>16.600000000000012</v>
      </c>
      <c r="AZ40" s="14">
        <f t="shared" si="9"/>
        <v>-867</v>
      </c>
      <c r="BA40" s="14">
        <f t="shared" si="9"/>
        <v>-435.79999999999995</v>
      </c>
      <c r="BB40" s="14">
        <f t="shared" si="9"/>
        <v>-723.4</v>
      </c>
      <c r="BC40" s="14">
        <f t="shared" si="9"/>
        <v>-105.7</v>
      </c>
      <c r="BD40" s="14">
        <f t="shared" si="9"/>
        <v>-193.8</v>
      </c>
      <c r="BE40" s="14">
        <f t="shared" si="9"/>
        <v>-200.5</v>
      </c>
      <c r="BF40" s="14">
        <f t="shared" si="9"/>
        <v>-186.79999999999998</v>
      </c>
      <c r="BG40" s="14">
        <f t="shared" si="9"/>
        <v>-424.90000000000003</v>
      </c>
      <c r="BH40" s="14">
        <f t="shared" si="9"/>
        <v>-107</v>
      </c>
      <c r="BI40" s="14">
        <f t="shared" si="9"/>
        <v>-127.9</v>
      </c>
      <c r="BJ40" s="14">
        <f t="shared" si="9"/>
        <v>-77.699999999999989</v>
      </c>
      <c r="BK40" s="14">
        <f t="shared" si="9"/>
        <v>-450.40000000000003</v>
      </c>
      <c r="BL40" s="14">
        <f t="shared" si="9"/>
        <v>-23.29999999999999</v>
      </c>
      <c r="BM40" s="14">
        <f t="shared" si="9"/>
        <v>-70.199999999999989</v>
      </c>
      <c r="BN40" s="14">
        <f t="shared" si="9"/>
        <v>-572.79999999999995</v>
      </c>
      <c r="BO40" s="14">
        <f t="shared" si="9"/>
        <v>-87.100000000000009</v>
      </c>
      <c r="BP40" s="14">
        <f t="shared" si="9"/>
        <v>-25.799999999999997</v>
      </c>
      <c r="BQ40" s="14">
        <f t="shared" si="9"/>
        <v>-44.000000000000007</v>
      </c>
      <c r="BR40" s="14">
        <f t="shared" si="9"/>
        <v>-20.29999999999999</v>
      </c>
      <c r="BS40" s="14">
        <f t="shared" si="9"/>
        <v>-113.10000000000001</v>
      </c>
      <c r="BT40" s="14">
        <f t="shared" si="9"/>
        <v>-133.69999999999999</v>
      </c>
      <c r="BU40" s="14">
        <f t="shared" si="9"/>
        <v>-72.7</v>
      </c>
      <c r="BV40" s="14">
        <f t="shared" si="9"/>
        <v>-75.7</v>
      </c>
      <c r="BW40" s="14">
        <f t="shared" si="9"/>
        <v>-57.7</v>
      </c>
      <c r="BX40" s="14">
        <f t="shared" si="9"/>
        <v>-79.900000000000006</v>
      </c>
      <c r="BY40" s="14">
        <f t="shared" si="9"/>
        <v>-701.6</v>
      </c>
      <c r="BZ40" s="14">
        <f t="shared" si="9"/>
        <v>-556.30000000000007</v>
      </c>
      <c r="CA40" s="14">
        <f t="shared" si="9"/>
        <v>135.30000000000001</v>
      </c>
      <c r="CB40" s="14">
        <f t="shared" si="9"/>
        <v>16.399999999999991</v>
      </c>
    </row>
    <row r="42" spans="2:80" x14ac:dyDescent="0.35">
      <c r="B42" s="16" t="s">
        <v>437</v>
      </c>
      <c r="L42" s="16" t="s">
        <v>63</v>
      </c>
      <c r="Q42" s="22">
        <f>Q56+Q57</f>
        <v>-1098.0059999999989</v>
      </c>
      <c r="R42" s="22">
        <f>R56+R57</f>
        <v>-1300.3570000000002</v>
      </c>
      <c r="S42" s="22">
        <f>S56+S57</f>
        <v>556.30000000000041</v>
      </c>
      <c r="T42" s="22">
        <f>T56+T57</f>
        <v>619.48299999999892</v>
      </c>
      <c r="U42" s="22">
        <f>U56+U57</f>
        <v>230.79999999999902</v>
      </c>
      <c r="V42" s="22">
        <f t="shared" ref="V42:BA42" si="10">V56+V57</f>
        <v>-1548.8690000000006</v>
      </c>
      <c r="W42" s="22">
        <f t="shared" si="10"/>
        <v>-2851.0990000000006</v>
      </c>
      <c r="X42" s="22">
        <f t="shared" si="10"/>
        <v>2607.6999999999998</v>
      </c>
      <c r="Y42" s="22">
        <f t="shared" si="10"/>
        <v>-2809.3211641331691</v>
      </c>
      <c r="Z42" s="22">
        <f t="shared" si="10"/>
        <v>-2526.768</v>
      </c>
      <c r="AA42" s="22">
        <f t="shared" si="10"/>
        <v>658.01600000000008</v>
      </c>
      <c r="AB42" s="22">
        <f t="shared" si="10"/>
        <v>-2505.7730000000001</v>
      </c>
      <c r="AC42" s="22">
        <f t="shared" si="10"/>
        <v>59.849519409999715</v>
      </c>
      <c r="AD42" s="22">
        <f t="shared" si="10"/>
        <v>-1695.8420000000001</v>
      </c>
      <c r="AE42" s="22">
        <f t="shared" si="10"/>
        <v>-1997.0520000000001</v>
      </c>
      <c r="AF42" s="22">
        <f t="shared" si="10"/>
        <v>-2261.6</v>
      </c>
      <c r="AG42" s="22">
        <f t="shared" si="10"/>
        <v>436.29999999999973</v>
      </c>
      <c r="AH42" s="22">
        <f t="shared" si="10"/>
        <v>-171.14499999999958</v>
      </c>
      <c r="AI42" s="22">
        <f t="shared" si="10"/>
        <v>-120.86099999999985</v>
      </c>
      <c r="AJ42" s="22">
        <f t="shared" si="10"/>
        <v>64.793000000000319</v>
      </c>
      <c r="AK42" s="22">
        <f t="shared" si="10"/>
        <v>580.20000000000016</v>
      </c>
      <c r="AL42" s="22">
        <f t="shared" si="10"/>
        <v>-309.00000000000034</v>
      </c>
      <c r="AM42" s="22">
        <f t="shared" si="10"/>
        <v>-1272.2000000000005</v>
      </c>
      <c r="AN42" s="22">
        <f t="shared" si="10"/>
        <v>221.00000000000009</v>
      </c>
      <c r="AO42" s="22">
        <f t="shared" si="10"/>
        <v>63.700000000000273</v>
      </c>
      <c r="AP42" s="22">
        <f t="shared" si="10"/>
        <v>487.80000000000007</v>
      </c>
      <c r="AQ42" s="22">
        <f t="shared" si="10"/>
        <v>-406.30000000000035</v>
      </c>
      <c r="AR42" s="22">
        <f t="shared" si="10"/>
        <v>232.59999999999988</v>
      </c>
      <c r="AS42" s="22">
        <f t="shared" si="10"/>
        <v>-33.600000000000293</v>
      </c>
      <c r="AT42" s="22">
        <f t="shared" si="10"/>
        <v>67.099999999999753</v>
      </c>
      <c r="AU42" s="22">
        <f t="shared" si="10"/>
        <v>308.99999999999972</v>
      </c>
      <c r="AV42" s="22">
        <f t="shared" si="10"/>
        <v>760.80000000000018</v>
      </c>
      <c r="AW42" s="22">
        <f t="shared" si="10"/>
        <v>-1129.1999999999998</v>
      </c>
      <c r="AX42" s="22">
        <f t="shared" si="10"/>
        <v>-2132.7000000000003</v>
      </c>
      <c r="AY42" s="22">
        <f t="shared" si="10"/>
        <v>-353.40000000000026</v>
      </c>
      <c r="AZ42" s="22">
        <f t="shared" si="10"/>
        <v>-671.79999999999973</v>
      </c>
      <c r="BA42" s="22">
        <f t="shared" si="10"/>
        <v>-225.99999999999994</v>
      </c>
      <c r="BB42" s="22">
        <f t="shared" ref="BB42:CB42" si="11">BB56+BB57</f>
        <v>-650.9</v>
      </c>
      <c r="BC42" s="22">
        <f t="shared" si="11"/>
        <v>-143.99999999999983</v>
      </c>
      <c r="BD42" s="22">
        <f t="shared" si="11"/>
        <v>-95.199999999999918</v>
      </c>
      <c r="BE42" s="22">
        <f t="shared" si="11"/>
        <v>-19.099999999999547</v>
      </c>
      <c r="BF42" s="22">
        <f t="shared" si="11"/>
        <v>-197.10000000000042</v>
      </c>
      <c r="BG42" s="22">
        <f t="shared" si="11"/>
        <v>-432.89999999999992</v>
      </c>
      <c r="BH42" s="22">
        <f t="shared" si="11"/>
        <v>-75.199999999999818</v>
      </c>
      <c r="BI42" s="22">
        <f t="shared" si="11"/>
        <v>-435.30000000000064</v>
      </c>
      <c r="BJ42" s="22">
        <f t="shared" si="11"/>
        <v>-309.20000000000022</v>
      </c>
      <c r="BK42" s="22">
        <f t="shared" si="11"/>
        <v>-714.90000000000066</v>
      </c>
      <c r="BL42" s="22">
        <f t="shared" si="11"/>
        <v>-41.600000000000172</v>
      </c>
      <c r="BM42" s="22">
        <f t="shared" si="11"/>
        <v>33.399999999999636</v>
      </c>
      <c r="BN42" s="22">
        <f t="shared" si="11"/>
        <v>-516.10000000000025</v>
      </c>
      <c r="BO42" s="22">
        <f t="shared" si="11"/>
        <v>-358.10000000000014</v>
      </c>
      <c r="BP42" s="22">
        <f t="shared" si="11"/>
        <v>69.699999999999903</v>
      </c>
      <c r="BQ42" s="22">
        <f t="shared" si="11"/>
        <v>132.49999999999969</v>
      </c>
      <c r="BR42" s="22">
        <f t="shared" si="11"/>
        <v>109.99999999999983</v>
      </c>
      <c r="BS42" s="22">
        <f t="shared" si="11"/>
        <v>-51.700000000000372</v>
      </c>
      <c r="BT42" s="22">
        <f t="shared" si="11"/>
        <v>24.100000000000378</v>
      </c>
      <c r="BU42" s="22">
        <f t="shared" si="11"/>
        <v>398.30000000000013</v>
      </c>
      <c r="BV42" s="22">
        <f t="shared" si="11"/>
        <v>-55.900000000000006</v>
      </c>
      <c r="BW42" s="22">
        <f t="shared" si="11"/>
        <v>-73.999999999999915</v>
      </c>
      <c r="BX42" s="22">
        <f t="shared" si="11"/>
        <v>-5.7000000000000064</v>
      </c>
      <c r="BY42" s="22">
        <f t="shared" si="11"/>
        <v>-542.19999999999993</v>
      </c>
      <c r="BZ42" s="22">
        <f t="shared" si="11"/>
        <v>-511.10000000000025</v>
      </c>
      <c r="CA42" s="22">
        <f t="shared" si="11"/>
        <v>-166.19999999999985</v>
      </c>
      <c r="CB42" s="22">
        <f t="shared" si="11"/>
        <v>-20.800000000000139</v>
      </c>
    </row>
    <row r="43" spans="2:80" x14ac:dyDescent="0.3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</row>
    <row r="44" spans="2:80" x14ac:dyDescent="0.35">
      <c r="B44" s="2" t="s">
        <v>65</v>
      </c>
      <c r="L44" s="2" t="s">
        <v>66</v>
      </c>
      <c r="Q44" s="22">
        <f t="shared" ref="Q44" si="12">Q42</f>
        <v>-1098.0059999999989</v>
      </c>
      <c r="R44" s="22">
        <f t="shared" ref="R44:T44" si="13">R42</f>
        <v>-1300.3570000000002</v>
      </c>
      <c r="S44" s="22">
        <f t="shared" si="13"/>
        <v>556.30000000000041</v>
      </c>
      <c r="T44" s="22">
        <f t="shared" si="13"/>
        <v>619.48299999999892</v>
      </c>
      <c r="U44" s="22">
        <f>U42</f>
        <v>230.79999999999902</v>
      </c>
      <c r="V44" s="22">
        <f>V42</f>
        <v>-1548.8690000000006</v>
      </c>
      <c r="W44" s="22">
        <f t="shared" ref="W44:CB44" si="14">W42</f>
        <v>-2851.0990000000006</v>
      </c>
      <c r="X44" s="22">
        <f t="shared" si="14"/>
        <v>2607.6999999999998</v>
      </c>
      <c r="Y44" s="22">
        <f t="shared" si="14"/>
        <v>-2809.3211641331691</v>
      </c>
      <c r="Z44" s="22">
        <f t="shared" si="14"/>
        <v>-2526.768</v>
      </c>
      <c r="AA44" s="22">
        <f t="shared" si="14"/>
        <v>658.01600000000008</v>
      </c>
      <c r="AB44" s="22">
        <f t="shared" si="14"/>
        <v>-2505.7730000000001</v>
      </c>
      <c r="AC44" s="22">
        <f t="shared" si="14"/>
        <v>59.849519409999715</v>
      </c>
      <c r="AD44" s="22">
        <f t="shared" si="14"/>
        <v>-1695.8420000000001</v>
      </c>
      <c r="AE44" s="22">
        <f t="shared" si="14"/>
        <v>-1997.0520000000001</v>
      </c>
      <c r="AF44" s="22">
        <f t="shared" si="14"/>
        <v>-2261.6</v>
      </c>
      <c r="AG44" s="22">
        <f t="shared" si="14"/>
        <v>436.29999999999973</v>
      </c>
      <c r="AH44" s="22">
        <f t="shared" si="14"/>
        <v>-171.14499999999958</v>
      </c>
      <c r="AI44" s="22">
        <f t="shared" si="14"/>
        <v>-120.86099999999985</v>
      </c>
      <c r="AJ44" s="22">
        <f t="shared" si="14"/>
        <v>64.793000000000319</v>
      </c>
      <c r="AK44" s="22">
        <f t="shared" si="14"/>
        <v>580.20000000000016</v>
      </c>
      <c r="AL44" s="22">
        <f t="shared" si="14"/>
        <v>-309.00000000000034</v>
      </c>
      <c r="AM44" s="22">
        <f t="shared" si="14"/>
        <v>-1272.2000000000005</v>
      </c>
      <c r="AN44" s="22">
        <f t="shared" si="14"/>
        <v>221.00000000000009</v>
      </c>
      <c r="AO44" s="22">
        <f t="shared" si="14"/>
        <v>63.700000000000273</v>
      </c>
      <c r="AP44" s="22">
        <f t="shared" si="14"/>
        <v>487.80000000000007</v>
      </c>
      <c r="AQ44" s="22">
        <f t="shared" si="14"/>
        <v>-406.30000000000035</v>
      </c>
      <c r="AR44" s="22">
        <f t="shared" si="14"/>
        <v>232.59999999999988</v>
      </c>
      <c r="AS44" s="22">
        <f t="shared" si="14"/>
        <v>-33.600000000000293</v>
      </c>
      <c r="AT44" s="22">
        <f t="shared" si="14"/>
        <v>67.099999999999753</v>
      </c>
      <c r="AU44" s="22">
        <f t="shared" si="14"/>
        <v>308.99999999999972</v>
      </c>
      <c r="AV44" s="22">
        <f t="shared" si="14"/>
        <v>760.80000000000018</v>
      </c>
      <c r="AW44" s="22">
        <f t="shared" si="14"/>
        <v>-1129.1999999999998</v>
      </c>
      <c r="AX44" s="22">
        <f t="shared" si="14"/>
        <v>-2132.7000000000003</v>
      </c>
      <c r="AY44" s="22">
        <f t="shared" si="14"/>
        <v>-353.40000000000026</v>
      </c>
      <c r="AZ44" s="22">
        <f t="shared" si="14"/>
        <v>-671.79999999999973</v>
      </c>
      <c r="BA44" s="22">
        <f t="shared" si="14"/>
        <v>-225.99999999999994</v>
      </c>
      <c r="BB44" s="22">
        <f t="shared" si="14"/>
        <v>-650.9</v>
      </c>
      <c r="BC44" s="22">
        <f t="shared" si="14"/>
        <v>-143.99999999999983</v>
      </c>
      <c r="BD44" s="22">
        <f t="shared" si="14"/>
        <v>-95.199999999999918</v>
      </c>
      <c r="BE44" s="22">
        <f t="shared" si="14"/>
        <v>-19.099999999999547</v>
      </c>
      <c r="BF44" s="22">
        <f t="shared" si="14"/>
        <v>-197.10000000000042</v>
      </c>
      <c r="BG44" s="22">
        <f t="shared" si="14"/>
        <v>-432.89999999999992</v>
      </c>
      <c r="BH44" s="22">
        <f t="shared" si="14"/>
        <v>-75.199999999999818</v>
      </c>
      <c r="BI44" s="22">
        <f t="shared" si="14"/>
        <v>-435.30000000000064</v>
      </c>
      <c r="BJ44" s="22">
        <f t="shared" si="14"/>
        <v>-309.20000000000022</v>
      </c>
      <c r="BK44" s="22">
        <f t="shared" si="14"/>
        <v>-714.90000000000066</v>
      </c>
      <c r="BL44" s="22">
        <f t="shared" si="14"/>
        <v>-41.600000000000172</v>
      </c>
      <c r="BM44" s="22">
        <f t="shared" si="14"/>
        <v>33.399999999999636</v>
      </c>
      <c r="BN44" s="22">
        <f t="shared" si="14"/>
        <v>-516.10000000000025</v>
      </c>
      <c r="BO44" s="22">
        <f t="shared" si="14"/>
        <v>-358.10000000000014</v>
      </c>
      <c r="BP44" s="22">
        <f t="shared" si="14"/>
        <v>69.699999999999903</v>
      </c>
      <c r="BQ44" s="22">
        <f t="shared" si="14"/>
        <v>132.49999999999969</v>
      </c>
      <c r="BR44" s="22">
        <f t="shared" si="14"/>
        <v>109.99999999999983</v>
      </c>
      <c r="BS44" s="22">
        <f t="shared" si="14"/>
        <v>-51.700000000000372</v>
      </c>
      <c r="BT44" s="22">
        <f t="shared" si="14"/>
        <v>24.100000000000378</v>
      </c>
      <c r="BU44" s="22">
        <f t="shared" si="14"/>
        <v>398.30000000000013</v>
      </c>
      <c r="BV44" s="22">
        <f t="shared" si="14"/>
        <v>-55.900000000000006</v>
      </c>
      <c r="BW44" s="22">
        <f t="shared" si="14"/>
        <v>-73.999999999999915</v>
      </c>
      <c r="BX44" s="22">
        <f t="shared" si="14"/>
        <v>-5.7000000000000064</v>
      </c>
      <c r="BY44" s="22">
        <f t="shared" si="14"/>
        <v>-542.19999999999993</v>
      </c>
      <c r="BZ44" s="22">
        <f t="shared" si="14"/>
        <v>-511.10000000000025</v>
      </c>
      <c r="CA44" s="22">
        <f t="shared" si="14"/>
        <v>-166.19999999999985</v>
      </c>
      <c r="CB44" s="22">
        <f t="shared" si="14"/>
        <v>-20.800000000000139</v>
      </c>
    </row>
    <row r="45" spans="2:80" x14ac:dyDescent="0.35">
      <c r="B45" s="23" t="s">
        <v>67</v>
      </c>
      <c r="C45" s="6"/>
      <c r="D45" s="6"/>
      <c r="E45" s="6"/>
      <c r="F45" s="6"/>
      <c r="G45" s="6"/>
      <c r="H45" s="6"/>
      <c r="I45" s="6"/>
      <c r="J45" s="6"/>
      <c r="K45" s="6"/>
      <c r="L45" s="23" t="s">
        <v>70</v>
      </c>
      <c r="M45" s="6"/>
      <c r="N45" s="6"/>
      <c r="O45" s="6"/>
      <c r="P45" s="6"/>
      <c r="Q45" s="13">
        <v>2053.232</v>
      </c>
      <c r="R45" s="13">
        <v>2080.6120000000001</v>
      </c>
      <c r="S45" s="13">
        <v>2.6</v>
      </c>
      <c r="T45" s="13">
        <v>159.31200000000001</v>
      </c>
      <c r="U45" s="13">
        <f t="shared" ref="U45" si="15">-U40</f>
        <v>381.2</v>
      </c>
      <c r="V45" s="13">
        <f t="shared" ref="V45:BA45" si="16">-V40</f>
        <v>1577.94</v>
      </c>
      <c r="W45" s="13">
        <f t="shared" si="16"/>
        <v>2776.5610000000001</v>
      </c>
      <c r="X45" s="13">
        <f t="shared" si="16"/>
        <v>-2660.9</v>
      </c>
      <c r="Y45" s="13">
        <f t="shared" si="16"/>
        <v>1092.075</v>
      </c>
      <c r="Z45" s="13">
        <f t="shared" si="16"/>
        <v>1967.2</v>
      </c>
      <c r="AA45" s="13">
        <f t="shared" si="16"/>
        <v>-1479.9</v>
      </c>
      <c r="AB45" s="13">
        <f t="shared" si="16"/>
        <v>1962.3</v>
      </c>
      <c r="AC45" s="13">
        <f t="shared" si="16"/>
        <v>-401.7</v>
      </c>
      <c r="AD45" s="13">
        <f t="shared" si="16"/>
        <v>927.09999999999991</v>
      </c>
      <c r="AE45" s="13">
        <f t="shared" si="16"/>
        <v>1096.4000000000001</v>
      </c>
      <c r="AF45" s="13">
        <f t="shared" si="16"/>
        <v>3243.6</v>
      </c>
      <c r="AG45" s="13">
        <f t="shared" si="16"/>
        <v>134</v>
      </c>
      <c r="AH45" s="13">
        <f t="shared" si="16"/>
        <v>790.40899999999999</v>
      </c>
      <c r="AI45" s="13">
        <f t="shared" si="16"/>
        <v>418.06100000000004</v>
      </c>
      <c r="AJ45" s="13">
        <f t="shared" si="16"/>
        <v>370.90700000000004</v>
      </c>
      <c r="AK45" s="13">
        <f t="shared" si="16"/>
        <v>17.500000000000011</v>
      </c>
      <c r="AL45" s="13">
        <f t="shared" si="16"/>
        <v>385.9</v>
      </c>
      <c r="AM45" s="13">
        <f t="shared" si="16"/>
        <v>1261.2</v>
      </c>
      <c r="AN45" s="13">
        <f t="shared" si="16"/>
        <v>217.8</v>
      </c>
      <c r="AO45" s="13">
        <f t="shared" si="16"/>
        <v>422.59999999999991</v>
      </c>
      <c r="AP45" s="13">
        <f t="shared" si="16"/>
        <v>-28.700000000000017</v>
      </c>
      <c r="AQ45" s="13">
        <f t="shared" si="16"/>
        <v>425.3</v>
      </c>
      <c r="AR45" s="13">
        <f t="shared" si="16"/>
        <v>99.600000000000023</v>
      </c>
      <c r="AS45" s="13">
        <f t="shared" si="16"/>
        <v>163.60000000000002</v>
      </c>
      <c r="AT45" s="13">
        <f t="shared" si="16"/>
        <v>100.89999999999998</v>
      </c>
      <c r="AU45" s="13">
        <f t="shared" si="16"/>
        <v>-542.99999999999989</v>
      </c>
      <c r="AV45" s="13">
        <f t="shared" si="16"/>
        <v>-386.2</v>
      </c>
      <c r="AW45" s="13">
        <f t="shared" si="16"/>
        <v>710.59999999999991</v>
      </c>
      <c r="AX45" s="13">
        <f t="shared" si="16"/>
        <v>1702.6</v>
      </c>
      <c r="AY45" s="13">
        <f t="shared" si="16"/>
        <v>-16.600000000000012</v>
      </c>
      <c r="AZ45" s="13">
        <f t="shared" si="16"/>
        <v>867</v>
      </c>
      <c r="BA45" s="13">
        <f t="shared" si="16"/>
        <v>435.79999999999995</v>
      </c>
      <c r="BB45" s="13">
        <f t="shared" ref="BB45:CB45" si="17">-BB40</f>
        <v>723.4</v>
      </c>
      <c r="BC45" s="13">
        <f t="shared" si="17"/>
        <v>105.7</v>
      </c>
      <c r="BD45" s="13">
        <f t="shared" si="17"/>
        <v>193.8</v>
      </c>
      <c r="BE45" s="13">
        <f t="shared" si="17"/>
        <v>200.5</v>
      </c>
      <c r="BF45" s="13">
        <f t="shared" si="17"/>
        <v>186.79999999999998</v>
      </c>
      <c r="BG45" s="13">
        <f t="shared" si="17"/>
        <v>424.90000000000003</v>
      </c>
      <c r="BH45" s="13">
        <f t="shared" si="17"/>
        <v>107</v>
      </c>
      <c r="BI45" s="13">
        <f t="shared" si="17"/>
        <v>127.9</v>
      </c>
      <c r="BJ45" s="13">
        <f t="shared" si="17"/>
        <v>77.699999999999989</v>
      </c>
      <c r="BK45" s="13">
        <f t="shared" si="17"/>
        <v>450.40000000000003</v>
      </c>
      <c r="BL45" s="13">
        <f t="shared" si="17"/>
        <v>23.29999999999999</v>
      </c>
      <c r="BM45" s="13">
        <f t="shared" si="17"/>
        <v>70.199999999999989</v>
      </c>
      <c r="BN45" s="13">
        <f t="shared" si="17"/>
        <v>572.79999999999995</v>
      </c>
      <c r="BO45" s="13">
        <f t="shared" si="17"/>
        <v>87.100000000000009</v>
      </c>
      <c r="BP45" s="13">
        <f t="shared" si="17"/>
        <v>25.799999999999997</v>
      </c>
      <c r="BQ45" s="13">
        <f t="shared" si="17"/>
        <v>44.000000000000007</v>
      </c>
      <c r="BR45" s="13">
        <f t="shared" si="17"/>
        <v>20.29999999999999</v>
      </c>
      <c r="BS45" s="13">
        <f t="shared" si="17"/>
        <v>113.10000000000001</v>
      </c>
      <c r="BT45" s="13">
        <f t="shared" si="17"/>
        <v>133.69999999999999</v>
      </c>
      <c r="BU45" s="13">
        <f t="shared" si="17"/>
        <v>72.7</v>
      </c>
      <c r="BV45" s="13">
        <f t="shared" si="17"/>
        <v>75.7</v>
      </c>
      <c r="BW45" s="13">
        <f t="shared" si="17"/>
        <v>57.7</v>
      </c>
      <c r="BX45" s="13">
        <f t="shared" si="17"/>
        <v>79.900000000000006</v>
      </c>
      <c r="BY45" s="13">
        <f t="shared" si="17"/>
        <v>701.6</v>
      </c>
      <c r="BZ45" s="13">
        <f t="shared" si="17"/>
        <v>556.30000000000007</v>
      </c>
      <c r="CA45" s="13">
        <f t="shared" si="17"/>
        <v>-135.30000000000001</v>
      </c>
      <c r="CB45" s="13">
        <f t="shared" si="17"/>
        <v>-16.399999999999991</v>
      </c>
    </row>
    <row r="46" spans="2:80" x14ac:dyDescent="0.35">
      <c r="B46" s="17" t="s">
        <v>68</v>
      </c>
      <c r="L46" s="17" t="s">
        <v>71</v>
      </c>
      <c r="Q46" s="12">
        <v>224.7</v>
      </c>
      <c r="R46" s="12">
        <f t="shared" ref="R46:U46" si="18">-R57</f>
        <v>44.8</v>
      </c>
      <c r="S46" s="12">
        <f t="shared" si="18"/>
        <v>-21.7</v>
      </c>
      <c r="T46" s="12">
        <f t="shared" si="18"/>
        <v>17.7</v>
      </c>
      <c r="U46" s="12">
        <f t="shared" si="18"/>
        <v>19.100000000000001</v>
      </c>
      <c r="V46" s="12">
        <f t="shared" ref="V46:BA46" si="19">-V57</f>
        <v>11.654</v>
      </c>
      <c r="W46" s="12">
        <f t="shared" si="19"/>
        <v>-117.37599999999999</v>
      </c>
      <c r="X46" s="12">
        <f t="shared" si="19"/>
        <v>130.4</v>
      </c>
      <c r="Y46" s="12">
        <f t="shared" si="19"/>
        <v>-32.143000000000001</v>
      </c>
      <c r="Z46" s="12">
        <f t="shared" si="19"/>
        <v>-192.88400000000001</v>
      </c>
      <c r="AA46" s="12">
        <f t="shared" si="19"/>
        <v>11.635000000000002</v>
      </c>
      <c r="AB46" s="12">
        <f t="shared" si="19"/>
        <v>20.969000000000001</v>
      </c>
      <c r="AC46" s="12">
        <f t="shared" si="19"/>
        <v>23.071000000000002</v>
      </c>
      <c r="AD46" s="12">
        <f t="shared" si="19"/>
        <v>8.4</v>
      </c>
      <c r="AE46" s="12">
        <f t="shared" si="19"/>
        <v>3.1</v>
      </c>
      <c r="AF46" s="12">
        <f t="shared" si="19"/>
        <v>43.4</v>
      </c>
      <c r="AG46" s="12">
        <f t="shared" si="19"/>
        <v>124.5</v>
      </c>
      <c r="AH46" s="12">
        <f t="shared" si="19"/>
        <v>-6.3</v>
      </c>
      <c r="AI46" s="12">
        <f t="shared" si="19"/>
        <v>21.6</v>
      </c>
      <c r="AJ46" s="12">
        <f t="shared" si="19"/>
        <v>69.900000000000006</v>
      </c>
      <c r="AK46" s="12">
        <f t="shared" si="19"/>
        <v>74.599999999999994</v>
      </c>
      <c r="AL46" s="12">
        <f t="shared" si="19"/>
        <v>103.5</v>
      </c>
      <c r="AM46" s="12">
        <f t="shared" si="19"/>
        <v>53.5</v>
      </c>
      <c r="AN46" s="12">
        <f t="shared" si="19"/>
        <v>65.599999999999994</v>
      </c>
      <c r="AO46" s="12">
        <f t="shared" si="19"/>
        <v>-98.5</v>
      </c>
      <c r="AP46" s="12">
        <f t="shared" si="19"/>
        <v>-136.1</v>
      </c>
      <c r="AQ46" s="12">
        <f t="shared" si="19"/>
        <v>6.4</v>
      </c>
      <c r="AR46" s="12">
        <f t="shared" si="19"/>
        <v>-79.099999999999994</v>
      </c>
      <c r="AS46" s="12">
        <f t="shared" si="19"/>
        <v>64.8</v>
      </c>
      <c r="AT46" s="12">
        <f t="shared" si="19"/>
        <v>65.8</v>
      </c>
      <c r="AU46" s="12">
        <f t="shared" si="19"/>
        <v>62.2</v>
      </c>
      <c r="AV46" s="12">
        <f t="shared" si="19"/>
        <v>66.3</v>
      </c>
      <c r="AW46" s="12">
        <f t="shared" si="19"/>
        <v>324</v>
      </c>
      <c r="AX46" s="12">
        <f t="shared" si="19"/>
        <v>439.9</v>
      </c>
      <c r="AY46" s="12">
        <f t="shared" si="19"/>
        <v>120.3</v>
      </c>
      <c r="AZ46" s="12">
        <f t="shared" si="19"/>
        <v>-40</v>
      </c>
      <c r="BA46" s="12">
        <f t="shared" si="19"/>
        <v>-37.799999999999997</v>
      </c>
      <c r="BB46" s="12">
        <f t="shared" ref="BB46:CB46" si="20">-BB57</f>
        <v>78.5</v>
      </c>
      <c r="BC46" s="12">
        <f t="shared" si="20"/>
        <v>77.099999999999994</v>
      </c>
      <c r="BD46" s="12">
        <f t="shared" si="20"/>
        <v>46.8</v>
      </c>
      <c r="BE46" s="12">
        <f t="shared" si="20"/>
        <v>-18.399999999999999</v>
      </c>
      <c r="BF46" s="12">
        <f t="shared" si="20"/>
        <v>47.3</v>
      </c>
      <c r="BG46" s="12">
        <f t="shared" si="20"/>
        <v>-27.1</v>
      </c>
      <c r="BH46" s="12">
        <f t="shared" si="20"/>
        <v>69.5</v>
      </c>
      <c r="BI46" s="12">
        <f t="shared" si="20"/>
        <v>-38.4</v>
      </c>
      <c r="BJ46" s="12">
        <f t="shared" si="20"/>
        <v>31</v>
      </c>
      <c r="BK46" s="12">
        <f t="shared" si="20"/>
        <v>-89.9</v>
      </c>
      <c r="BL46" s="12">
        <f t="shared" si="20"/>
        <v>25.5</v>
      </c>
      <c r="BM46" s="12">
        <f t="shared" si="20"/>
        <v>-137.19999999999999</v>
      </c>
      <c r="BN46" s="12">
        <f t="shared" si="20"/>
        <v>-131.4</v>
      </c>
      <c r="BO46" s="12">
        <f t="shared" si="20"/>
        <v>0.9</v>
      </c>
      <c r="BP46" s="12">
        <f t="shared" si="20"/>
        <v>40.1</v>
      </c>
      <c r="BQ46" s="12">
        <f t="shared" si="20"/>
        <v>85.6</v>
      </c>
      <c r="BR46" s="12">
        <f t="shared" si="20"/>
        <v>56.9</v>
      </c>
      <c r="BS46" s="12">
        <f t="shared" si="20"/>
        <v>-4</v>
      </c>
      <c r="BT46" s="12">
        <f t="shared" si="20"/>
        <v>33.799999999999997</v>
      </c>
      <c r="BU46" s="12">
        <f t="shared" si="20"/>
        <v>-351.4</v>
      </c>
      <c r="BV46" s="12">
        <f t="shared" si="20"/>
        <v>79.7</v>
      </c>
      <c r="BW46" s="12">
        <f t="shared" si="20"/>
        <v>106.2</v>
      </c>
      <c r="BX46" s="12">
        <f t="shared" si="20"/>
        <v>30.8</v>
      </c>
      <c r="BY46" s="12">
        <f t="shared" si="20"/>
        <v>-106.3</v>
      </c>
      <c r="BZ46" s="12">
        <f t="shared" si="20"/>
        <v>58</v>
      </c>
      <c r="CA46" s="12">
        <f t="shared" si="20"/>
        <v>6.6</v>
      </c>
      <c r="CB46" s="12">
        <f t="shared" si="20"/>
        <v>86.1</v>
      </c>
    </row>
    <row r="47" spans="2:80" x14ac:dyDescent="0.35">
      <c r="B47" s="17" t="s">
        <v>15</v>
      </c>
      <c r="L47" s="17" t="s">
        <v>33</v>
      </c>
      <c r="Q47" s="12">
        <v>435.447</v>
      </c>
      <c r="R47" s="12">
        <f t="shared" ref="R47:T47" si="21">-R24</f>
        <v>424.99599999999998</v>
      </c>
      <c r="S47" s="12">
        <f t="shared" si="21"/>
        <v>410.1</v>
      </c>
      <c r="T47" s="12">
        <f t="shared" si="21"/>
        <v>396.74799999999999</v>
      </c>
      <c r="U47" s="12">
        <f t="shared" ref="U47" si="22">-U24</f>
        <v>461.8</v>
      </c>
      <c r="V47" s="12">
        <f t="shared" ref="V47:BA47" si="23">-V24</f>
        <v>433.51499999999999</v>
      </c>
      <c r="W47" s="12">
        <f t="shared" si="23"/>
        <v>388.17500000000001</v>
      </c>
      <c r="X47" s="12">
        <f t="shared" si="23"/>
        <v>360.8</v>
      </c>
      <c r="Y47" s="12">
        <f t="shared" si="23"/>
        <v>342.5709978609699</v>
      </c>
      <c r="Z47" s="12">
        <f t="shared" si="23"/>
        <v>262.49599999999998</v>
      </c>
      <c r="AA47" s="12">
        <f t="shared" si="23"/>
        <v>217.804</v>
      </c>
      <c r="AB47" s="12">
        <f t="shared" si="23"/>
        <v>273.62400000000002</v>
      </c>
      <c r="AC47" s="12">
        <f t="shared" si="23"/>
        <v>276.935</v>
      </c>
      <c r="AD47" s="12">
        <f t="shared" si="23"/>
        <v>182.9</v>
      </c>
      <c r="AE47" s="12">
        <f t="shared" si="23"/>
        <v>143.19999999999999</v>
      </c>
      <c r="AF47" s="12">
        <f t="shared" si="23"/>
        <v>501.9</v>
      </c>
      <c r="AG47" s="12">
        <f t="shared" si="23"/>
        <v>458.6</v>
      </c>
      <c r="AH47" s="12">
        <f t="shared" si="23"/>
        <v>448.63499999999999</v>
      </c>
      <c r="AI47" s="12">
        <f t="shared" si="23"/>
        <v>415.2</v>
      </c>
      <c r="AJ47" s="12">
        <f t="shared" si="23"/>
        <v>405.6</v>
      </c>
      <c r="AK47" s="12">
        <f t="shared" si="23"/>
        <v>178.7</v>
      </c>
      <c r="AL47" s="12">
        <f t="shared" si="23"/>
        <v>174.2</v>
      </c>
      <c r="AM47" s="12">
        <f t="shared" si="23"/>
        <v>165.1</v>
      </c>
      <c r="AN47" s="12">
        <f t="shared" si="23"/>
        <v>150.6</v>
      </c>
      <c r="AO47" s="12">
        <f t="shared" si="23"/>
        <v>143.6</v>
      </c>
      <c r="AP47" s="12">
        <f t="shared" si="23"/>
        <v>136.30000000000001</v>
      </c>
      <c r="AQ47" s="12">
        <f t="shared" si="23"/>
        <v>119</v>
      </c>
      <c r="AR47" s="12">
        <f t="shared" si="23"/>
        <v>106.6</v>
      </c>
      <c r="AS47" s="12">
        <f t="shared" si="23"/>
        <v>121.9</v>
      </c>
      <c r="AT47" s="12">
        <f t="shared" si="23"/>
        <v>100.8</v>
      </c>
      <c r="AU47" s="12">
        <f t="shared" si="23"/>
        <v>110.1</v>
      </c>
      <c r="AV47" s="12">
        <f t="shared" si="23"/>
        <v>114.8</v>
      </c>
      <c r="AW47" s="12">
        <f t="shared" si="23"/>
        <v>117</v>
      </c>
      <c r="AX47" s="12">
        <f t="shared" si="23"/>
        <v>104.7</v>
      </c>
      <c r="AY47" s="12">
        <f t="shared" si="23"/>
        <v>97.5</v>
      </c>
      <c r="AZ47" s="12">
        <f t="shared" si="23"/>
        <v>100.4</v>
      </c>
      <c r="BA47" s="12">
        <f t="shared" si="23"/>
        <v>94</v>
      </c>
      <c r="BB47" s="12">
        <f t="shared" ref="BB47:CB47" si="24">-BB24</f>
        <v>110</v>
      </c>
      <c r="BC47" s="12">
        <f t="shared" si="24"/>
        <v>124.3</v>
      </c>
      <c r="BD47" s="12">
        <f t="shared" si="24"/>
        <v>135.19999999999999</v>
      </c>
      <c r="BE47" s="12">
        <f t="shared" si="24"/>
        <v>180.5</v>
      </c>
      <c r="BF47" s="12">
        <f t="shared" si="24"/>
        <v>153.30000000000001</v>
      </c>
      <c r="BG47" s="12">
        <f t="shared" si="24"/>
        <v>116.2</v>
      </c>
      <c r="BH47" s="12">
        <f t="shared" si="24"/>
        <v>110.9</v>
      </c>
      <c r="BI47" s="12">
        <f t="shared" si="24"/>
        <v>147.5</v>
      </c>
      <c r="BJ47" s="12">
        <f t="shared" si="24"/>
        <v>121.1</v>
      </c>
      <c r="BK47" s="12">
        <f t="shared" si="24"/>
        <v>132.1</v>
      </c>
      <c r="BL47" s="12">
        <f t="shared" si="24"/>
        <v>119</v>
      </c>
      <c r="BM47" s="12">
        <f t="shared" si="24"/>
        <v>124.3</v>
      </c>
      <c r="BN47" s="12">
        <f t="shared" si="24"/>
        <v>90.7</v>
      </c>
      <c r="BO47" s="12">
        <f t="shared" si="24"/>
        <v>90.7</v>
      </c>
      <c r="BP47" s="12">
        <f t="shared" si="24"/>
        <v>90.2</v>
      </c>
      <c r="BQ47" s="12">
        <f t="shared" si="24"/>
        <v>74.2</v>
      </c>
      <c r="BR47" s="12">
        <f t="shared" si="24"/>
        <v>63.3</v>
      </c>
      <c r="BS47" s="12">
        <f t="shared" si="24"/>
        <v>80.400000000000006</v>
      </c>
      <c r="BT47" s="12">
        <f t="shared" si="24"/>
        <v>63.8</v>
      </c>
      <c r="BU47" s="12">
        <f t="shared" si="24"/>
        <v>26.4</v>
      </c>
      <c r="BV47" s="12">
        <f t="shared" si="24"/>
        <v>47.2</v>
      </c>
      <c r="BW47" s="12">
        <f t="shared" si="24"/>
        <v>32.5</v>
      </c>
      <c r="BX47" s="12">
        <f t="shared" si="24"/>
        <v>36.700000000000003</v>
      </c>
      <c r="BY47" s="12">
        <f t="shared" si="24"/>
        <v>33.6</v>
      </c>
      <c r="BZ47" s="12">
        <f t="shared" si="24"/>
        <v>25.9</v>
      </c>
      <c r="CA47" s="12">
        <f t="shared" si="24"/>
        <v>38.299999999999997</v>
      </c>
      <c r="CB47" s="12">
        <f t="shared" si="24"/>
        <v>27.3</v>
      </c>
    </row>
    <row r="48" spans="2:80" x14ac:dyDescent="0.35">
      <c r="B48" s="17" t="s">
        <v>69</v>
      </c>
      <c r="L48" s="17" t="s">
        <v>72</v>
      </c>
      <c r="Q48" s="12" t="s">
        <v>416</v>
      </c>
      <c r="R48" s="12" t="s">
        <v>416</v>
      </c>
      <c r="S48" s="12" t="s">
        <v>416</v>
      </c>
      <c r="T48" s="12">
        <v>45</v>
      </c>
      <c r="U48" s="12">
        <v>75</v>
      </c>
      <c r="V48" s="12">
        <v>221</v>
      </c>
      <c r="W48" s="59">
        <v>242.7</v>
      </c>
      <c r="X48" s="59">
        <v>104.3</v>
      </c>
      <c r="Y48" s="59">
        <v>1655.1</v>
      </c>
      <c r="Z48" s="53">
        <v>119.3</v>
      </c>
      <c r="AA48" s="58">
        <v>45</v>
      </c>
      <c r="AB48" s="53">
        <v>176.8</v>
      </c>
      <c r="AC48" s="53">
        <v>175.1</v>
      </c>
      <c r="AD48" s="53">
        <v>373.5</v>
      </c>
      <c r="AE48" s="53">
        <v>471.9</v>
      </c>
      <c r="AF48" s="53">
        <v>-87.5</v>
      </c>
      <c r="AG48" s="53">
        <v>311.5</v>
      </c>
      <c r="AH48" s="53">
        <v>78.900000000000006</v>
      </c>
      <c r="AI48" s="53">
        <v>80.5</v>
      </c>
      <c r="AJ48" s="58">
        <v>-40</v>
      </c>
      <c r="AK48" s="53">
        <v>632.1</v>
      </c>
      <c r="AL48" s="53">
        <v>103.3</v>
      </c>
      <c r="AM48" s="58">
        <v>0</v>
      </c>
      <c r="AN48" s="58">
        <v>0</v>
      </c>
      <c r="AO48" s="58">
        <v>0</v>
      </c>
      <c r="AP48" s="58">
        <v>0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60">
        <v>0</v>
      </c>
      <c r="CB48" s="60">
        <v>0</v>
      </c>
    </row>
    <row r="49" spans="2:80" x14ac:dyDescent="0.3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2:80" x14ac:dyDescent="0.35">
      <c r="B50" s="16" t="s">
        <v>73</v>
      </c>
      <c r="L50" s="16" t="s">
        <v>75</v>
      </c>
      <c r="Q50" s="18">
        <f>Q30+Q47</f>
        <v>1615.6730000000011</v>
      </c>
      <c r="R50" s="18">
        <f>R30+R47</f>
        <v>1250.0509999999999</v>
      </c>
      <c r="S50" s="18">
        <f>S30+S47</f>
        <v>947.3000000000003</v>
      </c>
      <c r="T50" s="18">
        <f t="shared" ref="T50:BA50" si="25">T30+T47+T48</f>
        <v>1238.242999999999</v>
      </c>
      <c r="U50" s="18">
        <f t="shared" si="25"/>
        <v>1167.899999999999</v>
      </c>
      <c r="V50" s="18">
        <f t="shared" si="25"/>
        <v>695.23999999999944</v>
      </c>
      <c r="W50" s="18">
        <f t="shared" si="25"/>
        <v>438.96099999999933</v>
      </c>
      <c r="X50" s="18">
        <f t="shared" si="25"/>
        <v>542.29999999999984</v>
      </c>
      <c r="Y50" s="18">
        <f t="shared" si="25"/>
        <v>248.2818337278004</v>
      </c>
      <c r="Z50" s="18">
        <f t="shared" si="25"/>
        <v>-370.65600000000001</v>
      </c>
      <c r="AA50" s="18">
        <f t="shared" si="25"/>
        <v>-547.44500000000005</v>
      </c>
      <c r="AB50" s="18">
        <f t="shared" si="25"/>
        <v>-72.080000000000325</v>
      </c>
      <c r="AC50" s="18">
        <f t="shared" si="25"/>
        <v>133.25551940999972</v>
      </c>
      <c r="AD50" s="18">
        <f t="shared" si="25"/>
        <v>-203.94200000000001</v>
      </c>
      <c r="AE50" s="18">
        <f t="shared" si="25"/>
        <v>-282.45200000000011</v>
      </c>
      <c r="AF50" s="18">
        <f t="shared" si="25"/>
        <v>1439.8000000000002</v>
      </c>
      <c r="AG50" s="18">
        <f t="shared" si="25"/>
        <v>1464.8999999999996</v>
      </c>
      <c r="AH50" s="18">
        <f t="shared" si="25"/>
        <v>1140.4990000000005</v>
      </c>
      <c r="AI50" s="18">
        <f t="shared" si="25"/>
        <v>814.50000000000023</v>
      </c>
      <c r="AJ50" s="18">
        <f t="shared" si="25"/>
        <v>871.20000000000039</v>
      </c>
      <c r="AK50" s="18">
        <f t="shared" si="25"/>
        <v>1483.1000000000004</v>
      </c>
      <c r="AL50" s="18">
        <f t="shared" si="25"/>
        <v>457.89999999999964</v>
      </c>
      <c r="AM50" s="18">
        <f t="shared" si="25"/>
        <v>207.59999999999954</v>
      </c>
      <c r="AN50" s="18">
        <f t="shared" si="25"/>
        <v>655.00000000000011</v>
      </c>
      <c r="AO50" s="18">
        <f t="shared" si="25"/>
        <v>531.4000000000002</v>
      </c>
      <c r="AP50" s="18">
        <f t="shared" si="25"/>
        <v>459.3</v>
      </c>
      <c r="AQ50" s="18">
        <f t="shared" si="25"/>
        <v>144.39999999999964</v>
      </c>
      <c r="AR50" s="18">
        <f t="shared" si="25"/>
        <v>359.69999999999993</v>
      </c>
      <c r="AS50" s="18">
        <f t="shared" si="25"/>
        <v>316.6999999999997</v>
      </c>
      <c r="AT50" s="18">
        <f t="shared" si="25"/>
        <v>334.59999999999974</v>
      </c>
      <c r="AU50" s="18">
        <f t="shared" si="25"/>
        <v>-61.700000000000188</v>
      </c>
      <c r="AV50" s="18">
        <f t="shared" si="25"/>
        <v>555.70000000000005</v>
      </c>
      <c r="AW50" s="18">
        <f t="shared" si="25"/>
        <v>22.400000000000091</v>
      </c>
      <c r="AX50" s="18">
        <f t="shared" si="25"/>
        <v>114.49999999999973</v>
      </c>
      <c r="AY50" s="18">
        <f t="shared" si="25"/>
        <v>-152.20000000000027</v>
      </c>
      <c r="AZ50" s="18">
        <f t="shared" si="25"/>
        <v>255.60000000000028</v>
      </c>
      <c r="BA50" s="18">
        <f t="shared" si="25"/>
        <v>266</v>
      </c>
      <c r="BB50" s="18">
        <f t="shared" ref="BB50:CB50" si="26">BB30+BB47+BB48</f>
        <v>261</v>
      </c>
      <c r="BC50" s="18">
        <f t="shared" si="26"/>
        <v>163.10000000000019</v>
      </c>
      <c r="BD50" s="18">
        <f t="shared" si="26"/>
        <v>280.60000000000008</v>
      </c>
      <c r="BE50" s="18">
        <f t="shared" si="26"/>
        <v>343.50000000000045</v>
      </c>
      <c r="BF50" s="18">
        <f t="shared" si="26"/>
        <v>190.29999999999956</v>
      </c>
      <c r="BG50" s="18">
        <f t="shared" si="26"/>
        <v>81.100000000000094</v>
      </c>
      <c r="BH50" s="18">
        <f t="shared" si="26"/>
        <v>212.20000000000019</v>
      </c>
      <c r="BI50" s="18">
        <f t="shared" si="26"/>
        <v>-198.30000000000064</v>
      </c>
      <c r="BJ50" s="18">
        <f t="shared" si="26"/>
        <v>-79.400000000000233</v>
      </c>
      <c r="BK50" s="18">
        <f t="shared" si="26"/>
        <v>-222.30000000000055</v>
      </c>
      <c r="BL50" s="18">
        <f t="shared" si="26"/>
        <v>126.19999999999982</v>
      </c>
      <c r="BM50" s="18">
        <f t="shared" si="26"/>
        <v>90.699999999999633</v>
      </c>
      <c r="BN50" s="18">
        <f t="shared" si="26"/>
        <v>15.99999999999973</v>
      </c>
      <c r="BO50" s="18">
        <f t="shared" si="26"/>
        <v>-179.40000000000015</v>
      </c>
      <c r="BP50" s="18">
        <f t="shared" si="26"/>
        <v>225.7999999999999</v>
      </c>
      <c r="BQ50" s="18">
        <f t="shared" si="26"/>
        <v>336.29999999999967</v>
      </c>
      <c r="BR50" s="18">
        <f t="shared" si="26"/>
        <v>250.49999999999983</v>
      </c>
      <c r="BS50" s="18">
        <f t="shared" si="26"/>
        <v>137.79999999999964</v>
      </c>
      <c r="BT50" s="18">
        <f t="shared" si="26"/>
        <v>255.40000000000038</v>
      </c>
      <c r="BU50" s="18">
        <f t="shared" si="26"/>
        <v>146.00000000000014</v>
      </c>
      <c r="BV50" s="18">
        <f t="shared" si="26"/>
        <v>146.69999999999999</v>
      </c>
      <c r="BW50" s="18">
        <f t="shared" si="26"/>
        <v>122.40000000000009</v>
      </c>
      <c r="BX50" s="18">
        <f t="shared" si="26"/>
        <v>141.69999999999999</v>
      </c>
      <c r="BY50" s="18">
        <f t="shared" si="26"/>
        <v>86.700000000000131</v>
      </c>
      <c r="BZ50" s="18">
        <f t="shared" si="26"/>
        <v>129.09999999999982</v>
      </c>
      <c r="CA50" s="18">
        <f t="shared" si="26"/>
        <v>-256.59999999999985</v>
      </c>
      <c r="CB50" s="18">
        <f t="shared" si="26"/>
        <v>76.199999999999861</v>
      </c>
    </row>
    <row r="51" spans="2:80" x14ac:dyDescent="0.35">
      <c r="B51" s="17" t="s">
        <v>74</v>
      </c>
      <c r="L51" s="17" t="s">
        <v>76</v>
      </c>
      <c r="Q51" s="12">
        <f t="shared" ref="Q51:R51" si="27">(Q50/Q12)*100</f>
        <v>32.041377439336152</v>
      </c>
      <c r="R51" s="12">
        <f t="shared" si="27"/>
        <v>26.793815639490841</v>
      </c>
      <c r="S51" s="12">
        <f t="shared" ref="S51:BA51" si="28">(S50/S12)*100</f>
        <v>22.849079813791942</v>
      </c>
      <c r="T51" s="12">
        <f t="shared" si="28"/>
        <v>25.166543195950545</v>
      </c>
      <c r="U51" s="12">
        <f t="shared" si="28"/>
        <v>24.709093217111647</v>
      </c>
      <c r="V51" s="12">
        <f t="shared" si="28"/>
        <v>17.339359528093272</v>
      </c>
      <c r="W51" s="12">
        <f t="shared" si="28"/>
        <v>13.539591401132903</v>
      </c>
      <c r="X51" s="12">
        <f t="shared" si="28"/>
        <v>16.839000155255391</v>
      </c>
      <c r="Y51" s="12">
        <f t="shared" si="28"/>
        <v>8.496011534882749</v>
      </c>
      <c r="Z51" s="12">
        <f t="shared" si="28"/>
        <v>-19.354889243158535</v>
      </c>
      <c r="AA51" s="12">
        <f t="shared" si="28"/>
        <v>-53.234140952884765</v>
      </c>
      <c r="AB51" s="12">
        <f t="shared" si="28"/>
        <v>-4.5980325676962908</v>
      </c>
      <c r="AC51" s="12">
        <f t="shared" si="28"/>
        <v>7.0456301608395462</v>
      </c>
      <c r="AD51" s="12">
        <f t="shared" si="28"/>
        <v>-20.918844623148566</v>
      </c>
      <c r="AE51" s="12">
        <f t="shared" si="28"/>
        <v>-78.93071918803517</v>
      </c>
      <c r="AF51" s="12">
        <f t="shared" si="28"/>
        <v>45.741334942974241</v>
      </c>
      <c r="AG51" s="12">
        <f t="shared" si="28"/>
        <v>38.516551415875675</v>
      </c>
      <c r="AH51" s="12">
        <f t="shared" si="28"/>
        <v>30.741817830916901</v>
      </c>
      <c r="AI51" s="12">
        <f t="shared" si="28"/>
        <v>25.934534802267091</v>
      </c>
      <c r="AJ51" s="12">
        <f t="shared" si="28"/>
        <v>27.137650686851707</v>
      </c>
      <c r="AK51" s="12">
        <f t="shared" si="28"/>
        <v>46.333843606485694</v>
      </c>
      <c r="AL51" s="12">
        <f t="shared" si="28"/>
        <v>15.831143686903598</v>
      </c>
      <c r="AM51" s="12">
        <f t="shared" si="28"/>
        <v>8.8197807800152752</v>
      </c>
      <c r="AN51" s="12">
        <f t="shared" si="28"/>
        <v>22.096279054076852</v>
      </c>
      <c r="AO51" s="12">
        <f t="shared" si="28"/>
        <v>17.842393311620732</v>
      </c>
      <c r="AP51" s="12">
        <f t="shared" si="28"/>
        <v>16.898454746136863</v>
      </c>
      <c r="AQ51" s="12">
        <f t="shared" si="28"/>
        <v>6.4637421665174415</v>
      </c>
      <c r="AR51" s="12">
        <f t="shared" si="28"/>
        <v>13.594618088363127</v>
      </c>
      <c r="AS51" s="12">
        <f t="shared" si="28"/>
        <v>11.888138138138126</v>
      </c>
      <c r="AT51" s="12">
        <f t="shared" si="28"/>
        <v>13.935279663487558</v>
      </c>
      <c r="AU51" s="12">
        <f t="shared" si="28"/>
        <v>-2.9535662996649203</v>
      </c>
      <c r="AV51" s="12">
        <f t="shared" si="28"/>
        <v>20.482860302248433</v>
      </c>
      <c r="AW51" s="12">
        <f t="shared" si="28"/>
        <v>0.84461370234908528</v>
      </c>
      <c r="AX51" s="12">
        <f t="shared" si="28"/>
        <v>4.5989476643772242</v>
      </c>
      <c r="AY51" s="12">
        <f t="shared" si="28"/>
        <v>-7.1418516259208991</v>
      </c>
      <c r="AZ51" s="12">
        <f t="shared" si="28"/>
        <v>10.202370973536114</v>
      </c>
      <c r="BA51" s="12">
        <f t="shared" si="28"/>
        <v>9.7435897435897445</v>
      </c>
      <c r="BB51" s="12">
        <f t="shared" ref="BB51:CB51" si="29">(BB50/BB12)*100</f>
        <v>10.605444941080862</v>
      </c>
      <c r="BC51" s="12">
        <f t="shared" si="29"/>
        <v>6.8494876532840658</v>
      </c>
      <c r="BD51" s="12">
        <f t="shared" si="29"/>
        <v>11.254161151887061</v>
      </c>
      <c r="BE51" s="12">
        <f t="shared" si="29"/>
        <v>12.59025766961113</v>
      </c>
      <c r="BF51" s="12">
        <f t="shared" si="29"/>
        <v>8.5317193454382227</v>
      </c>
      <c r="BG51" s="12">
        <f t="shared" si="29"/>
        <v>4.2352081048618775</v>
      </c>
      <c r="BH51" s="12">
        <f t="shared" si="29"/>
        <v>10.188697363998665</v>
      </c>
      <c r="BI51" s="12">
        <f t="shared" si="29"/>
        <v>-9.3559801840056913</v>
      </c>
      <c r="BJ51" s="12">
        <f t="shared" si="29"/>
        <v>-3.9951695682801769</v>
      </c>
      <c r="BK51" s="12">
        <f t="shared" si="29"/>
        <v>-12.140906608410734</v>
      </c>
      <c r="BL51" s="12">
        <f t="shared" si="29"/>
        <v>5.8264081255770916</v>
      </c>
      <c r="BM51" s="12">
        <f t="shared" si="29"/>
        <v>4.0599820948970295</v>
      </c>
      <c r="BN51" s="12">
        <f t="shared" si="29"/>
        <v>0.86767895878523471</v>
      </c>
      <c r="BO51" s="12">
        <f t="shared" si="29"/>
        <v>-11.44862795149969</v>
      </c>
      <c r="BP51" s="12">
        <f t="shared" si="29"/>
        <v>11.909282700421937</v>
      </c>
      <c r="BQ51" s="12">
        <f t="shared" si="29"/>
        <v>17.98395721925132</v>
      </c>
      <c r="BR51" s="12">
        <f t="shared" si="29"/>
        <v>14.002235885969805</v>
      </c>
      <c r="BS51" s="12">
        <f t="shared" si="29"/>
        <v>8.6612193588937547</v>
      </c>
      <c r="BT51" s="12">
        <f t="shared" si="29"/>
        <v>14.763005780346841</v>
      </c>
      <c r="BU51" s="12">
        <f t="shared" si="29"/>
        <v>9.0234857849196626</v>
      </c>
      <c r="BV51" s="12">
        <f t="shared" si="29"/>
        <v>9.7995991983967929</v>
      </c>
      <c r="BW51" s="12">
        <f t="shared" si="29"/>
        <v>8.7804878048780548</v>
      </c>
      <c r="BX51" s="12">
        <f t="shared" si="29"/>
        <v>9.3408042188529983</v>
      </c>
      <c r="BY51" s="12">
        <f t="shared" si="29"/>
        <v>5.6007751937984578</v>
      </c>
      <c r="BZ51" s="12">
        <f t="shared" si="29"/>
        <v>7.2203579418344415</v>
      </c>
      <c r="CA51" s="12">
        <f t="shared" si="29"/>
        <v>-17.515358361774734</v>
      </c>
      <c r="CB51" s="12">
        <f t="shared" si="29"/>
        <v>4.7506234413964998</v>
      </c>
    </row>
    <row r="52" spans="2:80" x14ac:dyDescent="0.3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</row>
    <row r="53" spans="2:80" x14ac:dyDescent="0.35">
      <c r="B53" s="16" t="s">
        <v>77</v>
      </c>
      <c r="L53" s="16" t="s">
        <v>79</v>
      </c>
      <c r="Q53" s="18">
        <f>Q30</f>
        <v>1180.226000000001</v>
      </c>
      <c r="R53" s="18">
        <f>R30</f>
        <v>825.05499999999984</v>
      </c>
      <c r="S53" s="18">
        <f>S30</f>
        <v>537.20000000000027</v>
      </c>
      <c r="T53" s="18">
        <f t="shared" ref="T53:BA53" si="30">T30+T48</f>
        <v>841.49499999999898</v>
      </c>
      <c r="U53" s="18">
        <f t="shared" si="30"/>
        <v>706.099999999999</v>
      </c>
      <c r="V53" s="18">
        <f t="shared" si="30"/>
        <v>261.72499999999945</v>
      </c>
      <c r="W53" s="18">
        <f t="shared" si="30"/>
        <v>50.785999999999319</v>
      </c>
      <c r="X53" s="18">
        <f t="shared" si="30"/>
        <v>181.49999999999983</v>
      </c>
      <c r="Y53" s="18">
        <f t="shared" si="30"/>
        <v>-94.289164133169379</v>
      </c>
      <c r="Z53" s="18">
        <f t="shared" si="30"/>
        <v>-633.15200000000004</v>
      </c>
      <c r="AA53" s="18">
        <f t="shared" si="30"/>
        <v>-765.24900000000002</v>
      </c>
      <c r="AB53" s="18">
        <f t="shared" si="30"/>
        <v>-345.70400000000035</v>
      </c>
      <c r="AC53" s="18">
        <f t="shared" si="30"/>
        <v>-143.67948059000028</v>
      </c>
      <c r="AD53" s="18">
        <f t="shared" si="30"/>
        <v>-386.84199999999998</v>
      </c>
      <c r="AE53" s="18">
        <f t="shared" si="30"/>
        <v>-425.65200000000016</v>
      </c>
      <c r="AF53" s="18">
        <f t="shared" si="30"/>
        <v>937.90000000000009</v>
      </c>
      <c r="AG53" s="18">
        <f t="shared" si="30"/>
        <v>1006.2999999999997</v>
      </c>
      <c r="AH53" s="18">
        <f t="shared" si="30"/>
        <v>691.86400000000037</v>
      </c>
      <c r="AI53" s="18">
        <f t="shared" si="30"/>
        <v>399.30000000000018</v>
      </c>
      <c r="AJ53" s="18">
        <f t="shared" si="30"/>
        <v>465.60000000000036</v>
      </c>
      <c r="AK53" s="18">
        <f t="shared" si="30"/>
        <v>1304.4000000000001</v>
      </c>
      <c r="AL53" s="18">
        <f t="shared" si="30"/>
        <v>283.69999999999965</v>
      </c>
      <c r="AM53" s="18">
        <f t="shared" si="30"/>
        <v>42.499999999999545</v>
      </c>
      <c r="AN53" s="18">
        <f t="shared" si="30"/>
        <v>504.40000000000009</v>
      </c>
      <c r="AO53" s="18">
        <f t="shared" si="30"/>
        <v>387.80000000000018</v>
      </c>
      <c r="AP53" s="18">
        <f t="shared" si="30"/>
        <v>323</v>
      </c>
      <c r="AQ53" s="18">
        <f t="shared" si="30"/>
        <v>25.399999999999636</v>
      </c>
      <c r="AR53" s="18">
        <f t="shared" si="30"/>
        <v>253.09999999999991</v>
      </c>
      <c r="AS53" s="18">
        <f t="shared" si="30"/>
        <v>194.79999999999973</v>
      </c>
      <c r="AT53" s="18">
        <f t="shared" si="30"/>
        <v>233.79999999999973</v>
      </c>
      <c r="AU53" s="18">
        <f t="shared" si="30"/>
        <v>-171.80000000000018</v>
      </c>
      <c r="AV53" s="18">
        <f t="shared" si="30"/>
        <v>440.90000000000009</v>
      </c>
      <c r="AW53" s="18">
        <f t="shared" si="30"/>
        <v>-94.599999999999909</v>
      </c>
      <c r="AX53" s="18">
        <f t="shared" si="30"/>
        <v>9.7999999999997272</v>
      </c>
      <c r="AY53" s="18">
        <f t="shared" si="30"/>
        <v>-249.70000000000027</v>
      </c>
      <c r="AZ53" s="18">
        <f t="shared" si="30"/>
        <v>155.20000000000027</v>
      </c>
      <c r="BA53" s="18">
        <f t="shared" si="30"/>
        <v>172</v>
      </c>
      <c r="BB53" s="18">
        <f t="shared" ref="BB53:CB53" si="31">BB30+BB48</f>
        <v>151</v>
      </c>
      <c r="BC53" s="18">
        <f t="shared" si="31"/>
        <v>38.800000000000182</v>
      </c>
      <c r="BD53" s="18">
        <f t="shared" si="31"/>
        <v>145.40000000000009</v>
      </c>
      <c r="BE53" s="18">
        <f t="shared" si="31"/>
        <v>163.00000000000045</v>
      </c>
      <c r="BF53" s="18">
        <f t="shared" si="31"/>
        <v>36.999999999999545</v>
      </c>
      <c r="BG53" s="18">
        <f t="shared" si="31"/>
        <v>-35.099999999999909</v>
      </c>
      <c r="BH53" s="18">
        <f t="shared" si="31"/>
        <v>101.30000000000018</v>
      </c>
      <c r="BI53" s="18">
        <f t="shared" si="31"/>
        <v>-345.80000000000064</v>
      </c>
      <c r="BJ53" s="18">
        <f t="shared" si="31"/>
        <v>-200.50000000000023</v>
      </c>
      <c r="BK53" s="18">
        <f t="shared" si="31"/>
        <v>-354.40000000000055</v>
      </c>
      <c r="BL53" s="18">
        <f t="shared" si="31"/>
        <v>7.1999999999998181</v>
      </c>
      <c r="BM53" s="18">
        <f t="shared" si="31"/>
        <v>-33.600000000000364</v>
      </c>
      <c r="BN53" s="18">
        <f t="shared" si="31"/>
        <v>-74.700000000000273</v>
      </c>
      <c r="BO53" s="18">
        <f t="shared" si="31"/>
        <v>-270.10000000000014</v>
      </c>
      <c r="BP53" s="18">
        <f t="shared" si="31"/>
        <v>135.59999999999991</v>
      </c>
      <c r="BQ53" s="18">
        <f t="shared" si="31"/>
        <v>262.09999999999968</v>
      </c>
      <c r="BR53" s="18">
        <f t="shared" si="31"/>
        <v>187.19999999999982</v>
      </c>
      <c r="BS53" s="18">
        <f t="shared" si="31"/>
        <v>57.399999999999636</v>
      </c>
      <c r="BT53" s="18">
        <f t="shared" si="31"/>
        <v>191.60000000000036</v>
      </c>
      <c r="BU53" s="18">
        <f t="shared" si="31"/>
        <v>119.60000000000014</v>
      </c>
      <c r="BV53" s="18">
        <f t="shared" si="31"/>
        <v>99.5</v>
      </c>
      <c r="BW53" s="18">
        <f t="shared" si="31"/>
        <v>89.900000000000091</v>
      </c>
      <c r="BX53" s="18">
        <f t="shared" si="31"/>
        <v>105</v>
      </c>
      <c r="BY53" s="18">
        <f t="shared" si="31"/>
        <v>53.100000000000136</v>
      </c>
      <c r="BZ53" s="18">
        <f t="shared" si="31"/>
        <v>103.19999999999982</v>
      </c>
      <c r="CA53" s="18">
        <f t="shared" si="31"/>
        <v>-294.89999999999986</v>
      </c>
      <c r="CB53" s="18">
        <f t="shared" si="31"/>
        <v>48.899999999999864</v>
      </c>
    </row>
    <row r="54" spans="2:80" x14ac:dyDescent="0.35">
      <c r="B54" s="17" t="s">
        <v>78</v>
      </c>
      <c r="L54" s="17" t="s">
        <v>80</v>
      </c>
      <c r="Q54" s="12">
        <f t="shared" ref="Q54:R54" si="32">(Q53/Q12)*100</f>
        <v>23.405767583983859</v>
      </c>
      <c r="R54" s="12">
        <f t="shared" si="32"/>
        <v>17.684375727422413</v>
      </c>
      <c r="S54" s="12">
        <f t="shared" ref="S54:BA54" si="33">(S53/S12)*100</f>
        <v>12.957379579825856</v>
      </c>
      <c r="T54" s="12">
        <f t="shared" si="33"/>
        <v>17.102879052557856</v>
      </c>
      <c r="U54" s="12">
        <f t="shared" si="33"/>
        <v>14.938856683451087</v>
      </c>
      <c r="V54" s="12">
        <f t="shared" si="33"/>
        <v>6.5274493304329519</v>
      </c>
      <c r="W54" s="12">
        <f t="shared" si="33"/>
        <v>1.5664755841587921</v>
      </c>
      <c r="X54" s="12">
        <f t="shared" si="33"/>
        <v>5.6357708430367897</v>
      </c>
      <c r="Y54" s="12">
        <f t="shared" si="33"/>
        <v>-3.226501971820106</v>
      </c>
      <c r="Z54" s="12">
        <f t="shared" si="33"/>
        <v>-33.061887124677099</v>
      </c>
      <c r="AA54" s="12">
        <f t="shared" si="33"/>
        <v>-74.413636310595791</v>
      </c>
      <c r="AB54" s="12">
        <f t="shared" si="33"/>
        <v>-22.052694933169711</v>
      </c>
      <c r="AC54" s="12">
        <f t="shared" si="33"/>
        <v>-7.5967771272872353</v>
      </c>
      <c r="AD54" s="12">
        <f t="shared" si="33"/>
        <v>-39.67935830632257</v>
      </c>
      <c r="AE54" s="12">
        <f t="shared" si="33"/>
        <v>-118.94770964208273</v>
      </c>
      <c r="AF54" s="12">
        <f t="shared" si="33"/>
        <v>29.796359246433905</v>
      </c>
      <c r="AG54" s="12">
        <f t="shared" si="33"/>
        <v>26.458601740593686</v>
      </c>
      <c r="AH54" s="12">
        <f t="shared" si="33"/>
        <v>18.648992284753859</v>
      </c>
      <c r="AI54" s="12">
        <f t="shared" si="33"/>
        <v>12.714131057759669</v>
      </c>
      <c r="AJ54" s="12">
        <f t="shared" si="33"/>
        <v>14.503317446967584</v>
      </c>
      <c r="AK54" s="12">
        <f t="shared" si="33"/>
        <v>40.751038770345851</v>
      </c>
      <c r="AL54" s="12">
        <f t="shared" si="33"/>
        <v>9.8084635596736156</v>
      </c>
      <c r="AM54" s="12">
        <f t="shared" si="33"/>
        <v>1.8055909592998365</v>
      </c>
      <c r="AN54" s="12">
        <f t="shared" si="33"/>
        <v>17.015821610498264</v>
      </c>
      <c r="AO54" s="12">
        <f t="shared" si="33"/>
        <v>13.020850820938126</v>
      </c>
      <c r="AP54" s="12">
        <f t="shared" si="33"/>
        <v>11.883738042678441</v>
      </c>
      <c r="AQ54" s="12">
        <f t="shared" si="33"/>
        <v>1.1369740376007</v>
      </c>
      <c r="AR54" s="12">
        <f t="shared" si="33"/>
        <v>9.5657432253675463</v>
      </c>
      <c r="AS54" s="12">
        <f t="shared" si="33"/>
        <v>7.3123123123123026</v>
      </c>
      <c r="AT54" s="12">
        <f t="shared" si="33"/>
        <v>9.7372037816000887</v>
      </c>
      <c r="AU54" s="12">
        <f t="shared" si="33"/>
        <v>-8.2240306366682709</v>
      </c>
      <c r="AV54" s="12">
        <f t="shared" si="33"/>
        <v>16.251382233689647</v>
      </c>
      <c r="AW54" s="12">
        <f t="shared" si="33"/>
        <v>-3.5669846536706724</v>
      </c>
      <c r="AX54" s="12">
        <f t="shared" si="33"/>
        <v>0.39362172149253838</v>
      </c>
      <c r="AY54" s="12">
        <f t="shared" si="33"/>
        <v>-11.716953685889928</v>
      </c>
      <c r="AZ54" s="12">
        <f t="shared" si="33"/>
        <v>6.1948668822097259</v>
      </c>
      <c r="BA54" s="12">
        <f t="shared" si="33"/>
        <v>6.3003663003663002</v>
      </c>
      <c r="BB54" s="12">
        <f t="shared" ref="BB54:CB54" si="34">(BB53/BB12)*100</f>
        <v>6.1357171881349046</v>
      </c>
      <c r="BC54" s="12">
        <f t="shared" si="34"/>
        <v>1.6294305392239281</v>
      </c>
      <c r="BD54" s="12">
        <f t="shared" si="34"/>
        <v>5.8316287650904464</v>
      </c>
      <c r="BE54" s="12">
        <f t="shared" si="34"/>
        <v>5.9744163031924806</v>
      </c>
      <c r="BF54" s="12">
        <f t="shared" si="34"/>
        <v>1.6588208921766217</v>
      </c>
      <c r="BG54" s="12">
        <f t="shared" si="34"/>
        <v>-1.8329938900203619</v>
      </c>
      <c r="BH54" s="12">
        <f t="shared" si="34"/>
        <v>4.8638786191002152</v>
      </c>
      <c r="BI54" s="12">
        <f t="shared" si="34"/>
        <v>-16.3151686718566</v>
      </c>
      <c r="BJ54" s="12">
        <f t="shared" si="34"/>
        <v>-10.088557914863653</v>
      </c>
      <c r="BK54" s="12">
        <f t="shared" si="34"/>
        <v>-19.355543418896808</v>
      </c>
      <c r="BL54" s="12">
        <f t="shared" si="34"/>
        <v>0.33240997229916058</v>
      </c>
      <c r="BM54" s="12">
        <f t="shared" si="34"/>
        <v>-1.5040286481647431</v>
      </c>
      <c r="BN54" s="12">
        <f t="shared" si="34"/>
        <v>-4.0509761388286485</v>
      </c>
      <c r="BO54" s="12">
        <f t="shared" si="34"/>
        <v>-17.236758136566696</v>
      </c>
      <c r="BP54" s="12">
        <f t="shared" si="34"/>
        <v>7.1518987341772107</v>
      </c>
      <c r="BQ54" s="12">
        <f t="shared" si="34"/>
        <v>14.016042780748647</v>
      </c>
      <c r="BR54" s="12">
        <f t="shared" si="34"/>
        <v>10.463946338736713</v>
      </c>
      <c r="BS54" s="12">
        <f t="shared" si="34"/>
        <v>3.6077938403519569</v>
      </c>
      <c r="BT54" s="12">
        <f t="shared" si="34"/>
        <v>11.07514450867054</v>
      </c>
      <c r="BU54" s="12">
        <f t="shared" si="34"/>
        <v>7.3918417799752865</v>
      </c>
      <c r="BV54" s="12">
        <f t="shared" si="34"/>
        <v>6.6466265865063461</v>
      </c>
      <c r="BW54" s="12">
        <f t="shared" si="34"/>
        <v>6.4490674318507955</v>
      </c>
      <c r="BX54" s="12">
        <f t="shared" si="34"/>
        <v>6.9215557020435066</v>
      </c>
      <c r="BY54" s="12">
        <f t="shared" si="34"/>
        <v>3.4302325581395441</v>
      </c>
      <c r="BZ54" s="12">
        <f t="shared" si="34"/>
        <v>5.7718120805369022</v>
      </c>
      <c r="CA54" s="12">
        <f t="shared" si="34"/>
        <v>-20.129692832764494</v>
      </c>
      <c r="CB54" s="12">
        <f t="shared" si="34"/>
        <v>3.0486284289276724</v>
      </c>
    </row>
    <row r="56" spans="2:80" x14ac:dyDescent="0.35">
      <c r="B56" s="2" t="s">
        <v>59</v>
      </c>
      <c r="L56" s="2" t="s">
        <v>60</v>
      </c>
      <c r="Q56" s="22">
        <f t="shared" ref="Q56:R56" si="35">Q30+Q40</f>
        <v>-873.00599999999895</v>
      </c>
      <c r="R56" s="22">
        <f t="shared" si="35"/>
        <v>-1255.5570000000002</v>
      </c>
      <c r="S56" s="22">
        <f t="shared" ref="S56:BA56" si="36">S30+S40</f>
        <v>534.60000000000036</v>
      </c>
      <c r="T56" s="22">
        <f t="shared" si="36"/>
        <v>637.18299999999897</v>
      </c>
      <c r="U56" s="22">
        <f t="shared" si="36"/>
        <v>249.89999999999901</v>
      </c>
      <c r="V56" s="22">
        <f t="shared" si="36"/>
        <v>-1537.2150000000006</v>
      </c>
      <c r="W56" s="22">
        <f t="shared" si="36"/>
        <v>-2968.4750000000008</v>
      </c>
      <c r="X56" s="22">
        <f t="shared" si="36"/>
        <v>2738.1</v>
      </c>
      <c r="Y56" s="22">
        <f t="shared" si="36"/>
        <v>-2841.4641641331691</v>
      </c>
      <c r="Z56" s="22">
        <f t="shared" si="36"/>
        <v>-2719.652</v>
      </c>
      <c r="AA56" s="22">
        <f t="shared" si="36"/>
        <v>669.65100000000007</v>
      </c>
      <c r="AB56" s="22">
        <f t="shared" si="36"/>
        <v>-2484.8040000000001</v>
      </c>
      <c r="AC56" s="22">
        <f t="shared" si="36"/>
        <v>82.920519409999713</v>
      </c>
      <c r="AD56" s="22">
        <f t="shared" si="36"/>
        <v>-1687.442</v>
      </c>
      <c r="AE56" s="22">
        <f t="shared" si="36"/>
        <v>-1993.9520000000002</v>
      </c>
      <c r="AF56" s="22">
        <f t="shared" si="36"/>
        <v>-2218.1999999999998</v>
      </c>
      <c r="AG56" s="22">
        <f t="shared" si="36"/>
        <v>560.79999999999973</v>
      </c>
      <c r="AH56" s="22">
        <f t="shared" si="36"/>
        <v>-177.4449999999996</v>
      </c>
      <c r="AI56" s="22">
        <f t="shared" si="36"/>
        <v>-99.260999999999854</v>
      </c>
      <c r="AJ56" s="22">
        <f t="shared" si="36"/>
        <v>134.69300000000032</v>
      </c>
      <c r="AK56" s="22">
        <f t="shared" si="36"/>
        <v>654.80000000000018</v>
      </c>
      <c r="AL56" s="22">
        <f t="shared" si="36"/>
        <v>-205.50000000000034</v>
      </c>
      <c r="AM56" s="22">
        <f t="shared" si="36"/>
        <v>-1218.7000000000005</v>
      </c>
      <c r="AN56" s="22">
        <f t="shared" si="36"/>
        <v>286.60000000000008</v>
      </c>
      <c r="AO56" s="22">
        <f t="shared" si="36"/>
        <v>-34.799999999999727</v>
      </c>
      <c r="AP56" s="22">
        <f t="shared" si="36"/>
        <v>351.70000000000005</v>
      </c>
      <c r="AQ56" s="22">
        <f t="shared" si="36"/>
        <v>-399.90000000000038</v>
      </c>
      <c r="AR56" s="22">
        <f t="shared" si="36"/>
        <v>153.49999999999989</v>
      </c>
      <c r="AS56" s="22">
        <f t="shared" si="36"/>
        <v>31.199999999999704</v>
      </c>
      <c r="AT56" s="22">
        <f t="shared" si="36"/>
        <v>132.89999999999975</v>
      </c>
      <c r="AU56" s="22">
        <f t="shared" si="36"/>
        <v>371.1999999999997</v>
      </c>
      <c r="AV56" s="22">
        <f t="shared" si="36"/>
        <v>827.10000000000014</v>
      </c>
      <c r="AW56" s="22">
        <f t="shared" si="36"/>
        <v>-805.19999999999982</v>
      </c>
      <c r="AX56" s="22">
        <f t="shared" si="36"/>
        <v>-1692.8000000000002</v>
      </c>
      <c r="AY56" s="22">
        <f t="shared" si="36"/>
        <v>-233.10000000000025</v>
      </c>
      <c r="AZ56" s="22">
        <f t="shared" si="36"/>
        <v>-711.79999999999973</v>
      </c>
      <c r="BA56" s="22">
        <f t="shared" si="36"/>
        <v>-263.79999999999995</v>
      </c>
      <c r="BB56" s="22">
        <f t="shared" ref="BB56:CB56" si="37">BB30+BB40</f>
        <v>-572.4</v>
      </c>
      <c r="BC56" s="22">
        <f t="shared" si="37"/>
        <v>-66.899999999999821</v>
      </c>
      <c r="BD56" s="22">
        <f t="shared" si="37"/>
        <v>-48.39999999999992</v>
      </c>
      <c r="BE56" s="22">
        <f t="shared" si="37"/>
        <v>-37.499999999999545</v>
      </c>
      <c r="BF56" s="22">
        <f t="shared" si="37"/>
        <v>-149.80000000000044</v>
      </c>
      <c r="BG56" s="22">
        <f t="shared" si="37"/>
        <v>-459.99999999999994</v>
      </c>
      <c r="BH56" s="22">
        <f t="shared" si="37"/>
        <v>-5.6999999999998181</v>
      </c>
      <c r="BI56" s="22">
        <f t="shared" si="37"/>
        <v>-473.70000000000061</v>
      </c>
      <c r="BJ56" s="22">
        <f t="shared" si="37"/>
        <v>-278.20000000000022</v>
      </c>
      <c r="BK56" s="22">
        <f t="shared" si="37"/>
        <v>-804.80000000000064</v>
      </c>
      <c r="BL56" s="22">
        <f t="shared" si="37"/>
        <v>-16.100000000000172</v>
      </c>
      <c r="BM56" s="22">
        <f t="shared" si="37"/>
        <v>-103.80000000000035</v>
      </c>
      <c r="BN56" s="22">
        <f t="shared" si="37"/>
        <v>-647.50000000000023</v>
      </c>
      <c r="BO56" s="22">
        <f t="shared" si="37"/>
        <v>-357.20000000000016</v>
      </c>
      <c r="BP56" s="22">
        <f t="shared" si="37"/>
        <v>109.79999999999991</v>
      </c>
      <c r="BQ56" s="22">
        <f t="shared" si="37"/>
        <v>218.09999999999968</v>
      </c>
      <c r="BR56" s="22">
        <f t="shared" si="37"/>
        <v>166.89999999999984</v>
      </c>
      <c r="BS56" s="22">
        <f t="shared" si="37"/>
        <v>-55.700000000000372</v>
      </c>
      <c r="BT56" s="22">
        <f t="shared" si="37"/>
        <v>57.900000000000375</v>
      </c>
      <c r="BU56" s="22">
        <f t="shared" si="37"/>
        <v>46.900000000000134</v>
      </c>
      <c r="BV56" s="22">
        <f t="shared" si="37"/>
        <v>23.799999999999997</v>
      </c>
      <c r="BW56" s="22">
        <f t="shared" si="37"/>
        <v>32.200000000000088</v>
      </c>
      <c r="BX56" s="22">
        <f t="shared" si="37"/>
        <v>25.099999999999994</v>
      </c>
      <c r="BY56" s="22">
        <f t="shared" si="37"/>
        <v>-648.49999999999989</v>
      </c>
      <c r="BZ56" s="22">
        <f t="shared" si="37"/>
        <v>-453.10000000000025</v>
      </c>
      <c r="CA56" s="22">
        <f t="shared" si="37"/>
        <v>-159.59999999999985</v>
      </c>
      <c r="CB56" s="22">
        <f t="shared" si="37"/>
        <v>65.299999999999855</v>
      </c>
    </row>
    <row r="57" spans="2:80" x14ac:dyDescent="0.35">
      <c r="B57" s="17" t="s">
        <v>62</v>
      </c>
      <c r="L57" s="17" t="s">
        <v>61</v>
      </c>
      <c r="Q57" s="11">
        <v>-225</v>
      </c>
      <c r="R57" s="11">
        <v>-44.8</v>
      </c>
      <c r="S57" s="11">
        <v>21.7</v>
      </c>
      <c r="T57" s="11">
        <v>-17.7</v>
      </c>
      <c r="U57" s="11">
        <v>-19.100000000000001</v>
      </c>
      <c r="V57" s="11">
        <v>-11.654</v>
      </c>
      <c r="W57" s="11">
        <v>117.37599999999999</v>
      </c>
      <c r="X57" s="11">
        <v>-130.4</v>
      </c>
      <c r="Y57" s="11">
        <v>32.143000000000001</v>
      </c>
      <c r="Z57" s="11">
        <v>192.88400000000001</v>
      </c>
      <c r="AA57" s="11">
        <v>-11.635000000000002</v>
      </c>
      <c r="AB57" s="11">
        <v>-20.969000000000001</v>
      </c>
      <c r="AC57" s="11">
        <v>-23.071000000000002</v>
      </c>
      <c r="AD57" s="11">
        <v>-8.4</v>
      </c>
      <c r="AE57" s="11">
        <v>-3.1</v>
      </c>
      <c r="AF57" s="11">
        <v>-43.4</v>
      </c>
      <c r="AG57" s="11">
        <v>-124.5</v>
      </c>
      <c r="AH57" s="11">
        <v>6.3</v>
      </c>
      <c r="AI57" s="11">
        <v>-21.6</v>
      </c>
      <c r="AJ57" s="11">
        <v>-69.900000000000006</v>
      </c>
      <c r="AK57" s="11">
        <v>-74.599999999999994</v>
      </c>
      <c r="AL57" s="11">
        <v>-103.5</v>
      </c>
      <c r="AM57" s="11">
        <v>-53.5</v>
      </c>
      <c r="AN57" s="11">
        <v>-65.599999999999994</v>
      </c>
      <c r="AO57" s="11">
        <v>98.5</v>
      </c>
      <c r="AP57" s="11">
        <v>136.1</v>
      </c>
      <c r="AQ57" s="11">
        <v>-6.4</v>
      </c>
      <c r="AR57" s="11">
        <v>79.099999999999994</v>
      </c>
      <c r="AS57" s="11">
        <v>-64.8</v>
      </c>
      <c r="AT57" s="11">
        <v>-65.8</v>
      </c>
      <c r="AU57" s="11">
        <v>-62.2</v>
      </c>
      <c r="AV57" s="11">
        <v>-66.3</v>
      </c>
      <c r="AW57" s="11">
        <v>-324</v>
      </c>
      <c r="AX57" s="11">
        <v>-439.9</v>
      </c>
      <c r="AY57" s="11">
        <v>-120.3</v>
      </c>
      <c r="AZ57" s="11">
        <v>40</v>
      </c>
      <c r="BA57" s="11">
        <v>37.799999999999997</v>
      </c>
      <c r="BB57" s="11">
        <v>-78.5</v>
      </c>
      <c r="BC57" s="11">
        <v>-77.099999999999994</v>
      </c>
      <c r="BD57" s="11">
        <v>-46.8</v>
      </c>
      <c r="BE57" s="11">
        <v>18.399999999999999</v>
      </c>
      <c r="BF57" s="11">
        <v>-47.3</v>
      </c>
      <c r="BG57" s="11">
        <v>27.1</v>
      </c>
      <c r="BH57" s="11">
        <v>-69.5</v>
      </c>
      <c r="BI57" s="11">
        <v>38.4</v>
      </c>
      <c r="BJ57" s="11">
        <v>-31</v>
      </c>
      <c r="BK57" s="11">
        <v>89.9</v>
      </c>
      <c r="BL57" s="11">
        <v>-25.5</v>
      </c>
      <c r="BM57" s="11">
        <v>137.19999999999999</v>
      </c>
      <c r="BN57" s="11">
        <v>131.4</v>
      </c>
      <c r="BO57" s="11">
        <v>-0.9</v>
      </c>
      <c r="BP57" s="11">
        <v>-40.1</v>
      </c>
      <c r="BQ57" s="11">
        <v>-85.6</v>
      </c>
      <c r="BR57" s="11">
        <v>-56.9</v>
      </c>
      <c r="BS57" s="11">
        <v>4</v>
      </c>
      <c r="BT57" s="11">
        <v>-33.799999999999997</v>
      </c>
      <c r="BU57" s="11">
        <v>351.4</v>
      </c>
      <c r="BV57" s="11">
        <v>-79.7</v>
      </c>
      <c r="BW57" s="11">
        <v>-106.2</v>
      </c>
      <c r="BX57" s="11">
        <v>-30.8</v>
      </c>
      <c r="BY57" s="11">
        <v>106.3</v>
      </c>
      <c r="BZ57" s="11">
        <v>-58</v>
      </c>
      <c r="CA57" s="11">
        <v>-6.6</v>
      </c>
      <c r="CB57" s="11">
        <v>-86.1</v>
      </c>
    </row>
  </sheetData>
  <phoneticPr fontId="6" type="noConversion"/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0E3A-F9BE-4CA2-B04B-12A94B50F68C}">
  <sheetPr>
    <tabColor rgb="FFFF5A00"/>
  </sheetPr>
  <dimension ref="B4:CB95"/>
  <sheetViews>
    <sheetView showGridLines="0" zoomScale="80" zoomScaleNormal="80" workbookViewId="0">
      <pane xSplit="16" ySplit="8" topLeftCell="Q9" activePane="bottomRight" state="frozen"/>
      <selection activeCell="U39" sqref="U39"/>
      <selection pane="topRight" activeCell="U39" sqref="U39"/>
      <selection pane="bottomLeft" activeCell="U39" sqref="U39"/>
      <selection pane="bottomRight" activeCell="A8" sqref="A8"/>
    </sheetView>
  </sheetViews>
  <sheetFormatPr defaultColWidth="9.1796875" defaultRowHeight="14.5" x14ac:dyDescent="0.35"/>
  <cols>
    <col min="1" max="1" width="2.7265625" customWidth="1"/>
    <col min="2" max="2" width="11.453125" bestFit="1" customWidth="1"/>
    <col min="3" max="3" width="15.1796875" customWidth="1"/>
    <col min="4" max="10" width="2.54296875" customWidth="1"/>
    <col min="11" max="11" width="4.26953125" customWidth="1"/>
    <col min="17" max="62" width="13.54296875" customWidth="1"/>
    <col min="63" max="63" width="13.54296875" style="63" customWidth="1"/>
    <col min="64" max="64" width="13.54296875" customWidth="1"/>
    <col min="65" max="65" width="13.54296875" style="63" customWidth="1"/>
    <col min="66" max="66" width="13.54296875" customWidth="1"/>
    <col min="67" max="67" width="13.54296875" style="64" customWidth="1"/>
    <col min="68" max="80" width="13.54296875" customWidth="1"/>
  </cols>
  <sheetData>
    <row r="4" spans="2:80" x14ac:dyDescent="0.35">
      <c r="L4" s="1"/>
    </row>
    <row r="8" spans="2:80" x14ac:dyDescent="0.35">
      <c r="B8" s="5" t="s">
        <v>81</v>
      </c>
      <c r="L8" s="4" t="s">
        <v>82</v>
      </c>
      <c r="Q8" s="9" t="s">
        <v>441</v>
      </c>
      <c r="R8" s="9" t="s">
        <v>440</v>
      </c>
      <c r="S8" s="9" t="s">
        <v>439</v>
      </c>
      <c r="T8" s="9" t="s">
        <v>438</v>
      </c>
      <c r="U8" s="9" t="s">
        <v>435</v>
      </c>
      <c r="V8" s="9" t="s">
        <v>64</v>
      </c>
      <c r="W8" s="9" t="s">
        <v>315</v>
      </c>
      <c r="X8" s="9" t="s">
        <v>319</v>
      </c>
      <c r="Y8" s="9" t="s">
        <v>320</v>
      </c>
      <c r="Z8" s="9" t="s">
        <v>321</v>
      </c>
      <c r="AA8" s="9" t="s">
        <v>322</v>
      </c>
      <c r="AB8" s="9" t="s">
        <v>323</v>
      </c>
      <c r="AC8" s="9" t="s">
        <v>324</v>
      </c>
      <c r="AD8" s="9" t="s">
        <v>325</v>
      </c>
      <c r="AE8" s="9" t="s">
        <v>326</v>
      </c>
      <c r="AF8" s="9" t="s">
        <v>327</v>
      </c>
      <c r="AG8" s="9" t="s">
        <v>328</v>
      </c>
      <c r="AH8" s="9" t="s">
        <v>329</v>
      </c>
      <c r="AI8" s="9" t="s">
        <v>330</v>
      </c>
      <c r="AJ8" s="9" t="s">
        <v>331</v>
      </c>
      <c r="AK8" s="9" t="s">
        <v>332</v>
      </c>
      <c r="AL8" s="9" t="s">
        <v>333</v>
      </c>
      <c r="AM8" s="9" t="s">
        <v>334</v>
      </c>
      <c r="AN8" s="9" t="s">
        <v>335</v>
      </c>
      <c r="AO8" s="9" t="s">
        <v>336</v>
      </c>
      <c r="AP8" s="9" t="s">
        <v>337</v>
      </c>
      <c r="AQ8" s="9" t="s">
        <v>338</v>
      </c>
      <c r="AR8" s="9" t="s">
        <v>339</v>
      </c>
      <c r="AS8" s="9" t="s">
        <v>340</v>
      </c>
      <c r="AT8" s="9" t="s">
        <v>341</v>
      </c>
      <c r="AU8" s="9" t="s">
        <v>342</v>
      </c>
      <c r="AV8" s="9" t="s">
        <v>343</v>
      </c>
      <c r="AW8" s="9" t="s">
        <v>344</v>
      </c>
      <c r="AX8" s="9" t="s">
        <v>345</v>
      </c>
      <c r="AY8" s="9" t="s">
        <v>346</v>
      </c>
      <c r="AZ8" s="9" t="s">
        <v>347</v>
      </c>
      <c r="BA8" s="9" t="s">
        <v>348</v>
      </c>
      <c r="BB8" s="9" t="s">
        <v>349</v>
      </c>
      <c r="BC8" s="9" t="s">
        <v>350</v>
      </c>
      <c r="BD8" s="9" t="s">
        <v>351</v>
      </c>
      <c r="BE8" s="9" t="s">
        <v>352</v>
      </c>
      <c r="BF8" s="9" t="s">
        <v>353</v>
      </c>
      <c r="BG8" s="9" t="s">
        <v>354</v>
      </c>
      <c r="BH8" s="9" t="s">
        <v>355</v>
      </c>
      <c r="BI8" s="9" t="s">
        <v>356</v>
      </c>
      <c r="BJ8" s="9" t="s">
        <v>357</v>
      </c>
      <c r="BK8" s="65" t="s">
        <v>358</v>
      </c>
      <c r="BL8" s="9" t="s">
        <v>359</v>
      </c>
      <c r="BM8" s="65" t="s">
        <v>360</v>
      </c>
      <c r="BN8" s="9" t="s">
        <v>361</v>
      </c>
      <c r="BO8" s="65" t="s">
        <v>362</v>
      </c>
      <c r="BP8" s="9" t="s">
        <v>363</v>
      </c>
      <c r="BQ8" s="9" t="s">
        <v>364</v>
      </c>
      <c r="BR8" s="9" t="s">
        <v>365</v>
      </c>
      <c r="BS8" s="9" t="s">
        <v>366</v>
      </c>
      <c r="BT8" s="9" t="s">
        <v>367</v>
      </c>
      <c r="BU8" s="9" t="s">
        <v>368</v>
      </c>
      <c r="BV8" s="9" t="s">
        <v>369</v>
      </c>
      <c r="BW8" s="9" t="s">
        <v>370</v>
      </c>
      <c r="BX8" s="9" t="s">
        <v>371</v>
      </c>
      <c r="BY8" s="9" t="s">
        <v>372</v>
      </c>
      <c r="BZ8" s="9" t="s">
        <v>373</v>
      </c>
      <c r="CA8" s="9" t="s">
        <v>374</v>
      </c>
      <c r="CB8" s="9" t="s">
        <v>375</v>
      </c>
    </row>
    <row r="9" spans="2:80" x14ac:dyDescent="0.35">
      <c r="B9" s="2" t="s">
        <v>83</v>
      </c>
      <c r="L9" s="2" t="s">
        <v>84</v>
      </c>
      <c r="Q9" s="18">
        <f t="shared" ref="Q9" si="0">Q26+Q42</f>
        <v>16726.1939585</v>
      </c>
      <c r="R9" s="18">
        <f t="shared" ref="R9:BA9" si="1">R26+R42</f>
        <v>17191.382314639999</v>
      </c>
      <c r="S9" s="18">
        <f t="shared" si="1"/>
        <v>16447.036</v>
      </c>
      <c r="T9" s="18">
        <f t="shared" si="1"/>
        <v>16993.858</v>
      </c>
      <c r="U9" s="18">
        <f t="shared" si="1"/>
        <v>16970.285</v>
      </c>
      <c r="V9" s="18">
        <f t="shared" si="1"/>
        <v>16501.734</v>
      </c>
      <c r="W9" s="18">
        <f t="shared" si="1"/>
        <v>16482.475999999999</v>
      </c>
      <c r="X9" s="18">
        <f t="shared" si="1"/>
        <v>15516.509000000002</v>
      </c>
      <c r="Y9" s="18">
        <f t="shared" si="1"/>
        <v>14402.344000000001</v>
      </c>
      <c r="Z9" s="18">
        <f t="shared" si="1"/>
        <v>13243.786</v>
      </c>
      <c r="AA9" s="18">
        <f t="shared" si="1"/>
        <v>11736.992</v>
      </c>
      <c r="AB9" s="18">
        <f t="shared" si="1"/>
        <v>11906.343000000001</v>
      </c>
      <c r="AC9" s="18">
        <f t="shared" si="1"/>
        <v>12814.135999999999</v>
      </c>
      <c r="AD9" s="18">
        <f t="shared" si="1"/>
        <v>12820.828</v>
      </c>
      <c r="AE9" s="18">
        <f t="shared" si="1"/>
        <v>14759.813000000002</v>
      </c>
      <c r="AF9" s="18">
        <f t="shared" si="1"/>
        <v>15624.827000000001</v>
      </c>
      <c r="AG9" s="18">
        <f t="shared" si="1"/>
        <v>15298.446</v>
      </c>
      <c r="AH9" s="18">
        <f t="shared" si="1"/>
        <v>14804.19</v>
      </c>
      <c r="AI9" s="18">
        <f t="shared" si="1"/>
        <v>14192.851999999999</v>
      </c>
      <c r="AJ9" s="18">
        <f t="shared" si="1"/>
        <v>13735.205</v>
      </c>
      <c r="AK9" s="18">
        <f t="shared" si="1"/>
        <v>13312.8</v>
      </c>
      <c r="AL9" s="18">
        <f t="shared" si="1"/>
        <v>10556.414000000001</v>
      </c>
      <c r="AM9" s="18">
        <f t="shared" si="1"/>
        <v>10240.733</v>
      </c>
      <c r="AN9" s="18">
        <f t="shared" si="1"/>
        <v>9889.1730000000007</v>
      </c>
      <c r="AO9" s="18">
        <f t="shared" si="1"/>
        <v>10005.647999999999</v>
      </c>
      <c r="AP9" s="18">
        <f t="shared" si="1"/>
        <v>8890.0139999999992</v>
      </c>
      <c r="AQ9" s="18">
        <f t="shared" si="1"/>
        <v>8466.7800000000007</v>
      </c>
      <c r="AR9" s="18">
        <f t="shared" si="1"/>
        <v>8085.26</v>
      </c>
      <c r="AS9" s="18">
        <f t="shared" si="1"/>
        <v>8404.3549999999996</v>
      </c>
      <c r="AT9" s="18">
        <f t="shared" si="1"/>
        <v>8315.1080000000002</v>
      </c>
      <c r="AU9" s="18">
        <f t="shared" si="1"/>
        <v>8753</v>
      </c>
      <c r="AV9" s="18">
        <f t="shared" si="1"/>
        <v>9544</v>
      </c>
      <c r="AW9" s="18">
        <f t="shared" si="1"/>
        <v>10369</v>
      </c>
      <c r="AX9" s="18">
        <f t="shared" si="1"/>
        <v>11131.065000000001</v>
      </c>
      <c r="AY9" s="18">
        <f t="shared" si="1"/>
        <v>9860.0949999999993</v>
      </c>
      <c r="AZ9" s="18">
        <f t="shared" si="1"/>
        <v>10328.490999999998</v>
      </c>
      <c r="BA9" s="18">
        <f t="shared" si="1"/>
        <v>9976.646999999999</v>
      </c>
      <c r="BB9" s="18">
        <f t="shared" ref="BB9:CB9" si="2">BB26+BB42</f>
        <v>10438.386</v>
      </c>
      <c r="BC9" s="18">
        <f t="shared" si="2"/>
        <v>10263.683000000001</v>
      </c>
      <c r="BD9" s="18">
        <f t="shared" si="2"/>
        <v>10466.726999999999</v>
      </c>
      <c r="BE9" s="18">
        <f t="shared" si="2"/>
        <v>10638.448</v>
      </c>
      <c r="BF9" s="18">
        <f t="shared" si="2"/>
        <v>10397.870000000001</v>
      </c>
      <c r="BG9" s="18">
        <f t="shared" si="2"/>
        <v>10355.234999999999</v>
      </c>
      <c r="BH9" s="18">
        <f t="shared" si="2"/>
        <v>8980.65</v>
      </c>
      <c r="BI9" s="18">
        <f t="shared" si="2"/>
        <v>9034.0910000000003</v>
      </c>
      <c r="BJ9" s="18">
        <f t="shared" si="2"/>
        <v>9404.6709999999985</v>
      </c>
      <c r="BK9" s="69">
        <f t="shared" si="2"/>
        <v>10454.147999999999</v>
      </c>
      <c r="BL9" s="18">
        <f t="shared" si="2"/>
        <v>10491.333000000001</v>
      </c>
      <c r="BM9" s="69">
        <f t="shared" si="2"/>
        <v>10655.141</v>
      </c>
      <c r="BN9" s="18">
        <f t="shared" si="2"/>
        <v>9632.7489999999998</v>
      </c>
      <c r="BO9" s="69">
        <f t="shared" si="2"/>
        <v>9195.9259999999995</v>
      </c>
      <c r="BP9" s="18">
        <f t="shared" si="2"/>
        <v>9021.2049999999999</v>
      </c>
      <c r="BQ9" s="18">
        <f t="shared" si="2"/>
        <v>9064.6470000000008</v>
      </c>
      <c r="BR9" s="18">
        <f t="shared" si="2"/>
        <v>8793.8159999999989</v>
      </c>
      <c r="BS9" s="18">
        <f t="shared" si="2"/>
        <v>8601.3429999999989</v>
      </c>
      <c r="BT9" s="18">
        <f t="shared" si="2"/>
        <v>8566.905999999999</v>
      </c>
      <c r="BU9" s="18">
        <f t="shared" si="2"/>
        <v>9093.3510000000006</v>
      </c>
      <c r="BV9" s="18">
        <f t="shared" si="2"/>
        <v>7680.7460000000001</v>
      </c>
      <c r="BW9" s="18">
        <f t="shared" si="2"/>
        <v>7684.7030000000004</v>
      </c>
      <c r="BX9" s="18">
        <f t="shared" si="2"/>
        <v>6951.8360000000002</v>
      </c>
      <c r="BY9" s="18">
        <f t="shared" si="2"/>
        <v>7131.8649999999998</v>
      </c>
      <c r="BZ9" s="18">
        <f t="shared" si="2"/>
        <v>4624.3970000000008</v>
      </c>
      <c r="CA9" s="18">
        <f t="shared" si="2"/>
        <v>4733.8270000000002</v>
      </c>
      <c r="CB9" s="18">
        <f t="shared" si="2"/>
        <v>5007.8089999999993</v>
      </c>
    </row>
    <row r="10" spans="2:80" x14ac:dyDescent="0.35">
      <c r="B10" s="41" t="s">
        <v>85</v>
      </c>
      <c r="C10" s="33"/>
      <c r="D10" s="33"/>
      <c r="E10" s="33"/>
      <c r="F10" s="33"/>
      <c r="G10" s="33"/>
      <c r="H10" s="33"/>
      <c r="I10" s="33"/>
      <c r="J10" s="33"/>
      <c r="K10" s="33"/>
      <c r="L10" s="41" t="s">
        <v>87</v>
      </c>
      <c r="M10" s="33"/>
      <c r="N10" s="33"/>
      <c r="O10" s="33"/>
      <c r="P10" s="33"/>
      <c r="Q10" s="33"/>
      <c r="R10" s="33"/>
      <c r="S10" s="33"/>
      <c r="T10" s="33"/>
      <c r="U10" s="33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1"/>
      <c r="BL10" s="70"/>
      <c r="BM10" s="71"/>
      <c r="BN10" s="70"/>
      <c r="BO10" s="72"/>
      <c r="BP10" s="70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</row>
    <row r="11" spans="2:80" x14ac:dyDescent="0.35">
      <c r="B11" s="3" t="s">
        <v>89</v>
      </c>
      <c r="L11" s="3" t="s">
        <v>102</v>
      </c>
      <c r="Q11" s="12">
        <v>323.928</v>
      </c>
      <c r="R11" s="12">
        <v>523.14099999999996</v>
      </c>
      <c r="S11" s="12">
        <v>253.11799999999999</v>
      </c>
      <c r="T11" s="12">
        <v>286.45499999999998</v>
      </c>
      <c r="U11" s="12">
        <v>169.035</v>
      </c>
      <c r="V11" s="12">
        <v>149.173</v>
      </c>
      <c r="W11" s="12">
        <v>394.06599999999997</v>
      </c>
      <c r="X11" s="12">
        <v>135.23599999999999</v>
      </c>
      <c r="Y11" s="12">
        <v>486.25799999999998</v>
      </c>
      <c r="Z11" s="12">
        <v>1043.3579999999999</v>
      </c>
      <c r="AA11" s="12">
        <v>760.26900000000001</v>
      </c>
      <c r="AB11" s="12">
        <v>404.71300000000002</v>
      </c>
      <c r="AC11" s="12">
        <v>662.83</v>
      </c>
      <c r="AD11" s="12">
        <v>498.75400000000002</v>
      </c>
      <c r="AE11" s="12">
        <v>415.892</v>
      </c>
      <c r="AF11" s="12">
        <v>659.02700000000004</v>
      </c>
      <c r="AG11" s="12">
        <v>1645.425</v>
      </c>
      <c r="AH11" s="12">
        <v>1259.4649999999999</v>
      </c>
      <c r="AI11" s="12">
        <v>996.48500000000001</v>
      </c>
      <c r="AJ11" s="12">
        <v>1880.6379999999999</v>
      </c>
      <c r="AK11" s="12">
        <v>826.18700000000001</v>
      </c>
      <c r="AL11" s="12">
        <v>690.44</v>
      </c>
      <c r="AM11" s="12">
        <v>615.32100000000003</v>
      </c>
      <c r="AN11" s="12">
        <v>532.44600000000003</v>
      </c>
      <c r="AO11" s="12">
        <v>1026.8620000000001</v>
      </c>
      <c r="AP11" s="12">
        <v>602.20500000000004</v>
      </c>
      <c r="AQ11" s="12">
        <v>568.71100000000001</v>
      </c>
      <c r="AR11" s="12">
        <v>386.11</v>
      </c>
      <c r="AS11" s="12">
        <v>562.20699999999999</v>
      </c>
      <c r="AT11" s="12">
        <v>483.67899999999997</v>
      </c>
      <c r="AU11" s="12">
        <v>607</v>
      </c>
      <c r="AV11" s="12">
        <v>967</v>
      </c>
      <c r="AW11" s="12">
        <v>1072</v>
      </c>
      <c r="AX11" s="12">
        <v>2452.895</v>
      </c>
      <c r="AY11" s="12">
        <v>1622.9169999999999</v>
      </c>
      <c r="AZ11" s="12">
        <v>1956.2919999999999</v>
      </c>
      <c r="BA11" s="12">
        <v>1898.7729999999999</v>
      </c>
      <c r="BB11" s="12">
        <v>1942.277</v>
      </c>
      <c r="BC11" s="12">
        <v>2450.393</v>
      </c>
      <c r="BD11" s="12">
        <v>2125.5500000000002</v>
      </c>
      <c r="BE11" s="12">
        <v>1635.6469999999999</v>
      </c>
      <c r="BF11" s="12">
        <v>1629.3</v>
      </c>
      <c r="BG11" s="12">
        <v>1162.0899999999999</v>
      </c>
      <c r="BH11" s="12">
        <v>865.97299999999996</v>
      </c>
      <c r="BI11" s="12">
        <v>775.55100000000004</v>
      </c>
      <c r="BJ11" s="12">
        <v>1050.557</v>
      </c>
      <c r="BK11" s="12">
        <v>983.27499999999998</v>
      </c>
      <c r="BL11" s="12">
        <v>1314.624</v>
      </c>
      <c r="BM11" s="12">
        <v>1230.287</v>
      </c>
      <c r="BN11" s="12">
        <v>1302.673</v>
      </c>
      <c r="BO11" s="12">
        <v>1643.472</v>
      </c>
      <c r="BP11" s="12">
        <v>1797.616</v>
      </c>
      <c r="BQ11" s="12">
        <v>1955.8579999999999</v>
      </c>
      <c r="BR11" s="12">
        <v>1159.8489999999999</v>
      </c>
      <c r="BS11" s="12">
        <v>1517.99</v>
      </c>
      <c r="BT11" s="12">
        <v>1439.077</v>
      </c>
      <c r="BU11" s="12">
        <v>1382.4079999999999</v>
      </c>
      <c r="BV11" s="12">
        <v>162.34100000000001</v>
      </c>
      <c r="BW11" s="12">
        <v>183.744</v>
      </c>
      <c r="BX11" s="12">
        <v>166.12200000000001</v>
      </c>
      <c r="BY11" s="12">
        <v>169.33</v>
      </c>
      <c r="BZ11" s="12">
        <v>586.26800000000003</v>
      </c>
      <c r="CA11" s="12">
        <v>356.024</v>
      </c>
      <c r="CB11" s="12">
        <v>637.73400000000004</v>
      </c>
    </row>
    <row r="12" spans="2:80" x14ac:dyDescent="0.35">
      <c r="B12" s="3" t="s">
        <v>90</v>
      </c>
      <c r="L12" s="3" t="s">
        <v>103</v>
      </c>
      <c r="Q12" s="12">
        <v>315.90100000000001</v>
      </c>
      <c r="R12" s="12">
        <v>381.78800000000001</v>
      </c>
      <c r="S12" s="12">
        <v>419.29199999999997</v>
      </c>
      <c r="T12" s="12">
        <v>500.875</v>
      </c>
      <c r="U12" s="12">
        <v>404.113</v>
      </c>
      <c r="V12" s="12">
        <v>345.31299999999999</v>
      </c>
      <c r="W12" s="12">
        <v>335.75299999999999</v>
      </c>
      <c r="X12" s="12">
        <v>314.05799999999999</v>
      </c>
      <c r="Y12" s="12">
        <v>39.542999999999999</v>
      </c>
      <c r="Z12" s="12">
        <v>89.942999999999998</v>
      </c>
      <c r="AA12" s="12">
        <v>291.96899999999999</v>
      </c>
      <c r="AB12" s="12">
        <v>535.53800000000001</v>
      </c>
      <c r="AC12" s="12">
        <v>628.34299999999996</v>
      </c>
      <c r="AD12" s="12">
        <v>399.62400000000002</v>
      </c>
      <c r="AE12" s="12">
        <v>1379.269</v>
      </c>
      <c r="AF12" s="12">
        <v>1133.502</v>
      </c>
      <c r="AG12" s="12">
        <v>953.76199999999994</v>
      </c>
      <c r="AH12" s="12">
        <v>973.21100000000001</v>
      </c>
      <c r="AI12" s="12">
        <v>798.298</v>
      </c>
      <c r="AJ12" s="12">
        <v>354.99400000000003</v>
      </c>
      <c r="AK12" s="12">
        <v>478.36399999999998</v>
      </c>
      <c r="AL12" s="12">
        <v>929.58199999999999</v>
      </c>
      <c r="AM12" s="12">
        <v>1153.4649999999999</v>
      </c>
      <c r="AN12" s="12">
        <v>1270.607</v>
      </c>
      <c r="AO12" s="12">
        <v>955.58900000000006</v>
      </c>
      <c r="AP12" s="12">
        <v>298.01</v>
      </c>
      <c r="AQ12" s="12">
        <v>111.517</v>
      </c>
      <c r="AR12" s="12">
        <v>121.762</v>
      </c>
      <c r="AS12" s="12">
        <v>431.233</v>
      </c>
      <c r="AT12" s="12">
        <v>374.488</v>
      </c>
      <c r="AU12" s="12">
        <v>397</v>
      </c>
      <c r="AV12" s="12">
        <v>435</v>
      </c>
      <c r="AW12" s="12">
        <v>492</v>
      </c>
      <c r="AX12" s="12">
        <v>192.941</v>
      </c>
      <c r="AY12" s="12">
        <v>93.742999999999995</v>
      </c>
      <c r="AZ12" s="12">
        <v>40.512999999999998</v>
      </c>
      <c r="BA12" s="12">
        <v>296.82400000000001</v>
      </c>
      <c r="BB12" s="12">
        <v>437.07</v>
      </c>
      <c r="BC12" s="12">
        <v>143.35499999999999</v>
      </c>
      <c r="BD12" s="12">
        <v>488.678</v>
      </c>
      <c r="BE12" s="12">
        <v>1155.617</v>
      </c>
      <c r="BF12" s="12">
        <v>955.26800000000003</v>
      </c>
      <c r="BG12" s="12">
        <v>1403.5139999999999</v>
      </c>
      <c r="BH12" s="12">
        <v>533.98099999999999</v>
      </c>
      <c r="BI12" s="12">
        <v>585.02800000000002</v>
      </c>
      <c r="BJ12" s="12">
        <v>662.22699999999998</v>
      </c>
      <c r="BK12" s="12">
        <v>719.39099999999996</v>
      </c>
      <c r="BL12" s="12">
        <v>722.44500000000005</v>
      </c>
      <c r="BM12" s="12">
        <v>1009.068</v>
      </c>
      <c r="BN12" s="12">
        <v>163.17599999999999</v>
      </c>
      <c r="BO12" s="12">
        <v>313.43099999999998</v>
      </c>
      <c r="BP12" s="12">
        <v>21.9</v>
      </c>
      <c r="BQ12" s="12">
        <v>22.606000000000002</v>
      </c>
      <c r="BR12" s="12">
        <v>457.87799999999999</v>
      </c>
      <c r="BS12" s="12">
        <v>31.879000000000001</v>
      </c>
      <c r="BT12" s="12">
        <v>37.802</v>
      </c>
      <c r="BU12" s="12">
        <v>40.44</v>
      </c>
      <c r="BV12" s="12">
        <v>483.80599999999998</v>
      </c>
      <c r="BW12" s="12">
        <v>416.78300000000002</v>
      </c>
      <c r="BX12" s="12">
        <v>214.90600000000001</v>
      </c>
      <c r="BY12" s="12">
        <v>245.58500000000001</v>
      </c>
      <c r="BZ12" s="12">
        <v>137.566</v>
      </c>
      <c r="CA12" s="12">
        <v>381.71499999999997</v>
      </c>
      <c r="CB12" s="12">
        <v>404.197</v>
      </c>
    </row>
    <row r="13" spans="2:80" x14ac:dyDescent="0.35">
      <c r="B13" s="3" t="s">
        <v>403</v>
      </c>
      <c r="L13" s="3" t="s">
        <v>404</v>
      </c>
      <c r="Q13" s="12" t="s">
        <v>36</v>
      </c>
      <c r="R13" s="12" t="s">
        <v>36</v>
      </c>
      <c r="S13" s="12" t="s">
        <v>36</v>
      </c>
      <c r="T13" s="12" t="s">
        <v>36</v>
      </c>
      <c r="U13" s="12" t="s">
        <v>36</v>
      </c>
      <c r="V13" s="12" t="s">
        <v>36</v>
      </c>
      <c r="W13" s="12" t="s">
        <v>36</v>
      </c>
      <c r="X13" s="12" t="s">
        <v>36</v>
      </c>
      <c r="Y13" s="12" t="s">
        <v>36</v>
      </c>
      <c r="Z13" s="12" t="s">
        <v>36</v>
      </c>
      <c r="AA13" s="12" t="s">
        <v>36</v>
      </c>
      <c r="AB13" s="12" t="s">
        <v>36</v>
      </c>
      <c r="AC13" s="12" t="s">
        <v>36</v>
      </c>
      <c r="AD13" s="12" t="s">
        <v>36</v>
      </c>
      <c r="AE13" s="12" t="s">
        <v>36</v>
      </c>
      <c r="AF13" s="12">
        <v>446.94200000000001</v>
      </c>
      <c r="AG13" s="12" t="s">
        <v>36</v>
      </c>
      <c r="AH13" s="12" t="s">
        <v>36</v>
      </c>
      <c r="AI13" s="12" t="s">
        <v>36</v>
      </c>
      <c r="AJ13" s="12" t="s">
        <v>36</v>
      </c>
      <c r="AK13" s="12" t="s">
        <v>36</v>
      </c>
      <c r="AL13" s="12" t="s">
        <v>36</v>
      </c>
      <c r="AM13" s="12" t="s">
        <v>36</v>
      </c>
      <c r="AN13" s="12" t="s">
        <v>36</v>
      </c>
      <c r="AO13" s="12" t="s">
        <v>36</v>
      </c>
      <c r="AP13" s="12" t="s">
        <v>36</v>
      </c>
      <c r="AQ13" s="12" t="s">
        <v>36</v>
      </c>
      <c r="AR13" s="12" t="s">
        <v>36</v>
      </c>
      <c r="AS13" s="12" t="s">
        <v>36</v>
      </c>
      <c r="AT13" s="12" t="s">
        <v>36</v>
      </c>
      <c r="AU13" s="12" t="s">
        <v>36</v>
      </c>
      <c r="AV13" s="12" t="s">
        <v>36</v>
      </c>
      <c r="AW13" s="12" t="s">
        <v>36</v>
      </c>
      <c r="AX13" s="12" t="s">
        <v>416</v>
      </c>
      <c r="AY13" s="12" t="s">
        <v>416</v>
      </c>
      <c r="AZ13" s="12" t="s">
        <v>416</v>
      </c>
      <c r="BA13" s="12" t="s">
        <v>416</v>
      </c>
      <c r="BB13" s="12" t="s">
        <v>416</v>
      </c>
      <c r="BC13" s="12" t="s">
        <v>416</v>
      </c>
      <c r="BD13" s="12" t="s">
        <v>416</v>
      </c>
      <c r="BE13" s="12" t="s">
        <v>416</v>
      </c>
      <c r="BF13" s="12" t="s">
        <v>416</v>
      </c>
      <c r="BG13" s="12" t="s">
        <v>416</v>
      </c>
      <c r="BH13" s="12" t="s">
        <v>416</v>
      </c>
      <c r="BI13" s="12" t="s">
        <v>416</v>
      </c>
      <c r="BJ13" s="12" t="s">
        <v>416</v>
      </c>
      <c r="BK13" s="12" t="s">
        <v>416</v>
      </c>
      <c r="BL13" s="12"/>
      <c r="BM13" s="12" t="s">
        <v>416</v>
      </c>
      <c r="BN13" s="12" t="s">
        <v>416</v>
      </c>
      <c r="BO13" s="12" t="s">
        <v>416</v>
      </c>
      <c r="BP13" s="12" t="s">
        <v>416</v>
      </c>
      <c r="BQ13" s="12" t="s">
        <v>416</v>
      </c>
      <c r="BR13" s="12" t="s">
        <v>416</v>
      </c>
      <c r="BS13" s="12" t="s">
        <v>416</v>
      </c>
      <c r="BT13" s="12" t="s">
        <v>416</v>
      </c>
      <c r="BU13" s="12" t="s">
        <v>416</v>
      </c>
      <c r="BV13" s="12" t="s">
        <v>416</v>
      </c>
      <c r="BW13" s="12" t="s">
        <v>416</v>
      </c>
      <c r="BX13" s="12" t="s">
        <v>416</v>
      </c>
      <c r="BY13" s="12" t="s">
        <v>416</v>
      </c>
      <c r="BZ13" s="12" t="s">
        <v>36</v>
      </c>
      <c r="CA13" s="12" t="s">
        <v>36</v>
      </c>
      <c r="CB13" s="12" t="s">
        <v>36</v>
      </c>
    </row>
    <row r="14" spans="2:80" x14ac:dyDescent="0.35">
      <c r="B14" s="3" t="s">
        <v>91</v>
      </c>
      <c r="L14" s="3" t="s">
        <v>104</v>
      </c>
      <c r="Q14" s="12" t="s">
        <v>36</v>
      </c>
      <c r="R14" s="12" t="s">
        <v>36</v>
      </c>
      <c r="S14" s="12" t="s">
        <v>36</v>
      </c>
      <c r="T14" s="12" t="s">
        <v>36</v>
      </c>
      <c r="U14" s="12" t="s">
        <v>36</v>
      </c>
      <c r="V14" s="12" t="s">
        <v>36</v>
      </c>
      <c r="W14" s="12" t="s">
        <v>36</v>
      </c>
      <c r="X14" s="12" t="s">
        <v>36</v>
      </c>
      <c r="Y14" s="12">
        <v>251.82</v>
      </c>
      <c r="Z14" s="12">
        <v>210.523</v>
      </c>
      <c r="AA14" s="12" t="s">
        <v>36</v>
      </c>
      <c r="AB14" s="12">
        <v>265.19200000000001</v>
      </c>
      <c r="AC14" s="12">
        <v>355.76900000000001</v>
      </c>
      <c r="AD14" s="12">
        <v>372.66800000000001</v>
      </c>
      <c r="AE14" s="12">
        <v>786.90099999999995</v>
      </c>
      <c r="AF14" s="12">
        <v>1059.579</v>
      </c>
      <c r="AG14" s="12">
        <v>304.92</v>
      </c>
      <c r="AH14" s="12">
        <v>535.60199999999998</v>
      </c>
      <c r="AI14" s="12">
        <v>405.411</v>
      </c>
      <c r="AJ14" s="12">
        <v>352.66199999999998</v>
      </c>
      <c r="AK14" s="12">
        <v>133.39099999999999</v>
      </c>
      <c r="AL14" s="12" t="s">
        <v>36</v>
      </c>
      <c r="AM14" s="12" t="s">
        <v>36</v>
      </c>
      <c r="AN14" s="12" t="s">
        <v>36</v>
      </c>
      <c r="AO14" s="12" t="s">
        <v>36</v>
      </c>
      <c r="AP14" s="12" t="s">
        <v>36</v>
      </c>
      <c r="AQ14" s="12" t="s">
        <v>36</v>
      </c>
      <c r="AR14" s="12" t="s">
        <v>36</v>
      </c>
      <c r="AS14" s="12" t="s">
        <v>36</v>
      </c>
      <c r="AT14" s="12" t="s">
        <v>36</v>
      </c>
      <c r="AU14" s="12" t="s">
        <v>36</v>
      </c>
      <c r="AV14" s="12" t="s">
        <v>36</v>
      </c>
      <c r="AW14" s="12">
        <v>59</v>
      </c>
      <c r="AX14" s="12">
        <v>7</v>
      </c>
      <c r="AY14" s="12">
        <v>61.786000000000001</v>
      </c>
      <c r="AZ14" s="12">
        <v>59.959000000000003</v>
      </c>
      <c r="BA14" s="12">
        <v>58.31</v>
      </c>
      <c r="BB14" s="12">
        <v>56.731999999999999</v>
      </c>
      <c r="BC14" s="12">
        <v>7</v>
      </c>
      <c r="BD14" s="12">
        <v>7</v>
      </c>
      <c r="BE14" s="12">
        <v>88.417000000000002</v>
      </c>
      <c r="BF14" s="12">
        <v>161.869</v>
      </c>
      <c r="BG14" s="12">
        <v>7</v>
      </c>
      <c r="BH14" s="12">
        <v>7</v>
      </c>
      <c r="BI14" s="12">
        <v>7</v>
      </c>
      <c r="BJ14" s="12">
        <v>63.137</v>
      </c>
      <c r="BK14" s="12">
        <v>69.602999999999994</v>
      </c>
      <c r="BL14" s="12">
        <v>89.036000000000001</v>
      </c>
      <c r="BM14" s="12">
        <v>8.5540000000000003</v>
      </c>
      <c r="BN14" s="12">
        <v>106</v>
      </c>
      <c r="BO14" s="12" t="s">
        <v>416</v>
      </c>
      <c r="BP14" s="12" t="s">
        <v>416</v>
      </c>
      <c r="BQ14" s="12" t="s">
        <v>416</v>
      </c>
      <c r="BR14" s="12">
        <v>150.01499999999999</v>
      </c>
      <c r="BS14" s="12">
        <v>39.466999999999999</v>
      </c>
      <c r="BT14" s="12">
        <v>19.210999999999999</v>
      </c>
      <c r="BU14" s="12">
        <v>18.82</v>
      </c>
      <c r="BV14" s="12">
        <v>16.678000000000001</v>
      </c>
      <c r="BW14" s="12">
        <v>13.199</v>
      </c>
      <c r="BX14" s="12">
        <v>13.576000000000001</v>
      </c>
      <c r="BY14" s="12">
        <v>176.697</v>
      </c>
      <c r="BZ14" s="12" t="s">
        <v>36</v>
      </c>
      <c r="CA14" s="12" t="s">
        <v>36</v>
      </c>
      <c r="CB14" s="12" t="s">
        <v>36</v>
      </c>
    </row>
    <row r="15" spans="2:80" x14ac:dyDescent="0.35">
      <c r="B15" s="3" t="s">
        <v>92</v>
      </c>
      <c r="L15" s="3" t="s">
        <v>105</v>
      </c>
      <c r="Q15" s="12">
        <v>825.19600000000003</v>
      </c>
      <c r="R15" s="12">
        <v>1044.7329999999999</v>
      </c>
      <c r="S15" s="12">
        <v>841.24199999999996</v>
      </c>
      <c r="T15" s="12">
        <v>1036.653</v>
      </c>
      <c r="U15" s="12">
        <v>887.73400000000004</v>
      </c>
      <c r="V15" s="12">
        <v>951.33699999999999</v>
      </c>
      <c r="W15" s="12">
        <v>1091.8520000000001</v>
      </c>
      <c r="X15" s="12">
        <v>956.47900000000004</v>
      </c>
      <c r="Y15" s="12">
        <v>850.68299999999999</v>
      </c>
      <c r="Z15" s="12">
        <v>638.86400000000003</v>
      </c>
      <c r="AA15" s="12">
        <v>717.40800000000002</v>
      </c>
      <c r="AB15" s="12">
        <v>542.80399999999997</v>
      </c>
      <c r="AC15" s="12">
        <v>739.69899999999996</v>
      </c>
      <c r="AD15" s="12">
        <v>790.91099999999994</v>
      </c>
      <c r="AE15" s="12">
        <v>536.14200000000005</v>
      </c>
      <c r="AF15" s="12">
        <v>791.84100000000001</v>
      </c>
      <c r="AG15" s="12">
        <v>1229.53</v>
      </c>
      <c r="AH15" s="12">
        <v>1177.9860000000001</v>
      </c>
      <c r="AI15" s="12">
        <v>1282.289</v>
      </c>
      <c r="AJ15" s="12">
        <v>824.72799999999995</v>
      </c>
      <c r="AK15" s="12">
        <v>853.32799999999997</v>
      </c>
      <c r="AL15" s="12">
        <v>1055.2809999999999</v>
      </c>
      <c r="AM15" s="12">
        <v>922.95299999999997</v>
      </c>
      <c r="AN15" s="12">
        <v>1011.877</v>
      </c>
      <c r="AO15" s="12">
        <v>936.47799999999995</v>
      </c>
      <c r="AP15" s="12">
        <v>961.75599999999997</v>
      </c>
      <c r="AQ15" s="12">
        <v>859.92100000000005</v>
      </c>
      <c r="AR15" s="12">
        <v>822.76199999999994</v>
      </c>
      <c r="AS15" s="12">
        <v>760.23699999999997</v>
      </c>
      <c r="AT15" s="12">
        <v>680.649</v>
      </c>
      <c r="AU15" s="12">
        <v>763</v>
      </c>
      <c r="AV15" s="12">
        <v>514</v>
      </c>
      <c r="AW15" s="12">
        <v>463</v>
      </c>
      <c r="AX15" s="12">
        <v>478.78899999999999</v>
      </c>
      <c r="AY15" s="12">
        <v>450.738</v>
      </c>
      <c r="AZ15" s="12">
        <v>447.83</v>
      </c>
      <c r="BA15" s="12">
        <v>352.28399999999999</v>
      </c>
      <c r="BB15" s="12">
        <v>532.27700000000004</v>
      </c>
      <c r="BC15" s="12">
        <v>466.82600000000002</v>
      </c>
      <c r="BD15" s="12">
        <v>463.74</v>
      </c>
      <c r="BE15" s="12">
        <v>324.82100000000003</v>
      </c>
      <c r="BF15" s="12">
        <v>368.947</v>
      </c>
      <c r="BG15" s="12">
        <v>353.37700000000001</v>
      </c>
      <c r="BH15" s="12">
        <v>359.77600000000001</v>
      </c>
      <c r="BI15" s="12">
        <v>325.66500000000002</v>
      </c>
      <c r="BJ15" s="12">
        <v>380.97800000000001</v>
      </c>
      <c r="BK15" s="12">
        <v>379.23099999999999</v>
      </c>
      <c r="BL15" s="12">
        <v>376.48500000000001</v>
      </c>
      <c r="BM15" s="12">
        <v>354.13400000000001</v>
      </c>
      <c r="BN15" s="12">
        <v>326.63400000000001</v>
      </c>
      <c r="BO15" s="12">
        <v>281.08699999999999</v>
      </c>
      <c r="BP15" s="12">
        <v>260.52800000000002</v>
      </c>
      <c r="BQ15" s="12">
        <v>303.05399999999997</v>
      </c>
      <c r="BR15" s="12">
        <v>317.05799999999999</v>
      </c>
      <c r="BS15" s="12">
        <v>250.46</v>
      </c>
      <c r="BT15" s="12">
        <v>317.97899999999998</v>
      </c>
      <c r="BU15" s="12">
        <v>519.30799999999999</v>
      </c>
      <c r="BV15" s="12">
        <v>553.16499999999996</v>
      </c>
      <c r="BW15" s="12">
        <v>533.91200000000003</v>
      </c>
      <c r="BX15" s="12">
        <v>326.625</v>
      </c>
      <c r="BY15" s="12">
        <v>344.92700000000002</v>
      </c>
      <c r="BZ15" s="12">
        <v>379.22</v>
      </c>
      <c r="CA15" s="12">
        <v>339.89800000000002</v>
      </c>
      <c r="CB15" s="12">
        <v>354.28899999999999</v>
      </c>
    </row>
    <row r="16" spans="2:80" x14ac:dyDescent="0.35">
      <c r="B16" s="3" t="s">
        <v>93</v>
      </c>
      <c r="L16" s="3" t="s">
        <v>106</v>
      </c>
      <c r="Q16" s="12">
        <v>397.21600000000001</v>
      </c>
      <c r="R16" s="12">
        <v>438.95800000000003</v>
      </c>
      <c r="S16" s="12">
        <v>392.03399999999999</v>
      </c>
      <c r="T16" s="12">
        <v>408.745</v>
      </c>
      <c r="U16" s="12">
        <v>438.86500000000001</v>
      </c>
      <c r="V16" s="12">
        <v>419.73899999999998</v>
      </c>
      <c r="W16" s="12">
        <v>368.71800000000002</v>
      </c>
      <c r="X16" s="12">
        <v>293.089</v>
      </c>
      <c r="Y16" s="12">
        <v>269.58499999999998</v>
      </c>
      <c r="Z16" s="12">
        <v>239.001</v>
      </c>
      <c r="AA16" s="12">
        <v>212.81399999999999</v>
      </c>
      <c r="AB16" s="12">
        <v>188.33600000000001</v>
      </c>
      <c r="AC16" s="12">
        <v>195.63800000000001</v>
      </c>
      <c r="AD16" s="12">
        <v>199.71700000000001</v>
      </c>
      <c r="AE16" s="12">
        <v>218.16900000000001</v>
      </c>
      <c r="AF16" s="12">
        <v>215.78</v>
      </c>
      <c r="AG16" s="12">
        <v>199.21299999999999</v>
      </c>
      <c r="AH16" s="12">
        <v>194.63499999999999</v>
      </c>
      <c r="AI16" s="12">
        <v>191.24299999999999</v>
      </c>
      <c r="AJ16" s="12">
        <v>187.00700000000001</v>
      </c>
      <c r="AK16" s="12">
        <v>180.14099999999999</v>
      </c>
      <c r="AL16" s="12">
        <v>203.38300000000001</v>
      </c>
      <c r="AM16" s="12">
        <v>205.65899999999999</v>
      </c>
      <c r="AN16" s="12">
        <v>180.91399999999999</v>
      </c>
      <c r="AO16" s="12">
        <v>178.49100000000001</v>
      </c>
      <c r="AP16" s="12">
        <v>193.93199999999999</v>
      </c>
      <c r="AQ16" s="12">
        <v>208.10599999999999</v>
      </c>
      <c r="AR16" s="12">
        <v>188.03399999999999</v>
      </c>
      <c r="AS16" s="12">
        <v>182.58799999999999</v>
      </c>
      <c r="AT16" s="12">
        <v>181.11600000000001</v>
      </c>
      <c r="AU16" s="12">
        <v>187</v>
      </c>
      <c r="AV16" s="12">
        <v>185</v>
      </c>
      <c r="AW16" s="12">
        <v>199</v>
      </c>
      <c r="AX16" s="12">
        <v>180.768</v>
      </c>
      <c r="AY16" s="12">
        <v>168.52500000000001</v>
      </c>
      <c r="AZ16" s="12">
        <v>162.47300000000001</v>
      </c>
      <c r="BA16" s="12">
        <v>138.68199999999999</v>
      </c>
      <c r="BB16" s="12">
        <v>136.59899999999999</v>
      </c>
      <c r="BC16" s="12">
        <v>147.72900000000001</v>
      </c>
      <c r="BD16" s="12">
        <v>127.396</v>
      </c>
      <c r="BE16" s="12">
        <v>117.14400000000001</v>
      </c>
      <c r="BF16" s="12">
        <v>135.34200000000001</v>
      </c>
      <c r="BG16" s="12">
        <v>148.21600000000001</v>
      </c>
      <c r="BH16" s="12">
        <v>139.09100000000001</v>
      </c>
      <c r="BI16" s="12">
        <v>138.03899999999999</v>
      </c>
      <c r="BJ16" s="12">
        <v>152.59800000000001</v>
      </c>
      <c r="BK16" s="12">
        <v>150.149</v>
      </c>
      <c r="BL16" s="12">
        <v>144.26499999999999</v>
      </c>
      <c r="BM16" s="12">
        <v>151.023</v>
      </c>
      <c r="BN16" s="12">
        <v>147.36000000000001</v>
      </c>
      <c r="BO16" s="12">
        <v>141.74600000000001</v>
      </c>
      <c r="BP16" s="12">
        <v>166.029</v>
      </c>
      <c r="BQ16" s="12">
        <v>170.99</v>
      </c>
      <c r="BR16" s="12">
        <v>157.095</v>
      </c>
      <c r="BS16" s="12">
        <v>166.672</v>
      </c>
      <c r="BT16" s="12">
        <v>153.51599999999999</v>
      </c>
      <c r="BU16" s="12">
        <v>137.959</v>
      </c>
      <c r="BV16" s="12">
        <v>195.15600000000001</v>
      </c>
      <c r="BW16" s="12">
        <v>231.21299999999999</v>
      </c>
      <c r="BX16" s="12">
        <v>181.86500000000001</v>
      </c>
      <c r="BY16" s="12">
        <v>188.16399999999999</v>
      </c>
      <c r="BZ16" s="12">
        <v>159.642</v>
      </c>
      <c r="CA16" s="12">
        <v>143.114</v>
      </c>
      <c r="CB16" s="12">
        <v>186.22200000000001</v>
      </c>
    </row>
    <row r="17" spans="2:80" x14ac:dyDescent="0.35">
      <c r="B17" s="3" t="s">
        <v>88</v>
      </c>
      <c r="L17" s="3" t="s">
        <v>101</v>
      </c>
      <c r="Q17" s="12">
        <v>165.15700000000001</v>
      </c>
      <c r="R17" s="12">
        <v>231.15799999999999</v>
      </c>
      <c r="S17" s="12">
        <v>131.27199999999999</v>
      </c>
      <c r="T17" s="12">
        <v>156.494</v>
      </c>
      <c r="U17" s="12">
        <v>195.17500000000001</v>
      </c>
      <c r="V17" s="12">
        <v>226.90700000000001</v>
      </c>
      <c r="W17" s="12">
        <v>227.42500000000001</v>
      </c>
      <c r="X17" s="12">
        <v>225.44499999999999</v>
      </c>
      <c r="Y17" s="12">
        <v>176.39099999999999</v>
      </c>
      <c r="Z17" s="12">
        <v>157.67699999999999</v>
      </c>
      <c r="AA17" s="12">
        <v>265.35700000000003</v>
      </c>
      <c r="AB17" s="12">
        <v>364.702</v>
      </c>
      <c r="AC17" s="12">
        <v>186.95500000000001</v>
      </c>
      <c r="AD17" s="12">
        <v>240.37100000000001</v>
      </c>
      <c r="AE17" s="12">
        <v>238.50299999999999</v>
      </c>
      <c r="AF17" s="12">
        <v>205.227</v>
      </c>
      <c r="AG17" s="12">
        <v>309.67399999999998</v>
      </c>
      <c r="AH17" s="12">
        <v>298.41000000000003</v>
      </c>
      <c r="AI17" s="12">
        <v>350.887</v>
      </c>
      <c r="AJ17" s="12">
        <v>278.33800000000002</v>
      </c>
      <c r="AK17" s="12">
        <v>360.79599999999999</v>
      </c>
      <c r="AL17" s="12">
        <v>331.31700000000001</v>
      </c>
      <c r="AM17" s="12">
        <v>117.337</v>
      </c>
      <c r="AN17" s="12">
        <v>117.33799999999999</v>
      </c>
      <c r="AO17" s="12">
        <v>83.21</v>
      </c>
      <c r="AP17" s="12">
        <v>74.117000000000004</v>
      </c>
      <c r="AQ17" s="12">
        <v>57.329000000000001</v>
      </c>
      <c r="AR17" s="12">
        <v>121.72499999999999</v>
      </c>
      <c r="AS17" s="12">
        <v>27.286999999999999</v>
      </c>
      <c r="AT17" s="12">
        <v>50.128</v>
      </c>
      <c r="AU17" s="12">
        <v>45</v>
      </c>
      <c r="AV17" s="12">
        <v>42</v>
      </c>
      <c r="AW17" s="12">
        <v>58</v>
      </c>
      <c r="AX17" s="12">
        <v>93.593999999999994</v>
      </c>
      <c r="AY17" s="12">
        <v>101.64700000000001</v>
      </c>
      <c r="AZ17" s="12">
        <v>74.572999999999993</v>
      </c>
      <c r="BA17" s="12">
        <v>81.245000000000005</v>
      </c>
      <c r="BB17" s="12">
        <v>60.648000000000003</v>
      </c>
      <c r="BC17" s="12">
        <v>30.936</v>
      </c>
      <c r="BD17" s="12">
        <v>62.615000000000002</v>
      </c>
      <c r="BE17" s="12">
        <v>52.124000000000002</v>
      </c>
      <c r="BF17" s="12" t="s">
        <v>36</v>
      </c>
      <c r="BG17" s="12" t="s">
        <v>36</v>
      </c>
      <c r="BH17" s="12" t="s">
        <v>36</v>
      </c>
      <c r="BI17" s="12" t="s">
        <v>36</v>
      </c>
      <c r="BJ17" s="12" t="s">
        <v>36</v>
      </c>
      <c r="BK17" s="12">
        <v>191.471</v>
      </c>
      <c r="BL17" s="12" t="s">
        <v>416</v>
      </c>
      <c r="BM17" s="12">
        <v>212.99799999999999</v>
      </c>
      <c r="BN17" s="12">
        <v>135.66</v>
      </c>
      <c r="BO17" s="12">
        <v>117.64400000000001</v>
      </c>
      <c r="BP17" s="12" t="s">
        <v>416</v>
      </c>
      <c r="BQ17" s="12">
        <v>88.143000000000001</v>
      </c>
      <c r="BR17" s="12">
        <v>112.971</v>
      </c>
      <c r="BS17" s="12">
        <v>101.699</v>
      </c>
      <c r="BT17" s="12">
        <v>85.239000000000004</v>
      </c>
      <c r="BU17" s="12">
        <v>86.125</v>
      </c>
      <c r="BV17" s="12" t="s">
        <v>36</v>
      </c>
      <c r="BW17" s="12">
        <v>66.543000000000006</v>
      </c>
      <c r="BX17" s="12" t="s">
        <v>36</v>
      </c>
      <c r="BY17" s="12" t="s">
        <v>416</v>
      </c>
      <c r="BZ17" s="12" t="s">
        <v>36</v>
      </c>
      <c r="CA17" s="12" t="s">
        <v>36</v>
      </c>
      <c r="CB17" s="12" t="s">
        <v>36</v>
      </c>
    </row>
    <row r="18" spans="2:80" x14ac:dyDescent="0.35">
      <c r="B18" s="3" t="s">
        <v>94</v>
      </c>
      <c r="L18" s="3" t="s">
        <v>101</v>
      </c>
      <c r="Q18" s="12" t="s">
        <v>36</v>
      </c>
      <c r="R18" s="12" t="s">
        <v>36</v>
      </c>
      <c r="S18" s="12" t="s">
        <v>36</v>
      </c>
      <c r="T18" s="12" t="s">
        <v>36</v>
      </c>
      <c r="U18" s="12" t="s">
        <v>36</v>
      </c>
      <c r="V18" s="12" t="s">
        <v>36</v>
      </c>
      <c r="W18" s="12" t="s">
        <v>36</v>
      </c>
      <c r="X18" s="12" t="s">
        <v>36</v>
      </c>
      <c r="Y18" s="12" t="s">
        <v>36</v>
      </c>
      <c r="Z18" s="12" t="s">
        <v>36</v>
      </c>
      <c r="AA18" s="12" t="s">
        <v>36</v>
      </c>
      <c r="AB18" s="12" t="s">
        <v>36</v>
      </c>
      <c r="AC18" s="12" t="s">
        <v>36</v>
      </c>
      <c r="AD18" s="12" t="s">
        <v>36</v>
      </c>
      <c r="AE18" s="12" t="s">
        <v>36</v>
      </c>
      <c r="AF18" s="12" t="s">
        <v>36</v>
      </c>
      <c r="AG18" s="12" t="s">
        <v>36</v>
      </c>
      <c r="AH18" s="12" t="s">
        <v>36</v>
      </c>
      <c r="AI18" s="12" t="s">
        <v>36</v>
      </c>
      <c r="AJ18" s="12" t="s">
        <v>36</v>
      </c>
      <c r="AK18" s="12" t="s">
        <v>36</v>
      </c>
      <c r="AL18" s="12" t="s">
        <v>36</v>
      </c>
      <c r="AM18" s="12" t="s">
        <v>36</v>
      </c>
      <c r="AN18" s="12" t="s">
        <v>36</v>
      </c>
      <c r="AO18" s="12" t="s">
        <v>36</v>
      </c>
      <c r="AP18" s="12" t="s">
        <v>36</v>
      </c>
      <c r="AQ18" s="12" t="s">
        <v>36</v>
      </c>
      <c r="AR18" s="12" t="s">
        <v>36</v>
      </c>
      <c r="AS18" s="12" t="s">
        <v>36</v>
      </c>
      <c r="AT18" s="12" t="s">
        <v>36</v>
      </c>
      <c r="AU18" s="12" t="s">
        <v>416</v>
      </c>
      <c r="AV18" s="12" t="s">
        <v>416</v>
      </c>
      <c r="AW18" s="12" t="s">
        <v>36</v>
      </c>
      <c r="AX18" s="12" t="s">
        <v>416</v>
      </c>
      <c r="AY18" s="12" t="s">
        <v>416</v>
      </c>
      <c r="AZ18" s="12" t="s">
        <v>416</v>
      </c>
      <c r="BA18" s="12" t="s">
        <v>416</v>
      </c>
      <c r="BB18" s="12" t="s">
        <v>416</v>
      </c>
      <c r="BC18" s="12" t="s">
        <v>416</v>
      </c>
      <c r="BD18" s="12" t="s">
        <v>416</v>
      </c>
      <c r="BE18" s="12" t="s">
        <v>416</v>
      </c>
      <c r="BF18" s="12">
        <v>92.902000000000001</v>
      </c>
      <c r="BG18" s="12">
        <v>88.537999999999997</v>
      </c>
      <c r="BH18" s="12">
        <v>76.652000000000001</v>
      </c>
      <c r="BI18" s="12">
        <v>110.999</v>
      </c>
      <c r="BJ18" s="12">
        <v>151.04300000000001</v>
      </c>
      <c r="BK18" s="12" t="s">
        <v>416</v>
      </c>
      <c r="BL18" s="12">
        <v>178.673</v>
      </c>
      <c r="BM18" s="12" t="s">
        <v>416</v>
      </c>
      <c r="BN18" s="12" t="s">
        <v>416</v>
      </c>
      <c r="BO18" s="12" t="s">
        <v>416</v>
      </c>
      <c r="BP18" s="12">
        <v>115.247</v>
      </c>
      <c r="BQ18" s="12" t="s">
        <v>416</v>
      </c>
      <c r="BR18" s="12" t="s">
        <v>416</v>
      </c>
      <c r="BS18" s="12" t="s">
        <v>416</v>
      </c>
      <c r="BT18" s="12" t="s">
        <v>416</v>
      </c>
      <c r="BU18" s="12" t="s">
        <v>416</v>
      </c>
      <c r="BV18" s="12">
        <v>66.42</v>
      </c>
      <c r="BW18" s="12" t="s">
        <v>416</v>
      </c>
      <c r="BX18" s="12">
        <v>60.668999999999997</v>
      </c>
      <c r="BY18" s="12">
        <v>110.767</v>
      </c>
      <c r="BZ18" s="12">
        <v>74.552999999999997</v>
      </c>
      <c r="CA18" s="12">
        <v>85.628</v>
      </c>
      <c r="CB18" s="12">
        <v>71.302000000000007</v>
      </c>
    </row>
    <row r="19" spans="2:80" x14ac:dyDescent="0.35">
      <c r="B19" s="3" t="s">
        <v>95</v>
      </c>
      <c r="L19" s="3" t="s">
        <v>107</v>
      </c>
      <c r="Q19" s="12">
        <v>264.524</v>
      </c>
      <c r="R19" s="12">
        <v>277.56900000000002</v>
      </c>
      <c r="S19" s="12">
        <v>312.178</v>
      </c>
      <c r="T19" s="12">
        <v>319.303</v>
      </c>
      <c r="U19" s="12">
        <v>380.267</v>
      </c>
      <c r="V19" s="12">
        <v>394.30500000000001</v>
      </c>
      <c r="W19" s="12">
        <v>209.29599999999999</v>
      </c>
      <c r="X19" s="12">
        <v>166.274</v>
      </c>
      <c r="Y19" s="12">
        <v>191.184</v>
      </c>
      <c r="Z19" s="12" t="s">
        <v>36</v>
      </c>
      <c r="AA19" s="12" t="s">
        <v>36</v>
      </c>
      <c r="AB19" s="12" t="s">
        <v>36</v>
      </c>
      <c r="AC19" s="12" t="s">
        <v>36</v>
      </c>
      <c r="AD19" s="12" t="s">
        <v>36</v>
      </c>
      <c r="AE19" s="12" t="s">
        <v>36</v>
      </c>
      <c r="AF19" s="12" t="s">
        <v>36</v>
      </c>
      <c r="AG19" s="12" t="s">
        <v>36</v>
      </c>
      <c r="AH19" s="12" t="s">
        <v>36</v>
      </c>
      <c r="AI19" s="12" t="s">
        <v>36</v>
      </c>
      <c r="AJ19" s="12" t="s">
        <v>36</v>
      </c>
      <c r="AK19" s="12" t="s">
        <v>36</v>
      </c>
      <c r="AL19" s="12" t="s">
        <v>36</v>
      </c>
      <c r="AM19" s="12" t="s">
        <v>36</v>
      </c>
      <c r="AN19" s="12" t="s">
        <v>36</v>
      </c>
      <c r="AO19" s="12" t="s">
        <v>36</v>
      </c>
      <c r="AP19" s="12" t="s">
        <v>36</v>
      </c>
      <c r="AQ19" s="12" t="s">
        <v>36</v>
      </c>
      <c r="AR19" s="12" t="s">
        <v>36</v>
      </c>
      <c r="AS19" s="12" t="s">
        <v>36</v>
      </c>
      <c r="AT19" s="12" t="s">
        <v>36</v>
      </c>
      <c r="AU19" s="12" t="s">
        <v>36</v>
      </c>
      <c r="AV19" s="12" t="s">
        <v>416</v>
      </c>
      <c r="AW19" s="12" t="s">
        <v>36</v>
      </c>
      <c r="AX19" s="12" t="s">
        <v>416</v>
      </c>
      <c r="AY19" s="12" t="s">
        <v>416</v>
      </c>
      <c r="AZ19" s="12" t="s">
        <v>416</v>
      </c>
      <c r="BA19" s="12" t="s">
        <v>416</v>
      </c>
      <c r="BB19" s="12" t="s">
        <v>416</v>
      </c>
      <c r="BC19" s="12" t="s">
        <v>416</v>
      </c>
      <c r="BD19" s="12" t="s">
        <v>416</v>
      </c>
      <c r="BE19" s="12" t="s">
        <v>416</v>
      </c>
      <c r="BF19" s="12">
        <v>4.8170000000000002</v>
      </c>
      <c r="BG19" s="12">
        <v>4.7190000000000003</v>
      </c>
      <c r="BH19" s="12" t="s">
        <v>416</v>
      </c>
      <c r="BI19" s="12">
        <v>2.5750000000000002</v>
      </c>
      <c r="BJ19" s="12">
        <v>23.928000000000001</v>
      </c>
      <c r="BK19" s="12">
        <v>34.987000000000002</v>
      </c>
      <c r="BL19" s="12">
        <v>37.335000000000001</v>
      </c>
      <c r="BM19" s="12">
        <v>35.082000000000001</v>
      </c>
      <c r="BN19" s="12" t="s">
        <v>416</v>
      </c>
      <c r="BO19" s="12" t="s">
        <v>416</v>
      </c>
      <c r="BP19" s="12" t="s">
        <v>416</v>
      </c>
      <c r="BQ19" s="12" t="s">
        <v>416</v>
      </c>
      <c r="BR19" s="12" t="s">
        <v>416</v>
      </c>
      <c r="BS19" s="12">
        <v>1.9370000000000001</v>
      </c>
      <c r="BT19" s="12">
        <v>7.3070000000000004</v>
      </c>
      <c r="BU19" s="12">
        <v>50.429000000000002</v>
      </c>
      <c r="BV19" s="12">
        <v>181.28200000000001</v>
      </c>
      <c r="BW19" s="12">
        <v>194.50299999999999</v>
      </c>
      <c r="BX19" s="12">
        <v>226.72300000000001</v>
      </c>
      <c r="BY19" s="12">
        <v>237.91399999999999</v>
      </c>
      <c r="BZ19" s="12" t="s">
        <v>36</v>
      </c>
      <c r="CA19" s="12" t="s">
        <v>36</v>
      </c>
      <c r="CB19" s="12" t="s">
        <v>36</v>
      </c>
    </row>
    <row r="20" spans="2:80" x14ac:dyDescent="0.35">
      <c r="B20" s="3" t="s">
        <v>96</v>
      </c>
      <c r="L20" s="3" t="s">
        <v>108</v>
      </c>
      <c r="Q20" s="12">
        <v>431.13600000000002</v>
      </c>
      <c r="R20" s="12">
        <v>387.387</v>
      </c>
      <c r="S20" s="12">
        <v>338.86200000000002</v>
      </c>
      <c r="T20" s="12">
        <v>323.71800000000002</v>
      </c>
      <c r="U20" s="12">
        <v>302.65800000000002</v>
      </c>
      <c r="V20" s="12">
        <v>382.23200000000003</v>
      </c>
      <c r="W20" s="12">
        <v>361.46699999999998</v>
      </c>
      <c r="X20" s="12">
        <v>304.89100000000002</v>
      </c>
      <c r="Y20" s="12">
        <v>270.34199999999998</v>
      </c>
      <c r="Z20" s="12">
        <v>264.71600000000001</v>
      </c>
      <c r="AA20" s="12">
        <v>198.81299999999999</v>
      </c>
      <c r="AB20" s="12">
        <v>155.94499999999999</v>
      </c>
      <c r="AC20" s="12">
        <v>318.76900000000001</v>
      </c>
      <c r="AD20" s="12">
        <v>277.22199999999998</v>
      </c>
      <c r="AE20" s="12">
        <v>207.20699999999999</v>
      </c>
      <c r="AF20" s="12">
        <v>187.328</v>
      </c>
      <c r="AG20" s="12">
        <v>142.33799999999999</v>
      </c>
      <c r="AH20" s="12">
        <v>295.22000000000003</v>
      </c>
      <c r="AI20" s="12" t="s">
        <v>36</v>
      </c>
      <c r="AJ20" s="12" t="s">
        <v>36</v>
      </c>
      <c r="AK20" s="12">
        <v>68.394000000000005</v>
      </c>
      <c r="AL20" s="12" t="s">
        <v>36</v>
      </c>
      <c r="AM20" s="12" t="s">
        <v>36</v>
      </c>
      <c r="AN20" s="12" t="s">
        <v>36</v>
      </c>
      <c r="AO20" s="12" t="s">
        <v>36</v>
      </c>
      <c r="AP20" s="12" t="s">
        <v>36</v>
      </c>
      <c r="AQ20" s="12" t="s">
        <v>36</v>
      </c>
      <c r="AR20" s="12" t="s">
        <v>36</v>
      </c>
      <c r="AS20" s="12" t="s">
        <v>36</v>
      </c>
      <c r="AT20" s="12">
        <v>105.075</v>
      </c>
      <c r="AU20" s="12" t="s">
        <v>36</v>
      </c>
      <c r="AV20" s="12" t="s">
        <v>416</v>
      </c>
      <c r="AW20" s="12" t="s">
        <v>36</v>
      </c>
      <c r="AX20" s="12">
        <v>113.247</v>
      </c>
      <c r="AY20" s="12">
        <v>89.817999999999998</v>
      </c>
      <c r="AZ20" s="12">
        <v>88.096000000000004</v>
      </c>
      <c r="BA20" s="12">
        <v>99.555999999999997</v>
      </c>
      <c r="BB20" s="12">
        <v>81.444999999999993</v>
      </c>
      <c r="BC20" s="12">
        <v>79.171000000000006</v>
      </c>
      <c r="BD20" s="12">
        <v>108.16</v>
      </c>
      <c r="BE20" s="12">
        <v>80.655000000000001</v>
      </c>
      <c r="BF20" s="12">
        <v>83.739000000000004</v>
      </c>
      <c r="BG20" s="12">
        <v>89.506</v>
      </c>
      <c r="BH20" s="12">
        <v>61.097000000000001</v>
      </c>
      <c r="BI20" s="12">
        <v>62.328000000000003</v>
      </c>
      <c r="BJ20" s="12">
        <v>60.311</v>
      </c>
      <c r="BK20" s="12">
        <v>67.704999999999998</v>
      </c>
      <c r="BL20" s="12">
        <v>83.518000000000001</v>
      </c>
      <c r="BM20" s="12">
        <v>93.796999999999997</v>
      </c>
      <c r="BN20" s="12">
        <v>79.721000000000004</v>
      </c>
      <c r="BO20" s="12">
        <v>88.727000000000004</v>
      </c>
      <c r="BP20" s="12">
        <v>92.49</v>
      </c>
      <c r="BQ20" s="12">
        <v>123.003</v>
      </c>
      <c r="BR20" s="12">
        <v>94.474000000000004</v>
      </c>
      <c r="BS20" s="12">
        <v>109.098</v>
      </c>
      <c r="BT20" s="12">
        <v>114.29600000000001</v>
      </c>
      <c r="BU20" s="12">
        <v>124.72799999999999</v>
      </c>
      <c r="BV20" s="12">
        <v>95.893000000000001</v>
      </c>
      <c r="BW20" s="12">
        <v>108.24299999999999</v>
      </c>
      <c r="BX20" s="12">
        <v>109.95399999999999</v>
      </c>
      <c r="BY20" s="12">
        <v>123.801</v>
      </c>
      <c r="BZ20" s="12">
        <v>100.179</v>
      </c>
      <c r="CA20" s="12">
        <v>108.349</v>
      </c>
      <c r="CB20" s="12">
        <v>101.58</v>
      </c>
    </row>
    <row r="21" spans="2:80" x14ac:dyDescent="0.35">
      <c r="B21" s="3" t="s">
        <v>97</v>
      </c>
      <c r="L21" s="3" t="s">
        <v>109</v>
      </c>
      <c r="Q21" s="12">
        <v>0.81</v>
      </c>
      <c r="R21" s="12">
        <v>16.417999999999999</v>
      </c>
      <c r="S21" s="12">
        <v>4.069</v>
      </c>
      <c r="T21" s="12">
        <v>5.7830000000000004</v>
      </c>
      <c r="U21" s="12">
        <v>16.25</v>
      </c>
      <c r="V21" s="12">
        <v>22.981000000000002</v>
      </c>
      <c r="W21" s="12">
        <v>52.491</v>
      </c>
      <c r="X21" s="12">
        <v>11.256</v>
      </c>
      <c r="Y21" s="12">
        <v>4.9359999999999999</v>
      </c>
      <c r="Z21" s="12">
        <v>2.6019999999999999</v>
      </c>
      <c r="AA21" s="12" t="s">
        <v>36</v>
      </c>
      <c r="AB21" s="12">
        <v>17</v>
      </c>
      <c r="AC21" s="12">
        <v>12.526</v>
      </c>
      <c r="AD21" s="12" t="s">
        <v>36</v>
      </c>
      <c r="AE21" s="12" t="s">
        <v>36</v>
      </c>
      <c r="AF21" s="12" t="s">
        <v>36</v>
      </c>
      <c r="AG21" s="12">
        <v>3.5</v>
      </c>
      <c r="AH21" s="12" t="s">
        <v>36</v>
      </c>
      <c r="AI21" s="12">
        <v>1.964</v>
      </c>
      <c r="AJ21" s="12" t="s">
        <v>36</v>
      </c>
      <c r="AK21" s="12" t="s">
        <v>36</v>
      </c>
      <c r="AL21" s="12">
        <v>161.73500000000001</v>
      </c>
      <c r="AM21" s="12">
        <v>45.238</v>
      </c>
      <c r="AN21" s="12">
        <v>26.074000000000002</v>
      </c>
      <c r="AO21" s="12">
        <v>40.646999999999998</v>
      </c>
      <c r="AP21" s="12">
        <v>29.654</v>
      </c>
      <c r="AQ21" s="12" t="s">
        <v>36</v>
      </c>
      <c r="AR21" s="12" t="s">
        <v>36</v>
      </c>
      <c r="AS21" s="12">
        <v>3.8170000000000002</v>
      </c>
      <c r="AT21" s="12">
        <v>4.2519999999999998</v>
      </c>
      <c r="AU21" s="12" t="s">
        <v>36</v>
      </c>
      <c r="AV21" s="12" t="s">
        <v>416</v>
      </c>
      <c r="AW21" s="12">
        <v>2</v>
      </c>
      <c r="AX21" s="12">
        <v>38.701999999999998</v>
      </c>
      <c r="AY21" s="12">
        <v>4.09</v>
      </c>
      <c r="AZ21" s="12">
        <v>52.31</v>
      </c>
      <c r="BA21" s="12">
        <v>18.846</v>
      </c>
      <c r="BB21" s="12">
        <v>3.6360000000000001</v>
      </c>
      <c r="BC21" s="12" t="s">
        <v>416</v>
      </c>
      <c r="BD21" s="12">
        <v>9.5239999999999991</v>
      </c>
      <c r="BE21" s="12">
        <v>48.933999999999997</v>
      </c>
      <c r="BF21" s="12">
        <v>11.504</v>
      </c>
      <c r="BG21" s="12">
        <v>7.3339999999999996</v>
      </c>
      <c r="BH21" s="12">
        <v>12.734</v>
      </c>
      <c r="BI21" s="12">
        <v>10.696</v>
      </c>
      <c r="BJ21" s="12">
        <v>23.856000000000002</v>
      </c>
      <c r="BK21" s="12" t="s">
        <v>416</v>
      </c>
      <c r="BL21" s="12">
        <v>43.271999999999998</v>
      </c>
      <c r="BM21" s="12">
        <v>4.2130000000000001</v>
      </c>
      <c r="BN21" s="12" t="s">
        <v>416</v>
      </c>
      <c r="BO21" s="12" t="s">
        <v>416</v>
      </c>
      <c r="BP21" s="12" t="s">
        <v>416</v>
      </c>
      <c r="BQ21" s="12" t="s">
        <v>416</v>
      </c>
      <c r="BR21" s="12" t="s">
        <v>416</v>
      </c>
      <c r="BS21" s="12" t="s">
        <v>416</v>
      </c>
      <c r="BT21" s="12" t="s">
        <v>416</v>
      </c>
      <c r="BU21" s="12" t="s">
        <v>416</v>
      </c>
      <c r="BV21" s="12" t="s">
        <v>416</v>
      </c>
      <c r="BW21" s="12" t="s">
        <v>416</v>
      </c>
      <c r="BX21" s="12" t="s">
        <v>416</v>
      </c>
      <c r="BY21" s="12" t="s">
        <v>416</v>
      </c>
      <c r="BZ21" s="12" t="s">
        <v>36</v>
      </c>
      <c r="CA21" s="12" t="s">
        <v>36</v>
      </c>
      <c r="CB21" s="12" t="s">
        <v>36</v>
      </c>
    </row>
    <row r="22" spans="2:80" x14ac:dyDescent="0.35">
      <c r="B22" s="3" t="s">
        <v>427</v>
      </c>
      <c r="L22" s="3" t="s">
        <v>428</v>
      </c>
      <c r="Q22" s="12" t="s">
        <v>36</v>
      </c>
      <c r="R22" s="12" t="s">
        <v>36</v>
      </c>
      <c r="S22" s="12" t="s">
        <v>36</v>
      </c>
      <c r="T22" s="12" t="s">
        <v>36</v>
      </c>
      <c r="U22" s="12" t="s">
        <v>36</v>
      </c>
      <c r="V22" s="12" t="s">
        <v>36</v>
      </c>
      <c r="W22" s="12" t="s">
        <v>36</v>
      </c>
      <c r="X22" s="12" t="s">
        <v>36</v>
      </c>
      <c r="Y22" s="12" t="s">
        <v>36</v>
      </c>
      <c r="Z22" s="12" t="s">
        <v>36</v>
      </c>
      <c r="AA22" s="12" t="s">
        <v>36</v>
      </c>
      <c r="AB22" s="12" t="s">
        <v>36</v>
      </c>
      <c r="AC22" s="12" t="s">
        <v>36</v>
      </c>
      <c r="AD22" s="12" t="s">
        <v>36</v>
      </c>
      <c r="AE22" s="12" t="s">
        <v>36</v>
      </c>
      <c r="AF22" s="12" t="s">
        <v>36</v>
      </c>
      <c r="AG22" s="12" t="s">
        <v>36</v>
      </c>
      <c r="AH22" s="12" t="s">
        <v>36</v>
      </c>
      <c r="AI22" s="12" t="s">
        <v>36</v>
      </c>
      <c r="AJ22" s="12" t="s">
        <v>36</v>
      </c>
      <c r="AK22" s="12" t="s">
        <v>36</v>
      </c>
      <c r="AL22" s="12" t="s">
        <v>36</v>
      </c>
      <c r="AM22" s="12" t="s">
        <v>36</v>
      </c>
      <c r="AN22" s="12" t="s">
        <v>36</v>
      </c>
      <c r="AO22" s="12" t="s">
        <v>36</v>
      </c>
      <c r="AP22" s="12" t="s">
        <v>36</v>
      </c>
      <c r="AQ22" s="12" t="s">
        <v>36</v>
      </c>
      <c r="AR22" s="12" t="s">
        <v>36</v>
      </c>
      <c r="AS22" s="12" t="s">
        <v>36</v>
      </c>
      <c r="AT22" s="12" t="s">
        <v>36</v>
      </c>
      <c r="AU22" s="12" t="s">
        <v>36</v>
      </c>
      <c r="AV22" s="12" t="s">
        <v>36</v>
      </c>
      <c r="AW22" s="12" t="s">
        <v>36</v>
      </c>
      <c r="AX22" s="12" t="s">
        <v>36</v>
      </c>
      <c r="AY22" s="12" t="s">
        <v>36</v>
      </c>
      <c r="AZ22" s="12" t="s">
        <v>36</v>
      </c>
      <c r="BA22" s="12" t="s">
        <v>36</v>
      </c>
      <c r="BB22" s="12" t="s">
        <v>36</v>
      </c>
      <c r="BC22" s="12" t="s">
        <v>36</v>
      </c>
      <c r="BD22" s="12" t="s">
        <v>36</v>
      </c>
      <c r="BE22" s="12" t="s">
        <v>36</v>
      </c>
      <c r="BF22" s="12" t="s">
        <v>36</v>
      </c>
      <c r="BG22" s="12" t="s">
        <v>36</v>
      </c>
      <c r="BH22" s="12" t="s">
        <v>36</v>
      </c>
      <c r="BI22" s="12" t="s">
        <v>36</v>
      </c>
      <c r="BJ22" s="12" t="s">
        <v>36</v>
      </c>
      <c r="BK22" s="12" t="s">
        <v>36</v>
      </c>
      <c r="BL22" s="12" t="s">
        <v>36</v>
      </c>
      <c r="BM22" s="12" t="s">
        <v>36</v>
      </c>
      <c r="BN22" s="12" t="s">
        <v>36</v>
      </c>
      <c r="BO22" s="12" t="s">
        <v>36</v>
      </c>
      <c r="BP22" s="12" t="s">
        <v>36</v>
      </c>
      <c r="BQ22" s="12" t="s">
        <v>36</v>
      </c>
      <c r="BR22" s="12" t="s">
        <v>36</v>
      </c>
      <c r="BS22" s="12" t="s">
        <v>36</v>
      </c>
      <c r="BT22" s="12" t="s">
        <v>36</v>
      </c>
      <c r="BU22" s="12" t="s">
        <v>36</v>
      </c>
      <c r="BV22" s="12" t="s">
        <v>36</v>
      </c>
      <c r="BW22" s="12" t="s">
        <v>36</v>
      </c>
      <c r="BX22" s="12" t="s">
        <v>36</v>
      </c>
      <c r="BY22" s="12" t="s">
        <v>36</v>
      </c>
      <c r="BZ22" s="12">
        <v>90.781999999999996</v>
      </c>
      <c r="CA22" s="12">
        <v>114.10299999999999</v>
      </c>
      <c r="CB22" s="12">
        <v>125.93300000000001</v>
      </c>
    </row>
    <row r="23" spans="2:80" x14ac:dyDescent="0.35">
      <c r="B23" s="3" t="s">
        <v>98</v>
      </c>
      <c r="L23" s="3" t="s">
        <v>426</v>
      </c>
      <c r="Q23" s="12">
        <v>304.38499999999999</v>
      </c>
      <c r="R23" s="12">
        <v>237.94300000000001</v>
      </c>
      <c r="S23" s="12">
        <v>248.71600000000001</v>
      </c>
      <c r="T23" s="12">
        <v>241.15100000000001</v>
      </c>
      <c r="U23" s="12">
        <v>199.446</v>
      </c>
      <c r="V23" s="12">
        <v>195.44900000000001</v>
      </c>
      <c r="W23" s="12">
        <v>171.477</v>
      </c>
      <c r="X23" s="12">
        <v>234.81899999999999</v>
      </c>
      <c r="Y23" s="12">
        <v>147.30000000000001</v>
      </c>
      <c r="Z23" s="12">
        <v>121.53700000000001</v>
      </c>
      <c r="AA23" s="12">
        <v>123.53100000000001</v>
      </c>
      <c r="AB23" s="12">
        <v>139.172</v>
      </c>
      <c r="AC23" s="12">
        <v>144.822</v>
      </c>
      <c r="AD23" s="12">
        <v>115.49299999999999</v>
      </c>
      <c r="AE23" s="12">
        <v>120.20099999999999</v>
      </c>
      <c r="AF23" s="12">
        <v>172.386</v>
      </c>
      <c r="AG23" s="12">
        <v>139.01499999999999</v>
      </c>
      <c r="AH23" s="12">
        <v>153.374</v>
      </c>
      <c r="AI23" s="12">
        <v>380.17700000000002</v>
      </c>
      <c r="AJ23" s="12">
        <v>169.13499999999999</v>
      </c>
      <c r="AK23" s="12">
        <v>410.23399999999998</v>
      </c>
      <c r="AL23" s="12">
        <v>137.65799999999999</v>
      </c>
      <c r="AM23" s="12">
        <v>126.926</v>
      </c>
      <c r="AN23" s="12">
        <v>130.744</v>
      </c>
      <c r="AO23" s="12">
        <v>123.721</v>
      </c>
      <c r="AP23" s="12">
        <v>123.533</v>
      </c>
      <c r="AQ23" s="12">
        <v>137.333</v>
      </c>
      <c r="AR23" s="12">
        <v>129.93100000000001</v>
      </c>
      <c r="AS23" s="12">
        <v>113.345</v>
      </c>
      <c r="AT23" s="12">
        <v>69.385000000000005</v>
      </c>
      <c r="AU23" s="12">
        <v>164</v>
      </c>
      <c r="AV23" s="12">
        <v>195</v>
      </c>
      <c r="AW23" s="12">
        <v>117</v>
      </c>
      <c r="AX23" s="12">
        <v>40.744</v>
      </c>
      <c r="AY23" s="12">
        <v>53.93</v>
      </c>
      <c r="AZ23" s="12">
        <v>31.965</v>
      </c>
      <c r="BA23" s="12">
        <v>41.677999999999997</v>
      </c>
      <c r="BB23" s="12">
        <v>47.402999999999999</v>
      </c>
      <c r="BC23" s="12">
        <v>38.820999999999998</v>
      </c>
      <c r="BD23" s="12">
        <v>48.732999999999997</v>
      </c>
      <c r="BE23" s="12">
        <v>62.35</v>
      </c>
      <c r="BF23" s="12">
        <v>51.399000000000001</v>
      </c>
      <c r="BG23" s="12">
        <v>41.029000000000003</v>
      </c>
      <c r="BH23" s="12">
        <v>30.056000000000001</v>
      </c>
      <c r="BI23" s="12">
        <v>68.921000000000006</v>
      </c>
      <c r="BJ23" s="12">
        <v>27.318000000000001</v>
      </c>
      <c r="BK23" s="12">
        <v>40.81</v>
      </c>
      <c r="BL23" s="12">
        <v>41.92</v>
      </c>
      <c r="BM23" s="12">
        <v>39.146999999999998</v>
      </c>
      <c r="BN23" s="12">
        <v>41.337000000000003</v>
      </c>
      <c r="BO23" s="12">
        <v>73.424000000000007</v>
      </c>
      <c r="BP23" s="12">
        <v>84.751999999999995</v>
      </c>
      <c r="BQ23" s="12">
        <v>41.198</v>
      </c>
      <c r="BR23" s="12">
        <v>39.575000000000003</v>
      </c>
      <c r="BS23" s="12">
        <v>39.548999999999999</v>
      </c>
      <c r="BT23" s="12">
        <v>38.585000000000001</v>
      </c>
      <c r="BU23" s="12">
        <v>42.982999999999997</v>
      </c>
      <c r="BV23" s="12">
        <v>53.426000000000002</v>
      </c>
      <c r="BW23" s="12">
        <v>13.444000000000001</v>
      </c>
      <c r="BX23" s="12">
        <v>49.398000000000003</v>
      </c>
      <c r="BY23" s="12">
        <v>52.386000000000003</v>
      </c>
      <c r="BZ23" s="12">
        <v>62.079000000000001</v>
      </c>
      <c r="CA23" s="12">
        <v>67.995999999999995</v>
      </c>
      <c r="CB23" s="12">
        <v>84.454999999999998</v>
      </c>
    </row>
    <row r="24" spans="2:80" x14ac:dyDescent="0.35">
      <c r="B24" s="3" t="s">
        <v>99</v>
      </c>
      <c r="L24" s="3" t="s">
        <v>110</v>
      </c>
      <c r="Q24" s="12" t="s">
        <v>36</v>
      </c>
      <c r="R24" s="12" t="s">
        <v>36</v>
      </c>
      <c r="S24" s="12" t="s">
        <v>36</v>
      </c>
      <c r="T24" s="12" t="s">
        <v>36</v>
      </c>
      <c r="U24" s="12" t="s">
        <v>36</v>
      </c>
      <c r="V24" s="12" t="s">
        <v>36</v>
      </c>
      <c r="W24" s="12" t="s">
        <v>36</v>
      </c>
      <c r="X24" s="12" t="s">
        <v>36</v>
      </c>
      <c r="Y24" s="12" t="s">
        <v>36</v>
      </c>
      <c r="Z24" s="12" t="s">
        <v>36</v>
      </c>
      <c r="AA24" s="12" t="s">
        <v>36</v>
      </c>
      <c r="AB24" s="12" t="s">
        <v>36</v>
      </c>
      <c r="AC24" s="12" t="s">
        <v>36</v>
      </c>
      <c r="AD24" s="12" t="s">
        <v>36</v>
      </c>
      <c r="AE24" s="12" t="s">
        <v>36</v>
      </c>
      <c r="AF24" s="12" t="s">
        <v>36</v>
      </c>
      <c r="AG24" s="12" t="s">
        <v>36</v>
      </c>
      <c r="AH24" s="12" t="s">
        <v>36</v>
      </c>
      <c r="AI24" s="12" t="s">
        <v>36</v>
      </c>
      <c r="AJ24" s="12" t="s">
        <v>36</v>
      </c>
      <c r="AK24" s="12" t="s">
        <v>36</v>
      </c>
      <c r="AL24" s="12" t="s">
        <v>36</v>
      </c>
      <c r="AM24" s="12" t="s">
        <v>36</v>
      </c>
      <c r="AN24" s="12" t="s">
        <v>36</v>
      </c>
      <c r="AO24" s="12" t="s">
        <v>36</v>
      </c>
      <c r="AP24" s="12" t="s">
        <v>36</v>
      </c>
      <c r="AQ24" s="12" t="s">
        <v>36</v>
      </c>
      <c r="AR24" s="12" t="s">
        <v>36</v>
      </c>
      <c r="AS24" s="12" t="s">
        <v>36</v>
      </c>
      <c r="AT24" s="12" t="s">
        <v>36</v>
      </c>
      <c r="AU24" s="12" t="s">
        <v>36</v>
      </c>
      <c r="AV24" s="12" t="s">
        <v>417</v>
      </c>
      <c r="AW24" s="12" t="s">
        <v>36</v>
      </c>
      <c r="AX24" s="12" t="s">
        <v>416</v>
      </c>
      <c r="AY24" s="12" t="s">
        <v>416</v>
      </c>
      <c r="AZ24" s="12" t="s">
        <v>416</v>
      </c>
      <c r="BA24" s="12" t="s">
        <v>416</v>
      </c>
      <c r="BB24" s="12" t="s">
        <v>416</v>
      </c>
      <c r="BC24" s="12" t="s">
        <v>416</v>
      </c>
      <c r="BD24" s="12" t="s">
        <v>416</v>
      </c>
      <c r="BE24" s="12" t="s">
        <v>416</v>
      </c>
      <c r="BF24" s="12">
        <v>6.6719999999999997</v>
      </c>
      <c r="BG24" s="12">
        <v>6.6719999999999997</v>
      </c>
      <c r="BH24" s="12">
        <v>8.1739999999999995</v>
      </c>
      <c r="BI24" s="12">
        <v>8.1739999999999995</v>
      </c>
      <c r="BJ24" s="12" t="s">
        <v>416</v>
      </c>
      <c r="BK24" s="12" t="s">
        <v>416</v>
      </c>
      <c r="BL24" s="12" t="s">
        <v>416</v>
      </c>
      <c r="BM24" s="12" t="s">
        <v>416</v>
      </c>
      <c r="BN24" s="12" t="s">
        <v>416</v>
      </c>
      <c r="BO24" s="12" t="s">
        <v>416</v>
      </c>
      <c r="BP24" s="12" t="s">
        <v>416</v>
      </c>
      <c r="BQ24" s="12" t="s">
        <v>416</v>
      </c>
      <c r="BR24" s="12" t="s">
        <v>416</v>
      </c>
      <c r="BS24" s="12" t="s">
        <v>416</v>
      </c>
      <c r="BT24" s="12" t="s">
        <v>416</v>
      </c>
      <c r="BU24" s="12" t="s">
        <v>416</v>
      </c>
      <c r="BV24" s="12" t="s">
        <v>416</v>
      </c>
      <c r="BW24" s="12" t="s">
        <v>416</v>
      </c>
      <c r="BX24" s="12" t="s">
        <v>416</v>
      </c>
      <c r="BY24" s="12" t="s">
        <v>416</v>
      </c>
      <c r="BZ24" s="12" t="s">
        <v>36</v>
      </c>
      <c r="CA24" s="12" t="s">
        <v>36</v>
      </c>
      <c r="CB24" s="12" t="s">
        <v>36</v>
      </c>
    </row>
    <row r="25" spans="2:80" x14ac:dyDescent="0.35">
      <c r="B25" s="3" t="s">
        <v>100</v>
      </c>
      <c r="L25" s="3" t="s">
        <v>100</v>
      </c>
      <c r="Q25" s="12" t="s">
        <v>36</v>
      </c>
      <c r="R25" s="12" t="s">
        <v>36</v>
      </c>
      <c r="S25" s="12" t="s">
        <v>36</v>
      </c>
      <c r="T25" s="12" t="s">
        <v>36</v>
      </c>
      <c r="U25" s="12" t="s">
        <v>36</v>
      </c>
      <c r="V25" s="12" t="s">
        <v>36</v>
      </c>
      <c r="W25" s="12" t="s">
        <v>36</v>
      </c>
      <c r="X25" s="12" t="s">
        <v>36</v>
      </c>
      <c r="Y25" s="12" t="s">
        <v>36</v>
      </c>
      <c r="Z25" s="12" t="s">
        <v>36</v>
      </c>
      <c r="AA25" s="12" t="s">
        <v>36</v>
      </c>
      <c r="AB25" s="12" t="s">
        <v>36</v>
      </c>
      <c r="AC25" s="12" t="s">
        <v>36</v>
      </c>
      <c r="AD25" s="12" t="s">
        <v>36</v>
      </c>
      <c r="AE25" s="12" t="s">
        <v>36</v>
      </c>
      <c r="AF25" s="12" t="s">
        <v>36</v>
      </c>
      <c r="AG25" s="12" t="s">
        <v>36</v>
      </c>
      <c r="AH25" s="12" t="s">
        <v>36</v>
      </c>
      <c r="AI25" s="12" t="s">
        <v>36</v>
      </c>
      <c r="AJ25" s="12" t="s">
        <v>36</v>
      </c>
      <c r="AK25" s="12" t="s">
        <v>36</v>
      </c>
      <c r="AL25" s="12" t="s">
        <v>36</v>
      </c>
      <c r="AM25" s="12" t="s">
        <v>36</v>
      </c>
      <c r="AN25" s="12" t="s">
        <v>36</v>
      </c>
      <c r="AO25" s="12" t="s">
        <v>36</v>
      </c>
      <c r="AP25" s="12" t="s">
        <v>36</v>
      </c>
      <c r="AQ25" s="12" t="s">
        <v>36</v>
      </c>
      <c r="AR25" s="12" t="s">
        <v>36</v>
      </c>
      <c r="AS25" s="12" t="s">
        <v>36</v>
      </c>
      <c r="AT25" s="12" t="s">
        <v>36</v>
      </c>
      <c r="AU25" s="12" t="s">
        <v>36</v>
      </c>
      <c r="AV25" s="12" t="s">
        <v>416</v>
      </c>
      <c r="AW25" s="12" t="s">
        <v>36</v>
      </c>
      <c r="AX25" s="12" t="s">
        <v>416</v>
      </c>
      <c r="AY25" s="12" t="s">
        <v>416</v>
      </c>
      <c r="AZ25" s="12" t="s">
        <v>416</v>
      </c>
      <c r="BA25" s="12" t="s">
        <v>416</v>
      </c>
      <c r="BB25" s="12" t="s">
        <v>416</v>
      </c>
      <c r="BC25" s="12" t="s">
        <v>416</v>
      </c>
      <c r="BD25" s="12" t="s">
        <v>416</v>
      </c>
      <c r="BE25" s="12" t="s">
        <v>416</v>
      </c>
      <c r="BF25" s="12" t="s">
        <v>416</v>
      </c>
      <c r="BG25" s="12" t="s">
        <v>416</v>
      </c>
      <c r="BH25" s="12" t="s">
        <v>416</v>
      </c>
      <c r="BI25" s="12" t="s">
        <v>416</v>
      </c>
      <c r="BJ25" s="12" t="s">
        <v>416</v>
      </c>
      <c r="BK25" s="12" t="s">
        <v>36</v>
      </c>
      <c r="BL25" s="12" t="s">
        <v>416</v>
      </c>
      <c r="BM25" s="12" t="s">
        <v>416</v>
      </c>
      <c r="BN25" s="12" t="s">
        <v>416</v>
      </c>
      <c r="BO25" s="12" t="s">
        <v>416</v>
      </c>
      <c r="BP25" s="12" t="s">
        <v>416</v>
      </c>
      <c r="BQ25" s="12" t="s">
        <v>416</v>
      </c>
      <c r="BR25" s="12" t="s">
        <v>416</v>
      </c>
      <c r="BS25" s="12" t="s">
        <v>416</v>
      </c>
      <c r="BT25" s="12" t="s">
        <v>416</v>
      </c>
      <c r="BU25" s="12" t="s">
        <v>416</v>
      </c>
      <c r="BV25" s="12" t="s">
        <v>416</v>
      </c>
      <c r="BW25" s="12" t="s">
        <v>416</v>
      </c>
      <c r="BX25" s="12" t="s">
        <v>416</v>
      </c>
      <c r="BY25" s="12" t="s">
        <v>416</v>
      </c>
      <c r="BZ25" s="12" t="s">
        <v>36</v>
      </c>
      <c r="CA25" s="12" t="s">
        <v>36</v>
      </c>
      <c r="CB25" s="12" t="s">
        <v>36</v>
      </c>
    </row>
    <row r="26" spans="2:80" x14ac:dyDescent="0.35">
      <c r="B26" s="7" t="s">
        <v>131</v>
      </c>
      <c r="C26" s="6"/>
      <c r="D26" s="6"/>
      <c r="E26" s="6"/>
      <c r="F26" s="6"/>
      <c r="G26" s="6"/>
      <c r="H26" s="6"/>
      <c r="I26" s="6"/>
      <c r="J26" s="6"/>
      <c r="K26" s="6"/>
      <c r="L26" s="8" t="s">
        <v>86</v>
      </c>
      <c r="M26" s="6"/>
      <c r="N26" s="6"/>
      <c r="O26" s="6"/>
      <c r="P26" s="6"/>
      <c r="Q26" s="15">
        <f t="shared" ref="Q26" si="3">SUM(Q11:Q25)</f>
        <v>3028.2529999999997</v>
      </c>
      <c r="R26" s="15">
        <f t="shared" ref="R26:X26" si="4">SUM(R11:R25)</f>
        <v>3539.0950000000003</v>
      </c>
      <c r="S26" s="15">
        <f t="shared" si="4"/>
        <v>2940.7829999999999</v>
      </c>
      <c r="T26" s="15">
        <f t="shared" si="4"/>
        <v>3279.1769999999997</v>
      </c>
      <c r="U26" s="15">
        <f t="shared" si="4"/>
        <v>2993.5429999999997</v>
      </c>
      <c r="V26" s="15">
        <f t="shared" si="4"/>
        <v>3087.4360000000001</v>
      </c>
      <c r="W26" s="15">
        <f t="shared" si="4"/>
        <v>3212.5450000000001</v>
      </c>
      <c r="X26" s="15">
        <f t="shared" si="4"/>
        <v>2641.547</v>
      </c>
      <c r="Y26" s="15">
        <f t="shared" ref="Y26:CB26" si="5">SUM(Y11:Y25)</f>
        <v>2688.0420000000004</v>
      </c>
      <c r="Z26" s="15">
        <f t="shared" si="5"/>
        <v>2768.2209999999995</v>
      </c>
      <c r="AA26" s="15">
        <f t="shared" si="5"/>
        <v>2570.1610000000005</v>
      </c>
      <c r="AB26" s="15">
        <f t="shared" si="5"/>
        <v>2613.402</v>
      </c>
      <c r="AC26" s="15">
        <f t="shared" si="5"/>
        <v>3245.3509999999997</v>
      </c>
      <c r="AD26" s="15">
        <f t="shared" si="5"/>
        <v>2894.7599999999998</v>
      </c>
      <c r="AE26" s="15">
        <f t="shared" si="5"/>
        <v>3902.2839999999997</v>
      </c>
      <c r="AF26" s="15">
        <f t="shared" si="5"/>
        <v>4871.612000000001</v>
      </c>
      <c r="AG26" s="15">
        <f t="shared" si="5"/>
        <v>4927.3769999999995</v>
      </c>
      <c r="AH26" s="15">
        <f t="shared" si="5"/>
        <v>4887.9030000000002</v>
      </c>
      <c r="AI26" s="15">
        <f t="shared" si="5"/>
        <v>4406.7539999999999</v>
      </c>
      <c r="AJ26" s="15">
        <f t="shared" si="5"/>
        <v>4047.5020000000004</v>
      </c>
      <c r="AK26" s="15">
        <f t="shared" si="5"/>
        <v>3310.8349999999996</v>
      </c>
      <c r="AL26" s="15">
        <f t="shared" si="5"/>
        <v>3509.3959999999997</v>
      </c>
      <c r="AM26" s="15">
        <f t="shared" si="5"/>
        <v>3186.8989999999999</v>
      </c>
      <c r="AN26" s="15">
        <f t="shared" si="5"/>
        <v>3270.0000000000005</v>
      </c>
      <c r="AO26" s="15">
        <f t="shared" si="5"/>
        <v>3344.998</v>
      </c>
      <c r="AP26" s="15">
        <f t="shared" si="5"/>
        <v>2283.2069999999999</v>
      </c>
      <c r="AQ26" s="15">
        <f t="shared" si="5"/>
        <v>1942.9170000000001</v>
      </c>
      <c r="AR26" s="15">
        <f t="shared" si="5"/>
        <v>1770.3240000000001</v>
      </c>
      <c r="AS26" s="15">
        <f t="shared" si="5"/>
        <v>2080.7139999999999</v>
      </c>
      <c r="AT26" s="15">
        <f t="shared" si="5"/>
        <v>1948.7719999999997</v>
      </c>
      <c r="AU26" s="15">
        <f t="shared" si="5"/>
        <v>2163</v>
      </c>
      <c r="AV26" s="15">
        <f t="shared" si="5"/>
        <v>2338</v>
      </c>
      <c r="AW26" s="15">
        <f t="shared" si="5"/>
        <v>2462</v>
      </c>
      <c r="AX26" s="15">
        <f t="shared" si="5"/>
        <v>3598.68</v>
      </c>
      <c r="AY26" s="15">
        <f t="shared" si="5"/>
        <v>2647.194</v>
      </c>
      <c r="AZ26" s="15">
        <f t="shared" si="5"/>
        <v>2914.0109999999995</v>
      </c>
      <c r="BA26" s="15">
        <f t="shared" si="5"/>
        <v>2986.1979999999994</v>
      </c>
      <c r="BB26" s="15">
        <f t="shared" si="5"/>
        <v>3298.0870000000004</v>
      </c>
      <c r="BC26" s="15">
        <f t="shared" si="5"/>
        <v>3364.2309999999998</v>
      </c>
      <c r="BD26" s="15">
        <f t="shared" si="5"/>
        <v>3441.3959999999997</v>
      </c>
      <c r="BE26" s="15">
        <f t="shared" si="5"/>
        <v>3565.7089999999998</v>
      </c>
      <c r="BF26" s="15">
        <f t="shared" si="5"/>
        <v>3501.7590000000005</v>
      </c>
      <c r="BG26" s="15">
        <f t="shared" si="5"/>
        <v>3311.9949999999994</v>
      </c>
      <c r="BH26" s="15">
        <f t="shared" si="5"/>
        <v>2094.5340000000001</v>
      </c>
      <c r="BI26" s="15">
        <f t="shared" si="5"/>
        <v>2094.9760000000001</v>
      </c>
      <c r="BJ26" s="15">
        <f t="shared" si="5"/>
        <v>2595.9530000000004</v>
      </c>
      <c r="BK26" s="15">
        <f t="shared" si="5"/>
        <v>2636.6219999999998</v>
      </c>
      <c r="BL26" s="15">
        <f>SUM(BL11:BL25)</f>
        <v>3031.5730000000003</v>
      </c>
      <c r="BM26" s="15">
        <f t="shared" si="5"/>
        <v>3138.3030000000003</v>
      </c>
      <c r="BN26" s="15">
        <f t="shared" si="5"/>
        <v>2302.5609999999997</v>
      </c>
      <c r="BO26" s="14">
        <f t="shared" si="5"/>
        <v>2659.5309999999999</v>
      </c>
      <c r="BP26" s="15">
        <f t="shared" si="5"/>
        <v>2538.5619999999994</v>
      </c>
      <c r="BQ26" s="15">
        <f t="shared" si="5"/>
        <v>2704.8519999999999</v>
      </c>
      <c r="BR26" s="15">
        <f t="shared" si="5"/>
        <v>2488.9149999999995</v>
      </c>
      <c r="BS26" s="15">
        <f t="shared" si="5"/>
        <v>2258.7509999999997</v>
      </c>
      <c r="BT26" s="15">
        <f t="shared" si="5"/>
        <v>2213.0119999999997</v>
      </c>
      <c r="BU26" s="15">
        <f t="shared" si="5"/>
        <v>2403.2000000000003</v>
      </c>
      <c r="BV26" s="15">
        <f t="shared" si="5"/>
        <v>1808.1669999999997</v>
      </c>
      <c r="BW26" s="15">
        <f t="shared" si="5"/>
        <v>1761.5839999999996</v>
      </c>
      <c r="BX26" s="15">
        <f t="shared" si="5"/>
        <v>1349.838</v>
      </c>
      <c r="BY26" s="15">
        <f t="shared" si="5"/>
        <v>1649.5709999999999</v>
      </c>
      <c r="BZ26" s="15">
        <f t="shared" si="5"/>
        <v>1590.2890000000002</v>
      </c>
      <c r="CA26" s="15">
        <f t="shared" si="5"/>
        <v>1596.8270000000002</v>
      </c>
      <c r="CB26" s="15">
        <f t="shared" si="5"/>
        <v>1965.7119999999998</v>
      </c>
    </row>
    <row r="27" spans="2:80" x14ac:dyDescent="0.35">
      <c r="B27" s="66"/>
      <c r="L27" s="2"/>
      <c r="V27" s="22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73"/>
      <c r="BL27" s="10"/>
      <c r="BM27" s="74"/>
      <c r="BN27" s="10"/>
      <c r="BO27" s="75"/>
      <c r="BP27" s="10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</row>
    <row r="28" spans="2:80" ht="7" customHeight="1" x14ac:dyDescent="0.35">
      <c r="B28" s="10"/>
      <c r="L28" s="10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73"/>
      <c r="BL28" s="10"/>
      <c r="BM28" s="74"/>
      <c r="BN28" s="10"/>
      <c r="BO28" s="75"/>
      <c r="BP28" s="10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</row>
    <row r="29" spans="2:80" x14ac:dyDescent="0.35">
      <c r="B29" s="42" t="s">
        <v>111</v>
      </c>
      <c r="C29" s="43"/>
      <c r="D29" s="43"/>
      <c r="E29" s="43"/>
      <c r="F29" s="43"/>
      <c r="G29" s="43"/>
      <c r="H29" s="43"/>
      <c r="I29" s="43"/>
      <c r="J29" s="43"/>
      <c r="K29" s="43"/>
      <c r="L29" s="42" t="s">
        <v>112</v>
      </c>
      <c r="M29" s="43"/>
      <c r="N29" s="43"/>
      <c r="O29" s="43"/>
      <c r="P29" s="43"/>
      <c r="Q29" s="43"/>
      <c r="R29" s="43"/>
      <c r="S29" s="43"/>
      <c r="T29" s="43"/>
      <c r="U29" s="43"/>
      <c r="V29" s="76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8"/>
      <c r="BL29" s="79"/>
      <c r="BM29" s="80"/>
      <c r="BN29" s="79"/>
      <c r="BO29" s="81"/>
      <c r="BP29" s="79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</row>
    <row r="30" spans="2:80" x14ac:dyDescent="0.35">
      <c r="B30" s="17" t="s">
        <v>113</v>
      </c>
      <c r="L30" s="17" t="s">
        <v>122</v>
      </c>
      <c r="Q30" s="12" t="s">
        <v>36</v>
      </c>
      <c r="R30" s="12" t="s">
        <v>36</v>
      </c>
      <c r="S30" s="12" t="s">
        <v>36</v>
      </c>
      <c r="T30" s="12" t="s">
        <v>36</v>
      </c>
      <c r="U30" s="12" t="s">
        <v>36</v>
      </c>
      <c r="V30" s="12" t="s">
        <v>36</v>
      </c>
      <c r="W30" s="12" t="s">
        <v>36</v>
      </c>
      <c r="X30" s="12" t="s">
        <v>36</v>
      </c>
      <c r="Y30" s="12">
        <v>0.16200000000000001</v>
      </c>
      <c r="Z30" s="12">
        <v>289</v>
      </c>
      <c r="AA30" s="12">
        <v>168</v>
      </c>
      <c r="AB30" s="12" t="s">
        <v>36</v>
      </c>
      <c r="AC30" s="12">
        <v>0.99199999999999999</v>
      </c>
      <c r="AD30" s="12" t="s">
        <v>36</v>
      </c>
      <c r="AE30" s="12" t="s">
        <v>36</v>
      </c>
      <c r="AF30" s="12" t="s">
        <v>36</v>
      </c>
      <c r="AG30" s="12" t="s">
        <v>36</v>
      </c>
      <c r="AH30" s="12" t="s">
        <v>36</v>
      </c>
      <c r="AI30" s="12" t="s">
        <v>36</v>
      </c>
      <c r="AJ30" s="12" t="s">
        <v>36</v>
      </c>
      <c r="AK30" s="12" t="s">
        <v>36</v>
      </c>
      <c r="AL30" s="12" t="s">
        <v>36</v>
      </c>
      <c r="AM30" s="12" t="s">
        <v>36</v>
      </c>
      <c r="AN30" s="12" t="s">
        <v>36</v>
      </c>
      <c r="AO30" s="12" t="s">
        <v>36</v>
      </c>
      <c r="AP30" s="12" t="s">
        <v>36</v>
      </c>
      <c r="AQ30" s="12" t="s">
        <v>36</v>
      </c>
      <c r="AR30" s="12" t="s">
        <v>36</v>
      </c>
      <c r="AS30" s="12" t="s">
        <v>36</v>
      </c>
      <c r="AT30" s="12" t="s">
        <v>36</v>
      </c>
      <c r="AU30" s="12" t="s">
        <v>36</v>
      </c>
      <c r="AV30" s="12" t="s">
        <v>416</v>
      </c>
      <c r="AW30" s="12" t="s">
        <v>36</v>
      </c>
      <c r="AX30" s="12" t="s">
        <v>416</v>
      </c>
      <c r="AY30" s="12" t="s">
        <v>416</v>
      </c>
      <c r="AZ30" s="12" t="s">
        <v>416</v>
      </c>
      <c r="BA30" s="12" t="s">
        <v>416</v>
      </c>
      <c r="BB30" s="12" t="s">
        <v>416</v>
      </c>
      <c r="BC30" s="12" t="s">
        <v>416</v>
      </c>
      <c r="BD30" s="12" t="s">
        <v>416</v>
      </c>
      <c r="BE30" s="12" t="s">
        <v>416</v>
      </c>
      <c r="BF30" s="12" t="s">
        <v>416</v>
      </c>
      <c r="BG30" s="12" t="s">
        <v>416</v>
      </c>
      <c r="BH30" s="12" t="s">
        <v>416</v>
      </c>
      <c r="BI30" s="12" t="s">
        <v>416</v>
      </c>
      <c r="BJ30" s="12" t="s">
        <v>416</v>
      </c>
      <c r="BK30" s="12" t="s">
        <v>416</v>
      </c>
      <c r="BL30" s="12" t="s">
        <v>416</v>
      </c>
      <c r="BM30" s="12" t="s">
        <v>416</v>
      </c>
      <c r="BN30" s="12">
        <v>554.84299999999996</v>
      </c>
      <c r="BO30" s="12">
        <v>110.264</v>
      </c>
      <c r="BP30" s="12">
        <v>27.597999999999999</v>
      </c>
      <c r="BQ30" s="12" t="s">
        <v>416</v>
      </c>
      <c r="BR30" s="12" t="s">
        <v>416</v>
      </c>
      <c r="BS30" s="12" t="s">
        <v>416</v>
      </c>
      <c r="BT30" s="12" t="s">
        <v>416</v>
      </c>
      <c r="BU30" s="12" t="s">
        <v>416</v>
      </c>
      <c r="BV30" s="12" t="s">
        <v>416</v>
      </c>
      <c r="BW30" s="12" t="s">
        <v>416</v>
      </c>
      <c r="BX30" s="12" t="s">
        <v>416</v>
      </c>
      <c r="BY30" s="12" t="s">
        <v>416</v>
      </c>
      <c r="BZ30" s="12" t="s">
        <v>36</v>
      </c>
      <c r="CA30" s="12" t="s">
        <v>36</v>
      </c>
      <c r="CB30" s="12" t="s">
        <v>36</v>
      </c>
    </row>
    <row r="31" spans="2:80" x14ac:dyDescent="0.35">
      <c r="B31" s="17" t="s">
        <v>91</v>
      </c>
      <c r="L31" s="17" t="s">
        <v>104</v>
      </c>
      <c r="Q31" s="12">
        <v>142.636</v>
      </c>
      <c r="R31" s="12">
        <v>88.784000000000006</v>
      </c>
      <c r="S31" s="12">
        <v>41.183999999999997</v>
      </c>
      <c r="T31" s="12">
        <v>18.350000000000001</v>
      </c>
      <c r="U31" s="12">
        <v>19.305</v>
      </c>
      <c r="V31" s="12">
        <v>93.171000000000006</v>
      </c>
      <c r="W31" s="12">
        <v>90.725999999999999</v>
      </c>
      <c r="X31" s="12">
        <v>81.766000000000005</v>
      </c>
      <c r="Y31" s="12">
        <v>82.164000000000001</v>
      </c>
      <c r="Z31" s="12">
        <v>97.343000000000004</v>
      </c>
      <c r="AA31" s="12">
        <v>44.683999999999997</v>
      </c>
      <c r="AB31" s="12">
        <v>49.435000000000002</v>
      </c>
      <c r="AC31" s="12">
        <v>188.83799999999999</v>
      </c>
      <c r="AD31" s="12">
        <v>180.38800000000001</v>
      </c>
      <c r="AE31" s="12">
        <v>187.279</v>
      </c>
      <c r="AF31" s="12">
        <v>140.19499999999999</v>
      </c>
      <c r="AG31" s="12">
        <v>139.386</v>
      </c>
      <c r="AH31" s="12">
        <v>88.337000000000003</v>
      </c>
      <c r="AI31" s="12">
        <v>182.83</v>
      </c>
      <c r="AJ31" s="12">
        <v>116.661</v>
      </c>
      <c r="AK31" s="12">
        <v>688.74099999999999</v>
      </c>
      <c r="AL31" s="12">
        <v>313.80700000000002</v>
      </c>
      <c r="AM31" s="12">
        <v>328.76100000000002</v>
      </c>
      <c r="AN31" s="12">
        <v>293.27199999999999</v>
      </c>
      <c r="AO31" s="12">
        <v>268.947</v>
      </c>
      <c r="AP31" s="12">
        <v>256.07900000000001</v>
      </c>
      <c r="AQ31" s="12">
        <v>230.32300000000001</v>
      </c>
      <c r="AR31" s="12">
        <v>186.63900000000001</v>
      </c>
      <c r="AS31" s="12">
        <v>168.76900000000001</v>
      </c>
      <c r="AT31" s="12">
        <v>289.904</v>
      </c>
      <c r="AU31" s="12">
        <v>361</v>
      </c>
      <c r="AV31" s="12">
        <v>413</v>
      </c>
      <c r="AW31" s="12">
        <v>676</v>
      </c>
      <c r="AX31" s="12">
        <v>427.452</v>
      </c>
      <c r="AY31" s="12">
        <v>276.64</v>
      </c>
      <c r="AZ31" s="12">
        <v>339.04300000000001</v>
      </c>
      <c r="BA31" s="12">
        <v>273.24</v>
      </c>
      <c r="BB31" s="12">
        <v>280.45800000000003</v>
      </c>
      <c r="BC31" s="12">
        <v>226.53899999999999</v>
      </c>
      <c r="BD31" s="12">
        <v>208.19300000000001</v>
      </c>
      <c r="BE31" s="12">
        <v>166.03899999999999</v>
      </c>
      <c r="BF31" s="12">
        <v>184.303</v>
      </c>
      <c r="BG31" s="12">
        <v>201.49199999999999</v>
      </c>
      <c r="BH31" s="12">
        <v>219.71899999999999</v>
      </c>
      <c r="BI31" s="12">
        <v>224.517</v>
      </c>
      <c r="BJ31" s="12">
        <v>103.30500000000001</v>
      </c>
      <c r="BK31" s="12">
        <v>195.62200000000001</v>
      </c>
      <c r="BL31" s="12">
        <v>30.641999999999999</v>
      </c>
      <c r="BM31" s="12">
        <v>100.541</v>
      </c>
      <c r="BN31" s="12">
        <v>60.737000000000002</v>
      </c>
      <c r="BO31" s="12">
        <v>8.6080000000000005</v>
      </c>
      <c r="BP31" s="12">
        <v>33.183999999999997</v>
      </c>
      <c r="BQ31" s="12">
        <v>34.5</v>
      </c>
      <c r="BR31" s="12">
        <v>33.823</v>
      </c>
      <c r="BS31" s="12">
        <v>33.082000000000001</v>
      </c>
      <c r="BT31" s="12">
        <v>32.515000000000001</v>
      </c>
      <c r="BU31" s="12">
        <v>7.2640000000000002</v>
      </c>
      <c r="BV31" s="12">
        <v>7.1120000000000001</v>
      </c>
      <c r="BW31" s="12">
        <v>6.9880000000000004</v>
      </c>
      <c r="BX31" s="12">
        <v>6.859</v>
      </c>
      <c r="BY31" s="12">
        <v>6.5890000000000004</v>
      </c>
      <c r="BZ31" s="12" t="s">
        <v>36</v>
      </c>
      <c r="CA31" s="12" t="s">
        <v>36</v>
      </c>
      <c r="CB31" s="12" t="s">
        <v>36</v>
      </c>
    </row>
    <row r="32" spans="2:80" x14ac:dyDescent="0.35">
      <c r="B32" s="17" t="s">
        <v>95</v>
      </c>
      <c r="L32" s="17" t="s">
        <v>107</v>
      </c>
      <c r="Q32" s="12">
        <v>2291.4129585000001</v>
      </c>
      <c r="R32" s="12">
        <v>2413.21731464</v>
      </c>
      <c r="S32" s="12">
        <v>2199.306</v>
      </c>
      <c r="T32" s="12">
        <v>2279.9929999999999</v>
      </c>
      <c r="U32" s="12">
        <v>2279.5030000000002</v>
      </c>
      <c r="V32" s="12">
        <v>1773.817</v>
      </c>
      <c r="W32" s="12">
        <v>1867.1980000000001</v>
      </c>
      <c r="X32" s="12">
        <v>1615.9</v>
      </c>
      <c r="Y32" s="12">
        <v>1757.8420000000001</v>
      </c>
      <c r="Z32" s="12">
        <v>1898.8579999999999</v>
      </c>
      <c r="AA32" s="12">
        <v>1856.1279999999999</v>
      </c>
      <c r="AB32" s="12">
        <v>2221.3739999999998</v>
      </c>
      <c r="AC32" s="12">
        <v>2058.4549999999999</v>
      </c>
      <c r="AD32" s="12">
        <v>2294.7919999999999</v>
      </c>
      <c r="AE32" s="12">
        <v>2481.808</v>
      </c>
      <c r="AF32" s="12">
        <v>2411.7959999999998</v>
      </c>
      <c r="AG32" s="12">
        <v>1968.355</v>
      </c>
      <c r="AH32" s="12">
        <v>1930.9090000000001</v>
      </c>
      <c r="AI32" s="12">
        <v>1792.6659999999999</v>
      </c>
      <c r="AJ32" s="12">
        <v>1706.075</v>
      </c>
      <c r="AK32" s="12">
        <v>1612.2950000000001</v>
      </c>
      <c r="AL32" s="12">
        <v>1551.057</v>
      </c>
      <c r="AM32" s="12">
        <v>1360.461</v>
      </c>
      <c r="AN32" s="12">
        <v>1164.704</v>
      </c>
      <c r="AO32" s="12">
        <v>1163.759</v>
      </c>
      <c r="AP32" s="12">
        <v>1126.9860000000001</v>
      </c>
      <c r="AQ32" s="12">
        <v>1266.787</v>
      </c>
      <c r="AR32" s="12">
        <v>1188.2950000000001</v>
      </c>
      <c r="AS32" s="12">
        <v>1188.992</v>
      </c>
      <c r="AT32" s="12">
        <v>1164.028</v>
      </c>
      <c r="AU32" s="12">
        <v>1119</v>
      </c>
      <c r="AV32" s="12">
        <v>1161</v>
      </c>
      <c r="AW32" s="12">
        <v>1020</v>
      </c>
      <c r="AX32" s="12">
        <v>959.12400000000002</v>
      </c>
      <c r="AY32" s="12">
        <v>817.39599999999996</v>
      </c>
      <c r="AZ32" s="12">
        <v>925.48900000000003</v>
      </c>
      <c r="BA32" s="12">
        <v>793.50800000000004</v>
      </c>
      <c r="BB32" s="12">
        <v>916.39700000000005</v>
      </c>
      <c r="BC32" s="12">
        <v>844.29499999999996</v>
      </c>
      <c r="BD32" s="12">
        <v>878.97900000000004</v>
      </c>
      <c r="BE32" s="12">
        <v>847.70799999999997</v>
      </c>
      <c r="BF32" s="12">
        <v>782.923</v>
      </c>
      <c r="BG32" s="12">
        <v>780.85699999999997</v>
      </c>
      <c r="BH32" s="12">
        <v>669.65200000000004</v>
      </c>
      <c r="BI32" s="12">
        <v>654.62099999999998</v>
      </c>
      <c r="BJ32" s="12">
        <v>599.83000000000004</v>
      </c>
      <c r="BK32" s="12">
        <v>639.18600000000004</v>
      </c>
      <c r="BL32" s="12">
        <v>588.42200000000003</v>
      </c>
      <c r="BM32" s="12">
        <v>595.51700000000005</v>
      </c>
      <c r="BN32" s="12">
        <v>691.74900000000002</v>
      </c>
      <c r="BO32" s="12">
        <v>611.43499999999995</v>
      </c>
      <c r="BP32" s="12">
        <v>692.70100000000002</v>
      </c>
      <c r="BQ32" s="12">
        <v>715.37699999999995</v>
      </c>
      <c r="BR32" s="12">
        <v>753.78</v>
      </c>
      <c r="BS32" s="12">
        <v>821.93899999999996</v>
      </c>
      <c r="BT32" s="12">
        <v>836.64700000000005</v>
      </c>
      <c r="BU32" s="12">
        <v>1178.375</v>
      </c>
      <c r="BV32" s="12">
        <v>726.2</v>
      </c>
      <c r="BW32" s="12">
        <v>717.93200000000002</v>
      </c>
      <c r="BX32" s="12">
        <v>540.524</v>
      </c>
      <c r="BY32" s="12">
        <v>493.46</v>
      </c>
      <c r="BZ32" s="12">
        <v>169.63499999999999</v>
      </c>
      <c r="CA32" s="12">
        <v>165.61600000000001</v>
      </c>
      <c r="CB32" s="12">
        <v>183.999</v>
      </c>
    </row>
    <row r="33" spans="2:80" x14ac:dyDescent="0.35">
      <c r="B33" s="17" t="s">
        <v>114</v>
      </c>
      <c r="L33" s="17" t="s">
        <v>123</v>
      </c>
      <c r="Q33" s="12">
        <v>101.515</v>
      </c>
      <c r="R33" s="12">
        <v>100.26900000000001</v>
      </c>
      <c r="S33" s="12">
        <v>89.191999999999993</v>
      </c>
      <c r="T33" s="12">
        <v>80.203000000000003</v>
      </c>
      <c r="U33" s="12">
        <v>49.698</v>
      </c>
      <c r="V33" s="12">
        <v>69.784999999999997</v>
      </c>
      <c r="W33" s="12">
        <v>60.401000000000003</v>
      </c>
      <c r="X33" s="12">
        <v>64.472999999999999</v>
      </c>
      <c r="Y33" s="12">
        <v>76.138000000000005</v>
      </c>
      <c r="Z33" s="12">
        <v>97.331999999999994</v>
      </c>
      <c r="AA33" s="12">
        <v>97.417000000000002</v>
      </c>
      <c r="AB33" s="12">
        <v>89.53</v>
      </c>
      <c r="AC33" s="12">
        <v>89.700999999999993</v>
      </c>
      <c r="AD33" s="12">
        <v>31.77</v>
      </c>
      <c r="AE33" s="12">
        <v>32.104999999999997</v>
      </c>
      <c r="AF33" s="12">
        <v>48.664999999999999</v>
      </c>
      <c r="AG33" s="12">
        <v>48.387</v>
      </c>
      <c r="AH33" s="12">
        <v>45.761000000000003</v>
      </c>
      <c r="AI33" s="12" t="s">
        <v>36</v>
      </c>
      <c r="AJ33" s="12" t="s">
        <v>36</v>
      </c>
      <c r="AK33" s="12" t="s">
        <v>36</v>
      </c>
      <c r="AL33" s="12" t="s">
        <v>36</v>
      </c>
      <c r="AM33" s="12" t="s">
        <v>36</v>
      </c>
      <c r="AN33" s="12" t="s">
        <v>36</v>
      </c>
      <c r="AO33" s="12" t="s">
        <v>36</v>
      </c>
      <c r="AP33" s="12" t="s">
        <v>36</v>
      </c>
      <c r="AQ33" s="12" t="s">
        <v>36</v>
      </c>
      <c r="AR33" s="12" t="s">
        <v>36</v>
      </c>
      <c r="AS33" s="12" t="s">
        <v>36</v>
      </c>
      <c r="AT33" s="12">
        <v>3.996</v>
      </c>
      <c r="AU33" s="12" t="s">
        <v>36</v>
      </c>
      <c r="AV33" s="12" t="s">
        <v>416</v>
      </c>
      <c r="AW33" s="12" t="s">
        <v>36</v>
      </c>
      <c r="AX33" s="12">
        <v>12.064</v>
      </c>
      <c r="AY33" s="12">
        <v>14.106999999999999</v>
      </c>
      <c r="AZ33" s="12">
        <v>16.177</v>
      </c>
      <c r="BA33" s="12">
        <v>18.247</v>
      </c>
      <c r="BB33" s="12">
        <v>20.317</v>
      </c>
      <c r="BC33" s="12">
        <v>22.385999999999999</v>
      </c>
      <c r="BD33" s="12">
        <v>24.456</v>
      </c>
      <c r="BE33" s="12">
        <v>26.526</v>
      </c>
      <c r="BF33" s="12">
        <v>28.596</v>
      </c>
      <c r="BG33" s="12">
        <v>30.768999999999998</v>
      </c>
      <c r="BH33" s="12">
        <v>33.112000000000002</v>
      </c>
      <c r="BI33" s="12">
        <v>35.456000000000003</v>
      </c>
      <c r="BJ33" s="12">
        <v>37.853000000000002</v>
      </c>
      <c r="BK33" s="12">
        <v>40.212000000000003</v>
      </c>
      <c r="BL33" s="12">
        <v>42.570999999999998</v>
      </c>
      <c r="BM33" s="12">
        <v>44.963999999999999</v>
      </c>
      <c r="BN33" s="12">
        <v>47.170999999999999</v>
      </c>
      <c r="BO33" s="12">
        <v>49.515000000000001</v>
      </c>
      <c r="BP33" s="12">
        <v>51.857999999999997</v>
      </c>
      <c r="BQ33" s="12">
        <v>54.201000000000001</v>
      </c>
      <c r="BR33" s="12">
        <v>56.543999999999997</v>
      </c>
      <c r="BS33" s="12">
        <v>58.887</v>
      </c>
      <c r="BT33" s="12">
        <v>61.23</v>
      </c>
      <c r="BU33" s="12">
        <v>63.573999999999998</v>
      </c>
      <c r="BV33" s="12">
        <v>65.917000000000002</v>
      </c>
      <c r="BW33" s="12">
        <v>68.260000000000005</v>
      </c>
      <c r="BX33" s="12">
        <v>70.603999999999999</v>
      </c>
      <c r="BY33" s="12">
        <v>58.792999999999999</v>
      </c>
      <c r="BZ33" s="12" t="s">
        <v>36</v>
      </c>
      <c r="CA33" s="12" t="s">
        <v>36</v>
      </c>
      <c r="CB33" s="12" t="s">
        <v>36</v>
      </c>
    </row>
    <row r="34" spans="2:80" x14ac:dyDescent="0.35">
      <c r="B34" s="17" t="s">
        <v>115</v>
      </c>
      <c r="L34" s="17" t="s">
        <v>124</v>
      </c>
      <c r="Q34" s="12">
        <v>14.077</v>
      </c>
      <c r="R34" s="12">
        <v>14.548</v>
      </c>
      <c r="S34" s="12">
        <v>29.689</v>
      </c>
      <c r="T34" s="12">
        <v>37.043999999999997</v>
      </c>
      <c r="U34" s="12">
        <v>53.106999999999999</v>
      </c>
      <c r="V34" s="12">
        <v>21.716999999999999</v>
      </c>
      <c r="W34" s="12">
        <v>14.195</v>
      </c>
      <c r="X34" s="12">
        <v>41.610999999999997</v>
      </c>
      <c r="Y34" s="12">
        <v>72.975999999999999</v>
      </c>
      <c r="Z34" s="12">
        <v>120.18600000000001</v>
      </c>
      <c r="AA34" s="12">
        <v>114.12</v>
      </c>
      <c r="AB34" s="12">
        <v>111.864</v>
      </c>
      <c r="AC34" s="12">
        <v>318.404</v>
      </c>
      <c r="AD34" s="12">
        <v>322.17200000000003</v>
      </c>
      <c r="AE34" s="12">
        <v>375.63900000000001</v>
      </c>
      <c r="AF34" s="12">
        <v>417.40300000000002</v>
      </c>
      <c r="AG34" s="12">
        <v>174.142</v>
      </c>
      <c r="AH34" s="12">
        <v>57.375999999999998</v>
      </c>
      <c r="AI34" s="12">
        <v>76.371000000000009</v>
      </c>
      <c r="AJ34" s="12">
        <v>97.63</v>
      </c>
      <c r="AK34" s="12">
        <v>95.873000000000005</v>
      </c>
      <c r="AL34" s="12">
        <v>20.007999999999999</v>
      </c>
      <c r="AM34" s="12">
        <v>20.344000000000001</v>
      </c>
      <c r="AN34" s="12">
        <v>20.082000000000001</v>
      </c>
      <c r="AO34" s="12">
        <v>7.0449999999999999</v>
      </c>
      <c r="AP34" s="12">
        <v>7.1070000000000002</v>
      </c>
      <c r="AQ34" s="12">
        <v>78.046000000000006</v>
      </c>
      <c r="AR34" s="12">
        <v>76.677999999999997</v>
      </c>
      <c r="AS34" s="12">
        <v>72.06</v>
      </c>
      <c r="AT34" s="12">
        <v>71.465000000000003</v>
      </c>
      <c r="AU34" s="12">
        <v>71</v>
      </c>
      <c r="AV34" s="12">
        <v>72</v>
      </c>
      <c r="AW34" s="12">
        <v>73</v>
      </c>
      <c r="AX34" s="12">
        <v>73.072999999999993</v>
      </c>
      <c r="AY34" s="12">
        <v>74.340999999999994</v>
      </c>
      <c r="AZ34" s="12">
        <v>72.319999999999993</v>
      </c>
      <c r="BA34" s="12">
        <v>70.334000000000003</v>
      </c>
      <c r="BB34" s="12">
        <v>69.146000000000001</v>
      </c>
      <c r="BC34" s="12">
        <v>67.843999999999994</v>
      </c>
      <c r="BD34" s="12" t="s">
        <v>416</v>
      </c>
      <c r="BE34" s="12">
        <v>73.537000000000006</v>
      </c>
      <c r="BF34" s="12" t="s">
        <v>36</v>
      </c>
      <c r="BG34" s="12" t="s">
        <v>416</v>
      </c>
      <c r="BH34" s="12" t="s">
        <v>416</v>
      </c>
      <c r="BI34" s="12" t="s">
        <v>416</v>
      </c>
      <c r="BJ34" s="12" t="s">
        <v>416</v>
      </c>
      <c r="BK34" s="12" t="s">
        <v>416</v>
      </c>
      <c r="BL34" s="12" t="s">
        <v>416</v>
      </c>
      <c r="BM34" s="12" t="s">
        <v>416</v>
      </c>
      <c r="BN34" s="12" t="s">
        <v>416</v>
      </c>
      <c r="BO34" s="12" t="s">
        <v>416</v>
      </c>
      <c r="BP34" s="12" t="s">
        <v>416</v>
      </c>
      <c r="BQ34" s="12" t="s">
        <v>416</v>
      </c>
      <c r="BR34" s="12" t="s">
        <v>416</v>
      </c>
      <c r="BS34" s="12" t="s">
        <v>416</v>
      </c>
      <c r="BT34" s="12" t="s">
        <v>416</v>
      </c>
      <c r="BU34" s="12" t="s">
        <v>416</v>
      </c>
      <c r="BV34" s="12" t="s">
        <v>416</v>
      </c>
      <c r="BW34" s="12" t="s">
        <v>416</v>
      </c>
      <c r="BX34" s="12" t="s">
        <v>416</v>
      </c>
      <c r="BY34" s="12" t="s">
        <v>416</v>
      </c>
      <c r="BZ34" s="12" t="s">
        <v>36</v>
      </c>
      <c r="CA34" s="12" t="s">
        <v>36</v>
      </c>
      <c r="CB34" s="12" t="s">
        <v>36</v>
      </c>
    </row>
    <row r="35" spans="2:80" x14ac:dyDescent="0.35">
      <c r="B35" s="17" t="s">
        <v>116</v>
      </c>
      <c r="L35" s="17" t="s">
        <v>125</v>
      </c>
      <c r="Q35" s="12">
        <v>0.155</v>
      </c>
      <c r="R35" s="12">
        <v>76.168999999999997</v>
      </c>
      <c r="S35" s="12">
        <v>75.858999999999995</v>
      </c>
      <c r="T35" s="12">
        <v>76.403999999999996</v>
      </c>
      <c r="U35" s="12">
        <v>77.251000000000005</v>
      </c>
      <c r="V35" s="12">
        <v>71.572999999999993</v>
      </c>
      <c r="W35" s="12">
        <v>71.825999999999993</v>
      </c>
      <c r="X35" s="12">
        <v>70.62</v>
      </c>
      <c r="Y35" s="12">
        <v>75.799000000000007</v>
      </c>
      <c r="Z35" s="12">
        <v>53.540999999999997</v>
      </c>
      <c r="AA35" s="12">
        <v>53.771999999999998</v>
      </c>
      <c r="AB35" s="12">
        <v>57.704000000000001</v>
      </c>
      <c r="AC35" s="12">
        <v>53.563000000000002</v>
      </c>
      <c r="AD35" s="12">
        <v>57.762</v>
      </c>
      <c r="AE35" s="12">
        <v>53.686</v>
      </c>
      <c r="AF35" s="12">
        <v>58.101999999999997</v>
      </c>
      <c r="AG35" s="12">
        <v>59.808999999999997</v>
      </c>
      <c r="AH35" s="12">
        <v>117.319</v>
      </c>
      <c r="AI35" s="12">
        <v>111.926</v>
      </c>
      <c r="AJ35" s="12">
        <v>91.358000000000004</v>
      </c>
      <c r="AK35" s="12">
        <v>74.099999999999994</v>
      </c>
      <c r="AL35" s="12">
        <v>71.545000000000002</v>
      </c>
      <c r="AM35" s="12">
        <v>235.82499999999999</v>
      </c>
      <c r="AN35" s="12">
        <v>249.749</v>
      </c>
      <c r="AO35" s="12">
        <v>276.51400000000001</v>
      </c>
      <c r="AP35" s="12">
        <v>288.53100000000001</v>
      </c>
      <c r="AQ35" s="12">
        <v>115.518</v>
      </c>
      <c r="AR35" s="12">
        <v>107.541</v>
      </c>
      <c r="AS35" s="12">
        <v>107.15900000000001</v>
      </c>
      <c r="AT35" s="12">
        <v>106.771</v>
      </c>
      <c r="AU35" s="12">
        <v>108</v>
      </c>
      <c r="AV35" s="12">
        <v>104</v>
      </c>
      <c r="AW35" s="12">
        <v>108</v>
      </c>
      <c r="AX35" s="12">
        <v>154.27799999999999</v>
      </c>
      <c r="AY35" s="12">
        <v>496.37700000000001</v>
      </c>
      <c r="AZ35" s="12">
        <v>632.11099999999999</v>
      </c>
      <c r="BA35" s="12">
        <v>486.97500000000002</v>
      </c>
      <c r="BB35" s="12">
        <v>547.66999999999996</v>
      </c>
      <c r="BC35" s="12">
        <v>465.25099999999998</v>
      </c>
      <c r="BD35" s="12">
        <v>550.69000000000005</v>
      </c>
      <c r="BE35" s="12">
        <v>488.15699999999998</v>
      </c>
      <c r="BF35" s="12">
        <v>394.71499999999997</v>
      </c>
      <c r="BG35" s="12">
        <v>423.25900000000001</v>
      </c>
      <c r="BH35" s="12">
        <v>377.85500000000002</v>
      </c>
      <c r="BI35" s="12">
        <v>433.35300000000001</v>
      </c>
      <c r="BJ35" s="12">
        <v>349.649</v>
      </c>
      <c r="BK35" s="12">
        <v>1133.1369999999999</v>
      </c>
      <c r="BL35" s="12">
        <v>1057.663</v>
      </c>
      <c r="BM35" s="12">
        <v>1086.99</v>
      </c>
      <c r="BN35" s="12">
        <v>926.82399999999996</v>
      </c>
      <c r="BO35" s="12">
        <v>831.02200000000005</v>
      </c>
      <c r="BP35" s="12">
        <v>823.26</v>
      </c>
      <c r="BQ35" s="12">
        <v>817.54499999999996</v>
      </c>
      <c r="BR35" s="12">
        <v>852.07500000000005</v>
      </c>
      <c r="BS35" s="12">
        <v>852.44600000000003</v>
      </c>
      <c r="BT35" s="12">
        <v>852.71699999999998</v>
      </c>
      <c r="BU35" s="12">
        <v>866.13599999999997</v>
      </c>
      <c r="BV35" s="12">
        <v>687.68299999999999</v>
      </c>
      <c r="BW35" s="12">
        <v>748.16</v>
      </c>
      <c r="BX35" s="12">
        <v>730.35</v>
      </c>
      <c r="BY35" s="12">
        <v>603.07100000000003</v>
      </c>
      <c r="BZ35" s="12">
        <v>334.34199999999998</v>
      </c>
      <c r="CA35" s="12">
        <v>395.34100000000001</v>
      </c>
      <c r="CB35" s="12">
        <v>372.78199999999998</v>
      </c>
    </row>
    <row r="36" spans="2:80" x14ac:dyDescent="0.35">
      <c r="B36" s="17" t="s">
        <v>117</v>
      </c>
      <c r="L36" s="17" t="s">
        <v>126</v>
      </c>
      <c r="Q36" s="12">
        <v>22.645</v>
      </c>
      <c r="R36" s="12">
        <v>22.164000000000001</v>
      </c>
      <c r="S36" s="12">
        <v>25.651</v>
      </c>
      <c r="T36" s="12">
        <v>12.276999999999999</v>
      </c>
      <c r="U36" s="12">
        <v>33.186999999999998</v>
      </c>
      <c r="V36" s="12">
        <v>20.7</v>
      </c>
      <c r="W36" s="12">
        <v>38.386000000000003</v>
      </c>
      <c r="X36" s="12">
        <v>38.787999999999997</v>
      </c>
      <c r="Y36" s="12">
        <v>41.716999999999999</v>
      </c>
      <c r="Z36" s="12">
        <v>33.454999999999998</v>
      </c>
      <c r="AA36" s="12">
        <v>31.888999999999999</v>
      </c>
      <c r="AB36" s="12">
        <v>35.340000000000003</v>
      </c>
      <c r="AC36" s="12">
        <v>34.338000000000001</v>
      </c>
      <c r="AD36" s="12">
        <v>35.652999999999999</v>
      </c>
      <c r="AE36" s="12">
        <v>28.231999999999999</v>
      </c>
      <c r="AF36" s="12">
        <v>4.0330000000000004</v>
      </c>
      <c r="AG36" s="12">
        <v>0.99099999999999999</v>
      </c>
      <c r="AH36" s="12">
        <v>1.0640000000000001</v>
      </c>
      <c r="AI36" s="12">
        <v>0.83499999999999996</v>
      </c>
      <c r="AJ36" s="12" t="s">
        <v>36</v>
      </c>
      <c r="AK36" s="12" t="s">
        <v>36</v>
      </c>
      <c r="AL36" s="12" t="s">
        <v>36</v>
      </c>
      <c r="AM36" s="12" t="s">
        <v>36</v>
      </c>
      <c r="AN36" s="12" t="s">
        <v>36</v>
      </c>
      <c r="AO36" s="12" t="s">
        <v>36</v>
      </c>
      <c r="AP36" s="12">
        <v>0.39100000000000001</v>
      </c>
      <c r="AQ36" s="12">
        <v>0.97099999999999997</v>
      </c>
      <c r="AR36" s="12">
        <v>2.6280000000000001</v>
      </c>
      <c r="AS36" s="12">
        <v>4.7130000000000001</v>
      </c>
      <c r="AT36" s="12">
        <v>0.77700000000000002</v>
      </c>
      <c r="AU36" s="12">
        <v>28</v>
      </c>
      <c r="AV36" s="12">
        <v>24</v>
      </c>
      <c r="AW36" s="12">
        <v>40</v>
      </c>
      <c r="AX36" s="12">
        <v>44.899000000000001</v>
      </c>
      <c r="AY36" s="12">
        <v>35.234000000000002</v>
      </c>
      <c r="AZ36" s="12">
        <v>30.309000000000001</v>
      </c>
      <c r="BA36" s="12">
        <v>23.442</v>
      </c>
      <c r="BB36" s="12">
        <v>24.594000000000001</v>
      </c>
      <c r="BC36" s="12">
        <v>21.417999999999999</v>
      </c>
      <c r="BD36" s="12">
        <v>4.7409999999999997</v>
      </c>
      <c r="BE36" s="12">
        <v>4.423</v>
      </c>
      <c r="BF36" s="12">
        <v>6.125</v>
      </c>
      <c r="BG36" s="12">
        <v>7.2380000000000004</v>
      </c>
      <c r="BH36" s="12">
        <v>5.4569999999999999</v>
      </c>
      <c r="BI36" s="12">
        <v>5.4379999999999997</v>
      </c>
      <c r="BJ36" s="12">
        <v>2.8180000000000001</v>
      </c>
      <c r="BK36" s="12">
        <v>8.1869999999999994</v>
      </c>
      <c r="BL36" s="12">
        <v>8.7530000000000001</v>
      </c>
      <c r="BM36" s="12">
        <v>14.398999999999999</v>
      </c>
      <c r="BN36" s="12" t="s">
        <v>416</v>
      </c>
      <c r="BO36" s="12">
        <v>7.0529999999999999</v>
      </c>
      <c r="BP36" s="12">
        <v>16.488</v>
      </c>
      <c r="BQ36" s="12">
        <v>9.2270000000000003</v>
      </c>
      <c r="BR36" s="12">
        <v>9.1029999999999998</v>
      </c>
      <c r="BS36" s="12">
        <v>8.6159999999999997</v>
      </c>
      <c r="BT36" s="12">
        <v>14.429</v>
      </c>
      <c r="BU36" s="12">
        <v>17.303999999999998</v>
      </c>
      <c r="BV36" s="12">
        <v>18.795000000000002</v>
      </c>
      <c r="BW36" s="12">
        <v>73.400999999999996</v>
      </c>
      <c r="BX36" s="12">
        <v>59.484000000000002</v>
      </c>
      <c r="BY36" s="12">
        <v>98.956000000000003</v>
      </c>
      <c r="BZ36" s="12">
        <v>12.904</v>
      </c>
      <c r="CA36" s="12">
        <v>10.773999999999999</v>
      </c>
      <c r="CB36" s="12">
        <v>10.531000000000001</v>
      </c>
    </row>
    <row r="37" spans="2:80" x14ac:dyDescent="0.35">
      <c r="B37" s="17" t="s">
        <v>118</v>
      </c>
      <c r="L37" s="17" t="s">
        <v>127</v>
      </c>
      <c r="Q37" s="12" t="s">
        <v>36</v>
      </c>
      <c r="R37" s="12" t="s">
        <v>36</v>
      </c>
      <c r="S37" s="12">
        <v>16.789000000000001</v>
      </c>
      <c r="T37" s="12">
        <v>4.6820000000000004</v>
      </c>
      <c r="U37" s="12">
        <v>13.006</v>
      </c>
      <c r="V37" s="12">
        <v>21.844999999999999</v>
      </c>
      <c r="W37" s="12">
        <v>23.504000000000001</v>
      </c>
      <c r="X37" s="12">
        <v>77.293999999999997</v>
      </c>
      <c r="Y37" s="12">
        <v>109.125</v>
      </c>
      <c r="Z37" s="12">
        <v>107.29</v>
      </c>
      <c r="AA37" s="12">
        <v>63.573999999999998</v>
      </c>
      <c r="AB37" s="12">
        <v>47.906999999999996</v>
      </c>
      <c r="AC37" s="12">
        <v>116.283</v>
      </c>
      <c r="AD37" s="12">
        <v>50.055</v>
      </c>
      <c r="AE37" s="12">
        <v>45.15</v>
      </c>
      <c r="AF37" s="12">
        <v>14.127000000000001</v>
      </c>
      <c r="AG37" s="12">
        <v>143.96899999999999</v>
      </c>
      <c r="AH37" s="12">
        <v>128.506</v>
      </c>
      <c r="AI37" s="12">
        <v>4.53</v>
      </c>
      <c r="AJ37" s="12">
        <v>82.766999999999996</v>
      </c>
      <c r="AK37" s="12" t="s">
        <v>36</v>
      </c>
      <c r="AL37" s="12" t="s">
        <v>36</v>
      </c>
      <c r="AM37" s="12" t="s">
        <v>36</v>
      </c>
      <c r="AN37" s="12" t="s">
        <v>36</v>
      </c>
      <c r="AO37" s="12" t="s">
        <v>36</v>
      </c>
      <c r="AP37" s="12" t="s">
        <v>36</v>
      </c>
      <c r="AQ37" s="12" t="s">
        <v>36</v>
      </c>
      <c r="AR37" s="12" t="s">
        <v>36</v>
      </c>
      <c r="AS37" s="12" t="s">
        <v>36</v>
      </c>
      <c r="AT37" s="12" t="s">
        <v>36</v>
      </c>
      <c r="AU37" s="12" t="s">
        <v>36</v>
      </c>
      <c r="AV37" s="12" t="s">
        <v>416</v>
      </c>
      <c r="AW37" s="12" t="s">
        <v>36</v>
      </c>
      <c r="AX37" s="12" t="s">
        <v>416</v>
      </c>
      <c r="AY37" s="12" t="s">
        <v>416</v>
      </c>
      <c r="AZ37" s="12" t="s">
        <v>416</v>
      </c>
      <c r="BA37" s="12" t="s">
        <v>416</v>
      </c>
      <c r="BB37" s="12" t="s">
        <v>416</v>
      </c>
      <c r="BC37" s="12" t="s">
        <v>416</v>
      </c>
      <c r="BD37" s="12" t="s">
        <v>416</v>
      </c>
      <c r="BE37" s="12" t="s">
        <v>416</v>
      </c>
      <c r="BF37" s="12" t="s">
        <v>416</v>
      </c>
      <c r="BG37" s="12" t="s">
        <v>416</v>
      </c>
      <c r="BH37" s="12" t="s">
        <v>416</v>
      </c>
      <c r="BI37" s="12" t="s">
        <v>416</v>
      </c>
      <c r="BJ37" s="12" t="s">
        <v>416</v>
      </c>
      <c r="BK37" s="12" t="s">
        <v>416</v>
      </c>
      <c r="BL37" s="12" t="s">
        <v>416</v>
      </c>
      <c r="BM37" s="12" t="s">
        <v>416</v>
      </c>
      <c r="BN37" s="12" t="s">
        <v>416</v>
      </c>
      <c r="BO37" s="12" t="s">
        <v>416</v>
      </c>
      <c r="BP37" s="12" t="s">
        <v>416</v>
      </c>
      <c r="BQ37" s="12" t="s">
        <v>416</v>
      </c>
      <c r="BR37" s="12" t="s">
        <v>416</v>
      </c>
      <c r="BS37" s="12" t="s">
        <v>416</v>
      </c>
      <c r="BT37" s="12" t="s">
        <v>416</v>
      </c>
      <c r="BU37" s="12" t="s">
        <v>416</v>
      </c>
      <c r="BV37" s="12" t="s">
        <v>416</v>
      </c>
      <c r="BW37" s="12" t="s">
        <v>416</v>
      </c>
      <c r="BX37" s="12" t="s">
        <v>416</v>
      </c>
      <c r="BY37" s="12" t="s">
        <v>416</v>
      </c>
      <c r="BZ37" s="12" t="s">
        <v>36</v>
      </c>
      <c r="CA37" s="12" t="s">
        <v>36</v>
      </c>
      <c r="CB37" s="12" t="s">
        <v>36</v>
      </c>
    </row>
    <row r="38" spans="2:80" x14ac:dyDescent="0.35">
      <c r="B38" s="17" t="s">
        <v>119</v>
      </c>
      <c r="L38" s="17" t="s">
        <v>128</v>
      </c>
      <c r="Q38" s="12" t="s">
        <v>36</v>
      </c>
      <c r="R38" s="12" t="s">
        <v>36</v>
      </c>
      <c r="S38" s="12" t="s">
        <v>36</v>
      </c>
      <c r="T38" s="12" t="s">
        <v>36</v>
      </c>
      <c r="U38" s="12" t="s">
        <v>36</v>
      </c>
      <c r="V38" s="12" t="s">
        <v>36</v>
      </c>
      <c r="W38" s="12" t="s">
        <v>36</v>
      </c>
      <c r="X38" s="12" t="s">
        <v>36</v>
      </c>
      <c r="Y38" s="12" t="s">
        <v>36</v>
      </c>
      <c r="Z38" s="12" t="s">
        <v>36</v>
      </c>
      <c r="AA38" s="12" t="s">
        <v>36</v>
      </c>
      <c r="AB38" s="12" t="s">
        <v>36</v>
      </c>
      <c r="AC38" s="12">
        <v>0.81499999999999995</v>
      </c>
      <c r="AD38" s="12">
        <v>1.254</v>
      </c>
      <c r="AE38" s="12">
        <v>1.254</v>
      </c>
      <c r="AF38" s="12">
        <v>1.254</v>
      </c>
      <c r="AG38" s="12">
        <v>1.254</v>
      </c>
      <c r="AH38" s="12">
        <v>1.256</v>
      </c>
      <c r="AI38" s="12">
        <v>0.78300000000000003</v>
      </c>
      <c r="AJ38" s="12">
        <v>1.2549999999999999</v>
      </c>
      <c r="AK38" s="12">
        <v>1.177</v>
      </c>
      <c r="AL38" s="12">
        <v>1.6910000000000001</v>
      </c>
      <c r="AM38" s="12">
        <v>1.488</v>
      </c>
      <c r="AN38" s="12">
        <v>1.3140000000000001</v>
      </c>
      <c r="AO38" s="12">
        <v>1.333</v>
      </c>
      <c r="AP38" s="12">
        <v>16.233000000000001</v>
      </c>
      <c r="AQ38" s="12">
        <v>17.353000000000002</v>
      </c>
      <c r="AR38" s="12">
        <v>17.347999999999999</v>
      </c>
      <c r="AS38" s="12">
        <v>17.222000000000001</v>
      </c>
      <c r="AT38" s="12">
        <v>13.787000000000001</v>
      </c>
      <c r="AU38" s="12">
        <v>14</v>
      </c>
      <c r="AV38" s="12">
        <v>14</v>
      </c>
      <c r="AW38" s="12">
        <v>18</v>
      </c>
      <c r="AX38" s="12">
        <v>18.995999999999999</v>
      </c>
      <c r="AY38" s="12">
        <v>19.718</v>
      </c>
      <c r="AZ38" s="12">
        <v>22.443000000000001</v>
      </c>
      <c r="BA38" s="12">
        <v>8.4830000000000005</v>
      </c>
      <c r="BB38" s="12">
        <v>8.0120000000000005</v>
      </c>
      <c r="BC38" s="12">
        <v>8.7750000000000004</v>
      </c>
      <c r="BD38" s="12">
        <v>6.6909999999999998</v>
      </c>
      <c r="BE38" s="12" t="s">
        <v>416</v>
      </c>
      <c r="BF38" s="12" t="s">
        <v>416</v>
      </c>
      <c r="BG38" s="12" t="s">
        <v>416</v>
      </c>
      <c r="BH38" s="12" t="s">
        <v>416</v>
      </c>
      <c r="BI38" s="12" t="s">
        <v>416</v>
      </c>
      <c r="BJ38" s="12" t="s">
        <v>416</v>
      </c>
      <c r="BK38" s="12" t="s">
        <v>416</v>
      </c>
      <c r="BL38" s="12" t="s">
        <v>416</v>
      </c>
      <c r="BM38" s="12" t="s">
        <v>416</v>
      </c>
      <c r="BN38" s="12" t="s">
        <v>416</v>
      </c>
      <c r="BO38" s="12" t="s">
        <v>36</v>
      </c>
      <c r="BP38" s="12" t="s">
        <v>416</v>
      </c>
      <c r="BQ38" s="12" t="s">
        <v>416</v>
      </c>
      <c r="BR38" s="12" t="s">
        <v>416</v>
      </c>
      <c r="BS38" s="12" t="s">
        <v>416</v>
      </c>
      <c r="BT38" s="12" t="s">
        <v>416</v>
      </c>
      <c r="BU38" s="12" t="s">
        <v>416</v>
      </c>
      <c r="BV38" s="12" t="s">
        <v>416</v>
      </c>
      <c r="BW38" s="12" t="s">
        <v>416</v>
      </c>
      <c r="BX38" s="12" t="s">
        <v>416</v>
      </c>
      <c r="BY38" s="12" t="s">
        <v>416</v>
      </c>
      <c r="BZ38" s="12">
        <v>0.73</v>
      </c>
      <c r="CA38" s="12">
        <v>981.22699999999998</v>
      </c>
      <c r="CB38" s="12">
        <v>981.50099999999998</v>
      </c>
    </row>
    <row r="39" spans="2:80" x14ac:dyDescent="0.35">
      <c r="B39" s="17" t="s">
        <v>429</v>
      </c>
      <c r="L39" s="17" t="s">
        <v>430</v>
      </c>
      <c r="Q39" s="12" t="s">
        <v>36</v>
      </c>
      <c r="R39" s="12" t="s">
        <v>36</v>
      </c>
      <c r="S39" s="12" t="s">
        <v>36</v>
      </c>
      <c r="T39" s="12" t="s">
        <v>36</v>
      </c>
      <c r="U39" s="12" t="s">
        <v>36</v>
      </c>
      <c r="V39" s="12" t="s">
        <v>36</v>
      </c>
      <c r="W39" s="12" t="s">
        <v>36</v>
      </c>
      <c r="X39" s="12" t="s">
        <v>36</v>
      </c>
      <c r="Y39" s="12" t="s">
        <v>36</v>
      </c>
      <c r="Z39" s="12" t="s">
        <v>36</v>
      </c>
      <c r="AA39" s="12" t="s">
        <v>36</v>
      </c>
      <c r="AB39" s="12" t="s">
        <v>36</v>
      </c>
      <c r="AC39" s="12" t="s">
        <v>36</v>
      </c>
      <c r="AD39" s="12" t="s">
        <v>36</v>
      </c>
      <c r="AE39" s="12" t="s">
        <v>36</v>
      </c>
      <c r="AF39" s="12" t="s">
        <v>36</v>
      </c>
      <c r="AG39" s="12" t="s">
        <v>36</v>
      </c>
      <c r="AH39" s="12" t="s">
        <v>36</v>
      </c>
      <c r="AI39" s="12" t="s">
        <v>36</v>
      </c>
      <c r="AJ39" s="12" t="s">
        <v>36</v>
      </c>
      <c r="AK39" s="12" t="s">
        <v>36</v>
      </c>
      <c r="AL39" s="12" t="s">
        <v>36</v>
      </c>
      <c r="AM39" s="12" t="s">
        <v>36</v>
      </c>
      <c r="AN39" s="12" t="s">
        <v>36</v>
      </c>
      <c r="AO39" s="12" t="s">
        <v>36</v>
      </c>
      <c r="AP39" s="12" t="s">
        <v>36</v>
      </c>
      <c r="AQ39" s="12" t="s">
        <v>36</v>
      </c>
      <c r="AR39" s="12" t="s">
        <v>36</v>
      </c>
      <c r="AS39" s="12" t="s">
        <v>36</v>
      </c>
      <c r="AT39" s="12" t="s">
        <v>36</v>
      </c>
      <c r="AU39" s="12" t="s">
        <v>36</v>
      </c>
      <c r="AV39" s="12" t="s">
        <v>36</v>
      </c>
      <c r="AW39" s="12" t="s">
        <v>36</v>
      </c>
      <c r="AX39" s="12" t="s">
        <v>36</v>
      </c>
      <c r="AY39" s="12" t="s">
        <v>36</v>
      </c>
      <c r="AZ39" s="12" t="s">
        <v>36</v>
      </c>
      <c r="BA39" s="12" t="s">
        <v>36</v>
      </c>
      <c r="BB39" s="12" t="s">
        <v>36</v>
      </c>
      <c r="BC39" s="12" t="s">
        <v>36</v>
      </c>
      <c r="BD39" s="12" t="s">
        <v>36</v>
      </c>
      <c r="BE39" s="12" t="s">
        <v>36</v>
      </c>
      <c r="BF39" s="12" t="s">
        <v>36</v>
      </c>
      <c r="BG39" s="12" t="s">
        <v>36</v>
      </c>
      <c r="BH39" s="12" t="s">
        <v>36</v>
      </c>
      <c r="BI39" s="12" t="s">
        <v>36</v>
      </c>
      <c r="BJ39" s="12" t="s">
        <v>36</v>
      </c>
      <c r="BK39" s="12" t="s">
        <v>36</v>
      </c>
      <c r="BL39" s="12" t="s">
        <v>36</v>
      </c>
      <c r="BM39" s="12" t="s">
        <v>36</v>
      </c>
      <c r="BN39" s="12" t="s">
        <v>36</v>
      </c>
      <c r="BO39" s="12" t="s">
        <v>36</v>
      </c>
      <c r="BP39" s="12" t="s">
        <v>36</v>
      </c>
      <c r="BQ39" s="12" t="s">
        <v>36</v>
      </c>
      <c r="BR39" s="12" t="s">
        <v>36</v>
      </c>
      <c r="BS39" s="12" t="s">
        <v>36</v>
      </c>
      <c r="BT39" s="12" t="s">
        <v>36</v>
      </c>
      <c r="BU39" s="12" t="s">
        <v>36</v>
      </c>
      <c r="BV39" s="12" t="s">
        <v>36</v>
      </c>
      <c r="BW39" s="12" t="s">
        <v>36</v>
      </c>
      <c r="BX39" s="12" t="s">
        <v>36</v>
      </c>
      <c r="BY39" s="12" t="s">
        <v>36</v>
      </c>
      <c r="BZ39" s="12">
        <v>862.44</v>
      </c>
      <c r="CA39" s="12">
        <v>914.45500000000004</v>
      </c>
      <c r="CB39" s="12">
        <v>862.63099999999997</v>
      </c>
    </row>
    <row r="40" spans="2:80" x14ac:dyDescent="0.35">
      <c r="B40" s="17" t="s">
        <v>120</v>
      </c>
      <c r="L40" s="17" t="s">
        <v>129</v>
      </c>
      <c r="Q40" s="12">
        <v>9187.7000000000007</v>
      </c>
      <c r="R40" s="12">
        <v>9036.277</v>
      </c>
      <c r="S40" s="12">
        <v>9137.1970000000001</v>
      </c>
      <c r="T40" s="12">
        <v>9340.58</v>
      </c>
      <c r="U40" s="12">
        <v>9588.6959999999999</v>
      </c>
      <c r="V40" s="12">
        <v>9480.5010000000002</v>
      </c>
      <c r="W40" s="12">
        <v>9246.4750000000004</v>
      </c>
      <c r="X40" s="12">
        <v>9029.0560000000005</v>
      </c>
      <c r="Y40" s="12">
        <v>7675.17</v>
      </c>
      <c r="Z40" s="12">
        <v>5968.0739999999996</v>
      </c>
      <c r="AA40" s="12">
        <v>4979.6490000000003</v>
      </c>
      <c r="AB40" s="12">
        <v>4931.3310000000001</v>
      </c>
      <c r="AC40" s="12">
        <v>4960.2879999999996</v>
      </c>
      <c r="AD40" s="12">
        <v>5197.2309999999998</v>
      </c>
      <c r="AE40" s="12">
        <v>5889.1570000000002</v>
      </c>
      <c r="AF40" s="12">
        <v>5884.4639999999999</v>
      </c>
      <c r="AG40" s="12">
        <v>6058.1009999999997</v>
      </c>
      <c r="AH40" s="12">
        <v>5769.701</v>
      </c>
      <c r="AI40" s="12">
        <v>5843.5659999999998</v>
      </c>
      <c r="AJ40" s="12">
        <v>5809.5879999999997</v>
      </c>
      <c r="AK40" s="12">
        <v>5752.3130000000001</v>
      </c>
      <c r="AL40" s="12">
        <v>3319.509</v>
      </c>
      <c r="AM40" s="12">
        <v>3365.4479999999999</v>
      </c>
      <c r="AN40" s="12">
        <v>3145.3330000000001</v>
      </c>
      <c r="AO40" s="12">
        <v>3195.7669999999998</v>
      </c>
      <c r="AP40" s="12">
        <v>3180.3029999999999</v>
      </c>
      <c r="AQ40" s="12">
        <v>3081.6370000000002</v>
      </c>
      <c r="AR40" s="12">
        <v>2993.8049999999998</v>
      </c>
      <c r="AS40" s="12">
        <v>3025.01</v>
      </c>
      <c r="AT40" s="12">
        <v>2974.578</v>
      </c>
      <c r="AU40" s="12">
        <v>3161</v>
      </c>
      <c r="AV40" s="12">
        <v>3702</v>
      </c>
      <c r="AW40" s="12">
        <v>4257</v>
      </c>
      <c r="AX40" s="12">
        <v>4136.8410000000003</v>
      </c>
      <c r="AY40" s="12">
        <v>3773.1030000000001</v>
      </c>
      <c r="AZ40" s="12">
        <v>3675.2420000000002</v>
      </c>
      <c r="BA40" s="12">
        <v>3602.0340000000001</v>
      </c>
      <c r="BB40" s="12">
        <v>3556.933</v>
      </c>
      <c r="BC40" s="12">
        <v>3517.2159999999999</v>
      </c>
      <c r="BD40" s="12">
        <v>3639.6109999999999</v>
      </c>
      <c r="BE40" s="12">
        <v>3772.1590000000001</v>
      </c>
      <c r="BF40" s="12">
        <v>3814.0790000000002</v>
      </c>
      <c r="BG40" s="12">
        <v>3910.7289999999998</v>
      </c>
      <c r="BH40" s="12">
        <v>3887.24</v>
      </c>
      <c r="BI40" s="12">
        <v>3885.799</v>
      </c>
      <c r="BJ40" s="12">
        <v>3950.1759999999999</v>
      </c>
      <c r="BK40" s="12">
        <v>4026.1590000000001</v>
      </c>
      <c r="BL40" s="12">
        <v>3948.4110000000001</v>
      </c>
      <c r="BM40" s="12">
        <v>3890.47</v>
      </c>
      <c r="BN40" s="12">
        <v>3781.7710000000002</v>
      </c>
      <c r="BO40" s="12">
        <v>3659.0790000000002</v>
      </c>
      <c r="BP40" s="12">
        <v>3581.8710000000001</v>
      </c>
      <c r="BQ40" s="12">
        <v>3460.9679999999998</v>
      </c>
      <c r="BR40" s="12">
        <v>3328.0340000000001</v>
      </c>
      <c r="BS40" s="12">
        <v>3307.2739999999999</v>
      </c>
      <c r="BT40" s="12">
        <v>3325.8209999999999</v>
      </c>
      <c r="BU40" s="12">
        <v>3325.7130000000002</v>
      </c>
      <c r="BV40" s="12">
        <v>3141.799</v>
      </c>
      <c r="BW40" s="12">
        <v>3096.4360000000001</v>
      </c>
      <c r="BX40" s="12">
        <v>2998.7530000000002</v>
      </c>
      <c r="BY40" s="12">
        <v>3011.105</v>
      </c>
      <c r="BZ40" s="12">
        <v>638.673</v>
      </c>
      <c r="CA40" s="12">
        <v>639.19600000000003</v>
      </c>
      <c r="CB40" s="12">
        <v>604.53300000000002</v>
      </c>
    </row>
    <row r="41" spans="2:80" x14ac:dyDescent="0.35">
      <c r="B41" s="17" t="s">
        <v>121</v>
      </c>
      <c r="L41" s="17" t="s">
        <v>130</v>
      </c>
      <c r="Q41" s="12">
        <v>1937.8</v>
      </c>
      <c r="R41" s="12">
        <v>1900.8589999999999</v>
      </c>
      <c r="S41" s="12">
        <v>1891.386</v>
      </c>
      <c r="T41" s="12">
        <v>1865.1479999999999</v>
      </c>
      <c r="U41" s="12">
        <v>1862.989</v>
      </c>
      <c r="V41" s="12">
        <v>1861.1890000000001</v>
      </c>
      <c r="W41" s="12">
        <v>1857.22</v>
      </c>
      <c r="X41" s="12">
        <v>1855.454</v>
      </c>
      <c r="Y41" s="12">
        <v>1823.2090000000001</v>
      </c>
      <c r="Z41" s="12">
        <v>1810.4860000000001</v>
      </c>
      <c r="AA41" s="12">
        <v>1757.598</v>
      </c>
      <c r="AB41" s="12">
        <v>1748.4559999999999</v>
      </c>
      <c r="AC41" s="12">
        <v>1747.1079999999999</v>
      </c>
      <c r="AD41" s="12">
        <v>1754.991</v>
      </c>
      <c r="AE41" s="12">
        <v>1763.2190000000001</v>
      </c>
      <c r="AF41" s="12">
        <v>1773.1759999999999</v>
      </c>
      <c r="AG41" s="12">
        <v>1776.675</v>
      </c>
      <c r="AH41" s="12">
        <v>1776.058</v>
      </c>
      <c r="AI41" s="12">
        <v>1772.5909999999999</v>
      </c>
      <c r="AJ41" s="12">
        <v>1782.3689999999999</v>
      </c>
      <c r="AK41" s="12">
        <v>1777.4659999999999</v>
      </c>
      <c r="AL41" s="12">
        <v>1769.4010000000001</v>
      </c>
      <c r="AM41" s="12">
        <v>1741.5070000000001</v>
      </c>
      <c r="AN41" s="12">
        <v>1744.7190000000001</v>
      </c>
      <c r="AO41" s="12">
        <v>1747.2850000000001</v>
      </c>
      <c r="AP41" s="12">
        <v>1731.1769999999999</v>
      </c>
      <c r="AQ41" s="12">
        <v>1733.2280000000001</v>
      </c>
      <c r="AR41" s="12">
        <v>1742.002</v>
      </c>
      <c r="AS41" s="12">
        <v>1739.7159999999999</v>
      </c>
      <c r="AT41" s="12">
        <v>1741.03</v>
      </c>
      <c r="AU41" s="12">
        <v>1728</v>
      </c>
      <c r="AV41" s="12">
        <v>1716</v>
      </c>
      <c r="AW41" s="12">
        <v>1715</v>
      </c>
      <c r="AX41" s="12">
        <v>1705.6579999999999</v>
      </c>
      <c r="AY41" s="12">
        <v>1705.9849999999999</v>
      </c>
      <c r="AZ41" s="12">
        <v>1701.346</v>
      </c>
      <c r="BA41" s="12">
        <v>1714.1859999999999</v>
      </c>
      <c r="BB41" s="12">
        <v>1716.7719999999999</v>
      </c>
      <c r="BC41" s="12">
        <v>1725.7280000000001</v>
      </c>
      <c r="BD41" s="12">
        <v>1711.97</v>
      </c>
      <c r="BE41" s="12">
        <v>1694.19</v>
      </c>
      <c r="BF41" s="12">
        <v>1685.37</v>
      </c>
      <c r="BG41" s="12">
        <v>1688.896</v>
      </c>
      <c r="BH41" s="12">
        <v>1693.0809999999999</v>
      </c>
      <c r="BI41" s="12">
        <v>1699.931</v>
      </c>
      <c r="BJ41" s="12">
        <v>1765.087</v>
      </c>
      <c r="BK41" s="12">
        <v>1775.0229999999999</v>
      </c>
      <c r="BL41" s="12">
        <v>1783.298</v>
      </c>
      <c r="BM41" s="12">
        <v>1783.9570000000001</v>
      </c>
      <c r="BN41" s="12">
        <v>1267.0930000000001</v>
      </c>
      <c r="BO41" s="12">
        <v>1259.4190000000001</v>
      </c>
      <c r="BP41" s="12">
        <v>1255.683</v>
      </c>
      <c r="BQ41" s="12">
        <v>1267.9770000000001</v>
      </c>
      <c r="BR41" s="12">
        <v>1271.5419999999999</v>
      </c>
      <c r="BS41" s="12">
        <v>1260.348</v>
      </c>
      <c r="BT41" s="12">
        <v>1230.5350000000001</v>
      </c>
      <c r="BU41" s="12">
        <v>1231.7850000000001</v>
      </c>
      <c r="BV41" s="12">
        <v>1225.0730000000001</v>
      </c>
      <c r="BW41" s="12">
        <v>1211.942</v>
      </c>
      <c r="BX41" s="12">
        <v>1195.424</v>
      </c>
      <c r="BY41" s="12">
        <v>1210.32</v>
      </c>
      <c r="BZ41" s="12">
        <v>1015.384</v>
      </c>
      <c r="CA41" s="12">
        <v>30.390999999999998</v>
      </c>
      <c r="CB41" s="12">
        <v>26.12</v>
      </c>
    </row>
    <row r="42" spans="2:80" x14ac:dyDescent="0.35">
      <c r="B42" s="7" t="s">
        <v>132</v>
      </c>
      <c r="C42" s="6"/>
      <c r="D42" s="6"/>
      <c r="E42" s="6"/>
      <c r="F42" s="6"/>
      <c r="G42" s="6"/>
      <c r="H42" s="6"/>
      <c r="I42" s="6"/>
      <c r="J42" s="6"/>
      <c r="K42" s="6"/>
      <c r="L42" s="8" t="s">
        <v>133</v>
      </c>
      <c r="M42" s="6"/>
      <c r="N42" s="6"/>
      <c r="O42" s="6"/>
      <c r="P42" s="6"/>
      <c r="Q42" s="14">
        <f t="shared" ref="Q42:V42" si="6">SUM(Q30:Q41)</f>
        <v>13697.940958499999</v>
      </c>
      <c r="R42" s="14">
        <f t="shared" si="6"/>
        <v>13652.28731464</v>
      </c>
      <c r="S42" s="14">
        <f t="shared" si="6"/>
        <v>13506.253000000001</v>
      </c>
      <c r="T42" s="14">
        <f t="shared" si="6"/>
        <v>13714.680999999999</v>
      </c>
      <c r="U42" s="14">
        <f t="shared" si="6"/>
        <v>13976.742</v>
      </c>
      <c r="V42" s="14">
        <f t="shared" si="6"/>
        <v>13414.298000000001</v>
      </c>
      <c r="W42" s="14">
        <f t="shared" ref="W42:CB42" si="7">SUM(W30:W41)</f>
        <v>13269.930999999999</v>
      </c>
      <c r="X42" s="14">
        <f t="shared" si="7"/>
        <v>12874.962000000001</v>
      </c>
      <c r="Y42" s="14">
        <f t="shared" si="7"/>
        <v>11714.302000000001</v>
      </c>
      <c r="Z42" s="14">
        <f t="shared" si="7"/>
        <v>10475.565000000001</v>
      </c>
      <c r="AA42" s="14">
        <f t="shared" si="7"/>
        <v>9166.8310000000001</v>
      </c>
      <c r="AB42" s="14">
        <f t="shared" si="7"/>
        <v>9292.9410000000007</v>
      </c>
      <c r="AC42" s="14">
        <f t="shared" si="7"/>
        <v>9568.7849999999999</v>
      </c>
      <c r="AD42" s="14">
        <f t="shared" si="7"/>
        <v>9926.0679999999993</v>
      </c>
      <c r="AE42" s="14">
        <f>SUM(AE30:AE41)</f>
        <v>10857.529000000002</v>
      </c>
      <c r="AF42" s="14">
        <f t="shared" si="7"/>
        <v>10753.215</v>
      </c>
      <c r="AG42" s="14">
        <f t="shared" si="7"/>
        <v>10371.069</v>
      </c>
      <c r="AH42" s="14">
        <f t="shared" si="7"/>
        <v>9916.2870000000003</v>
      </c>
      <c r="AI42" s="14">
        <f t="shared" si="7"/>
        <v>9786.098</v>
      </c>
      <c r="AJ42" s="14">
        <f t="shared" si="7"/>
        <v>9687.7029999999995</v>
      </c>
      <c r="AK42" s="14">
        <f t="shared" si="7"/>
        <v>10001.965</v>
      </c>
      <c r="AL42" s="14">
        <f t="shared" si="7"/>
        <v>7047.018</v>
      </c>
      <c r="AM42" s="14">
        <f t="shared" si="7"/>
        <v>7053.8340000000007</v>
      </c>
      <c r="AN42" s="14">
        <f t="shared" si="7"/>
        <v>6619.1729999999998</v>
      </c>
      <c r="AO42" s="14">
        <f t="shared" si="7"/>
        <v>6660.65</v>
      </c>
      <c r="AP42" s="14">
        <f t="shared" si="7"/>
        <v>6606.8069999999998</v>
      </c>
      <c r="AQ42" s="14">
        <f t="shared" si="7"/>
        <v>6523.8630000000003</v>
      </c>
      <c r="AR42" s="14">
        <f t="shared" si="7"/>
        <v>6314.9359999999997</v>
      </c>
      <c r="AS42" s="14">
        <f t="shared" si="7"/>
        <v>6323.6409999999996</v>
      </c>
      <c r="AT42" s="14">
        <f t="shared" si="7"/>
        <v>6366.3360000000002</v>
      </c>
      <c r="AU42" s="14">
        <f t="shared" si="7"/>
        <v>6590</v>
      </c>
      <c r="AV42" s="14">
        <f t="shared" si="7"/>
        <v>7206</v>
      </c>
      <c r="AW42" s="14">
        <f t="shared" si="7"/>
        <v>7907</v>
      </c>
      <c r="AX42" s="14">
        <f t="shared" si="7"/>
        <v>7532.3850000000002</v>
      </c>
      <c r="AY42" s="14">
        <f t="shared" si="7"/>
        <v>7212.9009999999998</v>
      </c>
      <c r="AZ42" s="14">
        <f t="shared" si="7"/>
        <v>7414.48</v>
      </c>
      <c r="BA42" s="14">
        <f t="shared" si="7"/>
        <v>6990.4489999999996</v>
      </c>
      <c r="BB42" s="14">
        <f t="shared" si="7"/>
        <v>7140.299</v>
      </c>
      <c r="BC42" s="14">
        <f t="shared" si="7"/>
        <v>6899.4520000000002</v>
      </c>
      <c r="BD42" s="14">
        <f t="shared" si="7"/>
        <v>7025.3310000000001</v>
      </c>
      <c r="BE42" s="14">
        <f t="shared" si="7"/>
        <v>7072.7389999999996</v>
      </c>
      <c r="BF42" s="14">
        <f t="shared" si="7"/>
        <v>6896.1109999999999</v>
      </c>
      <c r="BG42" s="14">
        <f t="shared" si="7"/>
        <v>7043.24</v>
      </c>
      <c r="BH42" s="14">
        <f t="shared" si="7"/>
        <v>6886.116</v>
      </c>
      <c r="BI42" s="14">
        <f t="shared" si="7"/>
        <v>6939.1149999999998</v>
      </c>
      <c r="BJ42" s="14">
        <f t="shared" si="7"/>
        <v>6808.7179999999989</v>
      </c>
      <c r="BK42" s="14">
        <f t="shared" si="7"/>
        <v>7817.5259999999998</v>
      </c>
      <c r="BL42" s="14">
        <f t="shared" si="7"/>
        <v>7459.76</v>
      </c>
      <c r="BM42" s="14">
        <f>SUM(BM30:BM41)</f>
        <v>7516.8379999999997</v>
      </c>
      <c r="BN42" s="14">
        <f t="shared" si="7"/>
        <v>7330.1880000000001</v>
      </c>
      <c r="BO42" s="14">
        <f t="shared" si="7"/>
        <v>6536.3950000000004</v>
      </c>
      <c r="BP42" s="14">
        <f t="shared" si="7"/>
        <v>6482.643</v>
      </c>
      <c r="BQ42" s="14">
        <f t="shared" si="7"/>
        <v>6359.7950000000001</v>
      </c>
      <c r="BR42" s="14">
        <f t="shared" si="7"/>
        <v>6304.9009999999998</v>
      </c>
      <c r="BS42" s="14">
        <f t="shared" si="7"/>
        <v>6342.5919999999996</v>
      </c>
      <c r="BT42" s="14">
        <f>SUM(BT30:BT41)</f>
        <v>6353.8940000000002</v>
      </c>
      <c r="BU42" s="14">
        <f t="shared" si="7"/>
        <v>6690.1509999999998</v>
      </c>
      <c r="BV42" s="14">
        <f t="shared" si="7"/>
        <v>5872.5790000000006</v>
      </c>
      <c r="BW42" s="14">
        <f t="shared" si="7"/>
        <v>5923.1190000000006</v>
      </c>
      <c r="BX42" s="14">
        <f t="shared" si="7"/>
        <v>5601.9980000000005</v>
      </c>
      <c r="BY42" s="14">
        <f t="shared" si="7"/>
        <v>5482.2939999999999</v>
      </c>
      <c r="BZ42" s="14">
        <f>SUM(BZ30:BZ41)</f>
        <v>3034.1080000000002</v>
      </c>
      <c r="CA42" s="14">
        <f t="shared" si="7"/>
        <v>3137</v>
      </c>
      <c r="CB42" s="14">
        <f t="shared" si="7"/>
        <v>3042.0969999999998</v>
      </c>
    </row>
    <row r="43" spans="2:80" x14ac:dyDescent="0.35">
      <c r="B43" s="10"/>
      <c r="L43" s="10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82"/>
      <c r="BL43" s="11"/>
      <c r="BM43" s="11"/>
      <c r="BN43" s="11"/>
      <c r="BO43" s="12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</row>
    <row r="44" spans="2:80" x14ac:dyDescent="0.35">
      <c r="B44" s="16" t="s">
        <v>134</v>
      </c>
      <c r="C44" s="61"/>
      <c r="D44" s="61"/>
      <c r="E44" s="61"/>
      <c r="F44" s="61"/>
      <c r="G44" s="61"/>
      <c r="H44" s="61"/>
      <c r="I44" s="61"/>
      <c r="J44" s="61"/>
      <c r="K44" s="61"/>
      <c r="L44" s="16" t="s">
        <v>136</v>
      </c>
      <c r="Q44" s="18">
        <f t="shared" ref="Q44:V44" si="8">SUM(Q64,Q80,Q95)</f>
        <v>16726.194000000007</v>
      </c>
      <c r="R44" s="18">
        <f t="shared" si="8"/>
        <v>17191.381999999998</v>
      </c>
      <c r="S44" s="18">
        <f t="shared" si="8"/>
        <v>16447.036000000004</v>
      </c>
      <c r="T44" s="18">
        <f t="shared" si="8"/>
        <v>16993.858000000004</v>
      </c>
      <c r="U44" s="18">
        <f t="shared" si="8"/>
        <v>16970.285000000003</v>
      </c>
      <c r="V44" s="18">
        <f t="shared" si="8"/>
        <v>16501.733999999997</v>
      </c>
      <c r="W44" s="18">
        <f t="shared" ref="W44:CB44" si="9">SUM(W64,W80,W95)</f>
        <v>17073.785000000007</v>
      </c>
      <c r="X44" s="18">
        <f t="shared" si="9"/>
        <v>15506.582999999995</v>
      </c>
      <c r="Y44" s="18">
        <f t="shared" si="9"/>
        <v>14812.958000000002</v>
      </c>
      <c r="Z44" s="18">
        <f t="shared" si="9"/>
        <v>12943.034</v>
      </c>
      <c r="AA44" s="18">
        <f t="shared" si="9"/>
        <v>11569.680000000004</v>
      </c>
      <c r="AB44" s="18">
        <f t="shared" si="9"/>
        <v>11889.059999999998</v>
      </c>
      <c r="AC44" s="18">
        <f t="shared" si="9"/>
        <v>12814.135999999997</v>
      </c>
      <c r="AD44" s="18">
        <f t="shared" si="9"/>
        <v>12820.829</v>
      </c>
      <c r="AE44" s="18">
        <f t="shared" si="9"/>
        <v>14759.813000000006</v>
      </c>
      <c r="AF44" s="18">
        <f t="shared" si="9"/>
        <v>15624.646999999997</v>
      </c>
      <c r="AG44" s="18">
        <f t="shared" si="9"/>
        <v>15298.745999999999</v>
      </c>
      <c r="AH44" s="18">
        <f t="shared" si="9"/>
        <v>14804.190000000004</v>
      </c>
      <c r="AI44" s="18">
        <f t="shared" si="9"/>
        <v>14192.402</v>
      </c>
      <c r="AJ44" s="18">
        <f t="shared" si="9"/>
        <v>13635.090000000002</v>
      </c>
      <c r="AK44" s="18">
        <f t="shared" si="9"/>
        <v>13312.800000000001</v>
      </c>
      <c r="AL44" s="18">
        <f t="shared" si="9"/>
        <v>10712.571</v>
      </c>
      <c r="AM44" s="18">
        <f t="shared" si="9"/>
        <v>10240.103000000003</v>
      </c>
      <c r="AN44" s="18">
        <f t="shared" si="9"/>
        <v>9889.1729999999989</v>
      </c>
      <c r="AO44" s="18">
        <f t="shared" si="9"/>
        <v>10004.387999999999</v>
      </c>
      <c r="AP44" s="18">
        <f t="shared" si="9"/>
        <v>8890.3940000000002</v>
      </c>
      <c r="AQ44" s="18">
        <f t="shared" si="9"/>
        <v>8466.7800000000007</v>
      </c>
      <c r="AR44" s="18">
        <f t="shared" si="9"/>
        <v>8084.5100000000011</v>
      </c>
      <c r="AS44" s="18">
        <f t="shared" si="9"/>
        <v>8404.2650000000012</v>
      </c>
      <c r="AT44" s="18">
        <f t="shared" si="9"/>
        <v>8316.8260000000009</v>
      </c>
      <c r="AU44" s="18">
        <f t="shared" si="9"/>
        <v>8753</v>
      </c>
      <c r="AV44" s="18">
        <f t="shared" si="9"/>
        <v>9544</v>
      </c>
      <c r="AW44" s="18">
        <f t="shared" si="9"/>
        <v>10369</v>
      </c>
      <c r="AX44" s="18">
        <f t="shared" si="9"/>
        <v>11124.063999999998</v>
      </c>
      <c r="AY44" s="18">
        <f t="shared" si="9"/>
        <v>9860.0969999999998</v>
      </c>
      <c r="AZ44" s="18">
        <f t="shared" si="9"/>
        <v>10328.495000000001</v>
      </c>
      <c r="BA44" s="18">
        <f t="shared" si="9"/>
        <v>10027.596</v>
      </c>
      <c r="BB44" s="18">
        <f t="shared" si="9"/>
        <v>10715.270999999999</v>
      </c>
      <c r="BC44" s="18">
        <f t="shared" si="9"/>
        <v>10256.689999999999</v>
      </c>
      <c r="BD44" s="18">
        <f t="shared" si="9"/>
        <v>10459.853999999999</v>
      </c>
      <c r="BE44" s="18">
        <f t="shared" si="9"/>
        <v>11289.371999999999</v>
      </c>
      <c r="BF44" s="18">
        <f t="shared" si="9"/>
        <v>10397.869999999999</v>
      </c>
      <c r="BG44" s="18">
        <f t="shared" si="9"/>
        <v>10348.242</v>
      </c>
      <c r="BH44" s="18">
        <f t="shared" si="9"/>
        <v>8973.7200000000012</v>
      </c>
      <c r="BI44" s="18">
        <f t="shared" si="9"/>
        <v>9027.098</v>
      </c>
      <c r="BJ44" s="18">
        <f t="shared" si="9"/>
        <v>9404.6710000000003</v>
      </c>
      <c r="BK44" s="18">
        <f t="shared" si="9"/>
        <v>10454.148000000001</v>
      </c>
      <c r="BL44" s="18">
        <f t="shared" si="9"/>
        <v>10491.332999999999</v>
      </c>
      <c r="BM44" s="18">
        <f t="shared" si="9"/>
        <v>10655.141</v>
      </c>
      <c r="BN44" s="18">
        <f t="shared" si="9"/>
        <v>9632.8110000000015</v>
      </c>
      <c r="BO44" s="18">
        <f t="shared" si="9"/>
        <v>9195.9359999999979</v>
      </c>
      <c r="BP44" s="18">
        <f t="shared" si="9"/>
        <v>9021.2049999999999</v>
      </c>
      <c r="BQ44" s="18">
        <f t="shared" si="9"/>
        <v>9063.9369999999999</v>
      </c>
      <c r="BR44" s="18">
        <f t="shared" si="9"/>
        <v>8793.8159999999989</v>
      </c>
      <c r="BS44" s="18">
        <f t="shared" si="9"/>
        <v>8601.351999999999</v>
      </c>
      <c r="BT44" s="18">
        <f t="shared" si="9"/>
        <v>8566.905999999999</v>
      </c>
      <c r="BU44" s="18">
        <f t="shared" si="9"/>
        <v>8720.119999999999</v>
      </c>
      <c r="BV44" s="18">
        <f t="shared" si="9"/>
        <v>7681.3230000000003</v>
      </c>
      <c r="BW44" s="18">
        <f t="shared" si="9"/>
        <v>7684.7530000000006</v>
      </c>
      <c r="BX44" s="18">
        <f t="shared" si="9"/>
        <v>6951.8360000000002</v>
      </c>
      <c r="BY44" s="18">
        <f t="shared" si="9"/>
        <v>7131.8649999999998</v>
      </c>
      <c r="BZ44" s="18">
        <f t="shared" si="9"/>
        <v>4624.4009999999998</v>
      </c>
      <c r="CA44" s="18">
        <f t="shared" si="9"/>
        <v>4733.8369999999995</v>
      </c>
      <c r="CB44" s="18">
        <f t="shared" si="9"/>
        <v>5007.7789999999995</v>
      </c>
    </row>
    <row r="45" spans="2:80" x14ac:dyDescent="0.35">
      <c r="B45" s="10"/>
      <c r="C45" s="61"/>
      <c r="D45" s="61"/>
      <c r="E45" s="61"/>
      <c r="F45" s="61"/>
      <c r="G45" s="61"/>
      <c r="H45" s="61"/>
      <c r="I45" s="61"/>
      <c r="J45" s="61"/>
      <c r="K45" s="61"/>
      <c r="L45" s="10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73"/>
      <c r="BL45" s="10"/>
      <c r="BM45" s="74"/>
      <c r="BN45" s="10"/>
      <c r="BO45" s="75"/>
      <c r="BP45" s="10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</row>
    <row r="46" spans="2:80" x14ac:dyDescent="0.35">
      <c r="B46" s="68" t="s">
        <v>85</v>
      </c>
      <c r="C46" s="62"/>
      <c r="D46" s="62"/>
      <c r="E46" s="62"/>
      <c r="F46" s="62"/>
      <c r="G46" s="62"/>
      <c r="H46" s="62"/>
      <c r="I46" s="62"/>
      <c r="J46" s="62"/>
      <c r="K46" s="62"/>
      <c r="L46" s="68" t="s">
        <v>135</v>
      </c>
      <c r="M46" s="33"/>
      <c r="N46" s="33"/>
      <c r="O46" s="33"/>
      <c r="P46" s="33"/>
      <c r="Q46" s="33"/>
      <c r="R46" s="33"/>
      <c r="S46" s="33"/>
      <c r="T46" s="33"/>
      <c r="U46" s="33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1"/>
      <c r="BL46" s="83"/>
      <c r="BM46" s="84"/>
      <c r="BN46" s="83"/>
      <c r="BO46" s="85"/>
      <c r="BP46" s="83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</row>
    <row r="47" spans="2:80" x14ac:dyDescent="0.35">
      <c r="B47" s="17" t="s">
        <v>137</v>
      </c>
      <c r="L47" s="17" t="s">
        <v>149</v>
      </c>
      <c r="Q47" s="12">
        <v>1261.5540000000001</v>
      </c>
      <c r="R47" s="12">
        <v>1152.079</v>
      </c>
      <c r="S47" s="12">
        <v>1449.338</v>
      </c>
      <c r="T47" s="12">
        <v>1281.934</v>
      </c>
      <c r="U47" s="12">
        <v>1126.6289999999999</v>
      </c>
      <c r="V47" s="12">
        <v>869.39700000000005</v>
      </c>
      <c r="W47" s="12">
        <v>761.54300000000001</v>
      </c>
      <c r="X47" s="12">
        <v>721.15800000000002</v>
      </c>
      <c r="Y47" s="12">
        <v>634.61400000000003</v>
      </c>
      <c r="Z47" s="12">
        <v>1848.1120000000001</v>
      </c>
      <c r="AA47" s="12">
        <v>1773.0039999999999</v>
      </c>
      <c r="AB47" s="12">
        <v>2304.0320000000002</v>
      </c>
      <c r="AC47" s="12">
        <v>2353.279</v>
      </c>
      <c r="AD47" s="12">
        <v>3090.3389999999999</v>
      </c>
      <c r="AE47" s="12">
        <v>3854.11</v>
      </c>
      <c r="AF47" s="12">
        <v>3208.4380000000001</v>
      </c>
      <c r="AG47" s="12">
        <v>2543.0390000000002</v>
      </c>
      <c r="AH47" s="12">
        <v>2480.9609999999998</v>
      </c>
      <c r="AI47" s="12">
        <v>1171.9290000000001</v>
      </c>
      <c r="AJ47" s="12">
        <v>1098.1010000000001</v>
      </c>
      <c r="AK47" s="12">
        <v>1103.2059999999999</v>
      </c>
      <c r="AL47" s="12">
        <v>2083.7359999999999</v>
      </c>
      <c r="AM47" s="12">
        <v>1534.173</v>
      </c>
      <c r="AN47" s="12">
        <v>1188.819</v>
      </c>
      <c r="AO47" s="12">
        <v>1162.8720000000001</v>
      </c>
      <c r="AP47" s="12">
        <v>585.827</v>
      </c>
      <c r="AQ47" s="12">
        <v>728.05100000000004</v>
      </c>
      <c r="AR47" s="12">
        <v>726.59400000000005</v>
      </c>
      <c r="AS47" s="12">
        <v>835.29</v>
      </c>
      <c r="AT47" s="12">
        <v>742.56200000000001</v>
      </c>
      <c r="AU47" s="12">
        <v>998</v>
      </c>
      <c r="AV47" s="12">
        <v>837</v>
      </c>
      <c r="AW47" s="12">
        <v>1397</v>
      </c>
      <c r="AX47" s="12">
        <v>1346.9839999999999</v>
      </c>
      <c r="AY47" s="12">
        <v>1159.8050000000001</v>
      </c>
      <c r="AZ47" s="12">
        <v>1171.2860000000001</v>
      </c>
      <c r="BA47" s="12">
        <v>1110.7339999999999</v>
      </c>
      <c r="BB47" s="12">
        <v>1229.1130000000001</v>
      </c>
      <c r="BC47" s="12">
        <v>531.65099999999995</v>
      </c>
      <c r="BD47" s="12">
        <v>479.58600000000001</v>
      </c>
      <c r="BE47" s="12">
        <v>440.834</v>
      </c>
      <c r="BF47" s="12">
        <v>450.16199999999998</v>
      </c>
      <c r="BG47" s="12">
        <v>487.54599999999999</v>
      </c>
      <c r="BH47" s="12">
        <v>496.94099999999997</v>
      </c>
      <c r="BI47" s="12">
        <v>1719.625</v>
      </c>
      <c r="BJ47" s="12">
        <v>614.96699999999998</v>
      </c>
      <c r="BK47" s="12">
        <v>605.678</v>
      </c>
      <c r="BL47" s="12">
        <v>469.351</v>
      </c>
      <c r="BM47" s="12">
        <v>1552.44</v>
      </c>
      <c r="BN47" s="12">
        <v>441.6</v>
      </c>
      <c r="BO47" s="12">
        <v>342.10199999999998</v>
      </c>
      <c r="BP47" s="12">
        <v>312.62799999999999</v>
      </c>
      <c r="BQ47" s="12">
        <v>346.00799999999998</v>
      </c>
      <c r="BR47" s="12">
        <v>337.64800000000002</v>
      </c>
      <c r="BS47" s="12">
        <v>596.76900000000001</v>
      </c>
      <c r="BT47" s="12">
        <v>563.50199999999995</v>
      </c>
      <c r="BU47" s="12">
        <v>591.69500000000005</v>
      </c>
      <c r="BV47" s="12">
        <v>895.80399999999997</v>
      </c>
      <c r="BW47" s="12">
        <v>871.43299999999999</v>
      </c>
      <c r="BX47" s="12">
        <v>948.00300000000004</v>
      </c>
      <c r="BY47" s="12">
        <v>967.452</v>
      </c>
      <c r="BZ47" s="12">
        <v>629.1</v>
      </c>
      <c r="CA47" s="12">
        <v>444.154</v>
      </c>
      <c r="CB47" s="12">
        <v>458.97699999999998</v>
      </c>
    </row>
    <row r="48" spans="2:80" x14ac:dyDescent="0.35">
      <c r="B48" s="17" t="s">
        <v>138</v>
      </c>
      <c r="L48" s="17" t="s">
        <v>150</v>
      </c>
      <c r="Q48" s="12">
        <v>1739.6420000000001</v>
      </c>
      <c r="R48" s="12">
        <v>1802.7470000000001</v>
      </c>
      <c r="S48" s="12">
        <v>1745.4190000000001</v>
      </c>
      <c r="T48" s="12">
        <v>1860.634</v>
      </c>
      <c r="U48" s="12">
        <v>1948.258</v>
      </c>
      <c r="V48" s="12">
        <v>2252.9760000000001</v>
      </c>
      <c r="W48" s="12">
        <v>2094.826</v>
      </c>
      <c r="X48" s="12">
        <v>1970.5730000000001</v>
      </c>
      <c r="Y48" s="12">
        <v>2057.6869999999999</v>
      </c>
      <c r="Z48" s="12">
        <v>2138.7649999999999</v>
      </c>
      <c r="AA48" s="12">
        <v>1864.8309999999999</v>
      </c>
      <c r="AB48" s="12">
        <v>1933.152</v>
      </c>
      <c r="AC48" s="12">
        <v>1317.008</v>
      </c>
      <c r="AD48" s="12">
        <v>2247.7579999999998</v>
      </c>
      <c r="AE48" s="12">
        <v>2226.5529999999999</v>
      </c>
      <c r="AF48" s="12">
        <v>1781.432</v>
      </c>
      <c r="AG48" s="12">
        <v>1404.712</v>
      </c>
      <c r="AH48" s="12">
        <v>1330.326</v>
      </c>
      <c r="AI48" s="12">
        <v>1287.299</v>
      </c>
      <c r="AJ48" s="12">
        <v>1195.9069999999999</v>
      </c>
      <c r="AK48" s="12">
        <v>1104.9570000000001</v>
      </c>
      <c r="AL48" s="12" t="s">
        <v>36</v>
      </c>
      <c r="AM48" s="12" t="s">
        <v>36</v>
      </c>
      <c r="AN48" s="12" t="s">
        <v>36</v>
      </c>
      <c r="AO48" s="12" t="s">
        <v>36</v>
      </c>
      <c r="AP48" s="12" t="s">
        <v>36</v>
      </c>
      <c r="AQ48" s="12" t="s">
        <v>36</v>
      </c>
      <c r="AR48" s="12" t="s">
        <v>36</v>
      </c>
      <c r="AS48" s="12" t="s">
        <v>36</v>
      </c>
      <c r="AT48" s="12" t="s">
        <v>36</v>
      </c>
      <c r="AU48" s="12" t="s">
        <v>36</v>
      </c>
      <c r="AV48" s="12" t="s">
        <v>416</v>
      </c>
      <c r="AW48" s="12" t="s">
        <v>36</v>
      </c>
      <c r="AX48" s="12" t="s">
        <v>416</v>
      </c>
      <c r="AY48" s="12" t="s">
        <v>416</v>
      </c>
      <c r="AZ48" s="12" t="s">
        <v>416</v>
      </c>
      <c r="BA48" s="12" t="s">
        <v>416</v>
      </c>
      <c r="BB48" s="12" t="s">
        <v>416</v>
      </c>
      <c r="BC48" s="12" t="s">
        <v>416</v>
      </c>
      <c r="BD48" s="12" t="s">
        <v>416</v>
      </c>
      <c r="BE48" s="12" t="s">
        <v>416</v>
      </c>
      <c r="BF48" s="12" t="s">
        <v>416</v>
      </c>
      <c r="BG48" s="12" t="s">
        <v>416</v>
      </c>
      <c r="BH48" s="12" t="s">
        <v>416</v>
      </c>
      <c r="BI48" s="12" t="s">
        <v>416</v>
      </c>
      <c r="BJ48" s="12" t="s">
        <v>416</v>
      </c>
      <c r="BK48" s="12" t="s">
        <v>416</v>
      </c>
      <c r="BL48" s="12" t="s">
        <v>416</v>
      </c>
      <c r="BM48" s="12" t="s">
        <v>416</v>
      </c>
      <c r="BN48" s="12" t="s">
        <v>416</v>
      </c>
      <c r="BO48" s="12" t="s">
        <v>416</v>
      </c>
      <c r="BP48" s="12" t="s">
        <v>416</v>
      </c>
      <c r="BQ48" s="12"/>
      <c r="BR48" s="12" t="s">
        <v>416</v>
      </c>
      <c r="BS48" s="12" t="s">
        <v>416</v>
      </c>
      <c r="BT48" s="12" t="s">
        <v>416</v>
      </c>
      <c r="BU48" s="12" t="s">
        <v>416</v>
      </c>
      <c r="BV48" s="12" t="s">
        <v>416</v>
      </c>
      <c r="BW48" s="12" t="s">
        <v>416</v>
      </c>
      <c r="BX48" s="12" t="s">
        <v>416</v>
      </c>
      <c r="BY48" s="12">
        <v>283.71899999999999</v>
      </c>
      <c r="BZ48" s="12">
        <v>27.007000000000001</v>
      </c>
      <c r="CA48" s="12">
        <v>23.562999999999999</v>
      </c>
      <c r="CB48" s="12">
        <v>33.085000000000001</v>
      </c>
    </row>
    <row r="49" spans="2:80" x14ac:dyDescent="0.35">
      <c r="B49" s="17" t="s">
        <v>139</v>
      </c>
      <c r="L49" s="17" t="s">
        <v>151</v>
      </c>
      <c r="Q49" s="12">
        <v>2039.9559999999999</v>
      </c>
      <c r="R49" s="12">
        <v>2159.1619999999998</v>
      </c>
      <c r="S49" s="12">
        <f>2258.893+19.955</f>
        <v>2278.848</v>
      </c>
      <c r="T49" s="12">
        <v>2267.069</v>
      </c>
      <c r="U49" s="12">
        <f>2274.503+29.941</f>
        <v>2304.444</v>
      </c>
      <c r="V49" s="12">
        <v>2010.308</v>
      </c>
      <c r="W49" s="12">
        <v>1875.395</v>
      </c>
      <c r="X49" s="12">
        <v>1860.462</v>
      </c>
      <c r="Y49" s="12">
        <v>1842.789</v>
      </c>
      <c r="Z49" s="12">
        <v>1717.146</v>
      </c>
      <c r="AA49" s="12">
        <v>1562.9459999999999</v>
      </c>
      <c r="AB49" s="12">
        <v>1538.2280000000001</v>
      </c>
      <c r="AC49" s="12">
        <v>1612.5360000000001</v>
      </c>
      <c r="AD49" s="12">
        <v>1686.6469999999999</v>
      </c>
      <c r="AE49" s="12">
        <v>1602.7180000000001</v>
      </c>
      <c r="AF49" s="12">
        <v>2054.4189999999999</v>
      </c>
      <c r="AG49" s="12">
        <v>1840.742</v>
      </c>
      <c r="AH49" s="12">
        <v>1854.183</v>
      </c>
      <c r="AI49" s="12">
        <v>1539.7800000000002</v>
      </c>
      <c r="AJ49" s="12">
        <v>1568.115</v>
      </c>
      <c r="AK49" s="12">
        <v>1769.511</v>
      </c>
      <c r="AL49" s="12">
        <v>1939.518</v>
      </c>
      <c r="AM49" s="12">
        <v>1885.7170000000001</v>
      </c>
      <c r="AN49" s="12">
        <v>1567.961</v>
      </c>
      <c r="AO49" s="12">
        <v>1327.54</v>
      </c>
      <c r="AP49" s="12">
        <v>1225.366</v>
      </c>
      <c r="AQ49" s="12">
        <v>1079.3109999999999</v>
      </c>
      <c r="AR49" s="12">
        <v>1066.4880000000001</v>
      </c>
      <c r="AS49" s="12">
        <v>1097.9970000000001</v>
      </c>
      <c r="AT49" s="12">
        <v>812.476</v>
      </c>
      <c r="AU49" s="12">
        <v>866</v>
      </c>
      <c r="AV49" s="12">
        <v>952</v>
      </c>
      <c r="AW49" s="12">
        <v>902</v>
      </c>
      <c r="AX49" s="12">
        <v>681.96699999999998</v>
      </c>
      <c r="AY49" s="12">
        <v>715.63400000000001</v>
      </c>
      <c r="AZ49" s="12">
        <v>677.98</v>
      </c>
      <c r="BA49" s="12">
        <v>686.15099999999995</v>
      </c>
      <c r="BB49" s="12">
        <v>479.16899999999998</v>
      </c>
      <c r="BC49" s="12">
        <v>498.76</v>
      </c>
      <c r="BD49" s="12">
        <v>530.62300000000005</v>
      </c>
      <c r="BE49" s="12">
        <v>502.91899999999998</v>
      </c>
      <c r="BF49" s="12">
        <v>434.66500000000002</v>
      </c>
      <c r="BG49" s="12">
        <v>383.322</v>
      </c>
      <c r="BH49" s="12">
        <v>530.44200000000001</v>
      </c>
      <c r="BI49" s="12">
        <v>480.185</v>
      </c>
      <c r="BJ49" s="12">
        <v>501.42700000000002</v>
      </c>
      <c r="BK49" s="12">
        <v>534.149</v>
      </c>
      <c r="BL49" s="12">
        <v>378.03500000000003</v>
      </c>
      <c r="BM49" s="12">
        <v>414.56299999999999</v>
      </c>
      <c r="BN49" s="12">
        <v>221.001</v>
      </c>
      <c r="BO49" s="12">
        <v>235.215</v>
      </c>
      <c r="BP49" s="12">
        <v>198.91399999999999</v>
      </c>
      <c r="BQ49" s="12">
        <v>215.792</v>
      </c>
      <c r="BR49" s="12">
        <v>171.54</v>
      </c>
      <c r="BS49" s="12">
        <v>465.661</v>
      </c>
      <c r="BT49" s="12">
        <v>335.78100000000001</v>
      </c>
      <c r="BU49" s="12">
        <v>362.38200000000001</v>
      </c>
      <c r="BV49" s="12">
        <v>342.84500000000003</v>
      </c>
      <c r="BW49" s="12">
        <v>319.81099999999998</v>
      </c>
      <c r="BX49" s="12">
        <v>231.977</v>
      </c>
      <c r="BY49" s="12" t="s">
        <v>416</v>
      </c>
      <c r="BZ49" s="12">
        <v>342.73899999999998</v>
      </c>
      <c r="CA49" s="12">
        <v>249.89599999999999</v>
      </c>
      <c r="CB49" s="12">
        <v>251.94200000000001</v>
      </c>
    </row>
    <row r="50" spans="2:80" x14ac:dyDescent="0.35">
      <c r="B50" s="17" t="s">
        <v>414</v>
      </c>
      <c r="L50" s="17" t="s">
        <v>415</v>
      </c>
      <c r="Q50" s="12" t="s">
        <v>36</v>
      </c>
      <c r="R50" s="12" t="s">
        <v>36</v>
      </c>
      <c r="S50" s="12" t="s">
        <v>36</v>
      </c>
      <c r="T50" s="12" t="s">
        <v>36</v>
      </c>
      <c r="U50" s="12" t="s">
        <v>36</v>
      </c>
      <c r="V50" s="12" t="s">
        <v>36</v>
      </c>
      <c r="W50" s="12" t="s">
        <v>36</v>
      </c>
      <c r="X50" s="12" t="s">
        <v>36</v>
      </c>
      <c r="Y50" s="12" t="s">
        <v>36</v>
      </c>
      <c r="Z50" s="12" t="s">
        <v>36</v>
      </c>
      <c r="AA50" s="12" t="s">
        <v>36</v>
      </c>
      <c r="AB50" s="12" t="s">
        <v>36</v>
      </c>
      <c r="AC50" s="12" t="s">
        <v>36</v>
      </c>
      <c r="AD50" s="12" t="s">
        <v>36</v>
      </c>
      <c r="AE50" s="12" t="s">
        <v>36</v>
      </c>
      <c r="AF50" s="12" t="s">
        <v>36</v>
      </c>
      <c r="AG50" s="12" t="s">
        <v>36</v>
      </c>
      <c r="AH50" s="12" t="s">
        <v>36</v>
      </c>
      <c r="AI50" s="12" t="s">
        <v>36</v>
      </c>
      <c r="AJ50" s="12" t="s">
        <v>36</v>
      </c>
      <c r="AK50" s="12" t="s">
        <v>36</v>
      </c>
      <c r="AL50" s="12" t="s">
        <v>36</v>
      </c>
      <c r="AM50" s="12" t="s">
        <v>36</v>
      </c>
      <c r="AN50" s="12" t="s">
        <v>36</v>
      </c>
      <c r="AO50" s="12" t="s">
        <v>36</v>
      </c>
      <c r="AP50" s="12" t="s">
        <v>36</v>
      </c>
      <c r="AQ50" s="12" t="s">
        <v>36</v>
      </c>
      <c r="AR50" s="12" t="s">
        <v>36</v>
      </c>
      <c r="AS50" s="12" t="s">
        <v>36</v>
      </c>
      <c r="AT50" s="12">
        <v>273.66800000000001</v>
      </c>
      <c r="AU50" s="12">
        <v>256</v>
      </c>
      <c r="AV50" s="12" t="s">
        <v>416</v>
      </c>
      <c r="AW50" s="12" t="s">
        <v>36</v>
      </c>
      <c r="AX50" s="12" t="s">
        <v>416</v>
      </c>
      <c r="AY50" s="12" t="s">
        <v>416</v>
      </c>
      <c r="AZ50" s="12" t="s">
        <v>416</v>
      </c>
      <c r="BA50" s="12" t="s">
        <v>416</v>
      </c>
      <c r="BB50" s="12" t="s">
        <v>416</v>
      </c>
      <c r="BC50" s="12" t="s">
        <v>416</v>
      </c>
      <c r="BD50" s="12" t="s">
        <v>416</v>
      </c>
      <c r="BE50" s="12" t="s">
        <v>416</v>
      </c>
      <c r="BF50" s="12" t="s">
        <v>416</v>
      </c>
      <c r="BG50" s="12" t="s">
        <v>416</v>
      </c>
      <c r="BH50" s="12" t="s">
        <v>416</v>
      </c>
      <c r="BI50" s="12" t="s">
        <v>420</v>
      </c>
      <c r="BJ50" s="12" t="s">
        <v>419</v>
      </c>
      <c r="BK50" s="12" t="s">
        <v>416</v>
      </c>
      <c r="BL50" s="12" t="s">
        <v>416</v>
      </c>
      <c r="BM50" s="12" t="s">
        <v>416</v>
      </c>
      <c r="BN50" s="12" t="s">
        <v>416</v>
      </c>
      <c r="BO50" s="12" t="s">
        <v>416</v>
      </c>
      <c r="BP50" s="12" t="s">
        <v>416</v>
      </c>
      <c r="BQ50" s="12" t="s">
        <v>416</v>
      </c>
      <c r="BR50" s="12" t="s">
        <v>416</v>
      </c>
      <c r="BS50" s="12" t="s">
        <v>416</v>
      </c>
      <c r="BT50" s="12" t="s">
        <v>416</v>
      </c>
      <c r="BU50" s="12" t="s">
        <v>416</v>
      </c>
      <c r="BV50" s="12" t="s">
        <v>416</v>
      </c>
      <c r="BW50" s="12" t="s">
        <v>416</v>
      </c>
      <c r="BX50" s="12" t="s">
        <v>416</v>
      </c>
      <c r="BY50" s="12" t="s">
        <v>416</v>
      </c>
      <c r="BZ50" s="12" t="s">
        <v>36</v>
      </c>
      <c r="CA50" s="12" t="s">
        <v>36</v>
      </c>
      <c r="CB50" s="12" t="s">
        <v>36</v>
      </c>
    </row>
    <row r="51" spans="2:80" x14ac:dyDescent="0.35">
      <c r="B51" s="17" t="s">
        <v>140</v>
      </c>
      <c r="L51" s="17" t="s">
        <v>152</v>
      </c>
      <c r="Q51" s="12">
        <v>647.72900000000004</v>
      </c>
      <c r="R51" s="12">
        <v>670.41499999999996</v>
      </c>
      <c r="S51" s="12">
        <v>582.07600000000002</v>
      </c>
      <c r="T51" s="12">
        <v>633.64800000000002</v>
      </c>
      <c r="U51" s="12">
        <v>600.45100000000002</v>
      </c>
      <c r="V51" s="12">
        <v>514.38900000000001</v>
      </c>
      <c r="W51" s="12">
        <v>455.64699999999999</v>
      </c>
      <c r="X51" s="12">
        <v>346.76499999999999</v>
      </c>
      <c r="Y51" s="12">
        <v>374.57600000000002</v>
      </c>
      <c r="Z51" s="12">
        <v>373.41699999999997</v>
      </c>
      <c r="AA51" s="12">
        <v>351.20299999999997</v>
      </c>
      <c r="AB51" s="12">
        <v>298.67500000000001</v>
      </c>
      <c r="AC51" s="12">
        <v>334.67</v>
      </c>
      <c r="AD51" s="12">
        <v>338.98899999999998</v>
      </c>
      <c r="AE51" s="12">
        <v>352.42599999999999</v>
      </c>
      <c r="AF51" s="12">
        <v>406.59500000000003</v>
      </c>
      <c r="AG51" s="12">
        <v>396.01</v>
      </c>
      <c r="AH51" s="12">
        <v>419.34399999999999</v>
      </c>
      <c r="AI51" s="12">
        <v>338.15699999999998</v>
      </c>
      <c r="AJ51" s="12">
        <v>402.91</v>
      </c>
      <c r="AK51" s="12">
        <v>368.76400000000001</v>
      </c>
      <c r="AL51" s="12">
        <v>353.529</v>
      </c>
      <c r="AM51" s="12">
        <v>275.80099999999999</v>
      </c>
      <c r="AN51" s="12">
        <v>321.61399999999998</v>
      </c>
      <c r="AO51" s="12">
        <v>305.45400000000001</v>
      </c>
      <c r="AP51" s="12">
        <v>353.54899999999998</v>
      </c>
      <c r="AQ51" s="12">
        <v>261.13400000000001</v>
      </c>
      <c r="AR51" s="12">
        <v>287.495</v>
      </c>
      <c r="AS51" s="12">
        <v>283.52199999999999</v>
      </c>
      <c r="AT51" s="12" t="s">
        <v>36</v>
      </c>
      <c r="AU51" s="12" t="s">
        <v>36</v>
      </c>
      <c r="AV51" s="12">
        <v>218</v>
      </c>
      <c r="AW51" s="12">
        <v>251</v>
      </c>
      <c r="AX51" s="12">
        <v>289.726</v>
      </c>
      <c r="AY51" s="12">
        <v>276.42700000000002</v>
      </c>
      <c r="AZ51" s="12">
        <v>290.83600000000001</v>
      </c>
      <c r="BA51" s="12">
        <v>255.44</v>
      </c>
      <c r="BB51" s="12">
        <v>296.52699999999999</v>
      </c>
      <c r="BC51" s="12">
        <v>256.20100000000002</v>
      </c>
      <c r="BD51" s="12">
        <v>247.654</v>
      </c>
      <c r="BE51" s="12">
        <v>233.584</v>
      </c>
      <c r="BF51" s="12">
        <v>227.70500000000001</v>
      </c>
      <c r="BG51" s="12">
        <v>209.71199999999999</v>
      </c>
      <c r="BH51" s="12">
        <v>176.393</v>
      </c>
      <c r="BI51" s="12">
        <v>207.518</v>
      </c>
      <c r="BJ51" s="12">
        <v>261.94400000000002</v>
      </c>
      <c r="BK51" s="12">
        <v>242.05</v>
      </c>
      <c r="BL51" s="12">
        <v>244.71</v>
      </c>
      <c r="BM51" s="12">
        <v>250.03</v>
      </c>
      <c r="BN51" s="12">
        <v>274.72800000000001</v>
      </c>
      <c r="BO51" s="12">
        <v>252.68199999999999</v>
      </c>
      <c r="BP51" s="12">
        <v>224.65199999999999</v>
      </c>
      <c r="BQ51" s="12">
        <v>205.99299999999999</v>
      </c>
      <c r="BR51" s="12">
        <v>228.67</v>
      </c>
      <c r="BS51" s="12">
        <v>205.465</v>
      </c>
      <c r="BT51" s="12">
        <v>241.506</v>
      </c>
      <c r="BU51" s="12">
        <v>233.16200000000001</v>
      </c>
      <c r="BV51" s="12">
        <v>240.607</v>
      </c>
      <c r="BW51" s="12">
        <v>211.08500000000001</v>
      </c>
      <c r="BX51" s="12">
        <v>153.63200000000001</v>
      </c>
      <c r="BY51" s="12">
        <v>146.80500000000001</v>
      </c>
      <c r="BZ51" s="12">
        <v>171.49600000000001</v>
      </c>
      <c r="CA51" s="12">
        <v>154.37799999999999</v>
      </c>
      <c r="CB51" s="12">
        <v>165.79400000000001</v>
      </c>
    </row>
    <row r="52" spans="2:80" x14ac:dyDescent="0.35">
      <c r="B52" s="17" t="s">
        <v>405</v>
      </c>
      <c r="L52" s="17" t="s">
        <v>406</v>
      </c>
      <c r="Q52" s="12" t="s">
        <v>36</v>
      </c>
      <c r="R52" s="12" t="s">
        <v>36</v>
      </c>
      <c r="S52" s="12" t="s">
        <v>36</v>
      </c>
      <c r="T52" s="12" t="s">
        <v>36</v>
      </c>
      <c r="U52" s="12" t="s">
        <v>36</v>
      </c>
      <c r="V52" s="12" t="s">
        <v>36</v>
      </c>
      <c r="W52" s="12" t="s">
        <v>36</v>
      </c>
      <c r="X52" s="12" t="s">
        <v>36</v>
      </c>
      <c r="Y52" s="12" t="s">
        <v>36</v>
      </c>
      <c r="Z52" s="12" t="s">
        <v>36</v>
      </c>
      <c r="AA52" s="12" t="s">
        <v>36</v>
      </c>
      <c r="AB52" s="12" t="s">
        <v>36</v>
      </c>
      <c r="AC52" s="12" t="s">
        <v>36</v>
      </c>
      <c r="AD52" s="12" t="s">
        <v>36</v>
      </c>
      <c r="AE52" s="12" t="s">
        <v>36</v>
      </c>
      <c r="AF52" s="12" t="s">
        <v>36</v>
      </c>
      <c r="AG52" s="12" t="s">
        <v>36</v>
      </c>
      <c r="AH52" s="12" t="s">
        <v>36</v>
      </c>
      <c r="AI52" s="12" t="s">
        <v>36</v>
      </c>
      <c r="AJ52" s="12" t="s">
        <v>36</v>
      </c>
      <c r="AK52" s="12" t="s">
        <v>36</v>
      </c>
      <c r="AL52" s="12">
        <v>129.94</v>
      </c>
      <c r="AM52" s="12">
        <v>105.08</v>
      </c>
      <c r="AN52" s="12">
        <v>134.12200000000001</v>
      </c>
      <c r="AO52" s="12">
        <v>134.95099999999999</v>
      </c>
      <c r="AP52" s="12">
        <v>115.61</v>
      </c>
      <c r="AQ52" s="12">
        <v>134.51400000000001</v>
      </c>
      <c r="AR52" s="12">
        <v>165.67599999999999</v>
      </c>
      <c r="AS52" s="12">
        <v>146.17400000000001</v>
      </c>
      <c r="AT52" s="12" t="s">
        <v>36</v>
      </c>
      <c r="AU52" s="12" t="s">
        <v>36</v>
      </c>
      <c r="AV52" s="12">
        <v>136</v>
      </c>
      <c r="AW52" s="12">
        <v>119</v>
      </c>
      <c r="AX52" s="12">
        <v>107.58499999999999</v>
      </c>
      <c r="AY52" s="12">
        <v>67.866</v>
      </c>
      <c r="AZ52" s="12">
        <v>140.08099999999999</v>
      </c>
      <c r="BA52" s="12">
        <v>100.09399999999999</v>
      </c>
      <c r="BB52" s="12">
        <v>74.204999999999998</v>
      </c>
      <c r="BC52" s="12">
        <v>75.637</v>
      </c>
      <c r="BD52" s="12">
        <v>84.997</v>
      </c>
      <c r="BE52" s="12">
        <v>94.43</v>
      </c>
      <c r="BF52" s="12">
        <v>68.462000000000003</v>
      </c>
      <c r="BG52" s="12">
        <v>65.363</v>
      </c>
      <c r="BH52" s="12">
        <v>64.003</v>
      </c>
      <c r="BI52" s="12">
        <v>73.299000000000007</v>
      </c>
      <c r="BJ52" s="12">
        <v>64.870999999999995</v>
      </c>
      <c r="BK52" s="12">
        <v>62.792000000000002</v>
      </c>
      <c r="BL52" s="12">
        <v>79.97</v>
      </c>
      <c r="BM52" s="12">
        <v>76.736000000000004</v>
      </c>
      <c r="BN52" s="12">
        <v>51.11</v>
      </c>
      <c r="BO52" s="12">
        <v>50.402999999999999</v>
      </c>
      <c r="BP52" s="12" t="s">
        <v>36</v>
      </c>
      <c r="BQ52" s="12">
        <v>58.197000000000003</v>
      </c>
      <c r="BR52" s="12">
        <v>44.456000000000003</v>
      </c>
      <c r="BS52" s="12">
        <v>43.238999999999997</v>
      </c>
      <c r="BT52" s="12">
        <v>40.587000000000003</v>
      </c>
      <c r="BU52" s="12">
        <v>57.277000000000001</v>
      </c>
      <c r="BV52" s="12">
        <v>26.190999999999999</v>
      </c>
      <c r="BW52" s="12">
        <v>36.161999999999999</v>
      </c>
      <c r="BX52" s="12">
        <v>38.142000000000003</v>
      </c>
      <c r="BY52" s="12">
        <v>39.604999999999997</v>
      </c>
      <c r="BZ52" s="12">
        <v>50.28</v>
      </c>
      <c r="CA52" s="12">
        <v>47.76</v>
      </c>
      <c r="CB52" s="12">
        <v>57.75</v>
      </c>
    </row>
    <row r="53" spans="2:80" x14ac:dyDescent="0.35">
      <c r="B53" s="17" t="s">
        <v>141</v>
      </c>
      <c r="L53" s="17" t="s">
        <v>153</v>
      </c>
      <c r="Q53" s="12">
        <v>205.261</v>
      </c>
      <c r="R53" s="12">
        <v>185.81299999999999</v>
      </c>
      <c r="S53" s="12">
        <v>195.767</v>
      </c>
      <c r="T53" s="12">
        <v>167.071</v>
      </c>
      <c r="U53" s="12">
        <v>258.81099999999998</v>
      </c>
      <c r="V53" s="12">
        <v>245.423</v>
      </c>
      <c r="W53" s="12">
        <v>283.74700000000001</v>
      </c>
      <c r="X53" s="12">
        <v>335.40600000000001</v>
      </c>
      <c r="Y53" s="12">
        <v>122.036</v>
      </c>
      <c r="Z53" s="12">
        <v>61.875999999999998</v>
      </c>
      <c r="AA53" s="12">
        <v>61.279000000000003</v>
      </c>
      <c r="AB53" s="12">
        <v>54.433</v>
      </c>
      <c r="AC53" s="12">
        <v>73.614000000000004</v>
      </c>
      <c r="AD53" s="12">
        <v>71.150999999999996</v>
      </c>
      <c r="AE53" s="12">
        <v>89.665000000000006</v>
      </c>
      <c r="AF53" s="12">
        <v>113.94</v>
      </c>
      <c r="AG53" s="12">
        <v>116.523</v>
      </c>
      <c r="AH53" s="12">
        <v>101.22199999999999</v>
      </c>
      <c r="AI53" s="12">
        <v>97.561999999999998</v>
      </c>
      <c r="AJ53" s="12" t="s">
        <v>36</v>
      </c>
      <c r="AK53" s="12">
        <v>111.702</v>
      </c>
      <c r="AL53" s="12" t="s">
        <v>36</v>
      </c>
      <c r="AM53" s="12" t="s">
        <v>36</v>
      </c>
      <c r="AN53" s="12" t="s">
        <v>36</v>
      </c>
      <c r="AO53" s="12" t="s">
        <v>36</v>
      </c>
      <c r="AP53" s="12" t="s">
        <v>36</v>
      </c>
      <c r="AQ53" s="12" t="s">
        <v>36</v>
      </c>
      <c r="AR53" s="12" t="s">
        <v>36</v>
      </c>
      <c r="AS53" s="12" t="s">
        <v>36</v>
      </c>
      <c r="AT53" s="12">
        <v>133.328</v>
      </c>
      <c r="AU53" s="12">
        <v>118</v>
      </c>
      <c r="AV53" s="12" t="s">
        <v>416</v>
      </c>
      <c r="AW53" s="12" t="s">
        <v>36</v>
      </c>
      <c r="AX53" s="12" t="s">
        <v>416</v>
      </c>
      <c r="AY53" s="12" t="s">
        <v>416</v>
      </c>
      <c r="AZ53" s="12" t="s">
        <v>416</v>
      </c>
      <c r="BA53" s="12" t="s">
        <v>416</v>
      </c>
      <c r="BB53" s="12" t="s">
        <v>416</v>
      </c>
      <c r="BC53" s="12" t="s">
        <v>416</v>
      </c>
      <c r="BD53" s="12" t="s">
        <v>416</v>
      </c>
      <c r="BE53" s="12" t="s">
        <v>416</v>
      </c>
      <c r="BF53" s="12" t="s">
        <v>416</v>
      </c>
      <c r="BG53" s="12" t="s">
        <v>416</v>
      </c>
      <c r="BH53" s="12" t="s">
        <v>416</v>
      </c>
      <c r="BI53" s="12" t="s">
        <v>419</v>
      </c>
      <c r="BJ53" s="12" t="s">
        <v>416</v>
      </c>
      <c r="BK53" s="12" t="s">
        <v>416</v>
      </c>
      <c r="BL53" s="12" t="s">
        <v>36</v>
      </c>
      <c r="BM53" s="12" t="s">
        <v>416</v>
      </c>
      <c r="BN53" s="12" t="s">
        <v>36</v>
      </c>
      <c r="BO53" s="12" t="s">
        <v>416</v>
      </c>
      <c r="BP53" s="12">
        <v>46.284999999999997</v>
      </c>
      <c r="BQ53" s="12" t="s">
        <v>416</v>
      </c>
      <c r="BR53" s="12" t="s">
        <v>416</v>
      </c>
      <c r="BS53" s="12" t="s">
        <v>416</v>
      </c>
      <c r="BT53" s="12" t="s">
        <v>416</v>
      </c>
      <c r="BU53" s="12" t="s">
        <v>416</v>
      </c>
      <c r="BV53" s="12" t="s">
        <v>416</v>
      </c>
      <c r="BW53" s="12" t="s">
        <v>416</v>
      </c>
      <c r="BX53" s="12" t="s">
        <v>416</v>
      </c>
      <c r="BY53" s="12" t="s">
        <v>36</v>
      </c>
      <c r="BZ53" s="12" t="s">
        <v>36</v>
      </c>
      <c r="CA53" s="12" t="s">
        <v>36</v>
      </c>
      <c r="CB53" s="12" t="s">
        <v>36</v>
      </c>
    </row>
    <row r="54" spans="2:80" x14ac:dyDescent="0.35">
      <c r="B54" s="17" t="s">
        <v>142</v>
      </c>
      <c r="L54" s="17" t="s">
        <v>154</v>
      </c>
      <c r="Q54" s="12">
        <v>1018.915</v>
      </c>
      <c r="R54" s="12">
        <v>1553.144</v>
      </c>
      <c r="S54" s="12">
        <v>1369.509</v>
      </c>
      <c r="T54" s="12">
        <v>1305.951</v>
      </c>
      <c r="U54" s="12">
        <v>1173.1579999999999</v>
      </c>
      <c r="V54" s="12">
        <v>1115.4090000000001</v>
      </c>
      <c r="W54" s="12">
        <v>1043.9590000000001</v>
      </c>
      <c r="X54" s="12">
        <v>1019.0839999999999</v>
      </c>
      <c r="Y54" s="12">
        <v>911.17399999999998</v>
      </c>
      <c r="Z54" s="12">
        <v>634.35299999999995</v>
      </c>
      <c r="AA54" s="12">
        <v>937.37099999999998</v>
      </c>
      <c r="AB54" s="12">
        <v>940.60799999999995</v>
      </c>
      <c r="AC54" s="12">
        <v>907.95799999999997</v>
      </c>
      <c r="AD54" s="12">
        <v>780.42600000000004</v>
      </c>
      <c r="AE54" s="12">
        <v>689.20500000000004</v>
      </c>
      <c r="AF54" s="12">
        <v>779.93899999999996</v>
      </c>
      <c r="AG54" s="12">
        <v>728.33900000000006</v>
      </c>
      <c r="AH54" s="12">
        <v>688.399</v>
      </c>
      <c r="AI54" s="12">
        <v>688.91099999999994</v>
      </c>
      <c r="AJ54" s="12">
        <v>594.54600000000005</v>
      </c>
      <c r="AK54" s="12">
        <v>556.29999999999995</v>
      </c>
      <c r="AL54" s="12">
        <v>230.881</v>
      </c>
      <c r="AM54" s="12">
        <v>261.69799999999998</v>
      </c>
      <c r="AN54" s="12">
        <v>257.661</v>
      </c>
      <c r="AO54" s="12">
        <v>365.65100000000001</v>
      </c>
      <c r="AP54" s="12">
        <v>348.93900000000002</v>
      </c>
      <c r="AQ54" s="12">
        <v>338.14800000000002</v>
      </c>
      <c r="AR54" s="12">
        <v>289.27300000000002</v>
      </c>
      <c r="AS54" s="12">
        <v>239.566</v>
      </c>
      <c r="AT54" s="12">
        <v>287.161</v>
      </c>
      <c r="AU54" s="12">
        <v>278</v>
      </c>
      <c r="AV54" s="12">
        <v>293</v>
      </c>
      <c r="AW54" s="12">
        <v>314</v>
      </c>
      <c r="AX54" s="12">
        <v>335.18</v>
      </c>
      <c r="AY54" s="12">
        <v>328.04899999999998</v>
      </c>
      <c r="AZ54" s="12">
        <v>300.15899999999999</v>
      </c>
      <c r="BA54" s="12">
        <v>315.14800000000002</v>
      </c>
      <c r="BB54" s="12">
        <v>334.23200000000003</v>
      </c>
      <c r="BC54" s="12">
        <v>300.12700000000001</v>
      </c>
      <c r="BD54" s="12">
        <v>279.69799999999998</v>
      </c>
      <c r="BE54" s="12">
        <v>271.334</v>
      </c>
      <c r="BF54" s="12">
        <v>236.62</v>
      </c>
      <c r="BG54" s="12">
        <v>239.44</v>
      </c>
      <c r="BH54" s="12">
        <v>218.79599999999999</v>
      </c>
      <c r="BI54" s="12">
        <v>240.739</v>
      </c>
      <c r="BJ54" s="12">
        <v>271.65600000000001</v>
      </c>
      <c r="BK54" s="12">
        <v>253.29300000000001</v>
      </c>
      <c r="BL54" s="12">
        <v>211.036</v>
      </c>
      <c r="BM54" s="12">
        <v>190.029</v>
      </c>
      <c r="BN54" s="12">
        <v>174.886</v>
      </c>
      <c r="BO54" s="12">
        <v>140.34399999999999</v>
      </c>
      <c r="BP54" s="12">
        <v>136.50899999999999</v>
      </c>
      <c r="BQ54" s="12">
        <v>85.14</v>
      </c>
      <c r="BR54" s="12">
        <v>77.694000000000003</v>
      </c>
      <c r="BS54" s="12">
        <v>71.203000000000003</v>
      </c>
      <c r="BT54" s="12">
        <v>73.034000000000006</v>
      </c>
      <c r="BU54" s="12">
        <v>76.331000000000003</v>
      </c>
      <c r="BV54" s="12">
        <v>69.753</v>
      </c>
      <c r="BW54" s="12">
        <v>74.159000000000006</v>
      </c>
      <c r="BX54" s="12">
        <v>72.459000000000003</v>
      </c>
      <c r="BY54" s="12">
        <v>97.21</v>
      </c>
      <c r="BZ54" s="12">
        <v>102.075</v>
      </c>
      <c r="CA54" s="12">
        <v>108.45</v>
      </c>
      <c r="CB54" s="12">
        <v>88.864000000000004</v>
      </c>
    </row>
    <row r="55" spans="2:80" x14ac:dyDescent="0.35">
      <c r="B55" s="17" t="s">
        <v>143</v>
      </c>
      <c r="L55" s="17" t="s">
        <v>155</v>
      </c>
      <c r="Q55" s="12">
        <v>3130.7719999999999</v>
      </c>
      <c r="R55" s="12">
        <v>3637.2130000000002</v>
      </c>
      <c r="S55" s="12">
        <v>3236.2109999999998</v>
      </c>
      <c r="T55" s="12">
        <v>3128.61</v>
      </c>
      <c r="U55" s="12">
        <v>3502.556</v>
      </c>
      <c r="V55" s="12">
        <v>3715.259</v>
      </c>
      <c r="W55" s="12">
        <v>3651.2919999999999</v>
      </c>
      <c r="X55" s="12">
        <v>2752.828</v>
      </c>
      <c r="Y55" s="12">
        <v>2670.4690000000001</v>
      </c>
      <c r="Z55" s="12">
        <v>2353.1689999999999</v>
      </c>
      <c r="AA55" s="12">
        <v>1999.0129999999999</v>
      </c>
      <c r="AB55" s="12">
        <v>1662.039</v>
      </c>
      <c r="AC55" s="12">
        <v>2050.799</v>
      </c>
      <c r="AD55" s="12">
        <v>1805.93</v>
      </c>
      <c r="AE55" s="12">
        <v>1582.269</v>
      </c>
      <c r="AF55" s="12">
        <v>1604.106</v>
      </c>
      <c r="AG55" s="12">
        <v>1966.1479999999999</v>
      </c>
      <c r="AH55" s="12">
        <v>1985.55</v>
      </c>
      <c r="AI55" s="12">
        <v>1964.153</v>
      </c>
      <c r="AJ55" s="12">
        <v>1337.8119999999999</v>
      </c>
      <c r="AK55" s="12">
        <v>1673.9870000000001</v>
      </c>
      <c r="AL55" s="12">
        <v>1532.4559999999999</v>
      </c>
      <c r="AM55" s="12">
        <v>1382.615</v>
      </c>
      <c r="AN55" s="12">
        <v>1053.8620000000001</v>
      </c>
      <c r="AO55" s="12">
        <v>1476.5139999999999</v>
      </c>
      <c r="AP55" s="12">
        <v>1371.5170000000001</v>
      </c>
      <c r="AQ55" s="12">
        <v>1274.2360000000001</v>
      </c>
      <c r="AR55" s="12">
        <v>940.48599999999999</v>
      </c>
      <c r="AS55" s="12">
        <v>1185.9449999999999</v>
      </c>
      <c r="AT55" s="12">
        <v>1161.462</v>
      </c>
      <c r="AU55" s="12">
        <v>1079</v>
      </c>
      <c r="AV55" s="12">
        <v>878</v>
      </c>
      <c r="AW55" s="12">
        <v>1207</v>
      </c>
      <c r="AX55" s="12">
        <v>1286.4179999999999</v>
      </c>
      <c r="AY55" s="12">
        <v>1082.3969999999999</v>
      </c>
      <c r="AZ55" s="12">
        <v>912.80899999999997</v>
      </c>
      <c r="BA55" s="12">
        <v>1101.6110000000001</v>
      </c>
      <c r="BB55" s="12">
        <v>1272.1179999999999</v>
      </c>
      <c r="BC55" s="12">
        <v>1129.6990000000001</v>
      </c>
      <c r="BD55" s="12">
        <v>1193.4860000000001</v>
      </c>
      <c r="BE55" s="12">
        <v>1219.8019999999999</v>
      </c>
      <c r="BF55" s="12">
        <v>1209.4590000000001</v>
      </c>
      <c r="BG55" s="12">
        <v>945.47900000000004</v>
      </c>
      <c r="BH55" s="12">
        <v>745.88800000000003</v>
      </c>
      <c r="BI55" s="12">
        <v>823.19</v>
      </c>
      <c r="BJ55" s="12">
        <v>856.45699999999999</v>
      </c>
      <c r="BK55" s="12">
        <v>784.92700000000002</v>
      </c>
      <c r="BL55" s="12">
        <v>721.58299999999997</v>
      </c>
      <c r="BM55" s="12">
        <v>744.74300000000005</v>
      </c>
      <c r="BN55" s="12">
        <v>657.69100000000003</v>
      </c>
      <c r="BO55" s="12">
        <v>492.76299999999998</v>
      </c>
      <c r="BP55" s="12">
        <v>404.43099999999998</v>
      </c>
      <c r="BQ55" s="12">
        <v>517.00599999999997</v>
      </c>
      <c r="BR55" s="12">
        <v>453.923</v>
      </c>
      <c r="BS55" s="12">
        <v>429.83699999999999</v>
      </c>
      <c r="BT55" s="12">
        <v>383.93599999999998</v>
      </c>
      <c r="BU55" s="12">
        <v>561.34699999999998</v>
      </c>
      <c r="BV55" s="12">
        <v>538.58100000000002</v>
      </c>
      <c r="BW55" s="12">
        <v>486.42500000000001</v>
      </c>
      <c r="BX55" s="12">
        <v>422.04899999999998</v>
      </c>
      <c r="BY55" s="12">
        <v>572.57299999999998</v>
      </c>
      <c r="BZ55" s="12">
        <v>452.67500000000001</v>
      </c>
      <c r="CA55" s="12">
        <v>419.46600000000001</v>
      </c>
      <c r="CB55" s="12">
        <v>292.411</v>
      </c>
    </row>
    <row r="56" spans="2:80" x14ac:dyDescent="0.35">
      <c r="B56" s="17" t="s">
        <v>144</v>
      </c>
      <c r="L56" s="17" t="s">
        <v>156</v>
      </c>
      <c r="Q56" s="12">
        <v>1765.664</v>
      </c>
      <c r="R56" s="12">
        <v>1591.674</v>
      </c>
      <c r="S56" s="12">
        <v>1578.4929999999999</v>
      </c>
      <c r="T56" s="12">
        <v>1617.6790000000001</v>
      </c>
      <c r="U56" s="12">
        <v>1576.8489999999999</v>
      </c>
      <c r="V56" s="12">
        <v>1534.8389999999999</v>
      </c>
      <c r="W56" s="12">
        <v>1415.56</v>
      </c>
      <c r="X56" s="12">
        <v>1358.8679999999999</v>
      </c>
      <c r="Y56" s="12">
        <v>1298.7819999999999</v>
      </c>
      <c r="Z56" s="12">
        <v>1236.598</v>
      </c>
      <c r="AA56" s="12">
        <v>1280.0219999999999</v>
      </c>
      <c r="AB56" s="12">
        <v>1309.652</v>
      </c>
      <c r="AC56" s="12">
        <v>1258.502</v>
      </c>
      <c r="AD56" s="12">
        <v>1253.02</v>
      </c>
      <c r="AE56" s="12">
        <v>1235.08</v>
      </c>
      <c r="AF56" s="12">
        <v>1124.633</v>
      </c>
      <c r="AG56" s="12">
        <v>1009.023</v>
      </c>
      <c r="AH56" s="12">
        <v>920.322</v>
      </c>
      <c r="AI56" s="12">
        <v>913.71100000000001</v>
      </c>
      <c r="AJ56" s="12">
        <v>872.88599999999997</v>
      </c>
      <c r="AK56" s="12">
        <v>826.28399999999999</v>
      </c>
      <c r="AL56" s="12">
        <v>816.46799999999996</v>
      </c>
      <c r="AM56" s="12">
        <v>806.34500000000003</v>
      </c>
      <c r="AN56" s="12">
        <v>748.40800000000002</v>
      </c>
      <c r="AO56" s="12">
        <v>765.11400000000003</v>
      </c>
      <c r="AP56" s="12">
        <v>770.35</v>
      </c>
      <c r="AQ56" s="12">
        <v>764.88199999999995</v>
      </c>
      <c r="AR56" s="12">
        <v>765.21100000000001</v>
      </c>
      <c r="AS56" s="12">
        <v>781.70699999999999</v>
      </c>
      <c r="AT56" s="12">
        <v>790.51</v>
      </c>
      <c r="AU56" s="12">
        <v>808</v>
      </c>
      <c r="AV56" s="12">
        <v>778</v>
      </c>
      <c r="AW56" s="12">
        <v>770</v>
      </c>
      <c r="AX56" s="12">
        <v>235.11199999999999</v>
      </c>
      <c r="AY56" s="12">
        <v>242.071</v>
      </c>
      <c r="AZ56" s="12">
        <v>234.733</v>
      </c>
      <c r="BA56" s="12">
        <v>220.21199999999999</v>
      </c>
      <c r="BB56" s="12">
        <v>209.07</v>
      </c>
      <c r="BC56" s="12">
        <v>208.65</v>
      </c>
      <c r="BD56" s="12">
        <v>197.51900000000001</v>
      </c>
      <c r="BE56" s="12">
        <v>195.935</v>
      </c>
      <c r="BF56" s="12">
        <v>165.71799999999999</v>
      </c>
      <c r="BG56" s="12">
        <v>155.29900000000001</v>
      </c>
      <c r="BH56" s="12">
        <v>134.559</v>
      </c>
      <c r="BI56" s="12">
        <v>124.905</v>
      </c>
      <c r="BJ56" s="12">
        <v>110.958</v>
      </c>
      <c r="BK56" s="12">
        <v>101.666</v>
      </c>
      <c r="BL56" s="12">
        <v>79.694999999999993</v>
      </c>
      <c r="BM56" s="12">
        <v>71.935000000000002</v>
      </c>
      <c r="BN56" s="12">
        <v>61.232999999999997</v>
      </c>
      <c r="BO56" s="12">
        <v>55.744</v>
      </c>
      <c r="BP56" s="12">
        <v>52.012</v>
      </c>
      <c r="BQ56" s="12">
        <v>26.2</v>
      </c>
      <c r="BR56" s="12">
        <v>65.275999999999996</v>
      </c>
      <c r="BS56" s="12">
        <v>71.620999999999995</v>
      </c>
      <c r="BT56" s="12">
        <v>78.045000000000002</v>
      </c>
      <c r="BU56" s="12">
        <v>92.540999999999997</v>
      </c>
      <c r="BV56" s="12">
        <v>59.284999999999997</v>
      </c>
      <c r="BW56" s="12">
        <v>126.401</v>
      </c>
      <c r="BX56" s="12">
        <v>87.096999999999994</v>
      </c>
      <c r="BY56" s="12">
        <v>90.043000000000006</v>
      </c>
      <c r="BZ56" s="12">
        <v>62.460999999999999</v>
      </c>
      <c r="CA56" s="12">
        <v>42.594999999999999</v>
      </c>
      <c r="CB56" s="12">
        <v>47.61</v>
      </c>
    </row>
    <row r="57" spans="2:80" x14ac:dyDescent="0.35">
      <c r="B57" s="17" t="s">
        <v>145</v>
      </c>
      <c r="L57" s="17" t="s">
        <v>157</v>
      </c>
      <c r="Q57" s="12">
        <v>148.71199999999999</v>
      </c>
      <c r="R57" s="12">
        <v>373.51100000000002</v>
      </c>
      <c r="S57" s="12">
        <v>463.57499999999999</v>
      </c>
      <c r="T57" s="12">
        <v>494.24700000000001</v>
      </c>
      <c r="U57" s="12">
        <v>354.904</v>
      </c>
      <c r="V57" s="12">
        <v>133.744</v>
      </c>
      <c r="W57" s="12">
        <v>42.567</v>
      </c>
      <c r="X57" s="12">
        <v>87.376999999999995</v>
      </c>
      <c r="Y57" s="12">
        <v>237.09200000000001</v>
      </c>
      <c r="Z57" s="12">
        <v>88.730999999999995</v>
      </c>
      <c r="AA57" s="12">
        <v>54.878</v>
      </c>
      <c r="AB57" s="12">
        <v>80.778999999999996</v>
      </c>
      <c r="AC57" s="12">
        <v>27.896999999999998</v>
      </c>
      <c r="AD57" s="12">
        <v>19.989000000000001</v>
      </c>
      <c r="AE57" s="12">
        <v>14.023</v>
      </c>
      <c r="AF57" s="12">
        <v>19.690999999999999</v>
      </c>
      <c r="AG57" s="12">
        <v>16.423999999999999</v>
      </c>
      <c r="AH57" s="12">
        <v>14.54</v>
      </c>
      <c r="AI57" s="12">
        <v>17.312999999999999</v>
      </c>
      <c r="AJ57" s="12">
        <v>60.764000000000003</v>
      </c>
      <c r="AK57" s="12">
        <v>169.96700000000001</v>
      </c>
      <c r="AL57" s="12">
        <v>294.96499999999997</v>
      </c>
      <c r="AM57" s="12">
        <v>58.201999999999998</v>
      </c>
      <c r="AN57" s="12">
        <v>81.658000000000001</v>
      </c>
      <c r="AO57" s="12">
        <v>21.718</v>
      </c>
      <c r="AP57" s="12">
        <v>59.987000000000002</v>
      </c>
      <c r="AQ57" s="12">
        <v>189.35599999999999</v>
      </c>
      <c r="AR57" s="12">
        <v>232.51</v>
      </c>
      <c r="AS57" s="12">
        <v>16.283000000000001</v>
      </c>
      <c r="AT57" s="12">
        <v>88.195999999999998</v>
      </c>
      <c r="AU57" s="12">
        <v>167</v>
      </c>
      <c r="AV57" s="12">
        <v>218</v>
      </c>
      <c r="AW57" s="12">
        <v>13</v>
      </c>
      <c r="AX57" s="12">
        <v>60.27</v>
      </c>
      <c r="AY57" s="12">
        <v>74.769000000000005</v>
      </c>
      <c r="AZ57" s="12">
        <v>93.671000000000006</v>
      </c>
      <c r="BA57" s="12">
        <v>3.1960000000000002</v>
      </c>
      <c r="BB57" s="12">
        <v>21.818000000000001</v>
      </c>
      <c r="BC57" s="12">
        <v>43.7</v>
      </c>
      <c r="BD57" s="12">
        <v>100.41200000000001</v>
      </c>
      <c r="BE57" s="12">
        <v>167.75899999999999</v>
      </c>
      <c r="BF57" s="12">
        <v>249.148</v>
      </c>
      <c r="BG57" s="12">
        <v>326.78699999999998</v>
      </c>
      <c r="BH57" s="12">
        <v>58.692</v>
      </c>
      <c r="BI57" s="12">
        <v>93.594999999999999</v>
      </c>
      <c r="BJ57" s="12">
        <v>5.4790000000000001</v>
      </c>
      <c r="BK57" s="12">
        <v>9.6229999999999993</v>
      </c>
      <c r="BL57" s="12">
        <v>15.063000000000001</v>
      </c>
      <c r="BM57" s="12">
        <v>30.251999999999999</v>
      </c>
      <c r="BN57" s="12">
        <v>19.419</v>
      </c>
      <c r="BO57" s="12">
        <v>29.023</v>
      </c>
      <c r="BP57" s="12">
        <v>16.212</v>
      </c>
      <c r="BQ57" s="12">
        <v>24.581</v>
      </c>
      <c r="BR57" s="12">
        <v>51.344999999999999</v>
      </c>
      <c r="BS57" s="12">
        <v>116.10299999999999</v>
      </c>
      <c r="BT57" s="12">
        <v>101.967</v>
      </c>
      <c r="BU57" s="12">
        <v>126.059</v>
      </c>
      <c r="BV57" s="12">
        <v>77.346000000000004</v>
      </c>
      <c r="BW57" s="12" t="s">
        <v>416</v>
      </c>
      <c r="BX57" s="12" t="s">
        <v>416</v>
      </c>
      <c r="BY57" s="12" t="s">
        <v>416</v>
      </c>
      <c r="BZ57" s="12" t="s">
        <v>36</v>
      </c>
      <c r="CA57" s="12" t="s">
        <v>36</v>
      </c>
      <c r="CB57" s="12" t="s">
        <v>36</v>
      </c>
    </row>
    <row r="58" spans="2:80" x14ac:dyDescent="0.35">
      <c r="B58" s="17" t="s">
        <v>146</v>
      </c>
      <c r="L58" s="17" t="s">
        <v>158</v>
      </c>
      <c r="Q58" s="12">
        <v>737.63599999999997</v>
      </c>
      <c r="R58" s="12">
        <v>538.29100000000005</v>
      </c>
      <c r="S58" s="12">
        <v>516.56299999999999</v>
      </c>
      <c r="T58" s="12">
        <v>694.36300000000006</v>
      </c>
      <c r="U58" s="12">
        <v>634.82000000000005</v>
      </c>
      <c r="V58" s="12">
        <v>925.48900000000003</v>
      </c>
      <c r="W58" s="12">
        <v>708.22799999999995</v>
      </c>
      <c r="X58" s="12">
        <v>491.99200000000002</v>
      </c>
      <c r="Y58" s="12">
        <v>477.32400000000001</v>
      </c>
      <c r="Z58" s="12">
        <v>330.64800000000002</v>
      </c>
      <c r="AA58" s="12">
        <v>252.04599999999999</v>
      </c>
      <c r="AB58" s="12">
        <v>298.125</v>
      </c>
      <c r="AC58" s="12">
        <v>169.381</v>
      </c>
      <c r="AD58" s="12">
        <v>355.346</v>
      </c>
      <c r="AE58" s="12">
        <v>316.06700000000001</v>
      </c>
      <c r="AF58" s="12">
        <v>270.327</v>
      </c>
      <c r="AG58" s="12">
        <v>203.816</v>
      </c>
      <c r="AH58" s="12">
        <v>317.69</v>
      </c>
      <c r="AI58" s="12">
        <v>321.084</v>
      </c>
      <c r="AJ58" s="12">
        <v>86.010999999999996</v>
      </c>
      <c r="AK58" s="12">
        <v>70.396000000000001</v>
      </c>
      <c r="AL58" s="12">
        <v>70.424000000000007</v>
      </c>
      <c r="AM58" s="12">
        <v>66.349000000000004</v>
      </c>
      <c r="AN58" s="12">
        <v>38.624000000000002</v>
      </c>
      <c r="AO58" s="12">
        <v>46.561</v>
      </c>
      <c r="AP58" s="12">
        <v>6.508</v>
      </c>
      <c r="AQ58" s="12">
        <v>6.6529999999999996</v>
      </c>
      <c r="AR58" s="12">
        <v>31.771999999999998</v>
      </c>
      <c r="AS58" s="12">
        <v>66.501999999999995</v>
      </c>
      <c r="AT58" s="12">
        <v>115.756</v>
      </c>
      <c r="AU58" s="12">
        <v>161</v>
      </c>
      <c r="AV58" s="12">
        <v>192</v>
      </c>
      <c r="AW58" s="12">
        <v>207</v>
      </c>
      <c r="AX58" s="12">
        <v>316.41399999999999</v>
      </c>
      <c r="AY58" s="12">
        <v>227.714</v>
      </c>
      <c r="AZ58" s="12">
        <v>249.51</v>
      </c>
      <c r="BA58" s="12">
        <v>207.09399999999999</v>
      </c>
      <c r="BB58" s="12">
        <v>179.89599999999999</v>
      </c>
      <c r="BC58" s="12">
        <v>156.28399999999999</v>
      </c>
      <c r="BD58" s="12">
        <v>196.03299999999999</v>
      </c>
      <c r="BE58" s="12">
        <v>199.471</v>
      </c>
      <c r="BF58" s="12">
        <v>149.376</v>
      </c>
      <c r="BG58" s="12">
        <v>114.54900000000001</v>
      </c>
      <c r="BH58" s="12">
        <v>136.029</v>
      </c>
      <c r="BI58" s="12">
        <v>179.95</v>
      </c>
      <c r="BJ58" s="12">
        <v>62.295999999999999</v>
      </c>
      <c r="BK58" s="12">
        <v>78.619</v>
      </c>
      <c r="BL58" s="12">
        <v>70.903999999999996</v>
      </c>
      <c r="BM58" s="12">
        <v>75.567999999999998</v>
      </c>
      <c r="BN58" s="12">
        <v>17.949000000000002</v>
      </c>
      <c r="BO58" s="12">
        <v>15.708</v>
      </c>
      <c r="BP58" s="12">
        <v>23.181999999999999</v>
      </c>
      <c r="BQ58" s="12">
        <v>55.966999999999999</v>
      </c>
      <c r="BR58" s="12">
        <v>28.347000000000001</v>
      </c>
      <c r="BS58" s="12">
        <v>28.039000000000001</v>
      </c>
      <c r="BT58" s="12">
        <v>41.631999999999998</v>
      </c>
      <c r="BU58" s="12">
        <v>66.259</v>
      </c>
      <c r="BV58" s="12">
        <v>32.966000000000001</v>
      </c>
      <c r="BW58" s="12">
        <v>79.322999999999993</v>
      </c>
      <c r="BX58" s="12">
        <v>109.005</v>
      </c>
      <c r="BY58" s="12">
        <v>165.28700000000001</v>
      </c>
      <c r="BZ58" s="12" t="s">
        <v>36</v>
      </c>
      <c r="CA58" s="12" t="s">
        <v>36</v>
      </c>
      <c r="CB58" s="12" t="s">
        <v>36</v>
      </c>
    </row>
    <row r="59" spans="2:80" x14ac:dyDescent="0.35">
      <c r="B59" s="17" t="s">
        <v>424</v>
      </c>
      <c r="L59" s="17" t="s">
        <v>425</v>
      </c>
      <c r="Q59" s="12" t="s">
        <v>36</v>
      </c>
      <c r="R59" s="12" t="s">
        <v>36</v>
      </c>
      <c r="S59" s="12" t="s">
        <v>36</v>
      </c>
      <c r="T59" s="12" t="s">
        <v>36</v>
      </c>
      <c r="U59" s="12" t="s">
        <v>36</v>
      </c>
      <c r="V59" s="12" t="s">
        <v>36</v>
      </c>
      <c r="W59" s="12" t="s">
        <v>36</v>
      </c>
      <c r="X59" s="12" t="s">
        <v>36</v>
      </c>
      <c r="Y59" s="12" t="s">
        <v>36</v>
      </c>
      <c r="Z59" s="12" t="s">
        <v>36</v>
      </c>
      <c r="AA59" s="12" t="s">
        <v>36</v>
      </c>
      <c r="AB59" s="12" t="s">
        <v>36</v>
      </c>
      <c r="AC59" s="12" t="s">
        <v>36</v>
      </c>
      <c r="AD59" s="12" t="s">
        <v>36</v>
      </c>
      <c r="AE59" s="12" t="s">
        <v>36</v>
      </c>
      <c r="AF59" s="12" t="s">
        <v>36</v>
      </c>
      <c r="AG59" s="12" t="s">
        <v>36</v>
      </c>
      <c r="AH59" s="12" t="s">
        <v>36</v>
      </c>
      <c r="AI59" s="12" t="s">
        <v>36</v>
      </c>
      <c r="AJ59" s="12" t="s">
        <v>36</v>
      </c>
      <c r="AK59" s="12" t="s">
        <v>36</v>
      </c>
      <c r="AL59" s="12" t="s">
        <v>36</v>
      </c>
      <c r="AM59" s="12" t="s">
        <v>36</v>
      </c>
      <c r="AN59" s="12" t="s">
        <v>36</v>
      </c>
      <c r="AO59" s="12" t="s">
        <v>36</v>
      </c>
      <c r="AP59" s="12" t="s">
        <v>36</v>
      </c>
      <c r="AQ59" s="12" t="s">
        <v>36</v>
      </c>
      <c r="AR59" s="12" t="s">
        <v>36</v>
      </c>
      <c r="AS59" s="12" t="s">
        <v>36</v>
      </c>
      <c r="AT59" s="12" t="s">
        <v>36</v>
      </c>
      <c r="AU59" s="12" t="s">
        <v>36</v>
      </c>
      <c r="AV59" s="12" t="s">
        <v>36</v>
      </c>
      <c r="AW59" s="12" t="s">
        <v>36</v>
      </c>
      <c r="AX59" s="12" t="s">
        <v>36</v>
      </c>
      <c r="AY59" s="12" t="s">
        <v>36</v>
      </c>
      <c r="AZ59" s="12" t="s">
        <v>36</v>
      </c>
      <c r="BA59" s="12" t="s">
        <v>36</v>
      </c>
      <c r="BB59" s="12" t="s">
        <v>36</v>
      </c>
      <c r="BC59" s="12" t="s">
        <v>36</v>
      </c>
      <c r="BD59" s="12">
        <v>7.0000000000000007E-2</v>
      </c>
      <c r="BE59" s="12" t="s">
        <v>36</v>
      </c>
      <c r="BF59" s="12" t="s">
        <v>36</v>
      </c>
      <c r="BG59" s="12" t="s">
        <v>36</v>
      </c>
      <c r="BH59" s="12">
        <v>7.0000000000000007E-2</v>
      </c>
      <c r="BI59" s="12" t="s">
        <v>36</v>
      </c>
      <c r="BJ59" s="12">
        <v>0.58399999999999996</v>
      </c>
      <c r="BK59" s="12">
        <v>0.58399999999999996</v>
      </c>
      <c r="BL59" s="12">
        <v>0.58399999999999996</v>
      </c>
      <c r="BM59" s="12">
        <v>0.58399999999999996</v>
      </c>
      <c r="BN59" s="12">
        <v>7.0000000000000007E-2</v>
      </c>
      <c r="BO59" s="12">
        <v>0.59299999999999997</v>
      </c>
      <c r="BP59" s="12">
        <v>51.45</v>
      </c>
      <c r="BQ59" s="12">
        <v>51.54</v>
      </c>
      <c r="BR59" s="12">
        <v>0.57699999999999996</v>
      </c>
      <c r="BS59" s="12">
        <v>0.57599999999999996</v>
      </c>
      <c r="BT59" s="12">
        <v>186.416</v>
      </c>
      <c r="BU59" s="12">
        <v>186.416</v>
      </c>
      <c r="BV59" s="12">
        <v>0.57699999999999996</v>
      </c>
      <c r="BW59" s="12" t="s">
        <v>36</v>
      </c>
      <c r="BX59" s="12" t="s">
        <v>36</v>
      </c>
      <c r="BY59" s="12">
        <v>0.57699999999999996</v>
      </c>
      <c r="BZ59" s="12">
        <v>0.57699999999999996</v>
      </c>
      <c r="CA59" s="12">
        <v>36.707999999999998</v>
      </c>
      <c r="CB59" s="12">
        <v>36.963999999999999</v>
      </c>
    </row>
    <row r="60" spans="2:80" x14ac:dyDescent="0.35">
      <c r="B60" s="17" t="s">
        <v>147</v>
      </c>
      <c r="L60" s="17" t="s">
        <v>159</v>
      </c>
      <c r="Q60" s="12">
        <v>8.9290000000000003</v>
      </c>
      <c r="R60" s="12" t="s">
        <v>36</v>
      </c>
      <c r="S60" s="12">
        <v>2.5720000000000001</v>
      </c>
      <c r="T60" s="12">
        <v>0.32500000000000001</v>
      </c>
      <c r="U60" s="12">
        <v>0.51900000000000002</v>
      </c>
      <c r="V60" s="12">
        <v>0.48199999999999998</v>
      </c>
      <c r="W60" s="12" t="s">
        <v>36</v>
      </c>
      <c r="X60" s="12" t="s">
        <v>36</v>
      </c>
      <c r="Y60" s="12" t="s">
        <v>36</v>
      </c>
      <c r="Z60" s="12" t="s">
        <v>36</v>
      </c>
      <c r="AA60" s="12" t="s">
        <v>36</v>
      </c>
      <c r="AB60" s="12" t="s">
        <v>36</v>
      </c>
      <c r="AC60" s="12">
        <v>5.2969999999999997</v>
      </c>
      <c r="AD60" s="12">
        <v>100.962</v>
      </c>
      <c r="AE60" s="12">
        <v>254.352</v>
      </c>
      <c r="AF60" s="12">
        <v>702.60400000000004</v>
      </c>
      <c r="AG60" s="12">
        <v>9.08</v>
      </c>
      <c r="AH60" s="12">
        <v>193.08099999999999</v>
      </c>
      <c r="AI60" s="12">
        <v>93.995000000000005</v>
      </c>
      <c r="AJ60" s="12">
        <v>88.186000000000007</v>
      </c>
      <c r="AK60" s="12">
        <v>195.44399999999999</v>
      </c>
      <c r="AL60" s="12" t="s">
        <v>36</v>
      </c>
      <c r="AM60" s="12">
        <v>16.042000000000002</v>
      </c>
      <c r="AN60" s="12">
        <v>15.224</v>
      </c>
      <c r="AO60" s="12">
        <v>34.457000000000001</v>
      </c>
      <c r="AP60" s="12">
        <v>35.140999999999998</v>
      </c>
      <c r="AQ60" s="12">
        <v>38.962000000000003</v>
      </c>
      <c r="AR60" s="12">
        <v>59.914999999999999</v>
      </c>
      <c r="AS60" s="12">
        <v>89.210999999999999</v>
      </c>
      <c r="AT60" s="12">
        <v>158.404</v>
      </c>
      <c r="AU60" s="12">
        <v>178</v>
      </c>
      <c r="AV60" s="12">
        <v>160</v>
      </c>
      <c r="AW60" s="12">
        <v>141</v>
      </c>
      <c r="AX60" s="12">
        <v>181.66</v>
      </c>
      <c r="AY60" s="12">
        <v>75.394999999999996</v>
      </c>
      <c r="AZ60" s="12">
        <v>131.76</v>
      </c>
      <c r="BA60" s="12">
        <v>85.366</v>
      </c>
      <c r="BB60" s="12">
        <v>40.646999999999998</v>
      </c>
      <c r="BC60" s="12">
        <v>42.14</v>
      </c>
      <c r="BD60" s="12">
        <v>27.036000000000001</v>
      </c>
      <c r="BE60" s="12">
        <v>30.315000000000001</v>
      </c>
      <c r="BF60" s="12">
        <v>27.652999999999999</v>
      </c>
      <c r="BG60" s="12">
        <v>15.792</v>
      </c>
      <c r="BH60" s="12">
        <v>36.018000000000001</v>
      </c>
      <c r="BI60" s="12">
        <v>56.752000000000002</v>
      </c>
      <c r="BJ60" s="12">
        <v>68.903000000000006</v>
      </c>
      <c r="BK60" s="12">
        <v>107.252</v>
      </c>
      <c r="BL60" s="12">
        <v>76.876999999999995</v>
      </c>
      <c r="BM60" s="12">
        <v>115.432</v>
      </c>
      <c r="BN60" s="12">
        <v>186.637</v>
      </c>
      <c r="BO60" s="12" t="s">
        <v>416</v>
      </c>
      <c r="BP60" s="12" t="s">
        <v>416</v>
      </c>
      <c r="BQ60" s="12" t="s">
        <v>36</v>
      </c>
      <c r="BR60" s="12" t="s">
        <v>36</v>
      </c>
      <c r="BS60" s="12" t="s">
        <v>36</v>
      </c>
      <c r="BT60" s="12" t="s">
        <v>36</v>
      </c>
      <c r="BU60" s="12" t="s">
        <v>36</v>
      </c>
      <c r="BV60" s="12">
        <v>0.57699999999999996</v>
      </c>
      <c r="BW60" s="12" t="s">
        <v>416</v>
      </c>
      <c r="BX60" s="12" t="s">
        <v>416</v>
      </c>
      <c r="BY60" s="12" t="s">
        <v>36</v>
      </c>
      <c r="BZ60" s="12" t="s">
        <v>36</v>
      </c>
      <c r="CA60" s="12" t="s">
        <v>36</v>
      </c>
      <c r="CB60" s="12" t="s">
        <v>36</v>
      </c>
    </row>
    <row r="61" spans="2:80" x14ac:dyDescent="0.35">
      <c r="B61" s="17" t="s">
        <v>407</v>
      </c>
      <c r="L61" s="17" t="s">
        <v>408</v>
      </c>
      <c r="Q61" s="12" t="s">
        <v>36</v>
      </c>
      <c r="R61" s="12" t="s">
        <v>36</v>
      </c>
      <c r="S61" s="12" t="s">
        <v>36</v>
      </c>
      <c r="T61" s="12" t="s">
        <v>36</v>
      </c>
      <c r="U61" s="12" t="s">
        <v>36</v>
      </c>
      <c r="V61" s="12" t="s">
        <v>36</v>
      </c>
      <c r="W61" s="12" t="s">
        <v>36</v>
      </c>
      <c r="X61" s="12" t="s">
        <v>36</v>
      </c>
      <c r="Y61" s="12" t="s">
        <v>36</v>
      </c>
      <c r="Z61" s="12" t="s">
        <v>36</v>
      </c>
      <c r="AA61" s="12" t="s">
        <v>36</v>
      </c>
      <c r="AB61" s="12" t="s">
        <v>36</v>
      </c>
      <c r="AC61" s="12" t="s">
        <v>36</v>
      </c>
      <c r="AD61" s="12" t="s">
        <v>36</v>
      </c>
      <c r="AE61" s="12" t="s">
        <v>36</v>
      </c>
      <c r="AF61" s="12" t="s">
        <v>36</v>
      </c>
      <c r="AG61" s="12" t="s">
        <v>36</v>
      </c>
      <c r="AH61" s="12" t="s">
        <v>36</v>
      </c>
      <c r="AI61" s="12" t="s">
        <v>36</v>
      </c>
      <c r="AJ61" s="12" t="s">
        <v>36</v>
      </c>
      <c r="AK61" s="12" t="s">
        <v>36</v>
      </c>
      <c r="AL61" s="12">
        <v>152.03700000000001</v>
      </c>
      <c r="AM61" s="12">
        <v>150.55799999999999</v>
      </c>
      <c r="AN61" s="12">
        <v>158.98599999999999</v>
      </c>
      <c r="AO61" s="12">
        <v>28.387</v>
      </c>
      <c r="AP61" s="12">
        <v>57.975000000000001</v>
      </c>
      <c r="AQ61" s="12" t="s">
        <v>36</v>
      </c>
      <c r="AR61" s="12" t="s">
        <v>36</v>
      </c>
      <c r="AS61" s="12" t="s">
        <v>36</v>
      </c>
      <c r="AT61" s="12" t="s">
        <v>36</v>
      </c>
      <c r="AU61" s="12" t="s">
        <v>36</v>
      </c>
      <c r="AV61" s="12" t="s">
        <v>36</v>
      </c>
      <c r="AW61" s="12" t="s">
        <v>36</v>
      </c>
      <c r="AX61" s="12" t="s">
        <v>416</v>
      </c>
      <c r="AY61" s="12" t="s">
        <v>416</v>
      </c>
      <c r="AZ61" s="12" t="s">
        <v>416</v>
      </c>
      <c r="BA61" s="12" t="s">
        <v>416</v>
      </c>
      <c r="BB61" s="12" t="s">
        <v>416</v>
      </c>
      <c r="BC61" s="12" t="s">
        <v>416</v>
      </c>
      <c r="BD61" s="12" t="s">
        <v>416</v>
      </c>
      <c r="BE61" s="12" t="s">
        <v>416</v>
      </c>
      <c r="BF61" s="12" t="s">
        <v>416</v>
      </c>
      <c r="BG61" s="12" t="s">
        <v>416</v>
      </c>
      <c r="BH61" s="12" t="s">
        <v>416</v>
      </c>
      <c r="BI61" s="12" t="s">
        <v>416</v>
      </c>
      <c r="BJ61" s="12" t="s">
        <v>416</v>
      </c>
      <c r="BK61" s="12" t="s">
        <v>416</v>
      </c>
      <c r="BL61" s="12" t="s">
        <v>416</v>
      </c>
      <c r="BM61" s="12" t="s">
        <v>416</v>
      </c>
      <c r="BN61" s="12" t="s">
        <v>416</v>
      </c>
      <c r="BO61" s="12" t="s">
        <v>416</v>
      </c>
      <c r="BP61" s="12" t="s">
        <v>416</v>
      </c>
      <c r="BQ61" s="12" t="s">
        <v>416</v>
      </c>
      <c r="BR61" s="12" t="s">
        <v>416</v>
      </c>
      <c r="BS61" s="12" t="s">
        <v>416</v>
      </c>
      <c r="BT61" s="12" t="s">
        <v>416</v>
      </c>
      <c r="BU61" s="12" t="s">
        <v>416</v>
      </c>
      <c r="BV61" s="12" t="s">
        <v>416</v>
      </c>
      <c r="BW61" s="12" t="s">
        <v>416</v>
      </c>
      <c r="BX61" s="12" t="s">
        <v>416</v>
      </c>
      <c r="BY61" s="12" t="s">
        <v>416</v>
      </c>
      <c r="BZ61" s="12" t="s">
        <v>36</v>
      </c>
      <c r="CA61" s="12" t="s">
        <v>36</v>
      </c>
      <c r="CB61" s="12" t="s">
        <v>36</v>
      </c>
    </row>
    <row r="62" spans="2:80" x14ac:dyDescent="0.35">
      <c r="B62" s="17" t="s">
        <v>412</v>
      </c>
      <c r="L62" s="17" t="s">
        <v>413</v>
      </c>
      <c r="Q62" s="12" t="s">
        <v>36</v>
      </c>
      <c r="R62" s="12" t="s">
        <v>36</v>
      </c>
      <c r="S62" s="12" t="s">
        <v>36</v>
      </c>
      <c r="T62" s="12" t="s">
        <v>36</v>
      </c>
      <c r="U62" s="12" t="s">
        <v>36</v>
      </c>
      <c r="V62" s="12" t="s">
        <v>36</v>
      </c>
      <c r="W62" s="12" t="s">
        <v>36</v>
      </c>
      <c r="X62" s="12" t="s">
        <v>36</v>
      </c>
      <c r="Y62" s="12" t="s">
        <v>36</v>
      </c>
      <c r="Z62" s="12" t="s">
        <v>36</v>
      </c>
      <c r="AA62" s="12" t="s">
        <v>36</v>
      </c>
      <c r="AB62" s="12" t="s">
        <v>36</v>
      </c>
      <c r="AC62" s="12" t="s">
        <v>36</v>
      </c>
      <c r="AD62" s="12" t="s">
        <v>36</v>
      </c>
      <c r="AE62" s="12" t="s">
        <v>36</v>
      </c>
      <c r="AF62" s="12" t="s">
        <v>36</v>
      </c>
      <c r="AG62" s="12" t="s">
        <v>36</v>
      </c>
      <c r="AH62" s="12" t="s">
        <v>36</v>
      </c>
      <c r="AI62" s="12" t="s">
        <v>36</v>
      </c>
      <c r="AJ62" s="12" t="s">
        <v>36</v>
      </c>
      <c r="AK62" s="12" t="s">
        <v>36</v>
      </c>
      <c r="AL62" s="12" t="s">
        <v>36</v>
      </c>
      <c r="AM62" s="12" t="s">
        <v>36</v>
      </c>
      <c r="AN62" s="12" t="s">
        <v>36</v>
      </c>
      <c r="AO62" s="12" t="s">
        <v>36</v>
      </c>
      <c r="AP62" s="12">
        <v>106.976</v>
      </c>
      <c r="AQ62" s="12">
        <v>93.055999999999997</v>
      </c>
      <c r="AR62" s="12" t="s">
        <v>36</v>
      </c>
      <c r="AS62" s="12" t="s">
        <v>36</v>
      </c>
      <c r="AT62" s="12" t="s">
        <v>36</v>
      </c>
      <c r="AU62" s="12" t="s">
        <v>36</v>
      </c>
      <c r="AV62" s="12" t="s">
        <v>36</v>
      </c>
      <c r="AW62" s="12" t="s">
        <v>36</v>
      </c>
      <c r="AX62" s="12" t="s">
        <v>416</v>
      </c>
      <c r="AY62" s="12" t="s">
        <v>416</v>
      </c>
      <c r="AZ62" s="12" t="s">
        <v>416</v>
      </c>
      <c r="BA62" s="12" t="s">
        <v>416</v>
      </c>
      <c r="BB62" s="12" t="s">
        <v>416</v>
      </c>
      <c r="BC62" s="12" t="s">
        <v>416</v>
      </c>
      <c r="BD62" s="12" t="s">
        <v>416</v>
      </c>
      <c r="BE62" s="12" t="s">
        <v>416</v>
      </c>
      <c r="BF62" s="12" t="s">
        <v>416</v>
      </c>
      <c r="BG62" s="12" t="s">
        <v>416</v>
      </c>
      <c r="BH62" s="12" t="s">
        <v>416</v>
      </c>
      <c r="BI62" s="12" t="s">
        <v>416</v>
      </c>
      <c r="BJ62" s="12" t="s">
        <v>416</v>
      </c>
      <c r="BK62" s="12" t="s">
        <v>416</v>
      </c>
      <c r="BL62" s="12" t="s">
        <v>416</v>
      </c>
      <c r="BM62" s="12" t="s">
        <v>416</v>
      </c>
      <c r="BN62" s="12" t="s">
        <v>416</v>
      </c>
      <c r="BO62" s="12" t="s">
        <v>416</v>
      </c>
      <c r="BP62" s="12" t="s">
        <v>416</v>
      </c>
      <c r="BQ62" s="12" t="s">
        <v>416</v>
      </c>
      <c r="BR62" s="12" t="s">
        <v>416</v>
      </c>
      <c r="BS62" s="12" t="s">
        <v>416</v>
      </c>
      <c r="BT62" s="12" t="s">
        <v>416</v>
      </c>
      <c r="BU62" s="12" t="s">
        <v>416</v>
      </c>
      <c r="BV62" s="12" t="s">
        <v>416</v>
      </c>
      <c r="BW62" s="12" t="s">
        <v>416</v>
      </c>
      <c r="BX62" s="12" t="s">
        <v>416</v>
      </c>
      <c r="BY62" s="12" t="s">
        <v>416</v>
      </c>
      <c r="BZ62" s="12" t="s">
        <v>36</v>
      </c>
      <c r="CA62" s="12" t="s">
        <v>36</v>
      </c>
      <c r="CB62" s="12" t="s">
        <v>36</v>
      </c>
    </row>
    <row r="63" spans="2:80" x14ac:dyDescent="0.35">
      <c r="B63" s="17" t="s">
        <v>148</v>
      </c>
      <c r="L63" s="17" t="s">
        <v>160</v>
      </c>
      <c r="Q63" s="12">
        <v>296.82299999999998</v>
      </c>
      <c r="R63" s="12">
        <v>332.09500000000003</v>
      </c>
      <c r="S63" s="12">
        <v>341.06099999999998</v>
      </c>
      <c r="T63" s="12">
        <v>385.64100000000002</v>
      </c>
      <c r="U63" s="12">
        <v>379.84800000000001</v>
      </c>
      <c r="V63" s="12">
        <v>365.73</v>
      </c>
      <c r="W63" s="12">
        <v>399.726</v>
      </c>
      <c r="X63" s="12">
        <v>414.56700000000001</v>
      </c>
      <c r="Y63" s="12">
        <v>455.25099999999998</v>
      </c>
      <c r="Z63" s="12">
        <v>408.10700000000003</v>
      </c>
      <c r="AA63" s="12">
        <v>381.58199999999999</v>
      </c>
      <c r="AB63" s="12">
        <v>590.22</v>
      </c>
      <c r="AC63" s="12">
        <v>287.27499999999998</v>
      </c>
      <c r="AD63" s="12">
        <v>256.72899999999998</v>
      </c>
      <c r="AE63" s="12">
        <v>75.322999999999993</v>
      </c>
      <c r="AF63" s="12">
        <v>68.135999999999996</v>
      </c>
      <c r="AG63" s="12">
        <v>128.744</v>
      </c>
      <c r="AH63" s="12">
        <v>24.242000000000001</v>
      </c>
      <c r="AI63" s="12">
        <v>26.731000000000002</v>
      </c>
      <c r="AJ63" s="12">
        <v>105.39400000000001</v>
      </c>
      <c r="AK63" s="12">
        <v>99.078000000000003</v>
      </c>
      <c r="AL63" s="12">
        <v>35.53</v>
      </c>
      <c r="AM63" s="12">
        <v>39.448</v>
      </c>
      <c r="AN63" s="12">
        <v>83.691999999999993</v>
      </c>
      <c r="AO63" s="12">
        <v>100.401</v>
      </c>
      <c r="AP63" s="12">
        <v>80.106999999999999</v>
      </c>
      <c r="AQ63" s="12">
        <v>123.06100000000001</v>
      </c>
      <c r="AR63" s="12">
        <v>98.980999999999995</v>
      </c>
      <c r="AS63" s="12">
        <v>106.005</v>
      </c>
      <c r="AT63" s="12">
        <v>128.363</v>
      </c>
      <c r="AU63" s="12">
        <v>126</v>
      </c>
      <c r="AV63" s="12">
        <v>213</v>
      </c>
      <c r="AW63" s="12">
        <v>223</v>
      </c>
      <c r="AX63" s="12">
        <v>128.97999999999999</v>
      </c>
      <c r="AY63" s="12">
        <v>249.23699999999999</v>
      </c>
      <c r="AZ63" s="12">
        <v>143.57300000000001</v>
      </c>
      <c r="BA63" s="12">
        <v>127.6</v>
      </c>
      <c r="BB63" s="12">
        <v>142.69499999999999</v>
      </c>
      <c r="BC63" s="12">
        <v>125.613</v>
      </c>
      <c r="BD63" s="12">
        <v>100.937</v>
      </c>
      <c r="BE63" s="12">
        <v>90.408000000000001</v>
      </c>
      <c r="BF63" s="12">
        <v>148.31100000000001</v>
      </c>
      <c r="BG63" s="12">
        <v>74.911000000000001</v>
      </c>
      <c r="BH63" s="12">
        <v>68.5</v>
      </c>
      <c r="BI63" s="12">
        <v>61.935000000000002</v>
      </c>
      <c r="BJ63" s="12">
        <v>76.52</v>
      </c>
      <c r="BK63" s="12">
        <v>76.209999999999994</v>
      </c>
      <c r="BL63" s="12">
        <v>76.370999999999995</v>
      </c>
      <c r="BM63" s="12">
        <v>73.352999999999994</v>
      </c>
      <c r="BN63" s="12">
        <v>79.460999999999999</v>
      </c>
      <c r="BO63" s="12">
        <v>111.405</v>
      </c>
      <c r="BP63" s="12">
        <v>79.863</v>
      </c>
      <c r="BQ63" s="12">
        <v>73.53</v>
      </c>
      <c r="BR63" s="12">
        <v>104.12</v>
      </c>
      <c r="BS63" s="12">
        <v>94.703999999999994</v>
      </c>
      <c r="BT63" s="12">
        <v>93.73</v>
      </c>
      <c r="BU63" s="12">
        <v>85.789000000000001</v>
      </c>
      <c r="BV63" s="12">
        <v>123.96</v>
      </c>
      <c r="BW63" s="12">
        <v>94.915999999999997</v>
      </c>
      <c r="BX63" s="12">
        <v>122.721</v>
      </c>
      <c r="BY63" s="12">
        <v>219.30799999999999</v>
      </c>
      <c r="BZ63" s="12">
        <v>28.082000000000001</v>
      </c>
      <c r="CA63" s="12">
        <v>47.944000000000003</v>
      </c>
      <c r="CB63" s="12">
        <v>65.552999999999997</v>
      </c>
    </row>
    <row r="64" spans="2:80" x14ac:dyDescent="0.35">
      <c r="B64" s="7" t="s">
        <v>131</v>
      </c>
      <c r="C64" s="6"/>
      <c r="D64" s="6"/>
      <c r="E64" s="6"/>
      <c r="F64" s="6"/>
      <c r="G64" s="6"/>
      <c r="H64" s="6"/>
      <c r="I64" s="6"/>
      <c r="J64" s="6"/>
      <c r="K64" s="6"/>
      <c r="L64" s="8" t="s">
        <v>86</v>
      </c>
      <c r="M64" s="6"/>
      <c r="N64" s="6"/>
      <c r="O64" s="6"/>
      <c r="P64" s="6"/>
      <c r="Q64" s="14">
        <f>SUM(Q47:Q63)</f>
        <v>13001.593000000003</v>
      </c>
      <c r="R64" s="14">
        <f t="shared" ref="R64:V64" si="10">SUM(R47:R63)</f>
        <v>13996.143999999998</v>
      </c>
      <c r="S64" s="14">
        <f t="shared" si="10"/>
        <v>13759.432000000001</v>
      </c>
      <c r="T64" s="14">
        <f t="shared" si="10"/>
        <v>13837.172</v>
      </c>
      <c r="U64" s="14">
        <f t="shared" si="10"/>
        <v>13861.247000000001</v>
      </c>
      <c r="V64" s="14">
        <f t="shared" si="10"/>
        <v>13683.445</v>
      </c>
      <c r="W64" s="14">
        <f t="shared" ref="W64:CB64" si="11">SUM(W47:W63)</f>
        <v>12732.489999999998</v>
      </c>
      <c r="X64" s="14">
        <f t="shared" si="11"/>
        <v>11359.080000000002</v>
      </c>
      <c r="Y64" s="14">
        <f t="shared" si="11"/>
        <v>11081.794000000002</v>
      </c>
      <c r="Z64" s="14">
        <f t="shared" si="11"/>
        <v>11190.921999999999</v>
      </c>
      <c r="AA64" s="14">
        <f t="shared" si="11"/>
        <v>10518.175000000003</v>
      </c>
      <c r="AB64" s="14">
        <f t="shared" si="11"/>
        <v>11009.943000000001</v>
      </c>
      <c r="AC64" s="14">
        <f t="shared" si="11"/>
        <v>10398.216</v>
      </c>
      <c r="AD64" s="14">
        <f t="shared" si="11"/>
        <v>12007.285999999998</v>
      </c>
      <c r="AE64" s="14">
        <f t="shared" si="11"/>
        <v>12291.791000000003</v>
      </c>
      <c r="AF64" s="14">
        <f t="shared" si="11"/>
        <v>12134.259999999998</v>
      </c>
      <c r="AG64" s="14">
        <f t="shared" si="11"/>
        <v>10362.600000000002</v>
      </c>
      <c r="AH64" s="14">
        <f t="shared" si="11"/>
        <v>10329.86</v>
      </c>
      <c r="AI64" s="14">
        <f t="shared" si="11"/>
        <v>8460.6250000000018</v>
      </c>
      <c r="AJ64" s="14">
        <f t="shared" si="11"/>
        <v>7410.6320000000005</v>
      </c>
      <c r="AK64" s="14">
        <f t="shared" si="11"/>
        <v>8049.5960000000005</v>
      </c>
      <c r="AL64" s="14">
        <f t="shared" si="11"/>
        <v>7639.4839999999995</v>
      </c>
      <c r="AM64" s="14">
        <f t="shared" si="11"/>
        <v>6582.0280000000012</v>
      </c>
      <c r="AN64" s="14">
        <f t="shared" si="11"/>
        <v>5650.6310000000003</v>
      </c>
      <c r="AO64" s="14">
        <f t="shared" si="11"/>
        <v>5769.619999999999</v>
      </c>
      <c r="AP64" s="14">
        <f t="shared" si="11"/>
        <v>5117.8519999999999</v>
      </c>
      <c r="AQ64" s="14">
        <f t="shared" si="11"/>
        <v>5031.3639999999996</v>
      </c>
      <c r="AR64" s="14">
        <f t="shared" si="11"/>
        <v>4664.4009999999998</v>
      </c>
      <c r="AS64" s="14">
        <f t="shared" si="11"/>
        <v>4848.2020000000011</v>
      </c>
      <c r="AT64" s="14">
        <f t="shared" si="11"/>
        <v>4691.8860000000013</v>
      </c>
      <c r="AU64" s="14">
        <f t="shared" si="11"/>
        <v>5035</v>
      </c>
      <c r="AV64" s="14">
        <f t="shared" si="11"/>
        <v>4875</v>
      </c>
      <c r="AW64" s="14">
        <f t="shared" si="11"/>
        <v>5544</v>
      </c>
      <c r="AX64" s="14">
        <f t="shared" si="11"/>
        <v>4970.2959999999994</v>
      </c>
      <c r="AY64" s="14">
        <f t="shared" si="11"/>
        <v>4499.3640000000005</v>
      </c>
      <c r="AZ64" s="14">
        <f t="shared" si="11"/>
        <v>4346.3980000000001</v>
      </c>
      <c r="BA64" s="14">
        <f t="shared" si="11"/>
        <v>4212.6459999999997</v>
      </c>
      <c r="BB64" s="14">
        <f t="shared" si="11"/>
        <v>4279.49</v>
      </c>
      <c r="BC64" s="14">
        <f t="shared" si="11"/>
        <v>3368.4619999999995</v>
      </c>
      <c r="BD64" s="14">
        <f t="shared" si="11"/>
        <v>3438.0509999999999</v>
      </c>
      <c r="BE64" s="14">
        <f t="shared" si="11"/>
        <v>3446.7910000000002</v>
      </c>
      <c r="BF64" s="14">
        <f t="shared" si="11"/>
        <v>3367.2790000000005</v>
      </c>
      <c r="BG64" s="14">
        <f t="shared" si="11"/>
        <v>3018.2</v>
      </c>
      <c r="BH64" s="14">
        <f t="shared" si="11"/>
        <v>2666.3310000000006</v>
      </c>
      <c r="BI64" s="14">
        <f t="shared" si="11"/>
        <v>4061.6929999999998</v>
      </c>
      <c r="BJ64" s="14">
        <f t="shared" si="11"/>
        <v>2896.0619999999994</v>
      </c>
      <c r="BK64" s="14">
        <f t="shared" si="11"/>
        <v>2856.8430000000003</v>
      </c>
      <c r="BL64" s="14">
        <f t="shared" si="11"/>
        <v>2424.1790000000001</v>
      </c>
      <c r="BM64" s="14">
        <f t="shared" si="11"/>
        <v>3595.665</v>
      </c>
      <c r="BN64" s="14">
        <f t="shared" si="11"/>
        <v>2185.7849999999999</v>
      </c>
      <c r="BO64" s="14">
        <f>SUM(BO47:BO63)</f>
        <v>1725.982</v>
      </c>
      <c r="BP64" s="14">
        <f t="shared" si="11"/>
        <v>1546.1379999999999</v>
      </c>
      <c r="BQ64" s="14">
        <f t="shared" si="11"/>
        <v>1659.954</v>
      </c>
      <c r="BR64" s="14">
        <f t="shared" si="11"/>
        <v>1563.596</v>
      </c>
      <c r="BS64" s="14">
        <f t="shared" si="11"/>
        <v>2123.2170000000001</v>
      </c>
      <c r="BT64" s="14">
        <f t="shared" si="11"/>
        <v>2140.136</v>
      </c>
      <c r="BU64" s="14">
        <f t="shared" si="11"/>
        <v>2439.2580000000003</v>
      </c>
      <c r="BV64" s="14">
        <f t="shared" si="11"/>
        <v>2408.4920000000002</v>
      </c>
      <c r="BW64" s="14">
        <f t="shared" si="11"/>
        <v>2299.7150000000001</v>
      </c>
      <c r="BX64" s="14">
        <f t="shared" si="11"/>
        <v>2185.085</v>
      </c>
      <c r="BY64" s="14">
        <f t="shared" si="11"/>
        <v>2582.5790000000002</v>
      </c>
      <c r="BZ64" s="14">
        <f t="shared" si="11"/>
        <v>1866.4920000000002</v>
      </c>
      <c r="CA64" s="14">
        <f t="shared" si="11"/>
        <v>1574.914</v>
      </c>
      <c r="CB64" s="14">
        <f t="shared" si="11"/>
        <v>1498.9499999999998</v>
      </c>
    </row>
    <row r="65" spans="2:80" x14ac:dyDescent="0.35">
      <c r="B65" s="10"/>
      <c r="L65" s="10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73"/>
      <c r="BL65" s="10"/>
      <c r="BM65" s="74"/>
      <c r="BN65" s="10"/>
      <c r="BO65" s="75"/>
      <c r="BP65" s="10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</row>
    <row r="66" spans="2:80" x14ac:dyDescent="0.35">
      <c r="B66" s="68" t="s">
        <v>111</v>
      </c>
      <c r="C66" s="62"/>
      <c r="D66" s="62"/>
      <c r="E66" s="62"/>
      <c r="F66" s="62"/>
      <c r="G66" s="62"/>
      <c r="H66" s="62"/>
      <c r="I66" s="62"/>
      <c r="J66" s="62"/>
      <c r="K66" s="62"/>
      <c r="L66" s="68" t="s">
        <v>112</v>
      </c>
      <c r="M66" s="33"/>
      <c r="N66" s="33"/>
      <c r="O66" s="33"/>
      <c r="P66" s="33"/>
      <c r="Q66" s="33"/>
      <c r="R66" s="33"/>
      <c r="S66" s="33"/>
      <c r="T66" s="33"/>
      <c r="U66" s="33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1"/>
      <c r="BL66" s="83"/>
      <c r="BM66" s="84"/>
      <c r="BN66" s="83"/>
      <c r="BO66" s="85"/>
      <c r="BP66" s="83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4"/>
    </row>
    <row r="67" spans="2:80" x14ac:dyDescent="0.35">
      <c r="B67" s="17" t="s">
        <v>137</v>
      </c>
      <c r="L67" s="10" t="s">
        <v>149</v>
      </c>
      <c r="Q67" s="11">
        <v>9322.0349999999999</v>
      </c>
      <c r="R67" s="11">
        <v>9267.2960000000003</v>
      </c>
      <c r="S67" s="11">
        <v>10803.388999999999</v>
      </c>
      <c r="T67" s="11">
        <v>11112.795</v>
      </c>
      <c r="U67" s="11">
        <v>10858.262000000001</v>
      </c>
      <c r="V67" s="11">
        <v>10520.485000000001</v>
      </c>
      <c r="W67" s="11">
        <v>10255.637000000001</v>
      </c>
      <c r="X67" s="11">
        <v>9575.3529999999992</v>
      </c>
      <c r="Y67" s="11">
        <v>11265.415999999999</v>
      </c>
      <c r="Z67" s="11">
        <v>9950.5750000000007</v>
      </c>
      <c r="AA67" s="11">
        <v>8521.0059999999994</v>
      </c>
      <c r="AB67" s="11">
        <v>8102.79</v>
      </c>
      <c r="AC67" s="11">
        <v>7623.6869999999999</v>
      </c>
      <c r="AD67" s="11">
        <v>7193.3789999999999</v>
      </c>
      <c r="AE67" s="11">
        <v>7029.3329999999996</v>
      </c>
      <c r="AF67" s="11">
        <v>6315.2510000000002</v>
      </c>
      <c r="AG67" s="11">
        <v>5866.8019999999997</v>
      </c>
      <c r="AH67" s="11">
        <v>5815.0730000000003</v>
      </c>
      <c r="AI67" s="11">
        <v>6462.9939999999997</v>
      </c>
      <c r="AJ67" s="11">
        <v>6269.6670000000004</v>
      </c>
      <c r="AK67" s="11">
        <v>5340.6009999999997</v>
      </c>
      <c r="AL67" s="11">
        <v>5920.5079999999998</v>
      </c>
      <c r="AM67" s="11">
        <v>6497.4790000000003</v>
      </c>
      <c r="AN67" s="11">
        <v>5827.7929999999997</v>
      </c>
      <c r="AO67" s="11">
        <v>5942.7950000000001</v>
      </c>
      <c r="AP67" s="11">
        <v>5335.01</v>
      </c>
      <c r="AQ67" s="11">
        <v>5488.9350000000004</v>
      </c>
      <c r="AR67" s="11">
        <v>5364.1120000000001</v>
      </c>
      <c r="AS67" s="11">
        <v>5543.93</v>
      </c>
      <c r="AT67" s="11">
        <v>5603.3230000000003</v>
      </c>
      <c r="AU67" s="11">
        <v>5956</v>
      </c>
      <c r="AV67" s="11">
        <v>7031</v>
      </c>
      <c r="AW67" s="11">
        <v>7908</v>
      </c>
      <c r="AX67" s="11">
        <v>8142.1629999999996</v>
      </c>
      <c r="AY67" s="11">
        <v>5688.3360000000002</v>
      </c>
      <c r="AZ67" s="11">
        <v>5953.1970000000001</v>
      </c>
      <c r="BA67" s="11">
        <v>5124.5050000000001</v>
      </c>
      <c r="BB67" s="11">
        <v>4840.3980000000001</v>
      </c>
      <c r="BC67" s="11">
        <v>4875.317</v>
      </c>
      <c r="BD67" s="11">
        <v>4989.1729999999998</v>
      </c>
      <c r="BE67" s="11">
        <v>5148.5510000000004</v>
      </c>
      <c r="BF67" s="11">
        <v>5054.7340000000004</v>
      </c>
      <c r="BG67" s="11">
        <v>5106.9859999999999</v>
      </c>
      <c r="BH67" s="11">
        <v>4849.9110000000001</v>
      </c>
      <c r="BI67" s="11">
        <v>3471.55</v>
      </c>
      <c r="BJ67" s="11">
        <v>4644.482</v>
      </c>
      <c r="BK67" s="11">
        <v>4627.2380000000003</v>
      </c>
      <c r="BL67" s="11">
        <v>4404.192</v>
      </c>
      <c r="BM67" s="11">
        <v>3439.0079999999998</v>
      </c>
      <c r="BN67" s="11">
        <v>4282.4430000000002</v>
      </c>
      <c r="BO67" s="11">
        <v>3700.0520000000001</v>
      </c>
      <c r="BP67" s="11">
        <v>3292.5859999999998</v>
      </c>
      <c r="BQ67" s="11">
        <v>3395.08</v>
      </c>
      <c r="BR67" s="11">
        <v>3266.3330000000001</v>
      </c>
      <c r="BS67" s="11">
        <v>2673.6559999999999</v>
      </c>
      <c r="BT67" s="11">
        <v>2672.585</v>
      </c>
      <c r="BU67" s="11">
        <v>2542.1669999999999</v>
      </c>
      <c r="BV67" s="11">
        <v>2148.654</v>
      </c>
      <c r="BW67" s="11">
        <v>2325.7570000000001</v>
      </c>
      <c r="BX67" s="11">
        <v>2382.7069999999999</v>
      </c>
      <c r="BY67" s="11">
        <v>2452.4369999999999</v>
      </c>
      <c r="BZ67" s="11">
        <v>988.20299999999997</v>
      </c>
      <c r="CA67" s="11">
        <v>979.476</v>
      </c>
      <c r="CB67" s="11">
        <v>1045.2090000000001</v>
      </c>
    </row>
    <row r="68" spans="2:80" x14ac:dyDescent="0.35">
      <c r="B68" s="17" t="s">
        <v>138</v>
      </c>
      <c r="L68" s="10" t="s">
        <v>150</v>
      </c>
      <c r="Q68" s="11">
        <v>7701.7330000000002</v>
      </c>
      <c r="R68" s="11">
        <v>8005.2550000000001</v>
      </c>
      <c r="S68" s="11">
        <v>7919.25</v>
      </c>
      <c r="T68" s="11">
        <v>8642.9459999999999</v>
      </c>
      <c r="U68" s="11">
        <v>9258.7009999999991</v>
      </c>
      <c r="V68" s="11">
        <v>9827.9889999999996</v>
      </c>
      <c r="W68" s="11">
        <v>9516.7900000000009</v>
      </c>
      <c r="X68" s="11">
        <v>8455.8209999999999</v>
      </c>
      <c r="Y68" s="11">
        <v>8705.2970000000005</v>
      </c>
      <c r="Z68" s="11">
        <v>6961.0290000000005</v>
      </c>
      <c r="AA68" s="11">
        <v>5831.098</v>
      </c>
      <c r="AB68" s="11">
        <v>6643.3689999999997</v>
      </c>
      <c r="AC68" s="11">
        <v>6267.1840000000002</v>
      </c>
      <c r="AD68" s="11">
        <v>5735.6260000000002</v>
      </c>
      <c r="AE68" s="11">
        <v>5830.4390000000003</v>
      </c>
      <c r="AF68" s="11">
        <v>5637.2219999999998</v>
      </c>
      <c r="AG68" s="11">
        <v>4648.0680000000002</v>
      </c>
      <c r="AH68" s="11">
        <v>4887.7280000000001</v>
      </c>
      <c r="AI68" s="11">
        <v>4686.1210000000001</v>
      </c>
      <c r="AJ68" s="11">
        <v>5120.201</v>
      </c>
      <c r="AK68" s="11">
        <v>5178.0559999999996</v>
      </c>
      <c r="AL68" s="11" t="s">
        <v>36</v>
      </c>
      <c r="AM68" s="11" t="s">
        <v>36</v>
      </c>
      <c r="AN68" s="11" t="s">
        <v>36</v>
      </c>
      <c r="AO68" s="11" t="s">
        <v>36</v>
      </c>
      <c r="AP68" s="11" t="s">
        <v>36</v>
      </c>
      <c r="AQ68" s="11" t="s">
        <v>36</v>
      </c>
      <c r="AR68" s="11" t="s">
        <v>36</v>
      </c>
      <c r="AS68" s="11" t="s">
        <v>36</v>
      </c>
      <c r="AT68" s="11" t="s">
        <v>36</v>
      </c>
      <c r="AU68" s="11" t="s">
        <v>36</v>
      </c>
      <c r="AV68" s="11" t="s">
        <v>416</v>
      </c>
      <c r="AW68" s="11" t="s">
        <v>36</v>
      </c>
      <c r="AX68" s="11" t="s">
        <v>416</v>
      </c>
      <c r="AY68" s="11" t="s">
        <v>416</v>
      </c>
      <c r="AZ68" s="11" t="s">
        <v>416</v>
      </c>
      <c r="BA68" s="11" t="s">
        <v>416</v>
      </c>
      <c r="BB68" s="11" t="s">
        <v>416</v>
      </c>
      <c r="BC68" s="11" t="s">
        <v>416</v>
      </c>
      <c r="BD68" s="11" t="s">
        <v>416</v>
      </c>
      <c r="BE68" s="11" t="s">
        <v>416</v>
      </c>
      <c r="BF68" s="11" t="s">
        <v>416</v>
      </c>
      <c r="BG68" s="11" t="s">
        <v>416</v>
      </c>
      <c r="BH68" s="11" t="s">
        <v>416</v>
      </c>
      <c r="BI68" s="11" t="s">
        <v>421</v>
      </c>
      <c r="BJ68" s="11" t="s">
        <v>416</v>
      </c>
      <c r="BK68" s="11" t="s">
        <v>416</v>
      </c>
      <c r="BL68" s="11" t="s">
        <v>416</v>
      </c>
      <c r="BM68" s="11" t="s">
        <v>416</v>
      </c>
      <c r="BN68" s="11" t="s">
        <v>416</v>
      </c>
      <c r="BO68" s="11" t="s">
        <v>416</v>
      </c>
      <c r="BP68" s="11" t="s">
        <v>416</v>
      </c>
      <c r="BQ68" s="11" t="s">
        <v>416</v>
      </c>
      <c r="BR68" s="11" t="s">
        <v>416</v>
      </c>
      <c r="BS68" s="11" t="s">
        <v>416</v>
      </c>
      <c r="BT68" s="11" t="s">
        <v>416</v>
      </c>
      <c r="BU68" s="11" t="s">
        <v>416</v>
      </c>
      <c r="BV68" s="11" t="s">
        <v>416</v>
      </c>
      <c r="BW68" s="11" t="s">
        <v>416</v>
      </c>
      <c r="BX68" s="11" t="s">
        <v>416</v>
      </c>
      <c r="BY68" s="11" t="s">
        <v>416</v>
      </c>
      <c r="BZ68" s="11" t="s">
        <v>36</v>
      </c>
      <c r="CA68" s="11" t="s">
        <v>36</v>
      </c>
      <c r="CB68" s="11" t="s">
        <v>36</v>
      </c>
    </row>
    <row r="69" spans="2:80" x14ac:dyDescent="0.35">
      <c r="B69" s="17" t="s">
        <v>139</v>
      </c>
      <c r="L69" s="10" t="s">
        <v>151</v>
      </c>
      <c r="Q69" s="11">
        <v>93.162000000000006</v>
      </c>
      <c r="R69" s="11">
        <v>112.20399999999999</v>
      </c>
      <c r="S69" s="11">
        <v>123.461</v>
      </c>
      <c r="T69" s="11">
        <v>96.917000000000002</v>
      </c>
      <c r="U69" s="11">
        <v>45.451000000000001</v>
      </c>
      <c r="V69" s="11">
        <v>54.154000000000003</v>
      </c>
      <c r="W69" s="11">
        <v>59.003999999999998</v>
      </c>
      <c r="X69" s="11">
        <v>58.688000000000002</v>
      </c>
      <c r="Y69" s="11">
        <v>78.914000000000001</v>
      </c>
      <c r="Z69" s="11">
        <v>38.741999999999997</v>
      </c>
      <c r="AA69" s="11">
        <v>10.234</v>
      </c>
      <c r="AB69" s="11">
        <v>23.73</v>
      </c>
      <c r="AC69" s="11">
        <v>32.658000000000001</v>
      </c>
      <c r="AD69" s="11">
        <v>44.749000000000002</v>
      </c>
      <c r="AE69" s="11">
        <v>57.420999999999999</v>
      </c>
      <c r="AF69" s="11">
        <v>56.203000000000003</v>
      </c>
      <c r="AG69" s="11">
        <v>10.141999999999999</v>
      </c>
      <c r="AH69" s="11">
        <v>25.382999999999999</v>
      </c>
      <c r="AI69" s="11">
        <v>54.749000000000002</v>
      </c>
      <c r="AJ69" s="11">
        <v>88.364999999999995</v>
      </c>
      <c r="AK69" s="11">
        <v>120.137</v>
      </c>
      <c r="AL69" s="11">
        <v>157.71</v>
      </c>
      <c r="AM69" s="11">
        <v>187.38900000000001</v>
      </c>
      <c r="AN69" s="11">
        <v>193.71199999999999</v>
      </c>
      <c r="AO69" s="11">
        <v>222.02600000000001</v>
      </c>
      <c r="AP69" s="11">
        <v>139.68600000000001</v>
      </c>
      <c r="AQ69" s="11">
        <v>157.13800000000001</v>
      </c>
      <c r="AR69" s="11" t="s">
        <v>36</v>
      </c>
      <c r="AS69" s="11" t="s">
        <v>36</v>
      </c>
      <c r="AT69" s="11" t="s">
        <v>36</v>
      </c>
      <c r="AU69" s="11" t="s">
        <v>36</v>
      </c>
      <c r="AV69" s="11" t="s">
        <v>416</v>
      </c>
      <c r="AW69" s="11" t="s">
        <v>36</v>
      </c>
      <c r="AX69" s="11" t="s">
        <v>416</v>
      </c>
      <c r="AY69" s="11" t="s">
        <v>416</v>
      </c>
      <c r="AZ69" s="11" t="s">
        <v>416</v>
      </c>
      <c r="BA69" s="11" t="s">
        <v>416</v>
      </c>
      <c r="BB69" s="11" t="s">
        <v>416</v>
      </c>
      <c r="BC69" s="11">
        <v>0.38300000000000001</v>
      </c>
      <c r="BD69" s="11">
        <v>0.40200000000000002</v>
      </c>
      <c r="BE69" s="11">
        <v>3.6429999999999998</v>
      </c>
      <c r="BF69" s="11" t="s">
        <v>416</v>
      </c>
      <c r="BG69" s="11" t="s">
        <v>416</v>
      </c>
      <c r="BH69" s="11" t="s">
        <v>416</v>
      </c>
      <c r="BI69" s="11" t="s">
        <v>418</v>
      </c>
      <c r="BJ69" s="11" t="s">
        <v>416</v>
      </c>
      <c r="BK69" s="11" t="s">
        <v>416</v>
      </c>
      <c r="BL69" s="11" t="s">
        <v>416</v>
      </c>
      <c r="BM69" s="11" t="s">
        <v>416</v>
      </c>
      <c r="BN69" s="11" t="s">
        <v>416</v>
      </c>
      <c r="BO69" s="11" t="s">
        <v>416</v>
      </c>
      <c r="BP69" s="11" t="s">
        <v>416</v>
      </c>
      <c r="BQ69" s="11" t="s">
        <v>416</v>
      </c>
      <c r="BR69" s="11" t="s">
        <v>416</v>
      </c>
      <c r="BS69" s="11" t="s">
        <v>416</v>
      </c>
      <c r="BT69" s="11" t="s">
        <v>416</v>
      </c>
      <c r="BU69" s="11" t="s">
        <v>416</v>
      </c>
      <c r="BV69" s="11" t="s">
        <v>416</v>
      </c>
      <c r="BW69" s="11" t="s">
        <v>416</v>
      </c>
      <c r="BX69" s="11" t="s">
        <v>416</v>
      </c>
      <c r="BY69" s="11" t="s">
        <v>416</v>
      </c>
      <c r="BZ69" s="11" t="s">
        <v>36</v>
      </c>
      <c r="CA69" s="11" t="s">
        <v>36</v>
      </c>
      <c r="CB69" s="11" t="s">
        <v>36</v>
      </c>
    </row>
    <row r="70" spans="2:80" x14ac:dyDescent="0.35">
      <c r="B70" s="17" t="s">
        <v>161</v>
      </c>
      <c r="L70" s="10" t="s">
        <v>164</v>
      </c>
      <c r="Q70" s="11">
        <v>495.96800000000002</v>
      </c>
      <c r="R70" s="11">
        <v>532.09500000000003</v>
      </c>
      <c r="S70" s="11">
        <v>459.65100000000001</v>
      </c>
      <c r="T70" s="11">
        <v>400.077</v>
      </c>
      <c r="U70" s="11">
        <v>285.73599999999999</v>
      </c>
      <c r="V70" s="11">
        <v>248.99299999999999</v>
      </c>
      <c r="W70" s="11">
        <v>200.535</v>
      </c>
      <c r="X70" s="11">
        <v>149.30600000000001</v>
      </c>
      <c r="Y70" s="11">
        <v>25.919</v>
      </c>
      <c r="Z70" s="11">
        <v>28.079000000000001</v>
      </c>
      <c r="AA70" s="11">
        <v>30.239000000000001</v>
      </c>
      <c r="AB70" s="11">
        <v>32.399000000000001</v>
      </c>
      <c r="AC70" s="11" t="s">
        <v>36</v>
      </c>
      <c r="AD70" s="11" t="s">
        <v>36</v>
      </c>
      <c r="AE70" s="11" t="s">
        <v>36</v>
      </c>
      <c r="AF70" s="11" t="s">
        <v>36</v>
      </c>
      <c r="AG70" s="11" t="s">
        <v>36</v>
      </c>
      <c r="AH70" s="11" t="s">
        <v>36</v>
      </c>
      <c r="AI70" s="11" t="s">
        <v>36</v>
      </c>
      <c r="AJ70" s="11" t="s">
        <v>36</v>
      </c>
      <c r="AK70" s="11" t="s">
        <v>36</v>
      </c>
      <c r="AL70" s="11" t="s">
        <v>36</v>
      </c>
      <c r="AM70" s="11" t="s">
        <v>36</v>
      </c>
      <c r="AN70" s="11" t="s">
        <v>36</v>
      </c>
      <c r="AO70" s="11" t="s">
        <v>36</v>
      </c>
      <c r="AP70" s="11" t="s">
        <v>36</v>
      </c>
      <c r="AQ70" s="11" t="s">
        <v>36</v>
      </c>
      <c r="AR70" s="11" t="s">
        <v>36</v>
      </c>
      <c r="AS70" s="11" t="s">
        <v>36</v>
      </c>
      <c r="AT70" s="11" t="s">
        <v>36</v>
      </c>
      <c r="AU70" s="11" t="s">
        <v>36</v>
      </c>
      <c r="AV70" s="11" t="s">
        <v>416</v>
      </c>
      <c r="AW70" s="11" t="s">
        <v>36</v>
      </c>
      <c r="AX70" s="11" t="s">
        <v>417</v>
      </c>
      <c r="AY70" s="11" t="s">
        <v>417</v>
      </c>
      <c r="AZ70" s="11" t="s">
        <v>416</v>
      </c>
      <c r="BA70" s="11" t="s">
        <v>416</v>
      </c>
      <c r="BB70" s="11" t="s">
        <v>416</v>
      </c>
      <c r="BC70" s="11" t="s">
        <v>416</v>
      </c>
      <c r="BD70" s="11" t="s">
        <v>417</v>
      </c>
      <c r="BE70" s="11" t="s">
        <v>416</v>
      </c>
      <c r="BF70" s="11" t="s">
        <v>416</v>
      </c>
      <c r="BG70" s="11" t="s">
        <v>416</v>
      </c>
      <c r="BH70" s="11" t="s">
        <v>416</v>
      </c>
      <c r="BI70" s="11" t="s">
        <v>416</v>
      </c>
      <c r="BJ70" s="11" t="s">
        <v>416</v>
      </c>
      <c r="BK70" s="11" t="s">
        <v>416</v>
      </c>
      <c r="BL70" s="11" t="s">
        <v>416</v>
      </c>
      <c r="BM70" s="11" t="s">
        <v>416</v>
      </c>
      <c r="BN70" s="11" t="s">
        <v>416</v>
      </c>
      <c r="BO70" s="11" t="s">
        <v>416</v>
      </c>
      <c r="BP70" s="11" t="s">
        <v>416</v>
      </c>
      <c r="BQ70" s="11" t="s">
        <v>416</v>
      </c>
      <c r="BR70" s="11" t="s">
        <v>416</v>
      </c>
      <c r="BS70" s="11" t="s">
        <v>416</v>
      </c>
      <c r="BT70" s="11" t="s">
        <v>416</v>
      </c>
      <c r="BU70" s="11" t="s">
        <v>416</v>
      </c>
      <c r="BV70" s="11" t="s">
        <v>416</v>
      </c>
      <c r="BW70" s="11" t="s">
        <v>416</v>
      </c>
      <c r="BX70" s="11" t="s">
        <v>416</v>
      </c>
      <c r="BY70" s="11" t="s">
        <v>416</v>
      </c>
      <c r="BZ70" s="11" t="s">
        <v>36</v>
      </c>
      <c r="CA70" s="11" t="s">
        <v>36</v>
      </c>
      <c r="CB70" s="11" t="s">
        <v>36</v>
      </c>
    </row>
    <row r="71" spans="2:80" x14ac:dyDescent="0.35">
      <c r="B71" s="17" t="s">
        <v>162</v>
      </c>
      <c r="L71" s="10" t="s">
        <v>165</v>
      </c>
      <c r="Q71" s="11">
        <v>338.55099999999999</v>
      </c>
      <c r="R71" s="11">
        <v>359.94900000000001</v>
      </c>
      <c r="S71" s="11">
        <v>271.548</v>
      </c>
      <c r="T71" s="11">
        <v>285.64</v>
      </c>
      <c r="U71" s="11">
        <v>265.11200000000002</v>
      </c>
      <c r="V71" s="11">
        <v>175.285</v>
      </c>
      <c r="W71" s="11">
        <v>43.1</v>
      </c>
      <c r="X71" s="11">
        <v>46.643000000000001</v>
      </c>
      <c r="Y71" s="11">
        <v>24.414000000000001</v>
      </c>
      <c r="Z71" s="11">
        <v>25.963999999999999</v>
      </c>
      <c r="AA71" s="11">
        <v>28.039000000000001</v>
      </c>
      <c r="AB71" s="11">
        <v>30.184999999999999</v>
      </c>
      <c r="AC71" s="11">
        <v>32.362000000000002</v>
      </c>
      <c r="AD71" s="11">
        <v>34.536000000000001</v>
      </c>
      <c r="AE71" s="11" t="s">
        <v>36</v>
      </c>
      <c r="AF71" s="11">
        <v>2.1000000000000001E-2</v>
      </c>
      <c r="AG71" s="11">
        <v>8.4000000000000005E-2</v>
      </c>
      <c r="AH71" s="11">
        <v>0.14599999999999999</v>
      </c>
      <c r="AI71" s="11">
        <v>4.2160000000000002</v>
      </c>
      <c r="AJ71" s="11" t="s">
        <v>36</v>
      </c>
      <c r="AK71" s="11">
        <v>54.658999999999999</v>
      </c>
      <c r="AL71" s="11" t="s">
        <v>36</v>
      </c>
      <c r="AM71" s="11" t="s">
        <v>36</v>
      </c>
      <c r="AN71" s="11" t="s">
        <v>36</v>
      </c>
      <c r="AO71" s="11" t="s">
        <v>36</v>
      </c>
      <c r="AP71" s="11" t="s">
        <v>36</v>
      </c>
      <c r="AQ71" s="11" t="s">
        <v>36</v>
      </c>
      <c r="AR71" s="11" t="s">
        <v>36</v>
      </c>
      <c r="AS71" s="11" t="s">
        <v>36</v>
      </c>
      <c r="AT71" s="11" t="s">
        <v>36</v>
      </c>
      <c r="AU71" s="11" t="s">
        <v>36</v>
      </c>
      <c r="AV71" s="11" t="s">
        <v>416</v>
      </c>
      <c r="AW71" s="11" t="s">
        <v>36</v>
      </c>
      <c r="AX71" s="11" t="s">
        <v>416</v>
      </c>
      <c r="AY71" s="11" t="s">
        <v>416</v>
      </c>
      <c r="AZ71" s="11" t="s">
        <v>417</v>
      </c>
      <c r="BA71" s="11" t="s">
        <v>416</v>
      </c>
      <c r="BB71" s="11" t="s">
        <v>416</v>
      </c>
      <c r="BC71" s="11" t="s">
        <v>416</v>
      </c>
      <c r="BD71" s="11">
        <v>62.131</v>
      </c>
      <c r="BE71" s="11" t="s">
        <v>416</v>
      </c>
      <c r="BF71" s="11">
        <v>54.601999999999997</v>
      </c>
      <c r="BG71" s="11">
        <v>51.722000000000001</v>
      </c>
      <c r="BH71" s="11">
        <v>50.35</v>
      </c>
      <c r="BI71" s="11">
        <v>47.597000000000001</v>
      </c>
      <c r="BJ71" s="11">
        <v>40.286999999999999</v>
      </c>
      <c r="BK71" s="11">
        <v>116.47499999999999</v>
      </c>
      <c r="BL71" s="11">
        <v>116.955</v>
      </c>
      <c r="BM71" s="11">
        <v>112.935</v>
      </c>
      <c r="BN71" s="11" t="s">
        <v>416</v>
      </c>
      <c r="BO71" s="11" t="s">
        <v>416</v>
      </c>
      <c r="BP71" s="11">
        <v>130.92599999999999</v>
      </c>
      <c r="BQ71" s="11">
        <v>33.262</v>
      </c>
      <c r="BR71" s="11">
        <v>39.960999999999999</v>
      </c>
      <c r="BS71" s="11">
        <v>46.859000000000002</v>
      </c>
      <c r="BT71" s="11">
        <v>52.61</v>
      </c>
      <c r="BU71" s="11">
        <v>64.087000000000003</v>
      </c>
      <c r="BV71" s="11">
        <v>64</v>
      </c>
      <c r="BW71" s="11" t="s">
        <v>416</v>
      </c>
      <c r="BX71" s="11" t="s">
        <v>416</v>
      </c>
      <c r="BY71" s="11" t="s">
        <v>416</v>
      </c>
      <c r="BZ71" s="11" t="s">
        <v>36</v>
      </c>
      <c r="CA71" s="11" t="s">
        <v>36</v>
      </c>
      <c r="CB71" s="11" t="s">
        <v>36</v>
      </c>
    </row>
    <row r="72" spans="2:80" x14ac:dyDescent="0.35">
      <c r="B72" s="17" t="s">
        <v>142</v>
      </c>
      <c r="L72" s="10" t="s">
        <v>154</v>
      </c>
      <c r="Q72" s="11">
        <v>605.52700000000004</v>
      </c>
      <c r="R72" s="11">
        <v>161.03800000000001</v>
      </c>
      <c r="S72" s="11">
        <v>183.30099999999999</v>
      </c>
      <c r="T72" s="11">
        <v>200.958</v>
      </c>
      <c r="U72" s="11">
        <v>218.459</v>
      </c>
      <c r="V72" s="11">
        <v>238.60499999999999</v>
      </c>
      <c r="W72" s="11">
        <v>256.85599999999999</v>
      </c>
      <c r="X72" s="11">
        <v>265.69799999999998</v>
      </c>
      <c r="Y72" s="11">
        <v>277.06</v>
      </c>
      <c r="Z72" s="11">
        <v>284.30200000000002</v>
      </c>
      <c r="AA72" s="11" t="s">
        <v>36</v>
      </c>
      <c r="AB72" s="11" t="s">
        <v>36</v>
      </c>
      <c r="AC72" s="11" t="s">
        <v>36</v>
      </c>
      <c r="AD72" s="11" t="s">
        <v>36</v>
      </c>
      <c r="AE72" s="11" t="s">
        <v>36</v>
      </c>
      <c r="AF72" s="11" t="s">
        <v>36</v>
      </c>
      <c r="AG72" s="11" t="s">
        <v>36</v>
      </c>
      <c r="AH72" s="11" t="s">
        <v>36</v>
      </c>
      <c r="AI72" s="11" t="s">
        <v>36</v>
      </c>
      <c r="AJ72" s="11" t="s">
        <v>36</v>
      </c>
      <c r="AK72" s="11" t="s">
        <v>36</v>
      </c>
      <c r="AL72" s="11" t="s">
        <v>36</v>
      </c>
      <c r="AM72" s="11" t="s">
        <v>36</v>
      </c>
      <c r="AN72" s="11" t="s">
        <v>36</v>
      </c>
      <c r="AO72" s="11" t="s">
        <v>36</v>
      </c>
      <c r="AP72" s="11" t="s">
        <v>36</v>
      </c>
      <c r="AQ72" s="11" t="s">
        <v>36</v>
      </c>
      <c r="AR72" s="11" t="s">
        <v>36</v>
      </c>
      <c r="AS72" s="11" t="s">
        <v>36</v>
      </c>
      <c r="AT72" s="11" t="s">
        <v>36</v>
      </c>
      <c r="AU72" s="11" t="s">
        <v>36</v>
      </c>
      <c r="AV72" s="11" t="s">
        <v>416</v>
      </c>
      <c r="AW72" s="11" t="s">
        <v>36</v>
      </c>
      <c r="AX72" s="11" t="s">
        <v>416</v>
      </c>
      <c r="AY72" s="11" t="s">
        <v>416</v>
      </c>
      <c r="AZ72" s="11" t="s">
        <v>416</v>
      </c>
      <c r="BA72" s="11" t="s">
        <v>417</v>
      </c>
      <c r="BB72" s="11" t="s">
        <v>416</v>
      </c>
      <c r="BC72" s="11" t="s">
        <v>416</v>
      </c>
      <c r="BD72" s="11" t="s">
        <v>416</v>
      </c>
      <c r="BE72" s="11" t="s">
        <v>416</v>
      </c>
      <c r="BF72" s="11" t="s">
        <v>416</v>
      </c>
      <c r="BG72" s="11" t="s">
        <v>416</v>
      </c>
      <c r="BH72" s="11" t="s">
        <v>416</v>
      </c>
      <c r="BI72" s="11" t="s">
        <v>416</v>
      </c>
      <c r="BJ72" s="11" t="s">
        <v>416</v>
      </c>
      <c r="BK72" s="11" t="s">
        <v>416</v>
      </c>
      <c r="BL72" s="11" t="s">
        <v>416</v>
      </c>
      <c r="BM72" s="11" t="s">
        <v>416</v>
      </c>
      <c r="BN72" s="11" t="s">
        <v>416</v>
      </c>
      <c r="BO72" s="11" t="s">
        <v>416</v>
      </c>
      <c r="BP72" s="11" t="s">
        <v>416</v>
      </c>
      <c r="BQ72" s="11" t="s">
        <v>416</v>
      </c>
      <c r="BR72" s="11" t="s">
        <v>416</v>
      </c>
      <c r="BS72" s="11" t="s">
        <v>416</v>
      </c>
      <c r="BT72" s="11" t="s">
        <v>416</v>
      </c>
      <c r="BU72" s="11" t="s">
        <v>416</v>
      </c>
      <c r="BV72" s="11" t="s">
        <v>416</v>
      </c>
      <c r="BW72" s="11" t="s">
        <v>416</v>
      </c>
      <c r="BX72" s="11" t="s">
        <v>416</v>
      </c>
      <c r="BY72" s="11" t="s">
        <v>416</v>
      </c>
      <c r="BZ72" s="11" t="s">
        <v>36</v>
      </c>
      <c r="CA72" s="11" t="s">
        <v>36</v>
      </c>
      <c r="CB72" s="11" t="s">
        <v>36</v>
      </c>
    </row>
    <row r="73" spans="2:80" x14ac:dyDescent="0.35">
      <c r="B73" s="17" t="s">
        <v>144</v>
      </c>
      <c r="L73" s="10" t="s">
        <v>156</v>
      </c>
      <c r="Q73" s="11">
        <v>239.209</v>
      </c>
      <c r="R73" s="11">
        <v>172.387</v>
      </c>
      <c r="S73" s="11">
        <v>197.73</v>
      </c>
      <c r="T73" s="11">
        <v>251.679</v>
      </c>
      <c r="U73" s="11">
        <v>292.45499999999998</v>
      </c>
      <c r="V73" s="11">
        <v>321.14499999999998</v>
      </c>
      <c r="W73" s="11">
        <v>245.685</v>
      </c>
      <c r="X73" s="11">
        <v>323.94400000000002</v>
      </c>
      <c r="Y73" s="11">
        <v>318.34899999999999</v>
      </c>
      <c r="Z73" s="11">
        <v>338.57600000000002</v>
      </c>
      <c r="AA73" s="11">
        <v>344.76</v>
      </c>
      <c r="AB73" s="11">
        <v>335.29</v>
      </c>
      <c r="AC73" s="11">
        <v>322.45999999999998</v>
      </c>
      <c r="AD73" s="11">
        <v>307.59199999999998</v>
      </c>
      <c r="AE73" s="11">
        <v>298.90699999999998</v>
      </c>
      <c r="AF73" s="11">
        <v>217.34200000000001</v>
      </c>
      <c r="AG73" s="11">
        <v>171.65100000000001</v>
      </c>
      <c r="AH73" s="11">
        <v>178.471</v>
      </c>
      <c r="AI73" s="11">
        <v>216.12100000000001</v>
      </c>
      <c r="AJ73" s="11">
        <v>217.31899999999999</v>
      </c>
      <c r="AK73" s="11">
        <v>192.56899999999999</v>
      </c>
      <c r="AL73" s="11">
        <v>196.50899999999999</v>
      </c>
      <c r="AM73" s="11">
        <v>203.77699999999999</v>
      </c>
      <c r="AN73" s="11">
        <v>184.49</v>
      </c>
      <c r="AO73" s="11">
        <v>188.20400000000001</v>
      </c>
      <c r="AP73" s="11">
        <v>189.41499999999999</v>
      </c>
      <c r="AQ73" s="11">
        <v>175.77600000000001</v>
      </c>
      <c r="AR73" s="11">
        <v>184.38499999999999</v>
      </c>
      <c r="AS73" s="11">
        <v>219.32499999999999</v>
      </c>
      <c r="AT73" s="11">
        <v>231.90600000000001</v>
      </c>
      <c r="AU73" s="11">
        <v>225</v>
      </c>
      <c r="AV73" s="11">
        <v>221</v>
      </c>
      <c r="AW73" s="11">
        <v>221</v>
      </c>
      <c r="AX73" s="11">
        <v>708.24599999999998</v>
      </c>
      <c r="AY73" s="11">
        <v>669.36199999999997</v>
      </c>
      <c r="AZ73" s="11">
        <v>616.43200000000002</v>
      </c>
      <c r="BA73" s="11">
        <v>559.50599999999997</v>
      </c>
      <c r="BB73" s="11">
        <v>515.98500000000001</v>
      </c>
      <c r="BC73" s="11">
        <v>496.01299999999998</v>
      </c>
      <c r="BD73" s="11">
        <v>469.98099999999999</v>
      </c>
      <c r="BE73" s="11">
        <v>456.29</v>
      </c>
      <c r="BF73" s="11">
        <v>451.51600000000002</v>
      </c>
      <c r="BG73" s="11">
        <v>427.89800000000002</v>
      </c>
      <c r="BH73" s="11">
        <v>406.91399999999999</v>
      </c>
      <c r="BI73" s="11">
        <v>364.30700000000002</v>
      </c>
      <c r="BJ73" s="11">
        <v>331.65800000000002</v>
      </c>
      <c r="BK73" s="11">
        <v>286.79700000000003</v>
      </c>
      <c r="BL73" s="11">
        <v>228.55</v>
      </c>
      <c r="BM73" s="11">
        <v>214.779</v>
      </c>
      <c r="BN73" s="11">
        <v>178.596</v>
      </c>
      <c r="BO73" s="11">
        <v>162.58600000000001</v>
      </c>
      <c r="BP73" s="11">
        <v>151.703</v>
      </c>
      <c r="BQ73" s="11">
        <v>181.45599999999999</v>
      </c>
      <c r="BR73" s="11">
        <v>190.387</v>
      </c>
      <c r="BS73" s="11">
        <v>208.89500000000001</v>
      </c>
      <c r="BT73" s="11">
        <v>227.631</v>
      </c>
      <c r="BU73" s="11">
        <v>221.41399999999999</v>
      </c>
      <c r="BV73" s="11">
        <v>237.27500000000001</v>
      </c>
      <c r="BW73" s="11">
        <v>315.54500000000002</v>
      </c>
      <c r="BX73" s="11">
        <v>254.03399999999999</v>
      </c>
      <c r="BY73" s="11">
        <v>262.62599999999998</v>
      </c>
      <c r="BZ73" s="11" t="s">
        <v>36</v>
      </c>
      <c r="CA73" s="11" t="s">
        <v>36</v>
      </c>
      <c r="CB73" s="11" t="s">
        <v>36</v>
      </c>
    </row>
    <row r="74" spans="2:80" x14ac:dyDescent="0.35">
      <c r="B74" s="17" t="s">
        <v>163</v>
      </c>
      <c r="L74" s="10" t="s">
        <v>166</v>
      </c>
      <c r="Q74" s="11">
        <v>2680.1909999999998</v>
      </c>
      <c r="R74" s="11">
        <v>2891.5059999999999</v>
      </c>
      <c r="S74" s="11">
        <v>2784.91</v>
      </c>
      <c r="T74" s="11">
        <v>2876.5810000000001</v>
      </c>
      <c r="U74" s="11">
        <v>2894.9830000000002</v>
      </c>
      <c r="V74" s="11">
        <v>2736.3429999999998</v>
      </c>
      <c r="W74" s="11">
        <v>2895.4340000000002</v>
      </c>
      <c r="X74" s="11">
        <v>2889.8969999999999</v>
      </c>
      <c r="Y74" s="11">
        <v>3109.998</v>
      </c>
      <c r="Z74" s="11">
        <v>1756.62</v>
      </c>
      <c r="AA74" s="11">
        <v>1363.9880000000001</v>
      </c>
      <c r="AB74" s="11">
        <v>1445.587</v>
      </c>
      <c r="AC74" s="11">
        <v>1353.5150000000001</v>
      </c>
      <c r="AD74" s="11">
        <v>1386.432</v>
      </c>
      <c r="AE74" s="11">
        <v>1346.2840000000001</v>
      </c>
      <c r="AF74" s="11">
        <v>1342.356</v>
      </c>
      <c r="AG74" s="11">
        <v>1053.24</v>
      </c>
      <c r="AH74" s="11">
        <v>840.55700000000002</v>
      </c>
      <c r="AI74" s="11">
        <v>842.279</v>
      </c>
      <c r="AJ74" s="11">
        <v>834.702</v>
      </c>
      <c r="AK74" s="11">
        <v>829.19799999999998</v>
      </c>
      <c r="AL74" s="11">
        <v>713.62199999999996</v>
      </c>
      <c r="AM74" s="11">
        <v>671.29399999999998</v>
      </c>
      <c r="AN74" s="11">
        <v>605.49300000000005</v>
      </c>
      <c r="AO74" s="11">
        <v>562.26800000000003</v>
      </c>
      <c r="AP74" s="11">
        <v>730.47900000000004</v>
      </c>
      <c r="AQ74" s="11">
        <v>739.87</v>
      </c>
      <c r="AR74" s="11">
        <v>719.93499999999995</v>
      </c>
      <c r="AS74" s="11">
        <v>723.71299999999997</v>
      </c>
      <c r="AT74" s="11">
        <v>649.78899999999999</v>
      </c>
      <c r="AU74" s="11">
        <v>591</v>
      </c>
      <c r="AV74" s="11">
        <v>657</v>
      </c>
      <c r="AW74" s="11">
        <v>664</v>
      </c>
      <c r="AX74" s="11">
        <v>390.44200000000001</v>
      </c>
      <c r="AY74" s="11">
        <v>341.47699999999998</v>
      </c>
      <c r="AZ74" s="11">
        <v>321.29199999999997</v>
      </c>
      <c r="BA74" s="11">
        <v>278.56599999999997</v>
      </c>
      <c r="BB74" s="11">
        <v>266.048</v>
      </c>
      <c r="BC74" s="11">
        <v>248.54400000000001</v>
      </c>
      <c r="BD74" s="11">
        <v>276.197</v>
      </c>
      <c r="BE74" s="11">
        <v>282.90300000000002</v>
      </c>
      <c r="BF74" s="11">
        <v>281.62299999999999</v>
      </c>
      <c r="BG74" s="11">
        <v>298.988</v>
      </c>
      <c r="BH74" s="11">
        <v>289.74700000000001</v>
      </c>
      <c r="BI74" s="11">
        <v>299.88</v>
      </c>
      <c r="BJ74" s="11">
        <v>252.83799999999999</v>
      </c>
      <c r="BK74" s="11">
        <v>249.15799999999999</v>
      </c>
      <c r="BL74" s="11">
        <v>229.03899999999999</v>
      </c>
      <c r="BM74" s="11">
        <v>231.18199999999999</v>
      </c>
      <c r="BN74" s="11">
        <v>209.51900000000001</v>
      </c>
      <c r="BO74" s="11">
        <v>181.29499999999999</v>
      </c>
      <c r="BP74" s="11">
        <v>186.32900000000001</v>
      </c>
      <c r="BQ74" s="11">
        <v>88.911000000000001</v>
      </c>
      <c r="BR74" s="11">
        <v>85.897000000000006</v>
      </c>
      <c r="BS74" s="11">
        <v>66.316000000000003</v>
      </c>
      <c r="BT74" s="11">
        <v>83.953999999999994</v>
      </c>
      <c r="BU74" s="11">
        <v>76.834000000000003</v>
      </c>
      <c r="BV74" s="11">
        <v>75.885000000000005</v>
      </c>
      <c r="BW74" s="11">
        <v>109.71299999999999</v>
      </c>
      <c r="BX74" s="11">
        <v>125.435</v>
      </c>
      <c r="BY74" s="11">
        <v>157.31</v>
      </c>
      <c r="BZ74" s="11">
        <v>56.603000000000002</v>
      </c>
      <c r="CA74" s="11">
        <v>57.851999999999997</v>
      </c>
      <c r="CB74" s="11">
        <v>61.52</v>
      </c>
    </row>
    <row r="75" spans="2:80" x14ac:dyDescent="0.35">
      <c r="B75" s="17" t="s">
        <v>116</v>
      </c>
      <c r="L75" s="10" t="s">
        <v>125</v>
      </c>
      <c r="Q75" s="11">
        <v>198.517</v>
      </c>
      <c r="R75" s="11">
        <v>40.192999999999998</v>
      </c>
      <c r="S75" s="11">
        <v>15.339</v>
      </c>
      <c r="T75" s="11">
        <v>45.045000000000002</v>
      </c>
      <c r="U75" s="11">
        <v>36.353999999999999</v>
      </c>
      <c r="V75" s="11">
        <v>14.045999999999999</v>
      </c>
      <c r="W75" s="11">
        <v>6.2839999999999998</v>
      </c>
      <c r="X75" s="11">
        <v>0.72699999999999998</v>
      </c>
      <c r="Y75" s="11">
        <v>411</v>
      </c>
      <c r="Z75" s="11">
        <v>10.211</v>
      </c>
      <c r="AA75" s="11">
        <v>206.69499999999999</v>
      </c>
      <c r="AB75" s="11">
        <v>215.91</v>
      </c>
      <c r="AC75" s="11">
        <v>219.63399999999999</v>
      </c>
      <c r="AD75" s="11">
        <v>218.62100000000001</v>
      </c>
      <c r="AE75" s="11">
        <v>248.268</v>
      </c>
      <c r="AF75" s="11">
        <v>260.89999999999998</v>
      </c>
      <c r="AG75" s="11">
        <v>244.041</v>
      </c>
      <c r="AH75" s="11">
        <v>230.45599999999999</v>
      </c>
      <c r="AI75" s="11">
        <v>280.97899999999998</v>
      </c>
      <c r="AJ75" s="11">
        <v>277.673</v>
      </c>
      <c r="AK75" s="11">
        <v>227.29</v>
      </c>
      <c r="AL75" s="11">
        <v>195.09700000000001</v>
      </c>
      <c r="AM75" s="11">
        <v>171.929</v>
      </c>
      <c r="AN75" s="11">
        <v>178.41900000000001</v>
      </c>
      <c r="AO75" s="11">
        <v>188.005</v>
      </c>
      <c r="AP75" s="11">
        <v>338.02</v>
      </c>
      <c r="AQ75" s="11">
        <v>338.108</v>
      </c>
      <c r="AR75" s="11">
        <v>338.02</v>
      </c>
      <c r="AS75" s="11">
        <v>338.02</v>
      </c>
      <c r="AT75" s="11">
        <v>284.983</v>
      </c>
      <c r="AU75" s="11">
        <v>239</v>
      </c>
      <c r="AV75" s="11">
        <v>239</v>
      </c>
      <c r="AW75" s="11">
        <v>245</v>
      </c>
      <c r="AX75" s="11" t="s">
        <v>416</v>
      </c>
      <c r="AY75" s="11" t="s">
        <v>416</v>
      </c>
      <c r="AZ75" s="11" t="s">
        <v>416</v>
      </c>
      <c r="BA75" s="11" t="s">
        <v>418</v>
      </c>
      <c r="BB75" s="11" t="s">
        <v>416</v>
      </c>
      <c r="BC75" s="11" t="s">
        <v>416</v>
      </c>
      <c r="BD75" s="11" t="s">
        <v>416</v>
      </c>
      <c r="BE75" s="11" t="s">
        <v>416</v>
      </c>
      <c r="BF75" s="11" t="s">
        <v>416</v>
      </c>
      <c r="BG75" s="11" t="s">
        <v>416</v>
      </c>
      <c r="BH75" s="11" t="s">
        <v>416</v>
      </c>
      <c r="BI75" s="11" t="s">
        <v>416</v>
      </c>
      <c r="BJ75" s="11" t="s">
        <v>416</v>
      </c>
      <c r="BK75" s="11">
        <v>755.86699999999996</v>
      </c>
      <c r="BL75" s="11">
        <v>780.14499999999998</v>
      </c>
      <c r="BM75" s="11">
        <v>763.70600000000002</v>
      </c>
      <c r="BN75" s="11">
        <v>594.49199999999996</v>
      </c>
      <c r="BO75" s="11">
        <v>670.27599999999995</v>
      </c>
      <c r="BP75" s="11">
        <v>672.69200000000001</v>
      </c>
      <c r="BQ75" s="11">
        <v>642.18499999999995</v>
      </c>
      <c r="BR75" s="11">
        <v>621.11099999999999</v>
      </c>
      <c r="BS75" s="11">
        <v>561.12900000000002</v>
      </c>
      <c r="BT75" s="11">
        <v>555.59299999999996</v>
      </c>
      <c r="BU75" s="11">
        <v>562.303</v>
      </c>
      <c r="BV75" s="11">
        <v>761.83900000000006</v>
      </c>
      <c r="BW75" s="11">
        <v>718.30399999999997</v>
      </c>
      <c r="BX75" s="11">
        <v>578.577</v>
      </c>
      <c r="BY75" s="11">
        <v>421.96699999999998</v>
      </c>
      <c r="BZ75" s="11" t="s">
        <v>36</v>
      </c>
      <c r="CA75" s="11" t="s">
        <v>36</v>
      </c>
      <c r="CB75" s="11" t="s">
        <v>36</v>
      </c>
    </row>
    <row r="76" spans="2:80" x14ac:dyDescent="0.35">
      <c r="B76" s="17" t="s">
        <v>405</v>
      </c>
      <c r="L76" s="10" t="s">
        <v>406</v>
      </c>
      <c r="Q76" s="12" t="s">
        <v>36</v>
      </c>
      <c r="R76" s="12" t="s">
        <v>36</v>
      </c>
      <c r="S76" s="12" t="s">
        <v>36</v>
      </c>
      <c r="T76" s="12" t="s">
        <v>36</v>
      </c>
      <c r="U76" s="12" t="s">
        <v>36</v>
      </c>
      <c r="V76" s="12" t="s">
        <v>36</v>
      </c>
      <c r="W76" s="12" t="s">
        <v>36</v>
      </c>
      <c r="X76" s="12" t="s">
        <v>36</v>
      </c>
      <c r="Y76" s="12" t="s">
        <v>36</v>
      </c>
      <c r="Z76" s="12" t="s">
        <v>36</v>
      </c>
      <c r="AA76" s="12" t="s">
        <v>36</v>
      </c>
      <c r="AB76" s="12" t="s">
        <v>36</v>
      </c>
      <c r="AC76" s="12" t="s">
        <v>36</v>
      </c>
      <c r="AD76" s="12" t="s">
        <v>36</v>
      </c>
      <c r="AE76" s="12" t="s">
        <v>36</v>
      </c>
      <c r="AF76" s="12" t="s">
        <v>36</v>
      </c>
      <c r="AG76" s="12" t="s">
        <v>36</v>
      </c>
      <c r="AH76" s="12" t="s">
        <v>36</v>
      </c>
      <c r="AI76" s="12" t="s">
        <v>36</v>
      </c>
      <c r="AJ76" s="12">
        <v>6.1989999999999998</v>
      </c>
      <c r="AK76" s="12" t="s">
        <v>36</v>
      </c>
      <c r="AL76" s="12">
        <v>56.116</v>
      </c>
      <c r="AM76" s="12">
        <v>57.468000000000004</v>
      </c>
      <c r="AN76" s="12">
        <v>58.784999999999997</v>
      </c>
      <c r="AO76" s="12">
        <v>66.195999999999998</v>
      </c>
      <c r="AP76" s="12">
        <v>60.034999999999997</v>
      </c>
      <c r="AQ76" s="12">
        <v>70.06</v>
      </c>
      <c r="AR76" s="12">
        <v>69.463999999999999</v>
      </c>
      <c r="AS76" s="12">
        <v>42.802999999999997</v>
      </c>
      <c r="AT76" s="12">
        <v>41.972999999999999</v>
      </c>
      <c r="AU76" s="12">
        <v>42</v>
      </c>
      <c r="AV76" s="12">
        <v>39</v>
      </c>
      <c r="AW76" s="12">
        <v>39</v>
      </c>
      <c r="AX76" s="12">
        <v>38.451999999999998</v>
      </c>
      <c r="AY76" s="12">
        <v>37.567</v>
      </c>
      <c r="AZ76" s="12">
        <v>36.811</v>
      </c>
      <c r="BA76" s="12">
        <v>34.807000000000002</v>
      </c>
      <c r="BB76" s="12">
        <v>63.384999999999998</v>
      </c>
      <c r="BC76" s="12">
        <v>62.869</v>
      </c>
      <c r="BD76" s="12" t="s">
        <v>416</v>
      </c>
      <c r="BE76" s="12">
        <v>61.037999999999997</v>
      </c>
      <c r="BF76" s="12" t="s">
        <v>416</v>
      </c>
      <c r="BG76" s="12" t="s">
        <v>416</v>
      </c>
      <c r="BH76" s="12" t="s">
        <v>416</v>
      </c>
      <c r="BI76" s="12" t="s">
        <v>416</v>
      </c>
      <c r="BJ76" s="12" t="s">
        <v>416</v>
      </c>
      <c r="BK76" s="12" t="s">
        <v>416</v>
      </c>
      <c r="BL76" s="12" t="s">
        <v>416</v>
      </c>
      <c r="BM76" s="12" t="s">
        <v>416</v>
      </c>
      <c r="BN76" s="12">
        <v>127.395</v>
      </c>
      <c r="BO76" s="12">
        <v>121.833</v>
      </c>
      <c r="BP76" s="12">
        <v>23.84</v>
      </c>
      <c r="BQ76" s="12">
        <v>99.715000000000003</v>
      </c>
      <c r="BR76" s="12">
        <v>99.753</v>
      </c>
      <c r="BS76" s="12">
        <v>95.933000000000007</v>
      </c>
      <c r="BT76" s="12">
        <v>83.649000000000001</v>
      </c>
      <c r="BU76" s="12">
        <v>88.641999999999996</v>
      </c>
      <c r="BV76" s="12">
        <v>48.042000000000002</v>
      </c>
      <c r="BW76" s="12" t="s">
        <v>416</v>
      </c>
      <c r="BX76" s="12" t="s">
        <v>416</v>
      </c>
      <c r="BY76" s="12">
        <v>41.055</v>
      </c>
      <c r="BZ76" s="12" t="s">
        <v>36</v>
      </c>
      <c r="CA76" s="12" t="s">
        <v>36</v>
      </c>
      <c r="CB76" s="12" t="s">
        <v>36</v>
      </c>
    </row>
    <row r="77" spans="2:80" x14ac:dyDescent="0.35">
      <c r="B77" s="17" t="s">
        <v>147</v>
      </c>
      <c r="L77" s="10" t="s">
        <v>402</v>
      </c>
      <c r="Q77" s="12" t="s">
        <v>36</v>
      </c>
      <c r="R77" s="12" t="s">
        <v>36</v>
      </c>
      <c r="S77" s="12" t="s">
        <v>36</v>
      </c>
      <c r="T77" s="12" t="s">
        <v>36</v>
      </c>
      <c r="U77" s="12" t="s">
        <v>36</v>
      </c>
      <c r="V77" s="12" t="s">
        <v>36</v>
      </c>
      <c r="W77" s="12" t="s">
        <v>36</v>
      </c>
      <c r="X77" s="12" t="s">
        <v>36</v>
      </c>
      <c r="Y77" s="12" t="s">
        <v>36</v>
      </c>
      <c r="Z77" s="12" t="s">
        <v>36</v>
      </c>
      <c r="AA77" s="12" t="s">
        <v>36</v>
      </c>
      <c r="AB77" s="12" t="s">
        <v>36</v>
      </c>
      <c r="AC77" s="12" t="s">
        <v>36</v>
      </c>
      <c r="AD77" s="12" t="s">
        <v>36</v>
      </c>
      <c r="AE77" s="12">
        <v>30.896999999999998</v>
      </c>
      <c r="AF77" s="12">
        <v>65.596999999999994</v>
      </c>
      <c r="AG77" s="12">
        <v>11.27</v>
      </c>
      <c r="AH77" s="12">
        <v>46.289000000000001</v>
      </c>
      <c r="AI77" s="12">
        <v>142.952</v>
      </c>
      <c r="AJ77" s="12">
        <v>21.523</v>
      </c>
      <c r="AK77" s="12">
        <v>214.21799999999999</v>
      </c>
      <c r="AL77" s="12" t="s">
        <v>36</v>
      </c>
      <c r="AM77" s="12" t="s">
        <v>36</v>
      </c>
      <c r="AN77" s="12" t="s">
        <v>36</v>
      </c>
      <c r="AO77" s="12" t="s">
        <v>36</v>
      </c>
      <c r="AP77" s="12" t="s">
        <v>36</v>
      </c>
      <c r="AQ77" s="12" t="s">
        <v>36</v>
      </c>
      <c r="AR77" s="12" t="s">
        <v>36</v>
      </c>
      <c r="AS77" s="12" t="s">
        <v>36</v>
      </c>
      <c r="AT77" s="12" t="s">
        <v>36</v>
      </c>
      <c r="AU77" s="12" t="s">
        <v>36</v>
      </c>
      <c r="AV77" s="12" t="s">
        <v>416</v>
      </c>
      <c r="AW77" s="12" t="s">
        <v>36</v>
      </c>
      <c r="AX77" s="12"/>
      <c r="AY77" s="12" t="s">
        <v>416</v>
      </c>
      <c r="AZ77" s="12" t="s">
        <v>417</v>
      </c>
      <c r="BA77" s="12" t="s">
        <v>416</v>
      </c>
      <c r="BB77" s="12" t="s">
        <v>416</v>
      </c>
      <c r="BC77" s="12" t="s">
        <v>416</v>
      </c>
      <c r="BD77" s="12" t="s">
        <v>416</v>
      </c>
      <c r="BE77" s="12" t="s">
        <v>416</v>
      </c>
      <c r="BF77" s="12" t="s">
        <v>416</v>
      </c>
      <c r="BG77" s="12" t="s">
        <v>416</v>
      </c>
      <c r="BH77" s="12" t="s">
        <v>416</v>
      </c>
      <c r="BI77" s="12" t="s">
        <v>416</v>
      </c>
      <c r="BJ77" s="12" t="s">
        <v>416</v>
      </c>
      <c r="BK77" s="12" t="s">
        <v>416</v>
      </c>
      <c r="BL77" s="12" t="s">
        <v>416</v>
      </c>
      <c r="BM77" s="12" t="s">
        <v>416</v>
      </c>
      <c r="BN77" s="12" t="s">
        <v>416</v>
      </c>
      <c r="BO77" s="12" t="s">
        <v>418</v>
      </c>
      <c r="BP77" s="12" t="s">
        <v>416</v>
      </c>
      <c r="BQ77" s="12" t="s">
        <v>416</v>
      </c>
      <c r="BR77" s="12" t="s">
        <v>416</v>
      </c>
      <c r="BS77" s="12" t="s">
        <v>416</v>
      </c>
      <c r="BT77" s="12" t="s">
        <v>416</v>
      </c>
      <c r="BU77" s="12" t="s">
        <v>416</v>
      </c>
      <c r="BV77" s="12" t="s">
        <v>416</v>
      </c>
      <c r="BW77" s="12" t="s">
        <v>416</v>
      </c>
      <c r="BX77" s="12" t="s">
        <v>416</v>
      </c>
      <c r="BY77" s="12" t="s">
        <v>416</v>
      </c>
      <c r="BZ77" s="12" t="s">
        <v>36</v>
      </c>
      <c r="CA77" s="12" t="s">
        <v>36</v>
      </c>
      <c r="CB77" s="12" t="s">
        <v>36</v>
      </c>
    </row>
    <row r="78" spans="2:80" x14ac:dyDescent="0.35">
      <c r="B78" s="17" t="s">
        <v>409</v>
      </c>
      <c r="L78" s="10" t="s">
        <v>408</v>
      </c>
      <c r="Q78" s="12" t="s">
        <v>36</v>
      </c>
      <c r="R78" s="12" t="s">
        <v>36</v>
      </c>
      <c r="S78" s="12" t="s">
        <v>36</v>
      </c>
      <c r="T78" s="12" t="s">
        <v>36</v>
      </c>
      <c r="U78" s="12" t="s">
        <v>36</v>
      </c>
      <c r="V78" s="12" t="s">
        <v>36</v>
      </c>
      <c r="W78" s="12" t="s">
        <v>36</v>
      </c>
      <c r="X78" s="12" t="s">
        <v>36</v>
      </c>
      <c r="Y78" s="12" t="s">
        <v>36</v>
      </c>
      <c r="Z78" s="12" t="s">
        <v>36</v>
      </c>
      <c r="AA78" s="12" t="s">
        <v>36</v>
      </c>
      <c r="AB78" s="12" t="s">
        <v>36</v>
      </c>
      <c r="AC78" s="12" t="s">
        <v>36</v>
      </c>
      <c r="AD78" s="12" t="s">
        <v>36</v>
      </c>
      <c r="AE78" s="12" t="s">
        <v>36</v>
      </c>
      <c r="AF78" s="12" t="s">
        <v>36</v>
      </c>
      <c r="AG78" s="12" t="s">
        <v>36</v>
      </c>
      <c r="AH78" s="12" t="s">
        <v>36</v>
      </c>
      <c r="AI78" s="12" t="s">
        <v>36</v>
      </c>
      <c r="AJ78" s="12" t="s">
        <v>36</v>
      </c>
      <c r="AK78" s="12" t="s">
        <v>36</v>
      </c>
      <c r="AL78" s="12">
        <v>129.631</v>
      </c>
      <c r="AM78" s="12">
        <v>114.947</v>
      </c>
      <c r="AN78" s="12" t="s">
        <v>36</v>
      </c>
      <c r="AO78" s="12">
        <v>110.723</v>
      </c>
      <c r="AP78" s="12">
        <v>87.733999999999995</v>
      </c>
      <c r="AQ78" s="12" t="s">
        <v>36</v>
      </c>
      <c r="AR78" s="12" t="s">
        <v>36</v>
      </c>
      <c r="AS78" s="12" t="s">
        <v>36</v>
      </c>
      <c r="AT78" s="12" t="s">
        <v>36</v>
      </c>
      <c r="AU78" s="12" t="s">
        <v>36</v>
      </c>
      <c r="AV78" s="12" t="s">
        <v>416</v>
      </c>
      <c r="AW78" s="12" t="s">
        <v>36</v>
      </c>
      <c r="AX78" s="12"/>
      <c r="AY78" s="12" t="s">
        <v>416</v>
      </c>
      <c r="AZ78" s="12" t="s">
        <v>416</v>
      </c>
      <c r="BA78" s="12" t="s">
        <v>416</v>
      </c>
      <c r="BB78" s="12" t="s">
        <v>416</v>
      </c>
      <c r="BC78" s="12" t="s">
        <v>416</v>
      </c>
      <c r="BD78" s="12" t="s">
        <v>416</v>
      </c>
      <c r="BE78" s="12" t="s">
        <v>416</v>
      </c>
      <c r="BF78" s="12" t="s">
        <v>416</v>
      </c>
      <c r="BG78" s="12" t="s">
        <v>416</v>
      </c>
      <c r="BH78" s="12" t="s">
        <v>416</v>
      </c>
      <c r="BI78" s="12" t="s">
        <v>416</v>
      </c>
      <c r="BJ78" s="12" t="s">
        <v>416</v>
      </c>
      <c r="BK78" s="12" t="s">
        <v>416</v>
      </c>
      <c r="BL78" s="12" t="s">
        <v>416</v>
      </c>
      <c r="BM78" s="12" t="s">
        <v>416</v>
      </c>
      <c r="BN78" s="12" t="s">
        <v>416</v>
      </c>
      <c r="BO78" s="12" t="s">
        <v>416</v>
      </c>
      <c r="BP78" s="12" t="s">
        <v>416</v>
      </c>
      <c r="BQ78" s="12" t="s">
        <v>416</v>
      </c>
      <c r="BR78" s="12" t="s">
        <v>416</v>
      </c>
      <c r="BS78" s="12" t="s">
        <v>416</v>
      </c>
      <c r="BT78" s="12" t="s">
        <v>416</v>
      </c>
      <c r="BU78" s="12" t="s">
        <v>416</v>
      </c>
      <c r="BV78" s="12" t="s">
        <v>416</v>
      </c>
      <c r="BW78" s="12" t="s">
        <v>416</v>
      </c>
      <c r="BX78" s="12" t="s">
        <v>416</v>
      </c>
      <c r="BY78" s="12" t="s">
        <v>416</v>
      </c>
      <c r="BZ78" s="12" t="s">
        <v>36</v>
      </c>
      <c r="CA78" s="12" t="s">
        <v>36</v>
      </c>
      <c r="CB78" s="12" t="s">
        <v>36</v>
      </c>
    </row>
    <row r="79" spans="2:80" x14ac:dyDescent="0.35">
      <c r="B79" s="17" t="s">
        <v>148</v>
      </c>
      <c r="L79" s="10" t="s">
        <v>160</v>
      </c>
      <c r="Q79" s="11">
        <v>5216.8220000000001</v>
      </c>
      <c r="R79" s="11">
        <v>3682.319</v>
      </c>
      <c r="S79" s="11">
        <v>344.327</v>
      </c>
      <c r="T79" s="11">
        <v>284.791</v>
      </c>
      <c r="U79" s="11">
        <v>312.33999999999997</v>
      </c>
      <c r="V79" s="11">
        <v>404.68700000000001</v>
      </c>
      <c r="W79" s="11">
        <v>437.95299999999997</v>
      </c>
      <c r="X79" s="11">
        <v>508.54300000000001</v>
      </c>
      <c r="Y79" s="11">
        <v>568.44899999999996</v>
      </c>
      <c r="Z79" s="11">
        <v>626.04</v>
      </c>
      <c r="AA79" s="11">
        <v>461.226</v>
      </c>
      <c r="AB79" s="11">
        <v>458.077</v>
      </c>
      <c r="AC79" s="11">
        <v>331.47899999999998</v>
      </c>
      <c r="AD79" s="11">
        <v>29.553999999999998</v>
      </c>
      <c r="AE79" s="11">
        <v>31.326000000000001</v>
      </c>
      <c r="AF79" s="11">
        <v>34.94</v>
      </c>
      <c r="AG79" s="11">
        <v>35.965000000000003</v>
      </c>
      <c r="AH79" s="11">
        <v>36.573999999999998</v>
      </c>
      <c r="AI79" s="11">
        <v>38.878</v>
      </c>
      <c r="AJ79" s="11">
        <v>40.384999999999998</v>
      </c>
      <c r="AK79" s="11">
        <v>48.161000000000001</v>
      </c>
      <c r="AL79" s="11">
        <v>49.173999999999999</v>
      </c>
      <c r="AM79" s="11">
        <v>45.058</v>
      </c>
      <c r="AN79" s="11">
        <v>49.222999999999999</v>
      </c>
      <c r="AO79" s="11">
        <v>43.072000000000003</v>
      </c>
      <c r="AP79" s="11">
        <v>27.491</v>
      </c>
      <c r="AQ79" s="11">
        <v>94.165000000000006</v>
      </c>
      <c r="AR79" s="11">
        <v>31.071000000000002</v>
      </c>
      <c r="AS79" s="11">
        <v>44.573</v>
      </c>
      <c r="AT79" s="11">
        <v>48.531999999999996</v>
      </c>
      <c r="AU79" s="11">
        <v>52</v>
      </c>
      <c r="AV79" s="11">
        <v>54</v>
      </c>
      <c r="AW79" s="11">
        <v>71</v>
      </c>
      <c r="AX79" s="11">
        <v>62.851999999999997</v>
      </c>
      <c r="AY79" s="11">
        <v>69.054000000000002</v>
      </c>
      <c r="AZ79" s="11">
        <v>91.852999999999994</v>
      </c>
      <c r="BA79" s="11">
        <v>99.590999999999994</v>
      </c>
      <c r="BB79" s="11">
        <v>104.262</v>
      </c>
      <c r="BC79" s="11">
        <v>112.38</v>
      </c>
      <c r="BD79" s="11">
        <v>17.609000000000002</v>
      </c>
      <c r="BE79" s="11">
        <v>20.73</v>
      </c>
      <c r="BF79" s="11">
        <v>40.798000000000002</v>
      </c>
      <c r="BG79" s="11">
        <v>85.802999999999997</v>
      </c>
      <c r="BH79" s="11">
        <v>39.317</v>
      </c>
      <c r="BI79" s="11">
        <v>49.243000000000002</v>
      </c>
      <c r="BJ79" s="11">
        <v>63.860999999999997</v>
      </c>
      <c r="BK79" s="11">
        <v>74.853999999999999</v>
      </c>
      <c r="BL79" s="11">
        <v>80.751000000000005</v>
      </c>
      <c r="BM79" s="11">
        <v>91.954999999999998</v>
      </c>
      <c r="BN79" s="11">
        <v>57.21</v>
      </c>
      <c r="BO79" s="11">
        <v>29.253</v>
      </c>
      <c r="BP79" s="11">
        <v>32.055999999999997</v>
      </c>
      <c r="BQ79" s="11">
        <v>34.204999999999998</v>
      </c>
      <c r="BR79" s="11">
        <v>91.451999999999998</v>
      </c>
      <c r="BS79" s="11">
        <v>111.42700000000001</v>
      </c>
      <c r="BT79" s="11">
        <v>112.786</v>
      </c>
      <c r="BU79" s="11">
        <v>115.429</v>
      </c>
      <c r="BV79" s="11">
        <v>150.09299999999999</v>
      </c>
      <c r="BW79" s="11">
        <v>212.27699999999999</v>
      </c>
      <c r="BX79" s="11">
        <v>203.762</v>
      </c>
      <c r="BY79" s="11">
        <v>142.28299999999999</v>
      </c>
      <c r="BZ79" s="11">
        <v>145.721</v>
      </c>
      <c r="CA79" s="11">
        <v>109.938</v>
      </c>
      <c r="CB79" s="11">
        <v>122.139</v>
      </c>
    </row>
    <row r="80" spans="2:80" x14ac:dyDescent="0.35">
      <c r="B80" s="7" t="s">
        <v>132</v>
      </c>
      <c r="C80" s="6"/>
      <c r="D80" s="6"/>
      <c r="E80" s="6"/>
      <c r="F80" s="6"/>
      <c r="G80" s="6"/>
      <c r="H80" s="6"/>
      <c r="I80" s="6"/>
      <c r="J80" s="6"/>
      <c r="K80" s="6"/>
      <c r="L80" s="8" t="s">
        <v>133</v>
      </c>
      <c r="M80" s="6"/>
      <c r="N80" s="6"/>
      <c r="O80" s="6"/>
      <c r="P80" s="6"/>
      <c r="Q80" s="14">
        <f t="shared" ref="Q80:V80" si="12">SUM(Q67:Q79)</f>
        <v>26891.715</v>
      </c>
      <c r="R80" s="14">
        <f t="shared" si="12"/>
        <v>25224.242000000002</v>
      </c>
      <c r="S80" s="14">
        <f t="shared" si="12"/>
        <v>23102.905999999999</v>
      </c>
      <c r="T80" s="14">
        <f t="shared" si="12"/>
        <v>24197.429</v>
      </c>
      <c r="U80" s="14">
        <f t="shared" si="12"/>
        <v>24467.853000000003</v>
      </c>
      <c r="V80" s="14">
        <f t="shared" si="12"/>
        <v>24541.732</v>
      </c>
      <c r="W80" s="14">
        <f t="shared" ref="W80:CB80" si="13">SUM(W67:W79)</f>
        <v>23917.278000000006</v>
      </c>
      <c r="X80" s="14">
        <f t="shared" si="13"/>
        <v>22274.62</v>
      </c>
      <c r="Y80" s="14">
        <f t="shared" si="13"/>
        <v>24784.816000000003</v>
      </c>
      <c r="Z80" s="14">
        <f t="shared" si="13"/>
        <v>20020.137999999999</v>
      </c>
      <c r="AA80" s="14">
        <f t="shared" si="13"/>
        <v>16797.285</v>
      </c>
      <c r="AB80" s="14">
        <f t="shared" si="13"/>
        <v>17287.337</v>
      </c>
      <c r="AC80" s="14">
        <f t="shared" si="13"/>
        <v>16182.978999999996</v>
      </c>
      <c r="AD80" s="14">
        <f t="shared" si="13"/>
        <v>14950.489000000001</v>
      </c>
      <c r="AE80" s="14">
        <f t="shared" si="13"/>
        <v>14872.875</v>
      </c>
      <c r="AF80" s="14">
        <f t="shared" si="13"/>
        <v>13929.832</v>
      </c>
      <c r="AG80" s="14">
        <f t="shared" si="13"/>
        <v>12041.262999999999</v>
      </c>
      <c r="AH80" s="14">
        <f t="shared" si="13"/>
        <v>12060.677000000001</v>
      </c>
      <c r="AI80" s="14">
        <f t="shared" si="13"/>
        <v>12729.288999999999</v>
      </c>
      <c r="AJ80" s="14">
        <f t="shared" si="13"/>
        <v>12876.034</v>
      </c>
      <c r="AK80" s="14">
        <f t="shared" si="13"/>
        <v>12204.889000000001</v>
      </c>
      <c r="AL80" s="14">
        <f t="shared" si="13"/>
        <v>7418.3670000000002</v>
      </c>
      <c r="AM80" s="14">
        <f t="shared" si="13"/>
        <v>7949.3410000000003</v>
      </c>
      <c r="AN80" s="14">
        <f t="shared" si="13"/>
        <v>7097.9149999999991</v>
      </c>
      <c r="AO80" s="14">
        <f t="shared" si="13"/>
        <v>7323.2889999999998</v>
      </c>
      <c r="AP80" s="14">
        <f t="shared" si="13"/>
        <v>6907.8700000000008</v>
      </c>
      <c r="AQ80" s="14">
        <f t="shared" si="13"/>
        <v>7064.0520000000006</v>
      </c>
      <c r="AR80" s="14">
        <f t="shared" si="13"/>
        <v>6706.987000000001</v>
      </c>
      <c r="AS80" s="14">
        <f t="shared" si="13"/>
        <v>6912.3639999999996</v>
      </c>
      <c r="AT80" s="14">
        <f t="shared" si="13"/>
        <v>6860.5060000000003</v>
      </c>
      <c r="AU80" s="14">
        <f t="shared" si="13"/>
        <v>7105</v>
      </c>
      <c r="AV80" s="14">
        <f t="shared" si="13"/>
        <v>8241</v>
      </c>
      <c r="AW80" s="14">
        <f t="shared" si="13"/>
        <v>9148</v>
      </c>
      <c r="AX80" s="14">
        <f t="shared" si="13"/>
        <v>9342.1549999999988</v>
      </c>
      <c r="AY80" s="14">
        <f t="shared" si="13"/>
        <v>6805.7960000000003</v>
      </c>
      <c r="AZ80" s="14">
        <f t="shared" si="13"/>
        <v>7019.585</v>
      </c>
      <c r="BA80" s="14">
        <f t="shared" si="13"/>
        <v>6096.9750000000004</v>
      </c>
      <c r="BB80" s="14">
        <f t="shared" si="13"/>
        <v>5790.0779999999995</v>
      </c>
      <c r="BC80" s="14">
        <f t="shared" si="13"/>
        <v>5795.5059999999994</v>
      </c>
      <c r="BD80" s="14">
        <f t="shared" si="13"/>
        <v>5815.4930000000004</v>
      </c>
      <c r="BE80" s="14">
        <f t="shared" si="13"/>
        <v>5973.1549999999997</v>
      </c>
      <c r="BF80" s="14">
        <f t="shared" si="13"/>
        <v>5883.2729999999992</v>
      </c>
      <c r="BG80" s="14">
        <f t="shared" si="13"/>
        <v>5971.3969999999999</v>
      </c>
      <c r="BH80" s="14">
        <f t="shared" si="13"/>
        <v>5636.2390000000005</v>
      </c>
      <c r="BI80" s="14">
        <f t="shared" si="13"/>
        <v>4232.5770000000011</v>
      </c>
      <c r="BJ80" s="14">
        <f t="shared" si="13"/>
        <v>5333.1260000000002</v>
      </c>
      <c r="BK80" s="14">
        <f t="shared" si="13"/>
        <v>6110.389000000001</v>
      </c>
      <c r="BL80" s="14">
        <f t="shared" si="13"/>
        <v>5839.6319999999996</v>
      </c>
      <c r="BM80" s="14">
        <f t="shared" si="13"/>
        <v>4853.5649999999996</v>
      </c>
      <c r="BN80" s="14">
        <f t="shared" si="13"/>
        <v>5449.6550000000016</v>
      </c>
      <c r="BO80" s="14">
        <f t="shared" si="13"/>
        <v>4865.2949999999992</v>
      </c>
      <c r="BP80" s="14">
        <f t="shared" si="13"/>
        <v>4490.1319999999996</v>
      </c>
      <c r="BQ80" s="14">
        <f t="shared" si="13"/>
        <v>4474.8140000000003</v>
      </c>
      <c r="BR80" s="14">
        <f t="shared" si="13"/>
        <v>4394.8940000000002</v>
      </c>
      <c r="BS80" s="14">
        <f t="shared" si="13"/>
        <v>3764.2149999999997</v>
      </c>
      <c r="BT80" s="14">
        <f t="shared" si="13"/>
        <v>3788.808</v>
      </c>
      <c r="BU80" s="14">
        <f t="shared" si="13"/>
        <v>3670.8759999999993</v>
      </c>
      <c r="BV80" s="14">
        <f t="shared" si="13"/>
        <v>3485.788</v>
      </c>
      <c r="BW80" s="14">
        <f t="shared" si="13"/>
        <v>3681.5960000000005</v>
      </c>
      <c r="BX80" s="14">
        <f t="shared" si="13"/>
        <v>3544.5149999999999</v>
      </c>
      <c r="BY80" s="14">
        <f t="shared" si="13"/>
        <v>3477.6779999999999</v>
      </c>
      <c r="BZ80" s="14">
        <f t="shared" si="13"/>
        <v>1190.527</v>
      </c>
      <c r="CA80" s="14">
        <f t="shared" si="13"/>
        <v>1147.2660000000001</v>
      </c>
      <c r="CB80" s="14">
        <f t="shared" si="13"/>
        <v>1228.8679999999999</v>
      </c>
    </row>
    <row r="81" spans="2:80" x14ac:dyDescent="0.35">
      <c r="B81" s="10"/>
      <c r="L81" s="10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11"/>
      <c r="BL81" s="11"/>
      <c r="BM81" s="11"/>
      <c r="BN81" s="11"/>
      <c r="BO81" s="12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</row>
    <row r="82" spans="2:80" x14ac:dyDescent="0.35">
      <c r="B82" s="68" t="s">
        <v>167</v>
      </c>
      <c r="C82" s="62"/>
      <c r="D82" s="62"/>
      <c r="E82" s="62"/>
      <c r="F82" s="62"/>
      <c r="G82" s="62"/>
      <c r="H82" s="62"/>
      <c r="I82" s="62"/>
      <c r="J82" s="62"/>
      <c r="K82" s="62"/>
      <c r="L82" s="68" t="s">
        <v>168</v>
      </c>
      <c r="M82" s="33"/>
      <c r="N82" s="33"/>
      <c r="O82" s="33"/>
      <c r="P82" s="33"/>
      <c r="Q82" s="33"/>
      <c r="R82" s="33"/>
      <c r="S82" s="33"/>
      <c r="T82" s="33"/>
      <c r="U82" s="33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86"/>
      <c r="BL82" s="83"/>
      <c r="BM82" s="84"/>
      <c r="BN82" s="83"/>
      <c r="BO82" s="85"/>
      <c r="BP82" s="83"/>
      <c r="BQ82" s="84"/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4"/>
    </row>
    <row r="83" spans="2:80" x14ac:dyDescent="0.35">
      <c r="B83" s="17" t="s">
        <v>169</v>
      </c>
      <c r="L83" s="17" t="s">
        <v>176</v>
      </c>
      <c r="Q83" s="12">
        <v>4040.6610000000001</v>
      </c>
      <c r="R83" s="12">
        <v>4040.6610000000001</v>
      </c>
      <c r="S83" s="12">
        <v>4040.3969999999999</v>
      </c>
      <c r="T83" s="12">
        <v>4040.3980000000001</v>
      </c>
      <c r="U83" s="12">
        <v>4040.3969999999999</v>
      </c>
      <c r="V83" s="12">
        <v>4040.3969999999999</v>
      </c>
      <c r="W83" s="12">
        <v>4039.806</v>
      </c>
      <c r="X83" s="12">
        <v>4039.4639999999999</v>
      </c>
      <c r="Y83" s="12">
        <v>4039.1120000000001</v>
      </c>
      <c r="Z83" s="12">
        <v>4041.0239999999999</v>
      </c>
      <c r="AA83" s="12">
        <v>4039.8560000000002</v>
      </c>
      <c r="AB83" s="12">
        <v>3009.4360000000001</v>
      </c>
      <c r="AC83" s="12">
        <v>3009.4360000000001</v>
      </c>
      <c r="AD83" s="12">
        <v>3009.1320000000001</v>
      </c>
      <c r="AE83" s="12">
        <v>3008.9050000000002</v>
      </c>
      <c r="AF83" s="12">
        <v>3008.1779999999999</v>
      </c>
      <c r="AG83" s="12">
        <v>3008.1779999999999</v>
      </c>
      <c r="AH83" s="12">
        <v>3061.3409999999999</v>
      </c>
      <c r="AI83" s="12">
        <v>2947.7130000000002</v>
      </c>
      <c r="AJ83" s="12">
        <v>2947.201</v>
      </c>
      <c r="AK83" s="12">
        <v>3055.94</v>
      </c>
      <c r="AL83" s="12">
        <v>3092.5720000000001</v>
      </c>
      <c r="AM83" s="12">
        <v>3090.1</v>
      </c>
      <c r="AN83" s="12">
        <v>3084.3020000000001</v>
      </c>
      <c r="AO83" s="12">
        <v>2927.1840000000002</v>
      </c>
      <c r="AP83" s="12">
        <v>3081.2869999999998</v>
      </c>
      <c r="AQ83" s="12">
        <v>3080.11</v>
      </c>
      <c r="AR83" s="12">
        <v>3080.11</v>
      </c>
      <c r="AS83" s="12">
        <v>3080.11</v>
      </c>
      <c r="AT83" s="12">
        <v>3080.11</v>
      </c>
      <c r="AU83" s="12">
        <v>3080</v>
      </c>
      <c r="AV83" s="12">
        <v>3080</v>
      </c>
      <c r="AW83" s="12">
        <v>3080</v>
      </c>
      <c r="AX83" s="12">
        <v>3080.11</v>
      </c>
      <c r="AY83" s="12">
        <v>2618.837</v>
      </c>
      <c r="AZ83" s="12">
        <v>2618.837</v>
      </c>
      <c r="BA83" s="12">
        <v>2618.748</v>
      </c>
      <c r="BB83" s="12">
        <v>2618.056</v>
      </c>
      <c r="BC83" s="12">
        <v>2501.6529999999998</v>
      </c>
      <c r="BD83" s="12">
        <v>2501.5740000000001</v>
      </c>
      <c r="BE83" s="12">
        <v>2501.5740000000001</v>
      </c>
      <c r="BF83" s="12">
        <v>2501.5740000000001</v>
      </c>
      <c r="BG83" s="12">
        <v>2501.5740000000001</v>
      </c>
      <c r="BH83" s="12">
        <v>2501.5740000000001</v>
      </c>
      <c r="BI83" s="12">
        <v>2499.6889999999999</v>
      </c>
      <c r="BJ83" s="12">
        <v>2499.6889999999999</v>
      </c>
      <c r="BK83" s="12">
        <v>2316.5</v>
      </c>
      <c r="BL83" s="12">
        <v>2316.5</v>
      </c>
      <c r="BM83" s="12">
        <v>2316.5</v>
      </c>
      <c r="BN83" s="12">
        <v>2316.462</v>
      </c>
      <c r="BO83" s="12">
        <v>2316.462</v>
      </c>
      <c r="BP83" s="12">
        <v>2316.462</v>
      </c>
      <c r="BQ83" s="12">
        <v>2315.6550000000002</v>
      </c>
      <c r="BR83" s="12">
        <v>2182.0070000000001</v>
      </c>
      <c r="BS83" s="12">
        <v>2181.8009999999999</v>
      </c>
      <c r="BT83" s="12">
        <v>2062.7350000000001</v>
      </c>
      <c r="BU83" s="12">
        <v>2194.7939999999999</v>
      </c>
      <c r="BV83" s="12">
        <v>1454.1489999999999</v>
      </c>
      <c r="BW83" s="12">
        <v>1454.1489999999999</v>
      </c>
      <c r="BX83" s="12">
        <v>1350.702</v>
      </c>
      <c r="BY83" s="12">
        <v>1250.6179999999999</v>
      </c>
      <c r="BZ83" s="12">
        <v>1363.9459999999999</v>
      </c>
      <c r="CA83" s="12">
        <v>1363.9459999999999</v>
      </c>
      <c r="CB83" s="12">
        <v>1363.9459999999999</v>
      </c>
    </row>
    <row r="84" spans="2:80" x14ac:dyDescent="0.35">
      <c r="B84" s="17" t="s">
        <v>170</v>
      </c>
      <c r="L84" s="17" t="s">
        <v>177</v>
      </c>
      <c r="Q84" s="12">
        <v>1.47</v>
      </c>
      <c r="R84" s="12" t="s">
        <v>416</v>
      </c>
      <c r="S84" s="12" t="s">
        <v>416</v>
      </c>
      <c r="T84" s="12" t="s">
        <v>416</v>
      </c>
      <c r="U84" s="12" t="s">
        <v>416</v>
      </c>
      <c r="V84" s="12">
        <v>0</v>
      </c>
      <c r="W84" s="12">
        <v>591</v>
      </c>
      <c r="X84" s="12" t="s">
        <v>36</v>
      </c>
      <c r="Y84" s="12">
        <v>0.03</v>
      </c>
      <c r="Z84" s="12">
        <v>12</v>
      </c>
      <c r="AA84" s="12">
        <v>2.0880000000000001</v>
      </c>
      <c r="AB84" s="12">
        <v>1.18</v>
      </c>
      <c r="AC84" s="12">
        <v>1.18</v>
      </c>
      <c r="AD84" s="12">
        <v>0.30399999999999999</v>
      </c>
      <c r="AE84" s="12">
        <v>0.13500000000000001</v>
      </c>
      <c r="AF84" s="12">
        <v>0.72699999999999998</v>
      </c>
      <c r="AG84" s="12">
        <v>0.58399999999999996</v>
      </c>
      <c r="AH84" s="12">
        <v>28.343</v>
      </c>
      <c r="AI84" s="12">
        <v>0.3</v>
      </c>
      <c r="AJ84" s="12">
        <v>0.51500000000000001</v>
      </c>
      <c r="AK84" s="12">
        <v>2.8180000000000001</v>
      </c>
      <c r="AL84" s="12">
        <v>0.16700000000000001</v>
      </c>
      <c r="AM84" s="12">
        <v>2.472</v>
      </c>
      <c r="AN84" s="12">
        <v>5.7990000000000004</v>
      </c>
      <c r="AO84" s="12" t="s">
        <v>36</v>
      </c>
      <c r="AP84" s="12">
        <v>1.492</v>
      </c>
      <c r="AQ84" s="12">
        <v>1.137</v>
      </c>
      <c r="AR84" s="12" t="s">
        <v>36</v>
      </c>
      <c r="AS84" s="12" t="s">
        <v>36</v>
      </c>
      <c r="AT84" s="12" t="s">
        <v>36</v>
      </c>
      <c r="AU84" s="12" t="s">
        <v>36</v>
      </c>
      <c r="AV84" s="12" t="s">
        <v>416</v>
      </c>
      <c r="AW84" s="12" t="s">
        <v>36</v>
      </c>
      <c r="AX84" s="12" t="s">
        <v>416</v>
      </c>
      <c r="AY84" s="12" t="s">
        <v>416</v>
      </c>
      <c r="AZ84" s="12" t="s">
        <v>416</v>
      </c>
      <c r="BA84" s="12">
        <v>51</v>
      </c>
      <c r="BB84" s="12">
        <v>88</v>
      </c>
      <c r="BC84" s="12">
        <v>116.357</v>
      </c>
      <c r="BD84" s="12" t="s">
        <v>416</v>
      </c>
      <c r="BE84" s="12" t="s">
        <v>416</v>
      </c>
      <c r="BF84" s="12" t="s">
        <v>416</v>
      </c>
      <c r="BG84" s="12" t="s">
        <v>416</v>
      </c>
      <c r="BH84" s="12" t="s">
        <v>416</v>
      </c>
      <c r="BI84" s="12" t="s">
        <v>416</v>
      </c>
      <c r="BJ84" s="12" t="s">
        <v>416</v>
      </c>
      <c r="BK84" s="12" t="s">
        <v>416</v>
      </c>
      <c r="BL84" s="12" t="s">
        <v>416</v>
      </c>
      <c r="BM84" s="12" t="s">
        <v>416</v>
      </c>
      <c r="BN84" s="12" t="s">
        <v>416</v>
      </c>
      <c r="BO84" s="12" t="s">
        <v>416</v>
      </c>
      <c r="BP84" s="12" t="s">
        <v>416</v>
      </c>
      <c r="BQ84" s="12" t="s">
        <v>416</v>
      </c>
      <c r="BR84" s="12" t="s">
        <v>416</v>
      </c>
      <c r="BS84" s="12" t="s">
        <v>416</v>
      </c>
      <c r="BT84" s="12" t="s">
        <v>416</v>
      </c>
      <c r="BU84" s="12" t="s">
        <v>416</v>
      </c>
      <c r="BV84" s="12" t="s">
        <v>416</v>
      </c>
      <c r="BW84" s="12" t="s">
        <v>416</v>
      </c>
      <c r="BX84" s="12" t="s">
        <v>416</v>
      </c>
      <c r="BY84" s="12" t="s">
        <v>416</v>
      </c>
      <c r="BZ84" s="12" t="s">
        <v>36</v>
      </c>
      <c r="CA84" s="12" t="s">
        <v>36</v>
      </c>
      <c r="CB84" s="12" t="s">
        <v>36</v>
      </c>
    </row>
    <row r="85" spans="2:80" x14ac:dyDescent="0.35">
      <c r="B85" s="17" t="s">
        <v>410</v>
      </c>
      <c r="L85" s="17" t="s">
        <v>411</v>
      </c>
      <c r="Q85" s="12" t="s">
        <v>416</v>
      </c>
      <c r="R85" s="12" t="s">
        <v>416</v>
      </c>
      <c r="S85" s="12" t="s">
        <v>416</v>
      </c>
      <c r="T85" s="12" t="s">
        <v>36</v>
      </c>
      <c r="U85" s="12" t="s">
        <v>36</v>
      </c>
      <c r="V85" s="12" t="s">
        <v>36</v>
      </c>
      <c r="W85" s="12" t="s">
        <v>36</v>
      </c>
      <c r="X85" s="12" t="s">
        <v>36</v>
      </c>
      <c r="Y85" s="12" t="s">
        <v>36</v>
      </c>
      <c r="Z85" s="12" t="s">
        <v>36</v>
      </c>
      <c r="AA85" s="12" t="s">
        <v>36</v>
      </c>
      <c r="AB85" s="12" t="s">
        <v>36</v>
      </c>
      <c r="AC85" s="12" t="s">
        <v>36</v>
      </c>
      <c r="AD85" s="12" t="s">
        <v>36</v>
      </c>
      <c r="AE85" s="12" t="s">
        <v>36</v>
      </c>
      <c r="AF85" s="12" t="s">
        <v>36</v>
      </c>
      <c r="AG85" s="12" t="s">
        <v>36</v>
      </c>
      <c r="AH85" s="12" t="s">
        <v>36</v>
      </c>
      <c r="AI85" s="12" t="s">
        <v>36</v>
      </c>
      <c r="AJ85" s="12" t="s">
        <v>36</v>
      </c>
      <c r="AK85" s="12" t="s">
        <v>36</v>
      </c>
      <c r="AL85" s="12" t="s">
        <v>36</v>
      </c>
      <c r="AM85" s="12">
        <v>-155.61799999999999</v>
      </c>
      <c r="AN85" s="12">
        <v>-155.61799999999999</v>
      </c>
      <c r="AO85" s="12" t="s">
        <v>36</v>
      </c>
      <c r="AP85" s="12">
        <v>-155.61799999999999</v>
      </c>
      <c r="AQ85" s="12">
        <v>-155.61799999999999</v>
      </c>
      <c r="AR85" s="12">
        <v>-155.61799999999999</v>
      </c>
      <c r="AS85" s="12">
        <v>-155.16800000000001</v>
      </c>
      <c r="AT85" s="12">
        <v>-155.16800000000001</v>
      </c>
      <c r="AU85" s="12">
        <v>-155</v>
      </c>
      <c r="AV85" s="12">
        <v>-155</v>
      </c>
      <c r="AW85" s="12">
        <v>-155</v>
      </c>
      <c r="AX85" s="12">
        <v>-157.803</v>
      </c>
      <c r="AY85" s="12">
        <v>-150.214</v>
      </c>
      <c r="AZ85" s="12">
        <v>-150.214</v>
      </c>
      <c r="BA85" s="12">
        <v>-150.214</v>
      </c>
      <c r="BB85" s="12">
        <v>-150.214</v>
      </c>
      <c r="BC85" s="12">
        <v>-145.279</v>
      </c>
      <c r="BD85" s="12" t="s">
        <v>416</v>
      </c>
      <c r="BE85" s="12">
        <v>-145.279</v>
      </c>
      <c r="BF85" s="12" t="s">
        <v>416</v>
      </c>
      <c r="BG85" s="12" t="s">
        <v>416</v>
      </c>
      <c r="BH85" s="12" t="s">
        <v>416</v>
      </c>
      <c r="BI85" s="12" t="s">
        <v>416</v>
      </c>
      <c r="BJ85" s="12" t="s">
        <v>416</v>
      </c>
      <c r="BK85" s="12" t="s">
        <v>416</v>
      </c>
      <c r="BL85" s="12" t="s">
        <v>416</v>
      </c>
      <c r="BM85" s="12" t="s">
        <v>416</v>
      </c>
      <c r="BN85" s="12" t="s">
        <v>416</v>
      </c>
      <c r="BO85" s="12" t="s">
        <v>416</v>
      </c>
      <c r="BP85" s="12" t="s">
        <v>416</v>
      </c>
      <c r="BQ85" s="12" t="s">
        <v>416</v>
      </c>
      <c r="BR85" s="12" t="s">
        <v>416</v>
      </c>
      <c r="BS85" s="12" t="s">
        <v>416</v>
      </c>
      <c r="BT85" s="12" t="s">
        <v>416</v>
      </c>
      <c r="BU85" s="12" t="s">
        <v>416</v>
      </c>
      <c r="BV85" s="12" t="s">
        <v>416</v>
      </c>
      <c r="BW85" s="12" t="s">
        <v>416</v>
      </c>
      <c r="BX85" s="12" t="s">
        <v>416</v>
      </c>
      <c r="BY85" s="12" t="s">
        <v>416</v>
      </c>
      <c r="BZ85" s="12" t="s">
        <v>36</v>
      </c>
      <c r="CA85" s="12" t="s">
        <v>36</v>
      </c>
      <c r="CB85" s="12" t="s">
        <v>36</v>
      </c>
    </row>
    <row r="86" spans="2:80" x14ac:dyDescent="0.35">
      <c r="B86" s="17" t="s">
        <v>171</v>
      </c>
      <c r="L86" s="17" t="s">
        <v>178</v>
      </c>
      <c r="Q86" s="12">
        <v>-1.7090000000000001</v>
      </c>
      <c r="R86" s="12">
        <v>-17.533999999999999</v>
      </c>
      <c r="S86" s="12">
        <v>-19.001999999999999</v>
      </c>
      <c r="T86" s="12">
        <v>-34.636000000000003</v>
      </c>
      <c r="U86" s="12">
        <v>-38.909999999999997</v>
      </c>
      <c r="V86" s="12">
        <v>-38.911000000000001</v>
      </c>
      <c r="W86" s="12">
        <v>-39.514000000000003</v>
      </c>
      <c r="X86" s="12">
        <v>-40.548000000000002</v>
      </c>
      <c r="Y86" s="12">
        <v>-41.514000000000003</v>
      </c>
      <c r="Z86" s="12">
        <v>-41.514000000000003</v>
      </c>
      <c r="AA86" s="12">
        <v>-41.514000000000003</v>
      </c>
      <c r="AB86" s="12">
        <v>-62.515000000000001</v>
      </c>
      <c r="AC86" s="12">
        <v>-62.215000000000003</v>
      </c>
      <c r="AD86" s="12">
        <v>-62.215000000000003</v>
      </c>
      <c r="AE86" s="12">
        <v>-62.536000000000001</v>
      </c>
      <c r="AF86" s="12">
        <v>-102.54300000000001</v>
      </c>
      <c r="AG86" s="12">
        <v>-102.54300000000001</v>
      </c>
      <c r="AH86" s="12">
        <v>-0.126</v>
      </c>
      <c r="AI86" s="12">
        <v>-0.126</v>
      </c>
      <c r="AJ86" s="12">
        <v>-0.126</v>
      </c>
      <c r="AK86" s="12">
        <v>-0.126</v>
      </c>
      <c r="AL86" s="12">
        <v>-0.126</v>
      </c>
      <c r="AM86" s="12">
        <v>-0.126</v>
      </c>
      <c r="AN86" s="12">
        <v>-4.1680000000000001</v>
      </c>
      <c r="AO86" s="12">
        <v>-4.1680000000000001</v>
      </c>
      <c r="AP86" s="12">
        <v>-4.1680000000000001</v>
      </c>
      <c r="AQ86" s="12">
        <v>-4.4560000000000004</v>
      </c>
      <c r="AR86" s="12">
        <v>-13.371</v>
      </c>
      <c r="AS86" s="12">
        <v>-13.371</v>
      </c>
      <c r="AT86" s="12">
        <v>-13.9</v>
      </c>
      <c r="AU86" s="12">
        <v>-15</v>
      </c>
      <c r="AV86" s="12">
        <v>-22</v>
      </c>
      <c r="AW86" s="12">
        <v>-23</v>
      </c>
      <c r="AX86" s="12">
        <v>-23.056000000000001</v>
      </c>
      <c r="AY86" s="12">
        <v>-24.783999999999999</v>
      </c>
      <c r="AZ86" s="12">
        <v>-31.132000000000001</v>
      </c>
      <c r="BA86" s="12">
        <v>-31.356999999999999</v>
      </c>
      <c r="BB86" s="12">
        <v>-31.262</v>
      </c>
      <c r="BC86" s="12">
        <v>-32.116</v>
      </c>
      <c r="BD86" s="12">
        <v>-32.116</v>
      </c>
      <c r="BE86" s="12">
        <v>-32.116</v>
      </c>
      <c r="BF86" s="12">
        <v>-32.116</v>
      </c>
      <c r="BG86" s="12">
        <v>-32.116</v>
      </c>
      <c r="BH86" s="12">
        <v>-32.116</v>
      </c>
      <c r="BI86" s="12">
        <v>-35.164000000000001</v>
      </c>
      <c r="BJ86" s="12">
        <v>-51.377000000000002</v>
      </c>
      <c r="BK86" s="12">
        <v>-51.377000000000002</v>
      </c>
      <c r="BL86" s="12">
        <v>-51.377000000000002</v>
      </c>
      <c r="BM86" s="12">
        <v>-51.377000000000002</v>
      </c>
      <c r="BN86" s="12">
        <v>-34.674999999999997</v>
      </c>
      <c r="BO86" s="12">
        <v>-11.877000000000001</v>
      </c>
      <c r="BP86" s="12">
        <v>-11.887</v>
      </c>
      <c r="BQ86" s="12">
        <v>-11.887</v>
      </c>
      <c r="BR86" s="12">
        <v>-11.887</v>
      </c>
      <c r="BS86" s="12">
        <v>-11.887</v>
      </c>
      <c r="BT86" s="12">
        <v>-11.887</v>
      </c>
      <c r="BU86" s="12">
        <v>-11.887</v>
      </c>
      <c r="BV86" s="12">
        <v>-41.18</v>
      </c>
      <c r="BW86" s="12">
        <v>-41.18</v>
      </c>
      <c r="BX86" s="12">
        <v>-41.18</v>
      </c>
      <c r="BY86" s="12">
        <v>-41.18</v>
      </c>
      <c r="BZ86" s="12">
        <v>-41.18</v>
      </c>
      <c r="CA86" s="12">
        <v>-41.18</v>
      </c>
      <c r="CB86" s="12">
        <v>-20.864000000000001</v>
      </c>
    </row>
    <row r="87" spans="2:80" x14ac:dyDescent="0.35">
      <c r="B87" s="17" t="s">
        <v>172</v>
      </c>
      <c r="L87" s="17" t="s">
        <v>179</v>
      </c>
      <c r="Q87" s="12">
        <v>399.83800000000002</v>
      </c>
      <c r="R87" s="12">
        <v>441.47199999999998</v>
      </c>
      <c r="S87" s="12">
        <v>765.14200000000005</v>
      </c>
      <c r="T87" s="12">
        <v>797.16700000000003</v>
      </c>
      <c r="U87" s="12">
        <v>1178.568</v>
      </c>
      <c r="V87" s="12">
        <v>1165.672</v>
      </c>
      <c r="W87" s="12">
        <v>1162.48</v>
      </c>
      <c r="X87" s="12">
        <v>212.98</v>
      </c>
      <c r="Y87" s="12">
        <v>46.441000000000003</v>
      </c>
      <c r="Z87" s="12">
        <v>94.248999999999995</v>
      </c>
      <c r="AA87" s="12">
        <v>195.68</v>
      </c>
      <c r="AB87" s="12">
        <v>212.256</v>
      </c>
      <c r="AC87" s="12">
        <v>207.24600000000001</v>
      </c>
      <c r="AD87" s="12">
        <v>202.57400000000001</v>
      </c>
      <c r="AE87" s="12">
        <v>196.22200000000001</v>
      </c>
      <c r="AF87" s="12">
        <v>230.751</v>
      </c>
      <c r="AG87" s="12">
        <v>225.57599999999999</v>
      </c>
      <c r="AH87" s="12">
        <v>97.61</v>
      </c>
      <c r="AI87" s="12">
        <v>95.337000000000003</v>
      </c>
      <c r="AJ87" s="12">
        <v>88.475999999999999</v>
      </c>
      <c r="AK87" s="12">
        <v>205.88900000000001</v>
      </c>
      <c r="AL87" s="12">
        <v>88.475999999999999</v>
      </c>
      <c r="AM87" s="12">
        <v>88.475999999999999</v>
      </c>
      <c r="AN87" s="12">
        <v>88.762</v>
      </c>
      <c r="AO87" s="12">
        <v>88.762</v>
      </c>
      <c r="AP87" s="12">
        <v>88.762</v>
      </c>
      <c r="AQ87" s="12">
        <v>88.853999999999999</v>
      </c>
      <c r="AR87" s="12">
        <v>91.399000000000001</v>
      </c>
      <c r="AS87" s="12">
        <v>91.399000000000001</v>
      </c>
      <c r="AT87" s="12">
        <v>788.55799999999999</v>
      </c>
      <c r="AU87" s="12">
        <v>99</v>
      </c>
      <c r="AV87" s="12">
        <v>99</v>
      </c>
      <c r="AW87" s="12">
        <v>99</v>
      </c>
      <c r="AX87" s="12">
        <v>791.78399999999999</v>
      </c>
      <c r="AY87" s="12">
        <v>792.64599999999996</v>
      </c>
      <c r="AZ87" s="12">
        <v>792.78399999999999</v>
      </c>
      <c r="BA87" s="12">
        <v>103.366</v>
      </c>
      <c r="BB87" s="12">
        <v>103.366</v>
      </c>
      <c r="BC87" s="12">
        <v>103.366</v>
      </c>
      <c r="BD87" s="12">
        <v>103.366</v>
      </c>
      <c r="BE87" s="12">
        <v>103.366</v>
      </c>
      <c r="BF87" s="12">
        <v>61.573999999999998</v>
      </c>
      <c r="BG87" s="12">
        <v>61.573999999999998</v>
      </c>
      <c r="BH87" s="12">
        <v>61.573999999999998</v>
      </c>
      <c r="BI87" s="12">
        <v>61.387</v>
      </c>
      <c r="BJ87" s="12">
        <v>60.262999999999998</v>
      </c>
      <c r="BK87" s="12">
        <v>60.262999999999998</v>
      </c>
      <c r="BL87" s="12">
        <v>60.262999999999998</v>
      </c>
      <c r="BM87" s="12">
        <v>60.262999999999998</v>
      </c>
      <c r="BN87" s="12">
        <v>60.262999999999998</v>
      </c>
      <c r="BO87" s="12">
        <v>60.262999999999998</v>
      </c>
      <c r="BP87" s="12">
        <v>60.262999999999998</v>
      </c>
      <c r="BQ87" s="12">
        <v>60.262999999999998</v>
      </c>
      <c r="BR87" s="12">
        <v>60.262999999999998</v>
      </c>
      <c r="BS87" s="12">
        <v>60.262999999999998</v>
      </c>
      <c r="BT87" s="12">
        <v>60.262999999999998</v>
      </c>
      <c r="BU87" s="12">
        <v>60.262999999999998</v>
      </c>
      <c r="BV87" s="12">
        <v>89.555999999999997</v>
      </c>
      <c r="BW87" s="12">
        <v>89.555999999999997</v>
      </c>
      <c r="BX87" s="12">
        <v>89.555999999999997</v>
      </c>
      <c r="BY87" s="12">
        <v>89.555999999999997</v>
      </c>
      <c r="BZ87" s="12">
        <v>89.555999999999997</v>
      </c>
      <c r="CA87" s="12">
        <v>89.566000000000003</v>
      </c>
      <c r="CB87" s="12">
        <v>89.555999999999997</v>
      </c>
    </row>
    <row r="88" spans="2:80" x14ac:dyDescent="0.35">
      <c r="B88" s="17" t="s">
        <v>431</v>
      </c>
      <c r="L88" s="17" t="s">
        <v>432</v>
      </c>
      <c r="Q88" s="12" t="s">
        <v>36</v>
      </c>
      <c r="R88" s="12" t="s">
        <v>36</v>
      </c>
      <c r="S88" s="12" t="s">
        <v>36</v>
      </c>
      <c r="T88" s="12" t="s">
        <v>36</v>
      </c>
      <c r="U88" s="12" t="s">
        <v>36</v>
      </c>
      <c r="V88" s="12" t="s">
        <v>36</v>
      </c>
      <c r="W88" s="12" t="s">
        <v>36</v>
      </c>
      <c r="X88" s="12" t="s">
        <v>36</v>
      </c>
      <c r="Y88" s="12" t="s">
        <v>36</v>
      </c>
      <c r="Z88" s="12" t="s">
        <v>36</v>
      </c>
      <c r="AA88" s="12" t="s">
        <v>36</v>
      </c>
      <c r="AB88" s="12" t="s">
        <v>36</v>
      </c>
      <c r="AC88" s="12" t="s">
        <v>36</v>
      </c>
      <c r="AD88" s="12" t="s">
        <v>36</v>
      </c>
      <c r="AE88" s="12" t="s">
        <v>36</v>
      </c>
      <c r="AF88" s="12" t="s">
        <v>36</v>
      </c>
      <c r="AG88" s="12" t="s">
        <v>36</v>
      </c>
      <c r="AH88" s="12" t="s">
        <v>36</v>
      </c>
      <c r="AI88" s="12" t="s">
        <v>36</v>
      </c>
      <c r="AJ88" s="12" t="s">
        <v>36</v>
      </c>
      <c r="AK88" s="12" t="s">
        <v>36</v>
      </c>
      <c r="AL88" s="12" t="s">
        <v>36</v>
      </c>
      <c r="AM88" s="12" t="s">
        <v>36</v>
      </c>
      <c r="AN88" s="12" t="s">
        <v>36</v>
      </c>
      <c r="AO88" s="12" t="s">
        <v>36</v>
      </c>
      <c r="AP88" s="12" t="s">
        <v>36</v>
      </c>
      <c r="AQ88" s="12" t="s">
        <v>36</v>
      </c>
      <c r="AR88" s="12" t="s">
        <v>36</v>
      </c>
      <c r="AS88" s="12" t="s">
        <v>36</v>
      </c>
      <c r="AT88" s="12" t="s">
        <v>36</v>
      </c>
      <c r="AU88" s="12" t="s">
        <v>36</v>
      </c>
      <c r="AV88" s="12" t="s">
        <v>36</v>
      </c>
      <c r="AW88" s="12" t="s">
        <v>36</v>
      </c>
      <c r="AX88" s="12" t="s">
        <v>36</v>
      </c>
      <c r="AY88" s="12" t="s">
        <v>36</v>
      </c>
      <c r="AZ88" s="12" t="s">
        <v>36</v>
      </c>
      <c r="BA88" s="12" t="s">
        <v>36</v>
      </c>
      <c r="BB88" s="12" t="s">
        <v>36</v>
      </c>
      <c r="BC88" s="12" t="s">
        <v>36</v>
      </c>
      <c r="BD88" s="12" t="s">
        <v>36</v>
      </c>
      <c r="BE88" s="12" t="s">
        <v>36</v>
      </c>
      <c r="BF88" s="12" t="s">
        <v>36</v>
      </c>
      <c r="BG88" s="12" t="s">
        <v>36</v>
      </c>
      <c r="BH88" s="12" t="s">
        <v>36</v>
      </c>
      <c r="BI88" s="12" t="s">
        <v>36</v>
      </c>
      <c r="BJ88" s="12" t="s">
        <v>36</v>
      </c>
      <c r="BK88" s="12" t="s">
        <v>36</v>
      </c>
      <c r="BL88" s="12" t="s">
        <v>36</v>
      </c>
      <c r="BM88" s="12" t="s">
        <v>36</v>
      </c>
      <c r="BN88" s="12" t="s">
        <v>36</v>
      </c>
      <c r="BO88" s="12" t="s">
        <v>36</v>
      </c>
      <c r="BP88" s="12" t="s">
        <v>36</v>
      </c>
      <c r="BQ88" s="12" t="s">
        <v>36</v>
      </c>
      <c r="BR88" s="12" t="s">
        <v>36</v>
      </c>
      <c r="BS88" s="12" t="s">
        <v>36</v>
      </c>
      <c r="BT88" s="12" t="s">
        <v>36</v>
      </c>
      <c r="BU88" s="12" t="s">
        <v>36</v>
      </c>
      <c r="BV88" s="12" t="s">
        <v>36</v>
      </c>
      <c r="BW88" s="12" t="s">
        <v>36</v>
      </c>
      <c r="BX88" s="12" t="s">
        <v>36</v>
      </c>
      <c r="BY88" s="12" t="s">
        <v>36</v>
      </c>
      <c r="BZ88" s="12">
        <v>918.56399999999996</v>
      </c>
      <c r="CA88" s="12">
        <v>954.82299999999998</v>
      </c>
      <c r="CB88" s="12">
        <v>844.31</v>
      </c>
    </row>
    <row r="89" spans="2:80" x14ac:dyDescent="0.35">
      <c r="B89" s="17" t="s">
        <v>173</v>
      </c>
      <c r="L89" s="17" t="s">
        <v>180</v>
      </c>
      <c r="Q89" s="12">
        <v>-616.73400000000004</v>
      </c>
      <c r="R89" s="12">
        <v>-600.66899999999998</v>
      </c>
      <c r="S89" s="12">
        <v>-609.27200000000005</v>
      </c>
      <c r="T89" s="12">
        <v>-694.81600000000003</v>
      </c>
      <c r="U89" s="12">
        <v>-770.48900000000003</v>
      </c>
      <c r="V89" s="12">
        <v>-891.31</v>
      </c>
      <c r="W89" s="12">
        <v>-879.33299999999997</v>
      </c>
      <c r="X89" s="12">
        <v>-739.69</v>
      </c>
      <c r="Y89" s="12">
        <v>-1033.575</v>
      </c>
      <c r="Z89" s="12">
        <v>-934.04100000000005</v>
      </c>
      <c r="AA89" s="12">
        <v>-1071.03</v>
      </c>
      <c r="AB89" s="12">
        <v>-480.63099999999997</v>
      </c>
      <c r="AC89" s="12">
        <v>-577.36900000000003</v>
      </c>
      <c r="AD89" s="12">
        <v>-906.94100000000003</v>
      </c>
      <c r="AE89" s="12">
        <v>-863.09</v>
      </c>
      <c r="AF89" s="12">
        <v>-889.04200000000003</v>
      </c>
      <c r="AG89" s="12">
        <v>188.24700000000001</v>
      </c>
      <c r="AH89" s="12">
        <v>-816.99900000000002</v>
      </c>
      <c r="AI89" s="12">
        <v>-343.77199999999999</v>
      </c>
      <c r="AJ89" s="12">
        <v>-243.203</v>
      </c>
      <c r="AK89" s="12">
        <v>259.96199999999999</v>
      </c>
      <c r="AL89" s="12">
        <v>30.876000000000001</v>
      </c>
      <c r="AM89" s="12">
        <v>-63.642000000000003</v>
      </c>
      <c r="AN89" s="12">
        <v>-78.656000000000006</v>
      </c>
      <c r="AO89" s="12">
        <v>-79.316000000000003</v>
      </c>
      <c r="AP89" s="12">
        <v>-118.82</v>
      </c>
      <c r="AQ89" s="12">
        <v>-122.94</v>
      </c>
      <c r="AR89" s="12">
        <v>-130.15100000000001</v>
      </c>
      <c r="AS89" s="12">
        <v>-147.22900000000001</v>
      </c>
      <c r="AT89" s="12">
        <v>-109.708</v>
      </c>
      <c r="AU89" s="12">
        <v>-200</v>
      </c>
      <c r="AV89" s="12">
        <v>-191</v>
      </c>
      <c r="AW89" s="12">
        <v>-179</v>
      </c>
      <c r="AX89" s="12">
        <v>-209.59399999999999</v>
      </c>
      <c r="AY89" s="12">
        <v>-141.42400000000001</v>
      </c>
      <c r="AZ89" s="12">
        <v>-178.55500000000001</v>
      </c>
      <c r="BA89" s="12">
        <v>-138.71299999999999</v>
      </c>
      <c r="BB89" s="12">
        <v>-96.037000000000006</v>
      </c>
      <c r="BC89" s="12">
        <v>-74.838999999999999</v>
      </c>
      <c r="BD89" s="12" t="s">
        <v>416</v>
      </c>
      <c r="BE89" s="12">
        <v>-18.161999999999999</v>
      </c>
      <c r="BF89" s="12">
        <v>510.58499999999998</v>
      </c>
      <c r="BG89" s="12">
        <v>509.08300000000003</v>
      </c>
      <c r="BH89" s="12">
        <v>-126.114</v>
      </c>
      <c r="BI89" s="12">
        <v>-134.60599999999999</v>
      </c>
      <c r="BJ89" s="12">
        <v>-121.119</v>
      </c>
      <c r="BK89" s="12">
        <v>64.147000000000006</v>
      </c>
      <c r="BL89" s="12">
        <v>89.68</v>
      </c>
      <c r="BM89" s="12">
        <v>26.664999999999999</v>
      </c>
      <c r="BN89" s="12">
        <v>-918.74300000000005</v>
      </c>
      <c r="BO89" s="12">
        <v>-76.28</v>
      </c>
      <c r="BP89" s="12">
        <v>588.16300000000001</v>
      </c>
      <c r="BQ89" s="12">
        <v>11.073</v>
      </c>
      <c r="BR89" s="12">
        <v>3.774</v>
      </c>
      <c r="BS89" s="12">
        <v>32.192</v>
      </c>
      <c r="BT89" s="12">
        <v>0.78800000000000003</v>
      </c>
      <c r="BU89" s="12">
        <v>0.81799999999999995</v>
      </c>
      <c r="BV89" s="12">
        <v>-1.0049999999999999</v>
      </c>
      <c r="BW89" s="12" t="s">
        <v>416</v>
      </c>
      <c r="BX89" s="12" t="s">
        <v>416</v>
      </c>
      <c r="BY89" s="12">
        <v>-16.373000000000001</v>
      </c>
      <c r="BZ89" s="12">
        <v>1.754</v>
      </c>
      <c r="CA89" s="12">
        <v>7.7560000000000002</v>
      </c>
      <c r="CB89" s="12">
        <v>3.0129999999999999</v>
      </c>
    </row>
    <row r="90" spans="2:80" x14ac:dyDescent="0.35">
      <c r="B90" s="17" t="s">
        <v>174</v>
      </c>
      <c r="L90" s="17" t="s">
        <v>181</v>
      </c>
      <c r="Q90" s="12" t="s">
        <v>36</v>
      </c>
      <c r="R90" s="12" t="s">
        <v>36</v>
      </c>
      <c r="S90" s="12" t="s">
        <v>36</v>
      </c>
      <c r="T90" s="12" t="s">
        <v>36</v>
      </c>
      <c r="U90" s="12" t="s">
        <v>36</v>
      </c>
      <c r="V90" s="12" t="s">
        <v>36</v>
      </c>
      <c r="W90" s="12" t="s">
        <v>36</v>
      </c>
      <c r="X90" s="12" t="s">
        <v>36</v>
      </c>
      <c r="Y90" s="12">
        <v>142.762</v>
      </c>
      <c r="Z90" s="12">
        <v>108.009</v>
      </c>
      <c r="AA90" s="12" t="s">
        <v>36</v>
      </c>
      <c r="AB90" s="12" t="s">
        <v>36</v>
      </c>
      <c r="AC90" s="12" t="s">
        <v>36</v>
      </c>
      <c r="AD90" s="12" t="s">
        <v>36</v>
      </c>
      <c r="AE90" s="12" t="s">
        <v>36</v>
      </c>
      <c r="AF90" s="12" t="s">
        <v>36</v>
      </c>
      <c r="AG90" s="12" t="s">
        <v>36</v>
      </c>
      <c r="AH90" s="12">
        <v>148.43100000000001</v>
      </c>
      <c r="AI90" s="12">
        <v>123.72199999999999</v>
      </c>
      <c r="AJ90" s="12">
        <v>120.97</v>
      </c>
      <c r="AK90" s="12" t="s">
        <v>36</v>
      </c>
      <c r="AL90" s="12">
        <v>112.60299999999999</v>
      </c>
      <c r="AM90" s="12">
        <v>108.33</v>
      </c>
      <c r="AN90" s="12">
        <v>124.002</v>
      </c>
      <c r="AO90" s="12">
        <v>119.30800000000001</v>
      </c>
      <c r="AP90" s="12">
        <v>115.714</v>
      </c>
      <c r="AQ90" s="12">
        <v>111.31</v>
      </c>
      <c r="AR90" s="12">
        <v>114.601</v>
      </c>
      <c r="AS90" s="12">
        <v>113.91800000000001</v>
      </c>
      <c r="AT90" s="12">
        <v>108.52</v>
      </c>
      <c r="AU90" s="12">
        <v>108</v>
      </c>
      <c r="AV90" s="12">
        <v>106</v>
      </c>
      <c r="AW90" s="12">
        <v>103</v>
      </c>
      <c r="AX90" s="12">
        <v>97.686000000000007</v>
      </c>
      <c r="AY90" s="12">
        <v>94.016000000000005</v>
      </c>
      <c r="AZ90" s="12">
        <v>96.323999999999998</v>
      </c>
      <c r="BA90" s="12">
        <v>93.763000000000005</v>
      </c>
      <c r="BB90" s="12">
        <v>90.802999999999997</v>
      </c>
      <c r="BC90" s="12">
        <v>88.463999999999999</v>
      </c>
      <c r="BD90" s="12" t="s">
        <v>416</v>
      </c>
      <c r="BE90" s="12">
        <v>85.438000000000002</v>
      </c>
      <c r="BF90" s="12" t="s">
        <v>416</v>
      </c>
      <c r="BG90" s="12" t="s">
        <v>416</v>
      </c>
      <c r="BH90" s="12" t="s">
        <v>416</v>
      </c>
      <c r="BI90" s="12" t="s">
        <v>416</v>
      </c>
      <c r="BJ90" s="12" t="s">
        <v>416</v>
      </c>
      <c r="BK90" s="12" t="s">
        <v>416</v>
      </c>
      <c r="BL90" s="12" t="s">
        <v>416</v>
      </c>
      <c r="BM90" s="12" t="s">
        <v>416</v>
      </c>
      <c r="BN90" s="12" t="s">
        <v>416</v>
      </c>
      <c r="BO90" s="12" t="s">
        <v>416</v>
      </c>
      <c r="BP90" s="12" t="s">
        <v>416</v>
      </c>
      <c r="BQ90" s="12" t="s">
        <v>416</v>
      </c>
      <c r="BR90" s="12" t="s">
        <v>416</v>
      </c>
      <c r="BS90" s="12" t="s">
        <v>416</v>
      </c>
      <c r="BT90" s="12" t="s">
        <v>416</v>
      </c>
      <c r="BU90" s="12" t="s">
        <v>416</v>
      </c>
      <c r="BV90" s="12" t="s">
        <v>416</v>
      </c>
      <c r="BW90" s="12" t="s">
        <v>416</v>
      </c>
      <c r="BX90" s="12" t="s">
        <v>416</v>
      </c>
      <c r="BY90" s="12" t="s">
        <v>416</v>
      </c>
      <c r="BZ90" s="12" t="s">
        <v>36</v>
      </c>
      <c r="CA90" s="12" t="s">
        <v>36</v>
      </c>
      <c r="CB90" s="12" t="s">
        <v>36</v>
      </c>
    </row>
    <row r="91" spans="2:80" x14ac:dyDescent="0.35">
      <c r="B91" s="17" t="s">
        <v>400</v>
      </c>
      <c r="L91" s="17" t="s">
        <v>401</v>
      </c>
      <c r="Q91" s="12" t="s">
        <v>36</v>
      </c>
      <c r="R91" s="12" t="s">
        <v>36</v>
      </c>
      <c r="S91" s="12" t="s">
        <v>36</v>
      </c>
      <c r="T91" s="12" t="s">
        <v>36</v>
      </c>
      <c r="U91" s="12" t="s">
        <v>36</v>
      </c>
      <c r="V91" s="12" t="s">
        <v>36</v>
      </c>
      <c r="W91" s="12" t="s">
        <v>36</v>
      </c>
      <c r="X91" s="12" t="s">
        <v>36</v>
      </c>
      <c r="Y91" s="12" t="s">
        <v>36</v>
      </c>
      <c r="Z91" s="12">
        <v>-150.16800000000001</v>
      </c>
      <c r="AA91" s="12" t="s">
        <v>36</v>
      </c>
      <c r="AB91" s="12" t="s">
        <v>36</v>
      </c>
      <c r="AC91" s="12" t="s">
        <v>36</v>
      </c>
      <c r="AD91" s="12" t="s">
        <v>36</v>
      </c>
      <c r="AE91" s="12" t="s">
        <v>36</v>
      </c>
      <c r="AF91" s="12" t="s">
        <v>36</v>
      </c>
      <c r="AG91" s="12" t="s">
        <v>36</v>
      </c>
      <c r="AH91" s="12">
        <v>759.33500000000004</v>
      </c>
      <c r="AI91" s="12">
        <v>759.33500000000004</v>
      </c>
      <c r="AJ91" s="12">
        <v>759.33500000000004</v>
      </c>
      <c r="AK91" s="12" t="s">
        <v>36</v>
      </c>
      <c r="AL91" s="12">
        <v>759.98400000000004</v>
      </c>
      <c r="AM91" s="12">
        <v>759.98400000000004</v>
      </c>
      <c r="AN91" s="12">
        <v>759.98400000000004</v>
      </c>
      <c r="AO91" s="12">
        <v>760.54499999999996</v>
      </c>
      <c r="AP91" s="12">
        <v>751.58399999999995</v>
      </c>
      <c r="AQ91" s="12">
        <v>751.58399999999995</v>
      </c>
      <c r="AR91" s="12">
        <v>697.1</v>
      </c>
      <c r="AS91" s="12">
        <v>693.25099999999998</v>
      </c>
      <c r="AT91" s="12" t="s">
        <v>36</v>
      </c>
      <c r="AU91" s="12">
        <v>687</v>
      </c>
      <c r="AV91" s="12">
        <v>690</v>
      </c>
      <c r="AW91" s="12">
        <v>690</v>
      </c>
      <c r="AX91" s="12" t="s">
        <v>416</v>
      </c>
      <c r="AY91" s="12" t="s">
        <v>416</v>
      </c>
      <c r="AZ91" s="12" t="s">
        <v>416</v>
      </c>
      <c r="BA91" s="12">
        <v>687.16300000000001</v>
      </c>
      <c r="BB91" s="12">
        <v>686.952</v>
      </c>
      <c r="BC91" s="12">
        <v>687.90200000000004</v>
      </c>
      <c r="BD91" s="12">
        <v>578.97799999999995</v>
      </c>
      <c r="BE91" s="12">
        <v>611.13</v>
      </c>
      <c r="BF91" s="12" t="s">
        <v>416</v>
      </c>
      <c r="BG91" s="12" t="s">
        <v>416</v>
      </c>
      <c r="BH91" s="12" t="s">
        <v>416</v>
      </c>
      <c r="BI91" s="12" t="s">
        <v>416</v>
      </c>
      <c r="BJ91" s="12" t="s">
        <v>416</v>
      </c>
      <c r="BK91" s="12" t="s">
        <v>416</v>
      </c>
      <c r="BL91" s="12" t="s">
        <v>416</v>
      </c>
      <c r="BM91" s="12" t="s">
        <v>416</v>
      </c>
      <c r="BN91" s="12" t="s">
        <v>416</v>
      </c>
      <c r="BO91" s="12" t="s">
        <v>416</v>
      </c>
      <c r="BP91" s="12" t="s">
        <v>416</v>
      </c>
      <c r="BQ91" s="12" t="s">
        <v>416</v>
      </c>
      <c r="BR91" s="12" t="s">
        <v>416</v>
      </c>
      <c r="BS91" s="12" t="s">
        <v>416</v>
      </c>
      <c r="BT91" s="12" t="s">
        <v>416</v>
      </c>
      <c r="BU91" s="12" t="s">
        <v>416</v>
      </c>
      <c r="BV91" s="12" t="s">
        <v>416</v>
      </c>
      <c r="BW91" s="12" t="s">
        <v>416</v>
      </c>
      <c r="BX91" s="12" t="s">
        <v>416</v>
      </c>
      <c r="BY91" s="12" t="s">
        <v>416</v>
      </c>
      <c r="BZ91" s="12" t="s">
        <v>36</v>
      </c>
      <c r="CA91" s="12" t="s">
        <v>36</v>
      </c>
      <c r="CB91" s="12" t="s">
        <v>36</v>
      </c>
    </row>
    <row r="92" spans="2:80" x14ac:dyDescent="0.35">
      <c r="B92" s="17" t="s">
        <v>433</v>
      </c>
      <c r="L92" s="17" t="s">
        <v>434</v>
      </c>
      <c r="Q92" s="12">
        <v>-26990.639999999999</v>
      </c>
      <c r="R92" s="12">
        <v>-25892.934000000001</v>
      </c>
      <c r="S92" s="12">
        <v>-24592.566999999999</v>
      </c>
      <c r="T92" s="12">
        <v>-25148.856</v>
      </c>
      <c r="U92" s="12">
        <v>-25768.381000000001</v>
      </c>
      <c r="V92" s="12">
        <v>-25999.291000000001</v>
      </c>
      <c r="W92" s="12">
        <v>-24450.421999999999</v>
      </c>
      <c r="X92" s="12">
        <v>-21599.323</v>
      </c>
      <c r="Y92" s="12">
        <v>-24206.907999999999</v>
      </c>
      <c r="Z92" s="12">
        <v>-21397.584999999999</v>
      </c>
      <c r="AA92" s="12">
        <v>-18870.86</v>
      </c>
      <c r="AB92" s="12">
        <v>-19513.773000000001</v>
      </c>
      <c r="AC92" s="12">
        <v>-16985.37</v>
      </c>
      <c r="AD92" s="12">
        <v>-17002.055</v>
      </c>
      <c r="AE92" s="12">
        <v>-15282.285</v>
      </c>
      <c r="AF92" s="12">
        <v>-13285.371999999999</v>
      </c>
      <c r="AG92" s="12">
        <v>-10996.413</v>
      </c>
      <c r="AH92" s="12">
        <v>-11414.954</v>
      </c>
      <c r="AI92" s="12">
        <v>-11059.574000000001</v>
      </c>
      <c r="AJ92" s="12">
        <v>-10864.950999999999</v>
      </c>
      <c r="AK92" s="12">
        <v>-10946.228999999999</v>
      </c>
      <c r="AL92" s="12">
        <v>-8898.9259999999995</v>
      </c>
      <c r="AM92" s="12">
        <v>-8489.6849999999995</v>
      </c>
      <c r="AN92" s="12">
        <v>-7163.7030000000004</v>
      </c>
      <c r="AO92" s="12">
        <v>-7312.8490000000002</v>
      </c>
      <c r="AP92" s="12">
        <v>-7299.0110000000004</v>
      </c>
      <c r="AQ92" s="12">
        <v>-7626.6289999999999</v>
      </c>
      <c r="AR92" s="12">
        <v>-7152.0789999999997</v>
      </c>
      <c r="AS92" s="12">
        <v>-7312.4579999999996</v>
      </c>
      <c r="AT92" s="12">
        <v>-7207.8389999999999</v>
      </c>
      <c r="AU92" s="12">
        <v>-7207</v>
      </c>
      <c r="AV92" s="12">
        <v>-7459</v>
      </c>
      <c r="AW92" s="12">
        <v>-8162</v>
      </c>
      <c r="AX92" s="12">
        <v>-6980.4740000000002</v>
      </c>
      <c r="AY92" s="12">
        <v>-4801.6620000000003</v>
      </c>
      <c r="AZ92" s="12">
        <v>-4405.75</v>
      </c>
      <c r="BA92" s="12">
        <v>-3701.194</v>
      </c>
      <c r="BB92" s="12">
        <v>-3032.779</v>
      </c>
      <c r="BC92" s="12">
        <v>-2760.3980000000001</v>
      </c>
      <c r="BD92" s="12">
        <v>-2586.2199999999998</v>
      </c>
      <c r="BE92" s="12">
        <v>-2455.0250000000001</v>
      </c>
      <c r="BF92" s="12">
        <v>-2407.2460000000001</v>
      </c>
      <c r="BG92" s="12">
        <v>-2183.2890000000002</v>
      </c>
      <c r="BH92" s="12">
        <v>-1733.768</v>
      </c>
      <c r="BI92" s="12">
        <v>-1658.4780000000001</v>
      </c>
      <c r="BJ92" s="12">
        <v>-1211.973</v>
      </c>
      <c r="BK92" s="12">
        <v>-902.61699999999996</v>
      </c>
      <c r="BL92" s="12">
        <v>-187.54400000000001</v>
      </c>
      <c r="BM92" s="12">
        <v>-146.13999999999999</v>
      </c>
      <c r="BN92" s="12">
        <v>574.06399999999996</v>
      </c>
      <c r="BO92" s="12">
        <v>316.09100000000001</v>
      </c>
      <c r="BP92" s="12">
        <v>31.934000000000001</v>
      </c>
      <c r="BQ92" s="12">
        <v>554.06500000000005</v>
      </c>
      <c r="BR92" s="12">
        <v>601.16899999999998</v>
      </c>
      <c r="BS92" s="12">
        <v>451.55099999999999</v>
      </c>
      <c r="BT92" s="12">
        <v>526.06299999999999</v>
      </c>
      <c r="BU92" s="12">
        <v>365.99799999999999</v>
      </c>
      <c r="BV92" s="12">
        <v>285.52300000000002</v>
      </c>
      <c r="BW92" s="12">
        <v>200.917</v>
      </c>
      <c r="BX92" s="12">
        <v>-176.84200000000001</v>
      </c>
      <c r="BY92" s="12">
        <v>-211.01300000000001</v>
      </c>
      <c r="BZ92" s="12">
        <v>-765.25800000000004</v>
      </c>
      <c r="CA92" s="12">
        <v>-363.25400000000002</v>
      </c>
      <c r="CB92" s="12" t="s">
        <v>36</v>
      </c>
    </row>
    <row r="93" spans="2:80" x14ac:dyDescent="0.35">
      <c r="B93" s="17" t="s">
        <v>422</v>
      </c>
      <c r="L93" s="17" t="s">
        <v>423</v>
      </c>
      <c r="Q93" s="12" t="s">
        <v>36</v>
      </c>
      <c r="R93" s="12" t="s">
        <v>36</v>
      </c>
      <c r="S93" s="12" t="s">
        <v>36</v>
      </c>
      <c r="T93" s="12" t="s">
        <v>36</v>
      </c>
      <c r="U93" s="12" t="s">
        <v>36</v>
      </c>
      <c r="V93" s="12" t="s">
        <v>36</v>
      </c>
      <c r="W93" s="12" t="s">
        <v>36</v>
      </c>
      <c r="X93" s="12" t="s">
        <v>36</v>
      </c>
      <c r="Y93" s="12" t="s">
        <v>36</v>
      </c>
      <c r="Z93" s="12" t="s">
        <v>36</v>
      </c>
      <c r="AA93" s="12" t="s">
        <v>36</v>
      </c>
      <c r="AB93" s="12" t="s">
        <v>36</v>
      </c>
      <c r="AC93" s="12" t="s">
        <v>36</v>
      </c>
      <c r="AD93" s="12" t="s">
        <v>36</v>
      </c>
      <c r="AE93" s="12" t="s">
        <v>36</v>
      </c>
      <c r="AF93" s="12" t="s">
        <v>36</v>
      </c>
      <c r="AG93" s="12" t="s">
        <v>36</v>
      </c>
      <c r="AH93" s="12" t="s">
        <v>36</v>
      </c>
      <c r="AI93" s="12" t="s">
        <v>36</v>
      </c>
      <c r="AJ93" s="12" t="s">
        <v>36</v>
      </c>
      <c r="AK93" s="12" t="s">
        <v>36</v>
      </c>
      <c r="AL93" s="12" t="s">
        <v>36</v>
      </c>
      <c r="AM93" s="12" t="s">
        <v>36</v>
      </c>
      <c r="AN93" s="12" t="s">
        <v>36</v>
      </c>
      <c r="AO93" s="12" t="s">
        <v>36</v>
      </c>
      <c r="AP93" s="12" t="s">
        <v>36</v>
      </c>
      <c r="AQ93" s="12" t="s">
        <v>36</v>
      </c>
      <c r="AR93" s="12" t="s">
        <v>36</v>
      </c>
      <c r="AS93" s="12" t="s">
        <v>36</v>
      </c>
      <c r="AT93" s="12" t="s">
        <v>36</v>
      </c>
      <c r="AU93" s="12" t="s">
        <v>36</v>
      </c>
      <c r="AV93" s="12" t="s">
        <v>36</v>
      </c>
      <c r="AW93" s="12" t="s">
        <v>36</v>
      </c>
      <c r="AX93" s="12" t="s">
        <v>36</v>
      </c>
      <c r="AY93" s="12" t="s">
        <v>36</v>
      </c>
      <c r="AZ93" s="12" t="s">
        <v>36</v>
      </c>
      <c r="BA93" s="12" t="s">
        <v>36</v>
      </c>
      <c r="BB93" s="12">
        <v>188.97300000000001</v>
      </c>
      <c r="BC93" s="12" t="s">
        <v>36</v>
      </c>
      <c r="BD93" s="12" t="s">
        <v>36</v>
      </c>
      <c r="BE93" s="12">
        <v>650.92600000000004</v>
      </c>
      <c r="BF93" s="12" t="s">
        <v>36</v>
      </c>
      <c r="BG93" s="12" t="s">
        <v>36</v>
      </c>
      <c r="BH93" s="12" t="s">
        <v>36</v>
      </c>
      <c r="BI93" s="12" t="s">
        <v>36</v>
      </c>
      <c r="BJ93" s="12" t="s">
        <v>36</v>
      </c>
      <c r="BK93" s="12" t="s">
        <v>36</v>
      </c>
      <c r="BL93" s="12" t="s">
        <v>36</v>
      </c>
      <c r="BM93" s="12" t="s">
        <v>36</v>
      </c>
      <c r="BN93" s="12" t="s">
        <v>36</v>
      </c>
      <c r="BO93" s="12" t="s">
        <v>36</v>
      </c>
      <c r="BP93" s="12" t="s">
        <v>36</v>
      </c>
      <c r="BQ93" s="12" t="s">
        <v>36</v>
      </c>
      <c r="BR93" s="12" t="s">
        <v>36</v>
      </c>
      <c r="BS93" s="12" t="s">
        <v>36</v>
      </c>
      <c r="BT93" s="12" t="s">
        <v>36</v>
      </c>
      <c r="BU93" s="12" t="s">
        <v>36</v>
      </c>
      <c r="BV93" s="12" t="s">
        <v>36</v>
      </c>
      <c r="BW93" s="12" t="s">
        <v>36</v>
      </c>
      <c r="BX93" s="12" t="s">
        <v>36</v>
      </c>
      <c r="BY93" s="12" t="s">
        <v>36</v>
      </c>
      <c r="BZ93" s="12" t="s">
        <v>36</v>
      </c>
      <c r="CA93" s="12" t="s">
        <v>36</v>
      </c>
      <c r="CB93" s="12" t="s">
        <v>36</v>
      </c>
    </row>
    <row r="94" spans="2:80" x14ac:dyDescent="0.35">
      <c r="B94" s="17" t="s">
        <v>175</v>
      </c>
      <c r="L94" s="17" t="s">
        <v>182</v>
      </c>
      <c r="Q94" s="12" t="s">
        <v>36</v>
      </c>
      <c r="R94" s="12" t="s">
        <v>36</v>
      </c>
      <c r="S94" s="12" t="s">
        <v>36</v>
      </c>
      <c r="T94" s="12" t="s">
        <v>36</v>
      </c>
      <c r="U94" s="12" t="s">
        <v>36</v>
      </c>
      <c r="V94" s="12" t="s">
        <v>36</v>
      </c>
      <c r="W94" s="12" t="s">
        <v>36</v>
      </c>
      <c r="X94" s="12" t="s">
        <v>36</v>
      </c>
      <c r="Y94" s="12" t="s">
        <v>36</v>
      </c>
      <c r="Z94" s="12" t="s">
        <v>36</v>
      </c>
      <c r="AA94" s="12" t="s">
        <v>36</v>
      </c>
      <c r="AB94" s="12">
        <v>425.827</v>
      </c>
      <c r="AC94" s="12">
        <v>640.03300000000002</v>
      </c>
      <c r="AD94" s="12">
        <v>622.255</v>
      </c>
      <c r="AE94" s="12">
        <v>597.79600000000005</v>
      </c>
      <c r="AF94" s="12">
        <v>597.85599999999999</v>
      </c>
      <c r="AG94" s="12">
        <v>571.25400000000002</v>
      </c>
      <c r="AH94" s="12">
        <v>550.67200000000003</v>
      </c>
      <c r="AI94" s="12">
        <v>479.553</v>
      </c>
      <c r="AJ94" s="12">
        <v>540.20699999999999</v>
      </c>
      <c r="AK94" s="12">
        <v>480.06099999999998</v>
      </c>
      <c r="AL94" s="12">
        <v>469.09399999999999</v>
      </c>
      <c r="AM94" s="12">
        <v>368.44299999999998</v>
      </c>
      <c r="AN94" s="12">
        <v>479.923</v>
      </c>
      <c r="AO94" s="12">
        <v>412.01299999999998</v>
      </c>
      <c r="AP94" s="12">
        <v>403.45</v>
      </c>
      <c r="AQ94" s="12">
        <v>248.012</v>
      </c>
      <c r="AR94" s="12">
        <v>181.131</v>
      </c>
      <c r="AS94" s="12">
        <v>293.24700000000001</v>
      </c>
      <c r="AT94" s="12">
        <v>273.86099999999999</v>
      </c>
      <c r="AU94" s="12">
        <v>216</v>
      </c>
      <c r="AV94" s="12">
        <v>280</v>
      </c>
      <c r="AW94" s="12">
        <v>224</v>
      </c>
      <c r="AX94" s="12">
        <v>212.96</v>
      </c>
      <c r="AY94" s="12">
        <v>167.52199999999999</v>
      </c>
      <c r="AZ94" s="12">
        <v>220.21799999999999</v>
      </c>
      <c r="BA94" s="12">
        <v>185.41300000000001</v>
      </c>
      <c r="BB94" s="12">
        <v>179.845</v>
      </c>
      <c r="BC94" s="12">
        <v>607.61199999999997</v>
      </c>
      <c r="BD94" s="12">
        <v>640.72799999999995</v>
      </c>
      <c r="BE94" s="12">
        <v>567.57399999999996</v>
      </c>
      <c r="BF94" s="12">
        <v>512.947</v>
      </c>
      <c r="BG94" s="12">
        <v>501.81900000000002</v>
      </c>
      <c r="BH94" s="12" t="s">
        <v>416</v>
      </c>
      <c r="BI94" s="12" t="s">
        <v>416</v>
      </c>
      <c r="BJ94" s="12" t="s">
        <v>416</v>
      </c>
      <c r="BK94" s="12" t="s">
        <v>416</v>
      </c>
      <c r="BL94" s="12" t="s">
        <v>416</v>
      </c>
      <c r="BM94" s="12" t="s">
        <v>416</v>
      </c>
      <c r="BN94" s="12" t="s">
        <v>416</v>
      </c>
      <c r="BO94" s="12" t="s">
        <v>36</v>
      </c>
      <c r="BP94" s="12" t="s">
        <v>416</v>
      </c>
      <c r="BQ94" s="12"/>
      <c r="BR94" s="12" t="s">
        <v>416</v>
      </c>
      <c r="BS94" s="12" t="s">
        <v>416</v>
      </c>
      <c r="BT94" s="12" t="s">
        <v>416</v>
      </c>
      <c r="BU94" s="12" t="s">
        <v>416</v>
      </c>
      <c r="BV94" s="12" t="s">
        <v>416</v>
      </c>
      <c r="BW94" s="12" t="s">
        <v>416</v>
      </c>
      <c r="BX94" s="12" t="s">
        <v>416</v>
      </c>
      <c r="BY94" s="12" t="s">
        <v>416</v>
      </c>
      <c r="BZ94" s="12" t="s">
        <v>36</v>
      </c>
      <c r="CA94" s="12" t="s">
        <v>36</v>
      </c>
      <c r="CB94" s="12" t="s">
        <v>36</v>
      </c>
    </row>
    <row r="95" spans="2:80" x14ac:dyDescent="0.35">
      <c r="B95" s="7" t="s">
        <v>183</v>
      </c>
      <c r="C95" s="6"/>
      <c r="D95" s="6"/>
      <c r="E95" s="6"/>
      <c r="F95" s="6"/>
      <c r="G95" s="6"/>
      <c r="H95" s="6"/>
      <c r="I95" s="6"/>
      <c r="J95" s="6"/>
      <c r="K95" s="6"/>
      <c r="L95" s="8" t="s">
        <v>184</v>
      </c>
      <c r="M95" s="6"/>
      <c r="N95" s="6"/>
      <c r="O95" s="6"/>
      <c r="P95" s="6"/>
      <c r="Q95" s="14">
        <f t="shared" ref="Q95:V95" si="14">SUM(Q83:Q94)</f>
        <v>-23167.113999999998</v>
      </c>
      <c r="R95" s="14">
        <f t="shared" si="14"/>
        <v>-22029.004000000001</v>
      </c>
      <c r="S95" s="14">
        <f t="shared" si="14"/>
        <v>-20415.302</v>
      </c>
      <c r="T95" s="14">
        <f t="shared" si="14"/>
        <v>-21040.742999999999</v>
      </c>
      <c r="U95" s="14">
        <f t="shared" si="14"/>
        <v>-21358.815000000002</v>
      </c>
      <c r="V95" s="14">
        <f t="shared" si="14"/>
        <v>-21723.442999999999</v>
      </c>
      <c r="W95" s="14">
        <f t="shared" ref="W95:CB95" si="15">SUM(W83:W94)</f>
        <v>-19575.982999999997</v>
      </c>
      <c r="X95" s="14">
        <f t="shared" si="15"/>
        <v>-18127.117000000002</v>
      </c>
      <c r="Y95" s="14">
        <f t="shared" si="15"/>
        <v>-21053.651999999998</v>
      </c>
      <c r="Z95" s="14">
        <f t="shared" si="15"/>
        <v>-18268.025999999998</v>
      </c>
      <c r="AA95" s="14">
        <f t="shared" si="15"/>
        <v>-15745.779999999999</v>
      </c>
      <c r="AB95" s="14">
        <f t="shared" si="15"/>
        <v>-16408.22</v>
      </c>
      <c r="AC95" s="14">
        <f t="shared" si="15"/>
        <v>-13767.058999999999</v>
      </c>
      <c r="AD95" s="14">
        <f t="shared" si="15"/>
        <v>-14136.946000000002</v>
      </c>
      <c r="AE95" s="14">
        <f t="shared" si="15"/>
        <v>-12404.852999999999</v>
      </c>
      <c r="AF95" s="14">
        <f t="shared" si="15"/>
        <v>-10439.445</v>
      </c>
      <c r="AG95" s="14">
        <f t="shared" si="15"/>
        <v>-7105.1170000000011</v>
      </c>
      <c r="AH95" s="14">
        <f t="shared" si="15"/>
        <v>-7586.3469999999998</v>
      </c>
      <c r="AI95" s="14">
        <f t="shared" si="15"/>
        <v>-6997.5120000000006</v>
      </c>
      <c r="AJ95" s="14">
        <f t="shared" si="15"/>
        <v>-6651.5759999999991</v>
      </c>
      <c r="AK95" s="14">
        <f t="shared" si="15"/>
        <v>-6941.6849999999995</v>
      </c>
      <c r="AL95" s="14">
        <f t="shared" si="15"/>
        <v>-4345.28</v>
      </c>
      <c r="AM95" s="14">
        <f t="shared" si="15"/>
        <v>-4291.2659999999987</v>
      </c>
      <c r="AN95" s="14">
        <f t="shared" si="15"/>
        <v>-2859.3730000000005</v>
      </c>
      <c r="AO95" s="14">
        <f t="shared" si="15"/>
        <v>-3088.5209999999997</v>
      </c>
      <c r="AP95" s="14">
        <f t="shared" si="15"/>
        <v>-3135.3280000000009</v>
      </c>
      <c r="AQ95" s="14">
        <f t="shared" si="15"/>
        <v>-3628.636</v>
      </c>
      <c r="AR95" s="14">
        <f t="shared" si="15"/>
        <v>-3286.8779999999997</v>
      </c>
      <c r="AS95" s="14">
        <f t="shared" si="15"/>
        <v>-3356.3009999999999</v>
      </c>
      <c r="AT95" s="14">
        <f t="shared" si="15"/>
        <v>-3235.5660000000003</v>
      </c>
      <c r="AU95" s="14">
        <f t="shared" si="15"/>
        <v>-3387</v>
      </c>
      <c r="AV95" s="14">
        <f t="shared" si="15"/>
        <v>-3572</v>
      </c>
      <c r="AW95" s="14">
        <f t="shared" si="15"/>
        <v>-4323</v>
      </c>
      <c r="AX95" s="14">
        <f t="shared" si="15"/>
        <v>-3188.3869999999997</v>
      </c>
      <c r="AY95" s="14">
        <f t="shared" si="15"/>
        <v>-1445.0630000000006</v>
      </c>
      <c r="AZ95" s="14">
        <f t="shared" si="15"/>
        <v>-1037.4879999999996</v>
      </c>
      <c r="BA95" s="14">
        <f t="shared" si="15"/>
        <v>-282.02500000000009</v>
      </c>
      <c r="BB95" s="14">
        <f t="shared" si="15"/>
        <v>645.70299999999975</v>
      </c>
      <c r="BC95" s="14">
        <f t="shared" si="15"/>
        <v>1092.7219999999998</v>
      </c>
      <c r="BD95" s="14">
        <f t="shared" si="15"/>
        <v>1206.3100000000004</v>
      </c>
      <c r="BE95" s="14">
        <f t="shared" si="15"/>
        <v>1869.4260000000004</v>
      </c>
      <c r="BF95" s="14">
        <f t="shared" si="15"/>
        <v>1147.3180000000002</v>
      </c>
      <c r="BG95" s="14">
        <f t="shared" si="15"/>
        <v>1358.645</v>
      </c>
      <c r="BH95" s="14">
        <f t="shared" si="15"/>
        <v>671.15000000000009</v>
      </c>
      <c r="BI95" s="14">
        <f t="shared" si="15"/>
        <v>732.82799999999952</v>
      </c>
      <c r="BJ95" s="14">
        <f t="shared" si="15"/>
        <v>1175.4829999999997</v>
      </c>
      <c r="BK95" s="14">
        <f>SUM(BK83:BK94)</f>
        <v>1486.9159999999999</v>
      </c>
      <c r="BL95" s="14">
        <f t="shared" si="15"/>
        <v>2227.5219999999999</v>
      </c>
      <c r="BM95" s="14">
        <f t="shared" si="15"/>
        <v>2205.9110000000001</v>
      </c>
      <c r="BN95" s="14">
        <f t="shared" si="15"/>
        <v>1997.3709999999996</v>
      </c>
      <c r="BO95" s="14">
        <f>SUM(BO83:BO94)</f>
        <v>2604.6589999999997</v>
      </c>
      <c r="BP95" s="14">
        <f t="shared" si="15"/>
        <v>2984.9349999999999</v>
      </c>
      <c r="BQ95" s="14">
        <f t="shared" si="15"/>
        <v>2929.1689999999999</v>
      </c>
      <c r="BR95" s="14">
        <f t="shared" si="15"/>
        <v>2835.3259999999996</v>
      </c>
      <c r="BS95" s="14">
        <f t="shared" si="15"/>
        <v>2713.9199999999996</v>
      </c>
      <c r="BT95" s="14">
        <f t="shared" si="15"/>
        <v>2637.962</v>
      </c>
      <c r="BU95" s="14">
        <f t="shared" si="15"/>
        <v>2609.9859999999999</v>
      </c>
      <c r="BV95" s="14">
        <f t="shared" si="15"/>
        <v>1787.0429999999997</v>
      </c>
      <c r="BW95" s="14">
        <f t="shared" si="15"/>
        <v>1703.4419999999998</v>
      </c>
      <c r="BX95" s="14">
        <f t="shared" si="15"/>
        <v>1222.2359999999999</v>
      </c>
      <c r="BY95" s="14">
        <f t="shared" si="15"/>
        <v>1071.6079999999999</v>
      </c>
      <c r="BZ95" s="14">
        <f t="shared" si="15"/>
        <v>1567.3819999999998</v>
      </c>
      <c r="CA95" s="14">
        <f t="shared" si="15"/>
        <v>2011.6569999999997</v>
      </c>
      <c r="CB95" s="14">
        <f t="shared" si="15"/>
        <v>2279.9609999999998</v>
      </c>
    </row>
  </sheetData>
  <phoneticPr fontId="6" type="noConversion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0387-C1AB-4D8E-AD1D-88DE9EB2BE3D}">
  <sheetPr>
    <tabColor rgb="FFFF5A00"/>
  </sheetPr>
  <dimension ref="A4:CB131"/>
  <sheetViews>
    <sheetView showGridLines="0" zoomScale="80" zoomScaleNormal="80" workbookViewId="0">
      <pane xSplit="16" ySplit="8" topLeftCell="Q9" activePane="bottomRight" state="frozen"/>
      <selection activeCell="U39" sqref="U39"/>
      <selection pane="topRight" activeCell="U39" sqref="U39"/>
      <selection pane="bottomLeft" activeCell="U39" sqref="U39"/>
      <selection pane="bottomRight" activeCell="A8" sqref="A8"/>
    </sheetView>
  </sheetViews>
  <sheetFormatPr defaultColWidth="9.1796875" defaultRowHeight="14.5" x14ac:dyDescent="0.35"/>
  <cols>
    <col min="1" max="1" width="2.7265625" customWidth="1"/>
    <col min="2" max="2" width="11.453125" bestFit="1" customWidth="1"/>
    <col min="3" max="3" width="15.1796875" customWidth="1"/>
    <col min="4" max="10" width="2.54296875" customWidth="1"/>
    <col min="11" max="11" width="10.36328125" customWidth="1"/>
    <col min="17" max="62" width="13.54296875" customWidth="1"/>
    <col min="63" max="63" width="13.54296875" style="63" customWidth="1"/>
    <col min="64" max="64" width="13.54296875" customWidth="1"/>
    <col min="65" max="65" width="13.54296875" style="63" customWidth="1"/>
    <col min="66" max="66" width="13.54296875" customWidth="1"/>
    <col min="67" max="67" width="13.54296875" style="64" customWidth="1"/>
    <col min="68" max="80" width="13.54296875" customWidth="1"/>
  </cols>
  <sheetData>
    <row r="4" spans="2:80" x14ac:dyDescent="0.35">
      <c r="L4" s="1"/>
    </row>
    <row r="8" spans="2:80" x14ac:dyDescent="0.35">
      <c r="B8" s="5" t="s">
        <v>442</v>
      </c>
      <c r="L8" s="4" t="s">
        <v>443</v>
      </c>
      <c r="Q8" s="9" t="s">
        <v>441</v>
      </c>
      <c r="R8" s="9" t="s">
        <v>440</v>
      </c>
      <c r="S8" s="9" t="s">
        <v>439</v>
      </c>
      <c r="T8" s="9" t="s">
        <v>438</v>
      </c>
      <c r="U8" s="9" t="s">
        <v>435</v>
      </c>
      <c r="V8" s="9" t="s">
        <v>64</v>
      </c>
      <c r="W8" s="9" t="s">
        <v>315</v>
      </c>
      <c r="X8" s="9" t="s">
        <v>319</v>
      </c>
      <c r="Y8" s="9" t="s">
        <v>320</v>
      </c>
      <c r="Z8" s="9" t="s">
        <v>321</v>
      </c>
      <c r="AA8" s="9" t="s">
        <v>322</v>
      </c>
      <c r="AB8" s="9" t="s">
        <v>323</v>
      </c>
      <c r="AC8" s="9" t="s">
        <v>324</v>
      </c>
      <c r="AD8" s="9" t="s">
        <v>325</v>
      </c>
      <c r="AE8" s="9" t="s">
        <v>326</v>
      </c>
      <c r="AF8" s="9" t="s">
        <v>327</v>
      </c>
      <c r="AG8" s="9" t="s">
        <v>328</v>
      </c>
      <c r="AH8" s="9" t="s">
        <v>329</v>
      </c>
      <c r="AI8" s="9" t="s">
        <v>330</v>
      </c>
      <c r="AJ8" s="9" t="s">
        <v>331</v>
      </c>
      <c r="AK8" s="9" t="s">
        <v>332</v>
      </c>
      <c r="AL8" s="9" t="s">
        <v>333</v>
      </c>
      <c r="AM8" s="9" t="s">
        <v>334</v>
      </c>
      <c r="AN8" s="9" t="s">
        <v>335</v>
      </c>
      <c r="AO8" s="9" t="s">
        <v>336</v>
      </c>
      <c r="AP8" s="9" t="s">
        <v>337</v>
      </c>
      <c r="AQ8" s="9" t="s">
        <v>338</v>
      </c>
      <c r="AR8" s="9" t="s">
        <v>339</v>
      </c>
      <c r="AS8" s="9" t="s">
        <v>340</v>
      </c>
      <c r="AT8" s="9" t="s">
        <v>341</v>
      </c>
      <c r="AU8" s="9" t="s">
        <v>342</v>
      </c>
      <c r="AV8" s="9" t="s">
        <v>343</v>
      </c>
      <c r="AW8" s="9" t="s">
        <v>344</v>
      </c>
      <c r="AX8" s="9" t="s">
        <v>345</v>
      </c>
      <c r="AY8" s="9" t="s">
        <v>346</v>
      </c>
      <c r="AZ8" s="9" t="s">
        <v>347</v>
      </c>
      <c r="BA8" s="9" t="s">
        <v>348</v>
      </c>
      <c r="BB8" s="9" t="s">
        <v>349</v>
      </c>
      <c r="BC8" s="9" t="s">
        <v>350</v>
      </c>
      <c r="BD8" s="9" t="s">
        <v>351</v>
      </c>
      <c r="BE8" s="9" t="s">
        <v>352</v>
      </c>
      <c r="BF8" s="9" t="s">
        <v>353</v>
      </c>
      <c r="BG8" s="9" t="s">
        <v>354</v>
      </c>
      <c r="BH8" s="9" t="s">
        <v>355</v>
      </c>
      <c r="BI8" s="9" t="s">
        <v>356</v>
      </c>
      <c r="BJ8" s="9" t="s">
        <v>357</v>
      </c>
      <c r="BK8" s="65" t="s">
        <v>358</v>
      </c>
      <c r="BL8" s="9" t="s">
        <v>359</v>
      </c>
      <c r="BM8" s="65" t="s">
        <v>360</v>
      </c>
      <c r="BN8" s="9" t="s">
        <v>361</v>
      </c>
      <c r="BO8" s="65" t="s">
        <v>362</v>
      </c>
      <c r="BP8" s="9" t="s">
        <v>363</v>
      </c>
      <c r="BQ8" s="9" t="s">
        <v>364</v>
      </c>
      <c r="BR8" s="9" t="s">
        <v>365</v>
      </c>
      <c r="BS8" s="9" t="s">
        <v>366</v>
      </c>
      <c r="BT8" s="9" t="s">
        <v>367</v>
      </c>
      <c r="BU8" s="9" t="s">
        <v>368</v>
      </c>
      <c r="BV8" s="9" t="s">
        <v>369</v>
      </c>
      <c r="BW8" s="9" t="s">
        <v>370</v>
      </c>
      <c r="BX8" s="9" t="s">
        <v>371</v>
      </c>
      <c r="BY8" s="9" t="s">
        <v>372</v>
      </c>
      <c r="BZ8" s="9" t="s">
        <v>373</v>
      </c>
      <c r="CA8" s="9" t="s">
        <v>374</v>
      </c>
      <c r="CB8" s="9" t="s">
        <v>375</v>
      </c>
    </row>
    <row r="9" spans="2:80" s="50" customFormat="1" x14ac:dyDescent="0.35">
      <c r="B9" s="41" t="s">
        <v>444</v>
      </c>
      <c r="C9" s="92"/>
      <c r="D9" s="92"/>
      <c r="E9" s="92"/>
      <c r="F9" s="92"/>
      <c r="G9" s="92"/>
      <c r="H9" s="92"/>
      <c r="I9" s="92"/>
      <c r="J9" s="92"/>
      <c r="K9" s="92"/>
      <c r="L9" s="41" t="s">
        <v>445</v>
      </c>
      <c r="M9" s="92"/>
      <c r="N9" s="41"/>
      <c r="O9" s="92"/>
      <c r="P9" s="92"/>
      <c r="Q9" s="93">
        <v>-1097706</v>
      </c>
      <c r="R9" s="93">
        <v>-1300367</v>
      </c>
      <c r="S9" s="93">
        <v>556289</v>
      </c>
      <c r="T9" s="93">
        <v>619525</v>
      </c>
      <c r="U9" s="93">
        <v>230910</v>
      </c>
      <c r="V9" s="93">
        <v>-1548869</v>
      </c>
      <c r="W9" s="93">
        <v>-2851099</v>
      </c>
      <c r="X9" s="93">
        <v>2607585</v>
      </c>
      <c r="Y9" s="93">
        <v>-2809322</v>
      </c>
      <c r="Z9" s="93">
        <v>-2526726</v>
      </c>
      <c r="AA9" s="93">
        <v>658035</v>
      </c>
      <c r="AB9" s="93">
        <v>-2505791</v>
      </c>
      <c r="AC9" s="93">
        <v>59364</v>
      </c>
      <c r="AD9" s="93">
        <v>-1695925</v>
      </c>
      <c r="AE9" s="93">
        <v>-1997081</v>
      </c>
      <c r="AF9" s="93">
        <v>-2261609</v>
      </c>
      <c r="AG9" s="93">
        <v>436076</v>
      </c>
      <c r="AH9" s="93">
        <v>-171120</v>
      </c>
      <c r="AI9" s="93">
        <v>-85618</v>
      </c>
      <c r="AJ9" s="93">
        <v>35206</v>
      </c>
      <c r="AK9" s="93">
        <v>-779724</v>
      </c>
      <c r="AL9" s="93">
        <v>-433090</v>
      </c>
      <c r="AM9" s="93">
        <v>-1051116</v>
      </c>
      <c r="AN9" s="93">
        <v>220837</v>
      </c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</row>
    <row r="10" spans="2:80" x14ac:dyDescent="0.35">
      <c r="B10" s="3" t="s">
        <v>446</v>
      </c>
      <c r="C10" s="3"/>
      <c r="D10" s="3"/>
      <c r="E10" s="3"/>
      <c r="F10" s="3"/>
      <c r="G10" s="3"/>
      <c r="H10" s="3"/>
      <c r="I10" s="3"/>
      <c r="J10" s="3"/>
      <c r="K10" s="3"/>
      <c r="L10" s="3" t="s">
        <v>447</v>
      </c>
      <c r="M10" s="3"/>
      <c r="N10" s="3"/>
      <c r="O10" s="3"/>
      <c r="P10" s="3"/>
      <c r="Q10" s="12">
        <v>241369</v>
      </c>
      <c r="R10" s="12">
        <v>228339</v>
      </c>
      <c r="S10" s="12">
        <v>223245</v>
      </c>
      <c r="T10" s="12">
        <v>225703</v>
      </c>
      <c r="U10" s="12">
        <v>278879</v>
      </c>
      <c r="V10" s="12">
        <v>279357</v>
      </c>
      <c r="W10" s="12">
        <v>275508</v>
      </c>
      <c r="X10" s="12">
        <v>251885</v>
      </c>
      <c r="Y10" s="12">
        <v>228445</v>
      </c>
      <c r="Z10" s="12">
        <v>164539</v>
      </c>
      <c r="AA10" s="12">
        <v>140197</v>
      </c>
      <c r="AB10" s="12" t="s">
        <v>36</v>
      </c>
      <c r="AC10" s="12" t="s">
        <v>36</v>
      </c>
      <c r="AD10" s="12" t="s">
        <v>448</v>
      </c>
      <c r="AE10" s="12">
        <v>224113</v>
      </c>
      <c r="AF10" s="12" t="s">
        <v>36</v>
      </c>
      <c r="AG10" s="12" t="s">
        <v>36</v>
      </c>
      <c r="AH10" s="12" t="s">
        <v>36</v>
      </c>
      <c r="AI10" s="12" t="s">
        <v>36</v>
      </c>
      <c r="AJ10" s="12" t="s">
        <v>36</v>
      </c>
      <c r="AK10" s="12" t="s">
        <v>449</v>
      </c>
      <c r="AL10" s="12" t="s">
        <v>36</v>
      </c>
      <c r="AM10" s="12" t="s">
        <v>36</v>
      </c>
      <c r="AN10" s="12" t="s">
        <v>36</v>
      </c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</row>
    <row r="11" spans="2:80" x14ac:dyDescent="0.35">
      <c r="B11" s="3" t="s">
        <v>450</v>
      </c>
      <c r="C11" s="3"/>
      <c r="D11" s="3"/>
      <c r="E11" s="3"/>
      <c r="F11" s="3"/>
      <c r="G11" s="3"/>
      <c r="H11" s="3"/>
      <c r="I11" s="3"/>
      <c r="J11" s="3"/>
      <c r="K11" s="3"/>
      <c r="L11" s="3" t="s">
        <v>451</v>
      </c>
      <c r="M11" s="3"/>
      <c r="N11" s="3"/>
      <c r="O11" s="3"/>
      <c r="P11" s="3"/>
      <c r="Q11" s="12">
        <v>194078</v>
      </c>
      <c r="R11" s="12">
        <v>196656</v>
      </c>
      <c r="S11" s="12">
        <v>186824</v>
      </c>
      <c r="T11" s="12">
        <v>171045</v>
      </c>
      <c r="U11" s="12">
        <v>182942</v>
      </c>
      <c r="V11" s="12">
        <v>154158</v>
      </c>
      <c r="W11" s="12">
        <v>151741</v>
      </c>
      <c r="X11" s="12">
        <v>145664</v>
      </c>
      <c r="Y11" s="12">
        <v>153715</v>
      </c>
      <c r="Z11" s="12">
        <v>154476</v>
      </c>
      <c r="AA11" s="12">
        <v>158142</v>
      </c>
      <c r="AB11" s="12">
        <v>336299</v>
      </c>
      <c r="AC11" s="12">
        <v>400762</v>
      </c>
      <c r="AD11" s="12">
        <v>451209</v>
      </c>
      <c r="AE11" s="12">
        <v>266432</v>
      </c>
      <c r="AF11" s="12">
        <v>528036</v>
      </c>
      <c r="AG11" s="12">
        <v>458544</v>
      </c>
      <c r="AH11" s="12">
        <v>448635</v>
      </c>
      <c r="AI11" s="12">
        <v>820803</v>
      </c>
      <c r="AJ11" s="12">
        <v>405577</v>
      </c>
      <c r="AK11" s="12">
        <v>668516</v>
      </c>
      <c r="AL11" s="12">
        <v>306682</v>
      </c>
      <c r="AM11" s="12">
        <v>315648</v>
      </c>
      <c r="AN11" s="12">
        <v>150568</v>
      </c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</row>
    <row r="12" spans="2:80" x14ac:dyDescent="0.35">
      <c r="B12" s="3" t="s">
        <v>452</v>
      </c>
      <c r="C12" s="3"/>
      <c r="D12" s="3"/>
      <c r="E12" s="3"/>
      <c r="F12" s="3"/>
      <c r="G12" s="3"/>
      <c r="H12" s="3"/>
      <c r="I12" s="3"/>
      <c r="J12" s="3"/>
      <c r="K12" s="3"/>
      <c r="L12" s="3" t="s">
        <v>453</v>
      </c>
      <c r="M12" s="3"/>
      <c r="N12" s="3"/>
      <c r="O12" s="3"/>
      <c r="P12" s="3"/>
      <c r="Q12" s="12">
        <v>-434</v>
      </c>
      <c r="R12" s="12">
        <v>-471</v>
      </c>
      <c r="S12" s="12">
        <v>-3975</v>
      </c>
      <c r="T12" s="12">
        <v>1494</v>
      </c>
      <c r="U12" s="12">
        <v>3825</v>
      </c>
      <c r="V12" s="12">
        <v>178</v>
      </c>
      <c r="W12" s="12">
        <v>259</v>
      </c>
      <c r="X12" s="12">
        <v>-994</v>
      </c>
      <c r="Y12" s="12">
        <v>1068</v>
      </c>
      <c r="Z12" s="12">
        <v>1246</v>
      </c>
      <c r="AA12" s="12">
        <v>-266</v>
      </c>
      <c r="AB12" s="12">
        <v>-815</v>
      </c>
      <c r="AC12" s="12">
        <v>497</v>
      </c>
      <c r="AD12" s="12">
        <v>-842</v>
      </c>
      <c r="AE12" s="12">
        <v>-1078</v>
      </c>
      <c r="AF12" s="12">
        <v>2518</v>
      </c>
      <c r="AG12" s="12">
        <v>4663</v>
      </c>
      <c r="AH12" s="12">
        <v>7863</v>
      </c>
      <c r="AI12" s="12">
        <v>14965</v>
      </c>
      <c r="AJ12" s="12">
        <v>-6986</v>
      </c>
      <c r="AK12" s="12">
        <v>-9789</v>
      </c>
      <c r="AL12" s="12">
        <v>2695</v>
      </c>
      <c r="AM12" s="12">
        <v>-5002</v>
      </c>
      <c r="AN12" s="12">
        <v>-988</v>
      </c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</row>
    <row r="13" spans="2:80" x14ac:dyDescent="0.35">
      <c r="B13" s="3" t="s">
        <v>454</v>
      </c>
      <c r="C13" s="3"/>
      <c r="D13" s="3"/>
      <c r="E13" s="3"/>
      <c r="F13" s="3"/>
      <c r="G13" s="3"/>
      <c r="H13" s="3"/>
      <c r="I13" s="3"/>
      <c r="J13" s="3"/>
      <c r="K13" s="3"/>
      <c r="L13" s="3" t="s">
        <v>455</v>
      </c>
      <c r="M13" s="3"/>
      <c r="N13" s="3"/>
      <c r="O13" s="3"/>
      <c r="P13" s="3"/>
      <c r="Q13" s="12">
        <v>105</v>
      </c>
      <c r="R13" s="12">
        <v>142</v>
      </c>
      <c r="S13" s="12">
        <v>277</v>
      </c>
      <c r="T13" s="12">
        <v>73</v>
      </c>
      <c r="U13" s="12">
        <v>4301</v>
      </c>
      <c r="V13" s="12">
        <v>149</v>
      </c>
      <c r="W13" s="12">
        <v>146</v>
      </c>
      <c r="X13" s="12">
        <v>280</v>
      </c>
      <c r="Y13" s="12">
        <v>630</v>
      </c>
      <c r="Z13" s="12">
        <v>3</v>
      </c>
      <c r="AA13" s="12">
        <v>4</v>
      </c>
      <c r="AB13" s="12">
        <v>50</v>
      </c>
      <c r="AC13" s="12">
        <v>94</v>
      </c>
      <c r="AD13" s="12">
        <v>535</v>
      </c>
      <c r="AE13" s="12">
        <v>28</v>
      </c>
      <c r="AF13" s="12">
        <v>45</v>
      </c>
      <c r="AG13" s="12">
        <v>2136</v>
      </c>
      <c r="AH13" s="12">
        <v>1</v>
      </c>
      <c r="AI13" s="12">
        <v>31</v>
      </c>
      <c r="AJ13" s="12">
        <v>22</v>
      </c>
      <c r="AK13" s="12">
        <v>5023</v>
      </c>
      <c r="AL13" s="12">
        <v>34</v>
      </c>
      <c r="AM13" s="12">
        <v>4906</v>
      </c>
      <c r="AN13" s="12">
        <v>1512</v>
      </c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</row>
    <row r="14" spans="2:80" x14ac:dyDescent="0.35">
      <c r="B14" s="3" t="s">
        <v>456</v>
      </c>
      <c r="C14" s="3"/>
      <c r="D14" s="3"/>
      <c r="E14" s="3"/>
      <c r="F14" s="3"/>
      <c r="G14" s="3"/>
      <c r="H14" s="3"/>
      <c r="I14" s="3"/>
      <c r="J14" s="3"/>
      <c r="K14" s="3"/>
      <c r="L14" s="3" t="s">
        <v>457</v>
      </c>
      <c r="M14" s="3"/>
      <c r="N14" s="3"/>
      <c r="O14" s="3"/>
      <c r="P14" s="3"/>
      <c r="Q14" s="12" t="s">
        <v>36</v>
      </c>
      <c r="R14" s="12" t="s">
        <v>36</v>
      </c>
      <c r="S14" s="12" t="s">
        <v>458</v>
      </c>
      <c r="T14" s="12" t="s">
        <v>459</v>
      </c>
      <c r="U14" s="12">
        <v>-43289</v>
      </c>
      <c r="V14" s="12" t="s">
        <v>36</v>
      </c>
      <c r="W14" s="12" t="s">
        <v>460</v>
      </c>
      <c r="X14" s="12">
        <v>6284</v>
      </c>
      <c r="Y14" s="12">
        <v>-261344</v>
      </c>
      <c r="Z14" s="12" t="s">
        <v>449</v>
      </c>
      <c r="AA14" s="12" t="s">
        <v>36</v>
      </c>
      <c r="AB14" s="12" t="s">
        <v>36</v>
      </c>
      <c r="AC14" s="12" t="s">
        <v>36</v>
      </c>
      <c r="AD14" s="12" t="s">
        <v>449</v>
      </c>
      <c r="AE14" s="12" t="s">
        <v>36</v>
      </c>
      <c r="AF14" s="12" t="s">
        <v>36</v>
      </c>
      <c r="AG14" s="12" t="s">
        <v>36</v>
      </c>
      <c r="AH14" s="12" t="s">
        <v>36</v>
      </c>
      <c r="AI14" s="12" t="s">
        <v>36</v>
      </c>
      <c r="AJ14" s="12" t="s">
        <v>36</v>
      </c>
      <c r="AK14" s="12" t="s">
        <v>449</v>
      </c>
      <c r="AL14" s="12" t="s">
        <v>36</v>
      </c>
      <c r="AM14" s="12" t="s">
        <v>36</v>
      </c>
      <c r="AN14" s="12" t="s">
        <v>36</v>
      </c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</row>
    <row r="15" spans="2:80" x14ac:dyDescent="0.35">
      <c r="B15" s="3" t="s">
        <v>461</v>
      </c>
      <c r="C15" s="3"/>
      <c r="D15" s="3"/>
      <c r="E15" s="3"/>
      <c r="F15" s="3"/>
      <c r="G15" s="3"/>
      <c r="H15" s="3"/>
      <c r="I15" s="3"/>
      <c r="J15" s="3"/>
      <c r="K15" s="3"/>
      <c r="L15" s="3" t="s">
        <v>462</v>
      </c>
      <c r="M15" s="3"/>
      <c r="N15" s="3"/>
      <c r="O15" s="3"/>
      <c r="P15" s="3"/>
      <c r="Q15" s="12" t="s">
        <v>36</v>
      </c>
      <c r="R15" s="12" t="s">
        <v>36</v>
      </c>
      <c r="S15" s="12">
        <v>3488</v>
      </c>
      <c r="T15" s="12">
        <v>-3488</v>
      </c>
      <c r="U15" s="12">
        <v>-4</v>
      </c>
      <c r="V15" s="12">
        <v>-938</v>
      </c>
      <c r="W15" s="12">
        <v>-5</v>
      </c>
      <c r="X15" s="12">
        <v>-144</v>
      </c>
      <c r="Y15" s="12">
        <v>341</v>
      </c>
      <c r="Z15" s="12">
        <v>-65</v>
      </c>
      <c r="AA15" s="12" t="s">
        <v>36</v>
      </c>
      <c r="AB15" s="12">
        <v>-4640</v>
      </c>
      <c r="AC15" s="12">
        <v>31486</v>
      </c>
      <c r="AD15" s="12" t="s">
        <v>449</v>
      </c>
      <c r="AE15" s="12" t="s">
        <v>36</v>
      </c>
      <c r="AF15" s="12" t="s">
        <v>36</v>
      </c>
      <c r="AG15" s="12">
        <v>161228</v>
      </c>
      <c r="AH15" s="12" t="s">
        <v>36</v>
      </c>
      <c r="AI15" s="12" t="s">
        <v>36</v>
      </c>
      <c r="AJ15" s="12" t="s">
        <v>36</v>
      </c>
      <c r="AK15" s="12" t="s">
        <v>449</v>
      </c>
      <c r="AL15" s="12" t="s">
        <v>36</v>
      </c>
      <c r="AM15" s="12" t="s">
        <v>36</v>
      </c>
      <c r="AN15" s="12" t="s">
        <v>36</v>
      </c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</row>
    <row r="16" spans="2:80" x14ac:dyDescent="0.35">
      <c r="B16" s="3" t="s">
        <v>463</v>
      </c>
      <c r="C16" s="3"/>
      <c r="D16" s="3"/>
      <c r="E16" s="3"/>
      <c r="F16" s="3"/>
      <c r="G16" s="3"/>
      <c r="H16" s="3"/>
      <c r="I16" s="3"/>
      <c r="J16" s="3"/>
      <c r="K16" s="3"/>
      <c r="L16" s="3" t="s">
        <v>464</v>
      </c>
      <c r="M16" s="3"/>
      <c r="N16" s="3"/>
      <c r="O16" s="3"/>
      <c r="P16" s="3"/>
      <c r="Q16" s="12" t="s">
        <v>36</v>
      </c>
      <c r="R16" s="12" t="s">
        <v>36</v>
      </c>
      <c r="S16" s="12" t="s">
        <v>465</v>
      </c>
      <c r="T16" s="12" t="s">
        <v>466</v>
      </c>
      <c r="U16" s="12" t="s">
        <v>449</v>
      </c>
      <c r="V16" s="12" t="s">
        <v>36</v>
      </c>
      <c r="W16" s="12" t="s">
        <v>467</v>
      </c>
      <c r="X16" s="12" t="s">
        <v>466</v>
      </c>
      <c r="Y16" s="12" t="s">
        <v>449</v>
      </c>
      <c r="Z16" s="12" t="s">
        <v>449</v>
      </c>
      <c r="AA16" s="12" t="s">
        <v>36</v>
      </c>
      <c r="AB16" s="12" t="s">
        <v>36</v>
      </c>
      <c r="AC16" s="12" t="s">
        <v>36</v>
      </c>
      <c r="AD16" s="12" t="s">
        <v>449</v>
      </c>
      <c r="AE16" s="12" t="s">
        <v>36</v>
      </c>
      <c r="AF16" s="12" t="s">
        <v>36</v>
      </c>
      <c r="AG16" s="12" t="s">
        <v>36</v>
      </c>
      <c r="AH16" s="12" t="s">
        <v>36</v>
      </c>
      <c r="AI16" s="12">
        <v>10270</v>
      </c>
      <c r="AJ16" s="12">
        <v>2392</v>
      </c>
      <c r="AK16" s="12">
        <v>127618</v>
      </c>
      <c r="AL16" s="12" t="s">
        <v>36</v>
      </c>
      <c r="AM16" s="12" t="s">
        <v>36</v>
      </c>
      <c r="AN16" s="12">
        <v>15157</v>
      </c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</row>
    <row r="17" spans="2:80" x14ac:dyDescent="0.35">
      <c r="B17" s="3" t="s">
        <v>468</v>
      </c>
      <c r="C17" s="3"/>
      <c r="D17" s="3"/>
      <c r="E17" s="3"/>
      <c r="F17" s="3"/>
      <c r="G17" s="3"/>
      <c r="H17" s="3"/>
      <c r="I17" s="3"/>
      <c r="J17" s="3"/>
      <c r="K17" s="3"/>
      <c r="L17" s="3" t="s">
        <v>469</v>
      </c>
      <c r="M17" s="3"/>
      <c r="N17" s="3"/>
      <c r="O17" s="3"/>
      <c r="P17" s="3"/>
      <c r="Q17" s="12">
        <v>-34987</v>
      </c>
      <c r="R17" s="12">
        <v>44575</v>
      </c>
      <c r="S17" s="12">
        <v>47113</v>
      </c>
      <c r="T17" s="12">
        <v>49869</v>
      </c>
      <c r="U17" s="12">
        <v>86030</v>
      </c>
      <c r="V17" s="12">
        <v>58669</v>
      </c>
      <c r="W17" s="12">
        <v>9250</v>
      </c>
      <c r="X17" s="12">
        <v>85828</v>
      </c>
      <c r="Y17" s="12">
        <v>11843</v>
      </c>
      <c r="Z17" s="12">
        <v>17446</v>
      </c>
      <c r="AA17" s="12">
        <v>17659</v>
      </c>
      <c r="AB17" s="12">
        <v>18870</v>
      </c>
      <c r="AC17" s="12">
        <v>14890</v>
      </c>
      <c r="AD17" s="12">
        <v>21160</v>
      </c>
      <c r="AE17" s="12">
        <v>27443</v>
      </c>
      <c r="AF17" s="12" t="s">
        <v>36</v>
      </c>
      <c r="AG17" s="12">
        <v>10604</v>
      </c>
      <c r="AH17" s="12" t="s">
        <v>36</v>
      </c>
      <c r="AI17" s="12" t="s">
        <v>36</v>
      </c>
      <c r="AJ17" s="12" t="s">
        <v>36</v>
      </c>
      <c r="AK17" s="12" t="s">
        <v>449</v>
      </c>
      <c r="AL17" s="12" t="s">
        <v>36</v>
      </c>
      <c r="AM17" s="12" t="s">
        <v>36</v>
      </c>
      <c r="AN17" s="12" t="s">
        <v>36</v>
      </c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</row>
    <row r="18" spans="2:80" x14ac:dyDescent="0.35">
      <c r="B18" s="3" t="s">
        <v>116</v>
      </c>
      <c r="C18" s="3"/>
      <c r="D18" s="3"/>
      <c r="E18" s="3"/>
      <c r="F18" s="3"/>
      <c r="G18" s="3"/>
      <c r="H18" s="3"/>
      <c r="I18" s="3"/>
      <c r="J18" s="3"/>
      <c r="K18" s="3"/>
      <c r="L18" s="3" t="s">
        <v>470</v>
      </c>
      <c r="M18" s="3"/>
      <c r="N18" s="3"/>
      <c r="O18" s="3"/>
      <c r="P18" s="3"/>
      <c r="Q18" s="12">
        <v>237394</v>
      </c>
      <c r="R18" s="12">
        <v>24506</v>
      </c>
      <c r="S18" s="12">
        <v>-29217</v>
      </c>
      <c r="T18" s="12">
        <v>9478</v>
      </c>
      <c r="U18" s="12">
        <v>16567</v>
      </c>
      <c r="V18" s="12">
        <v>7972</v>
      </c>
      <c r="W18" s="12">
        <v>4513</v>
      </c>
      <c r="X18" s="12">
        <v>5444</v>
      </c>
      <c r="Y18" s="12">
        <v>-32061</v>
      </c>
      <c r="Z18" s="12">
        <v>-196240</v>
      </c>
      <c r="AA18" s="12">
        <v>-5122</v>
      </c>
      <c r="AB18" s="12">
        <v>-7862</v>
      </c>
      <c r="AC18" s="12">
        <v>5480</v>
      </c>
      <c r="AD18" s="12">
        <v>-33723</v>
      </c>
      <c r="AE18" s="12">
        <v>-8479</v>
      </c>
      <c r="AF18" s="12">
        <v>19143</v>
      </c>
      <c r="AG18" s="12">
        <v>71039</v>
      </c>
      <c r="AH18" s="12">
        <v>-55917</v>
      </c>
      <c r="AI18" s="12">
        <v>15864</v>
      </c>
      <c r="AJ18" s="12">
        <v>29861</v>
      </c>
      <c r="AK18" s="12">
        <v>244989</v>
      </c>
      <c r="AL18" s="12">
        <v>187448</v>
      </c>
      <c r="AM18" s="12">
        <v>27624</v>
      </c>
      <c r="AN18" s="12">
        <v>16299</v>
      </c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</row>
    <row r="19" spans="2:80" x14ac:dyDescent="0.35">
      <c r="B19" s="3" t="s">
        <v>471</v>
      </c>
      <c r="C19" s="3"/>
      <c r="D19" s="3"/>
      <c r="E19" s="3"/>
      <c r="F19" s="3"/>
      <c r="G19" s="3"/>
      <c r="H19" s="3"/>
      <c r="I19" s="3"/>
      <c r="J19" s="3"/>
      <c r="K19" s="3"/>
      <c r="L19" s="3" t="s">
        <v>472</v>
      </c>
      <c r="M19" s="3"/>
      <c r="N19" s="3"/>
      <c r="O19" s="3"/>
      <c r="P19" s="3"/>
      <c r="Q19" s="12" t="s">
        <v>36</v>
      </c>
      <c r="R19" s="12" t="s">
        <v>36</v>
      </c>
      <c r="S19" s="12" t="s">
        <v>465</v>
      </c>
      <c r="T19" s="12" t="s">
        <v>473</v>
      </c>
      <c r="U19" s="12" t="s">
        <v>449</v>
      </c>
      <c r="V19" s="12" t="s">
        <v>36</v>
      </c>
      <c r="W19" s="12" t="s">
        <v>465</v>
      </c>
      <c r="X19" s="12" t="s">
        <v>474</v>
      </c>
      <c r="Y19" s="12" t="s">
        <v>449</v>
      </c>
      <c r="Z19" s="12" t="s">
        <v>449</v>
      </c>
      <c r="AA19" s="12" t="s">
        <v>36</v>
      </c>
      <c r="AB19" s="12" t="s">
        <v>36</v>
      </c>
      <c r="AC19" s="12">
        <v>439</v>
      </c>
      <c r="AD19" s="12" t="s">
        <v>449</v>
      </c>
      <c r="AE19" s="12" t="s">
        <v>36</v>
      </c>
      <c r="AF19" s="12" t="s">
        <v>36</v>
      </c>
      <c r="AG19" s="12">
        <v>2</v>
      </c>
      <c r="AH19" s="12">
        <v>-2</v>
      </c>
      <c r="AI19" s="12">
        <v>-77</v>
      </c>
      <c r="AJ19" s="12">
        <v>-78</v>
      </c>
      <c r="AK19" s="12">
        <v>-387</v>
      </c>
      <c r="AL19" s="12">
        <v>-205</v>
      </c>
      <c r="AM19" s="12">
        <v>-155</v>
      </c>
      <c r="AN19" s="12">
        <v>19</v>
      </c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</row>
    <row r="20" spans="2:80" x14ac:dyDescent="0.35">
      <c r="B20" s="3" t="s">
        <v>475</v>
      </c>
      <c r="C20" s="3"/>
      <c r="D20" s="3"/>
      <c r="E20" s="3"/>
      <c r="F20" s="3"/>
      <c r="G20" s="3"/>
      <c r="H20" s="3"/>
      <c r="I20" s="3"/>
      <c r="J20" s="3"/>
      <c r="K20" s="3"/>
      <c r="L20" s="3" t="s">
        <v>476</v>
      </c>
      <c r="M20" s="3"/>
      <c r="N20" s="3"/>
      <c r="O20" s="3"/>
      <c r="P20" s="3"/>
      <c r="Q20" s="12">
        <v>-40284</v>
      </c>
      <c r="R20" s="12">
        <v>48296</v>
      </c>
      <c r="S20" s="12">
        <v>-12751</v>
      </c>
      <c r="T20" s="12">
        <v>12751</v>
      </c>
      <c r="U20" s="12">
        <v>24936</v>
      </c>
      <c r="V20" s="12">
        <v>38886</v>
      </c>
      <c r="W20" s="12">
        <v>3109</v>
      </c>
      <c r="X20" s="12">
        <v>1345</v>
      </c>
      <c r="Y20" s="12">
        <v>1386</v>
      </c>
      <c r="Z20" s="12">
        <v>912</v>
      </c>
      <c r="AA20" s="12">
        <v>1083</v>
      </c>
      <c r="AB20" s="12">
        <v>500</v>
      </c>
      <c r="AC20" s="12">
        <v>4977</v>
      </c>
      <c r="AD20" s="12">
        <v>58128</v>
      </c>
      <c r="AE20" s="12">
        <v>18011</v>
      </c>
      <c r="AF20" s="12">
        <v>15478</v>
      </c>
      <c r="AG20" s="12">
        <v>16294</v>
      </c>
      <c r="AH20" s="12">
        <v>101329</v>
      </c>
      <c r="AI20" s="12">
        <v>34394</v>
      </c>
      <c r="AJ20" s="12">
        <v>2196</v>
      </c>
      <c r="AK20" s="12">
        <v>90639</v>
      </c>
      <c r="AL20" s="12">
        <v>-2657</v>
      </c>
      <c r="AM20" s="12">
        <v>14895</v>
      </c>
      <c r="AN20" s="12">
        <v>2500</v>
      </c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</row>
    <row r="21" spans="2:80" x14ac:dyDescent="0.35">
      <c r="B21" s="3" t="s">
        <v>477</v>
      </c>
      <c r="C21" s="3"/>
      <c r="D21" s="3"/>
      <c r="E21" s="3"/>
      <c r="F21" s="3"/>
      <c r="G21" s="3"/>
      <c r="H21" s="3"/>
      <c r="I21" s="3"/>
      <c r="J21" s="3"/>
      <c r="K21" s="3"/>
      <c r="L21" s="3" t="s">
        <v>478</v>
      </c>
      <c r="M21" s="3"/>
      <c r="N21" s="3"/>
      <c r="O21" s="3"/>
      <c r="P21" s="3"/>
      <c r="Q21" s="12">
        <v>-313015</v>
      </c>
      <c r="R21" s="12">
        <v>-43236</v>
      </c>
      <c r="S21" s="12">
        <v>-72327</v>
      </c>
      <c r="T21" s="12" t="s">
        <v>479</v>
      </c>
      <c r="U21" s="12">
        <v>-7315</v>
      </c>
      <c r="V21" s="12">
        <v>-77562</v>
      </c>
      <c r="W21" s="12" t="s">
        <v>467</v>
      </c>
      <c r="X21" s="12">
        <v>-55491</v>
      </c>
      <c r="Y21" s="12">
        <v>-5913</v>
      </c>
      <c r="Z21" s="12" t="s">
        <v>36</v>
      </c>
      <c r="AA21" s="12" t="s">
        <v>36</v>
      </c>
      <c r="AB21" s="12" t="s">
        <v>36</v>
      </c>
      <c r="AC21" s="12">
        <v>-439351</v>
      </c>
      <c r="AD21" s="12" t="s">
        <v>449</v>
      </c>
      <c r="AE21" s="12">
        <v>-1</v>
      </c>
      <c r="AF21" s="12">
        <v>-112590</v>
      </c>
      <c r="AG21" s="12" t="s">
        <v>36</v>
      </c>
      <c r="AH21" s="12" t="s">
        <v>36</v>
      </c>
      <c r="AI21" s="12" t="s">
        <v>36</v>
      </c>
      <c r="AJ21" s="12" t="s">
        <v>36</v>
      </c>
      <c r="AK21" s="12" t="s">
        <v>449</v>
      </c>
      <c r="AL21" s="12" t="s">
        <v>36</v>
      </c>
      <c r="AM21" s="12" t="s">
        <v>36</v>
      </c>
      <c r="AN21" s="12" t="s">
        <v>36</v>
      </c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</row>
    <row r="22" spans="2:80" x14ac:dyDescent="0.35">
      <c r="B22" s="3" t="s">
        <v>480</v>
      </c>
      <c r="C22" s="3"/>
      <c r="D22" s="3"/>
      <c r="E22" s="3"/>
      <c r="F22" s="3"/>
      <c r="G22" s="3"/>
      <c r="H22" s="3"/>
      <c r="I22" s="3"/>
      <c r="J22" s="3"/>
      <c r="K22" s="3"/>
      <c r="L22" s="3" t="s">
        <v>481</v>
      </c>
      <c r="M22" s="3"/>
      <c r="N22" s="3"/>
      <c r="O22" s="3"/>
      <c r="P22" s="3"/>
      <c r="Q22" s="12">
        <v>71678</v>
      </c>
      <c r="R22" s="12">
        <v>-20887</v>
      </c>
      <c r="S22" s="12">
        <v>88971</v>
      </c>
      <c r="T22" s="12">
        <v>-68084</v>
      </c>
      <c r="U22" s="12">
        <v>-176667</v>
      </c>
      <c r="V22" s="12" t="s">
        <v>36</v>
      </c>
      <c r="W22" s="12" t="s">
        <v>467</v>
      </c>
      <c r="X22" s="12" t="s">
        <v>466</v>
      </c>
      <c r="Y22" s="12">
        <v>-27701</v>
      </c>
      <c r="Z22" s="12" t="s">
        <v>36</v>
      </c>
      <c r="AA22" s="12" t="s">
        <v>36</v>
      </c>
      <c r="AB22" s="12" t="s">
        <v>36</v>
      </c>
      <c r="AC22" s="12" t="s">
        <v>36</v>
      </c>
      <c r="AD22" s="12" t="s">
        <v>449</v>
      </c>
      <c r="AE22" s="12" t="s">
        <v>449</v>
      </c>
      <c r="AF22" s="12" t="s">
        <v>36</v>
      </c>
      <c r="AG22" s="12" t="s">
        <v>36</v>
      </c>
      <c r="AH22" s="12" t="s">
        <v>36</v>
      </c>
      <c r="AI22" s="12" t="s">
        <v>36</v>
      </c>
      <c r="AJ22" s="12" t="s">
        <v>36</v>
      </c>
      <c r="AK22" s="12" t="s">
        <v>449</v>
      </c>
      <c r="AL22" s="12" t="s">
        <v>36</v>
      </c>
      <c r="AM22" s="12" t="s">
        <v>36</v>
      </c>
      <c r="AN22" s="12" t="s">
        <v>36</v>
      </c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</row>
    <row r="23" spans="2:80" x14ac:dyDescent="0.35">
      <c r="B23" s="3" t="s">
        <v>482</v>
      </c>
      <c r="C23" s="3"/>
      <c r="D23" s="3"/>
      <c r="E23" s="3"/>
      <c r="F23" s="3"/>
      <c r="G23" s="3"/>
      <c r="H23" s="3"/>
      <c r="I23" s="3"/>
      <c r="J23" s="3"/>
      <c r="K23" s="3"/>
      <c r="L23" s="3" t="s">
        <v>483</v>
      </c>
      <c r="M23" s="3"/>
      <c r="N23" s="3"/>
      <c r="O23" s="3"/>
      <c r="P23" s="3"/>
      <c r="Q23" s="12">
        <v>304493</v>
      </c>
      <c r="R23" s="12">
        <v>177617</v>
      </c>
      <c r="S23" s="12">
        <v>324303</v>
      </c>
      <c r="T23" s="12">
        <v>162678</v>
      </c>
      <c r="U23" s="12">
        <v>5359</v>
      </c>
      <c r="V23" s="12">
        <v>58429</v>
      </c>
      <c r="W23" s="12">
        <v>42092</v>
      </c>
      <c r="X23" s="12">
        <v>172502</v>
      </c>
      <c r="Y23" s="12">
        <v>1559265</v>
      </c>
      <c r="Z23" s="12" t="s">
        <v>36</v>
      </c>
      <c r="AA23" s="12" t="s">
        <v>36</v>
      </c>
      <c r="AB23" s="12" t="s">
        <v>36</v>
      </c>
      <c r="AC23" s="12" t="s">
        <v>36</v>
      </c>
      <c r="AD23" s="12" t="s">
        <v>449</v>
      </c>
      <c r="AE23" s="12" t="s">
        <v>449</v>
      </c>
      <c r="AF23" s="12" t="s">
        <v>36</v>
      </c>
      <c r="AG23" s="12" t="s">
        <v>36</v>
      </c>
      <c r="AH23" s="12" t="s">
        <v>36</v>
      </c>
      <c r="AI23" s="12" t="s">
        <v>36</v>
      </c>
      <c r="AJ23" s="12" t="s">
        <v>36</v>
      </c>
      <c r="AK23" s="12" t="s">
        <v>449</v>
      </c>
      <c r="AL23" s="12" t="s">
        <v>36</v>
      </c>
      <c r="AM23" s="12" t="s">
        <v>36</v>
      </c>
      <c r="AN23" s="12" t="s">
        <v>36</v>
      </c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</row>
    <row r="24" spans="2:80" x14ac:dyDescent="0.35">
      <c r="B24" s="3" t="s">
        <v>484</v>
      </c>
      <c r="C24" s="3"/>
      <c r="D24" s="3"/>
      <c r="E24" s="3"/>
      <c r="F24" s="3"/>
      <c r="G24" s="3"/>
      <c r="H24" s="3"/>
      <c r="I24" s="3"/>
      <c r="J24" s="3"/>
      <c r="K24" s="3"/>
      <c r="L24" s="3" t="s">
        <v>485</v>
      </c>
      <c r="M24" s="3"/>
      <c r="N24" s="3"/>
      <c r="O24" s="3"/>
      <c r="P24" s="3"/>
      <c r="Q24" s="12" t="s">
        <v>36</v>
      </c>
      <c r="R24" s="12" t="s">
        <v>36</v>
      </c>
      <c r="S24" s="12" t="s">
        <v>467</v>
      </c>
      <c r="T24" s="12" t="s">
        <v>36</v>
      </c>
      <c r="U24" s="12" t="s">
        <v>449</v>
      </c>
      <c r="V24" s="12" t="s">
        <v>36</v>
      </c>
      <c r="W24" s="12" t="s">
        <v>465</v>
      </c>
      <c r="X24" s="12" t="s">
        <v>486</v>
      </c>
      <c r="Y24" s="12">
        <v>-13060</v>
      </c>
      <c r="Z24" s="12">
        <v>4353</v>
      </c>
      <c r="AA24" s="12">
        <v>4354</v>
      </c>
      <c r="AB24" s="12">
        <v>4353</v>
      </c>
      <c r="AC24" s="12">
        <v>2653</v>
      </c>
      <c r="AD24" s="12">
        <v>2019</v>
      </c>
      <c r="AE24" s="12">
        <v>1255</v>
      </c>
      <c r="AF24" s="12">
        <v>4750</v>
      </c>
      <c r="AG24" s="12">
        <v>4907</v>
      </c>
      <c r="AH24" s="12" t="s">
        <v>36</v>
      </c>
      <c r="AI24" s="12" t="s">
        <v>36</v>
      </c>
      <c r="AJ24" s="12" t="s">
        <v>36</v>
      </c>
      <c r="AK24" s="12" t="s">
        <v>449</v>
      </c>
      <c r="AL24" s="12" t="s">
        <v>36</v>
      </c>
      <c r="AM24" s="12" t="s">
        <v>36</v>
      </c>
      <c r="AN24" s="12" t="s">
        <v>36</v>
      </c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</row>
    <row r="25" spans="2:80" x14ac:dyDescent="0.35">
      <c r="B25" s="3" t="s">
        <v>487</v>
      </c>
      <c r="C25" s="3"/>
      <c r="D25" s="3"/>
      <c r="E25" s="3"/>
      <c r="F25" s="3"/>
      <c r="G25" s="3"/>
      <c r="H25" s="3"/>
      <c r="I25" s="3"/>
      <c r="J25" s="3"/>
      <c r="K25" s="3"/>
      <c r="L25" s="3" t="s">
        <v>488</v>
      </c>
      <c r="M25" s="3"/>
      <c r="N25" s="3"/>
      <c r="O25" s="3"/>
      <c r="P25" s="3"/>
      <c r="Q25" s="12">
        <v>449577</v>
      </c>
      <c r="R25" s="12">
        <v>-67481</v>
      </c>
      <c r="S25" s="12">
        <v>-1156991</v>
      </c>
      <c r="T25" s="12">
        <v>-409571</v>
      </c>
      <c r="U25" s="12">
        <v>-685150</v>
      </c>
      <c r="V25" s="12">
        <v>731639</v>
      </c>
      <c r="W25" s="12">
        <v>1953359</v>
      </c>
      <c r="X25" s="12">
        <v>-3327120</v>
      </c>
      <c r="Y25" s="12">
        <v>421709</v>
      </c>
      <c r="Z25" s="12">
        <v>1439407</v>
      </c>
      <c r="AA25" s="12">
        <v>-1901291</v>
      </c>
      <c r="AB25" s="12">
        <v>1503093</v>
      </c>
      <c r="AC25" s="12">
        <v>-808788</v>
      </c>
      <c r="AD25" s="12">
        <v>373010</v>
      </c>
      <c r="AE25" s="12">
        <v>-371573</v>
      </c>
      <c r="AF25" s="12">
        <v>3810587</v>
      </c>
      <c r="AG25" s="12">
        <v>-268756</v>
      </c>
      <c r="AH25" s="12">
        <v>766447</v>
      </c>
      <c r="AI25" s="12">
        <v>-98517</v>
      </c>
      <c r="AJ25" s="12">
        <v>132817</v>
      </c>
      <c r="AK25" s="12">
        <v>946732</v>
      </c>
      <c r="AL25" s="12">
        <v>406043</v>
      </c>
      <c r="AM25" s="12">
        <v>983526</v>
      </c>
      <c r="AN25" s="12">
        <v>18311</v>
      </c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</row>
    <row r="26" spans="2:80" x14ac:dyDescent="0.35">
      <c r="B26" s="3" t="s">
        <v>489</v>
      </c>
      <c r="C26" s="3"/>
      <c r="D26" s="3"/>
      <c r="E26" s="3"/>
      <c r="F26" s="3"/>
      <c r="G26" s="3"/>
      <c r="H26" s="3"/>
      <c r="I26" s="3"/>
      <c r="J26" s="3"/>
      <c r="K26" s="3"/>
      <c r="L26" s="3" t="s">
        <v>490</v>
      </c>
      <c r="M26" s="3"/>
      <c r="N26" s="3"/>
      <c r="O26" s="3"/>
      <c r="P26" s="3"/>
      <c r="Q26" s="12">
        <v>753252</v>
      </c>
      <c r="R26" s="12">
        <v>785493</v>
      </c>
      <c r="S26" s="12">
        <v>708638</v>
      </c>
      <c r="T26" s="12">
        <v>681933</v>
      </c>
      <c r="U26" s="12">
        <v>676829</v>
      </c>
      <c r="V26" s="12">
        <v>616940</v>
      </c>
      <c r="W26" s="12">
        <v>590318</v>
      </c>
      <c r="X26" s="12">
        <v>525121</v>
      </c>
      <c r="Y26" s="12">
        <v>414073</v>
      </c>
      <c r="Z26" s="12">
        <v>464133</v>
      </c>
      <c r="AA26" s="12">
        <v>476544</v>
      </c>
      <c r="AB26" s="12">
        <v>421967</v>
      </c>
      <c r="AC26" s="12">
        <v>470209</v>
      </c>
      <c r="AD26" s="12">
        <v>415537</v>
      </c>
      <c r="AE26" s="12">
        <v>355938</v>
      </c>
      <c r="AF26" s="12">
        <v>304163</v>
      </c>
      <c r="AG26" s="12">
        <v>329513</v>
      </c>
      <c r="AH26" s="12">
        <v>283019</v>
      </c>
      <c r="AI26" s="12">
        <v>513995</v>
      </c>
      <c r="AJ26" s="12">
        <v>260297</v>
      </c>
      <c r="AK26" s="12">
        <v>679985</v>
      </c>
      <c r="AL26" s="12">
        <v>304322</v>
      </c>
      <c r="AM26" s="12">
        <v>297205</v>
      </c>
      <c r="AN26" s="12">
        <v>168551</v>
      </c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</row>
    <row r="27" spans="2:80" x14ac:dyDescent="0.35">
      <c r="B27" s="3" t="s">
        <v>491</v>
      </c>
      <c r="C27" s="3"/>
      <c r="D27" s="3"/>
      <c r="E27" s="3"/>
      <c r="F27" s="3"/>
      <c r="G27" s="3"/>
      <c r="H27" s="3"/>
      <c r="I27" s="3"/>
      <c r="J27" s="3"/>
      <c r="K27" s="3"/>
      <c r="L27" s="3" t="s">
        <v>492</v>
      </c>
      <c r="M27" s="3"/>
      <c r="N27" s="3"/>
      <c r="O27" s="3"/>
      <c r="P27" s="3"/>
      <c r="Q27" s="12">
        <v>-37818</v>
      </c>
      <c r="R27" s="12">
        <v>183082</v>
      </c>
      <c r="S27" s="12">
        <v>47193</v>
      </c>
      <c r="T27" s="12" t="s">
        <v>36</v>
      </c>
      <c r="U27" s="12" t="s">
        <v>36</v>
      </c>
      <c r="V27" s="12" t="s">
        <v>36</v>
      </c>
      <c r="W27" s="12" t="s">
        <v>36</v>
      </c>
      <c r="X27" s="12" t="s">
        <v>36</v>
      </c>
      <c r="Y27" s="12" t="s">
        <v>36</v>
      </c>
      <c r="Z27" s="12" t="s">
        <v>36</v>
      </c>
      <c r="AA27" s="12" t="s">
        <v>36</v>
      </c>
      <c r="AB27" s="12" t="s">
        <v>36</v>
      </c>
      <c r="AC27" s="12" t="s">
        <v>36</v>
      </c>
      <c r="AD27" s="12" t="s">
        <v>449</v>
      </c>
      <c r="AE27" s="12" t="s">
        <v>449</v>
      </c>
      <c r="AF27" s="12" t="s">
        <v>36</v>
      </c>
      <c r="AG27" s="12" t="s">
        <v>36</v>
      </c>
      <c r="AH27" s="12" t="s">
        <v>36</v>
      </c>
      <c r="AI27" s="12" t="s">
        <v>36</v>
      </c>
      <c r="AJ27" s="12" t="s">
        <v>36</v>
      </c>
      <c r="AK27" s="12" t="s">
        <v>449</v>
      </c>
      <c r="AL27" s="12" t="s">
        <v>36</v>
      </c>
      <c r="AM27" s="12" t="s">
        <v>36</v>
      </c>
      <c r="AN27" s="12" t="s">
        <v>36</v>
      </c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</row>
    <row r="28" spans="2:80" x14ac:dyDescent="0.35">
      <c r="B28" s="3" t="s">
        <v>493</v>
      </c>
      <c r="C28" s="3"/>
      <c r="D28" s="3"/>
      <c r="E28" s="3"/>
      <c r="F28" s="3"/>
      <c r="G28" s="3"/>
      <c r="H28" s="3"/>
      <c r="I28" s="3"/>
      <c r="J28" s="3"/>
      <c r="K28" s="3"/>
      <c r="L28" s="3" t="s">
        <v>494</v>
      </c>
      <c r="M28" s="3"/>
      <c r="N28" s="3"/>
      <c r="O28" s="3"/>
      <c r="P28" s="3"/>
      <c r="Q28" s="12">
        <v>98535</v>
      </c>
      <c r="R28" s="12">
        <v>-98535</v>
      </c>
      <c r="S28" s="12" t="s">
        <v>36</v>
      </c>
      <c r="T28" s="12" t="s">
        <v>36</v>
      </c>
      <c r="U28" s="12" t="s">
        <v>36</v>
      </c>
      <c r="V28" s="12" t="s">
        <v>36</v>
      </c>
      <c r="W28" s="12" t="s">
        <v>36</v>
      </c>
      <c r="X28" s="12" t="s">
        <v>36</v>
      </c>
      <c r="Y28" s="12" t="s">
        <v>36</v>
      </c>
      <c r="Z28" s="12" t="s">
        <v>36</v>
      </c>
      <c r="AA28" s="12" t="s">
        <v>36</v>
      </c>
      <c r="AB28" s="12" t="s">
        <v>36</v>
      </c>
      <c r="AC28" s="12" t="s">
        <v>36</v>
      </c>
      <c r="AD28" s="12" t="s">
        <v>449</v>
      </c>
      <c r="AE28" s="12" t="s">
        <v>449</v>
      </c>
      <c r="AF28" s="12" t="s">
        <v>36</v>
      </c>
      <c r="AG28" s="12" t="s">
        <v>36</v>
      </c>
      <c r="AH28" s="12" t="s">
        <v>36</v>
      </c>
      <c r="AI28" s="12" t="s">
        <v>36</v>
      </c>
      <c r="AJ28" s="12" t="s">
        <v>36</v>
      </c>
      <c r="AK28" s="12" t="s">
        <v>449</v>
      </c>
      <c r="AL28" s="12" t="s">
        <v>36</v>
      </c>
      <c r="AM28" s="12" t="s">
        <v>36</v>
      </c>
      <c r="AN28" s="12" t="s">
        <v>36</v>
      </c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</row>
    <row r="29" spans="2:80" x14ac:dyDescent="0.35">
      <c r="B29" s="3" t="s">
        <v>495</v>
      </c>
      <c r="C29" s="3"/>
      <c r="D29" s="3"/>
      <c r="E29" s="3"/>
      <c r="F29" s="3"/>
      <c r="G29" s="3"/>
      <c r="H29" s="3"/>
      <c r="I29" s="3"/>
      <c r="J29" s="3"/>
      <c r="K29" s="3"/>
      <c r="L29" s="3" t="s">
        <v>496</v>
      </c>
      <c r="M29" s="3"/>
      <c r="N29" s="3"/>
      <c r="O29" s="3"/>
      <c r="P29" s="3"/>
      <c r="Q29" s="12">
        <v>1628737</v>
      </c>
      <c r="R29" s="12">
        <v>1985</v>
      </c>
      <c r="S29" s="12">
        <v>138590</v>
      </c>
      <c r="T29" s="12">
        <v>-46496</v>
      </c>
      <c r="U29" s="12">
        <v>93381</v>
      </c>
      <c r="V29" s="12">
        <v>65249</v>
      </c>
      <c r="W29" s="12">
        <v>-20581</v>
      </c>
      <c r="X29" s="12">
        <v>34457</v>
      </c>
      <c r="Y29" s="12">
        <v>-3959</v>
      </c>
      <c r="Z29" s="12">
        <v>-39343</v>
      </c>
      <c r="AA29" s="12">
        <v>-9086</v>
      </c>
      <c r="AB29" s="12">
        <v>89443</v>
      </c>
      <c r="AC29" s="12">
        <v>63951</v>
      </c>
      <c r="AD29" s="12">
        <v>-22196</v>
      </c>
      <c r="AE29" s="12">
        <v>560443</v>
      </c>
      <c r="AF29" s="12">
        <v>130200</v>
      </c>
      <c r="AG29" s="12">
        <v>-116879</v>
      </c>
      <c r="AH29" s="12">
        <v>138901</v>
      </c>
      <c r="AI29" s="12" t="s">
        <v>36</v>
      </c>
      <c r="AJ29" s="12">
        <v>-9030</v>
      </c>
      <c r="AK29" s="12">
        <v>-13239</v>
      </c>
      <c r="AL29" s="12" t="s">
        <v>36</v>
      </c>
      <c r="AM29" s="12" t="s">
        <v>36</v>
      </c>
      <c r="AN29" s="12">
        <v>-16086</v>
      </c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</row>
    <row r="30" spans="2:80" x14ac:dyDescent="0.35">
      <c r="B30" s="3" t="s">
        <v>497</v>
      </c>
      <c r="C30" s="3"/>
      <c r="D30" s="3"/>
      <c r="E30" s="3"/>
      <c r="F30" s="3"/>
      <c r="G30" s="3"/>
      <c r="H30" s="3"/>
      <c r="I30" s="3"/>
      <c r="J30" s="3"/>
      <c r="K30" s="3"/>
      <c r="L30" s="3" t="s">
        <v>498</v>
      </c>
      <c r="M30" s="3"/>
      <c r="N30" s="3"/>
      <c r="O30" s="3"/>
      <c r="P30" s="3"/>
      <c r="Q30" s="12" t="s">
        <v>36</v>
      </c>
      <c r="R30" s="12" t="s">
        <v>36</v>
      </c>
      <c r="S30" s="12" t="s">
        <v>467</v>
      </c>
      <c r="T30" s="12" t="s">
        <v>499</v>
      </c>
      <c r="U30" s="12" t="s">
        <v>449</v>
      </c>
      <c r="V30" s="12" t="s">
        <v>36</v>
      </c>
      <c r="W30" s="12" t="s">
        <v>465</v>
      </c>
      <c r="X30" s="12" t="s">
        <v>479</v>
      </c>
      <c r="Y30" s="12">
        <v>-142467</v>
      </c>
      <c r="Z30" s="12">
        <v>47977</v>
      </c>
      <c r="AA30" s="12">
        <v>44142</v>
      </c>
      <c r="AB30" s="12">
        <v>50348</v>
      </c>
      <c r="AC30" s="12">
        <v>227710</v>
      </c>
      <c r="AD30" s="12">
        <v>78403</v>
      </c>
      <c r="AE30" s="12">
        <v>-17370</v>
      </c>
      <c r="AF30" s="12">
        <v>70461</v>
      </c>
      <c r="AG30" s="12">
        <v>280320</v>
      </c>
      <c r="AH30" s="12">
        <v>195564</v>
      </c>
      <c r="AI30" s="12" t="s">
        <v>36</v>
      </c>
      <c r="AJ30" s="12" t="s">
        <v>36</v>
      </c>
      <c r="AK30" s="12" t="s">
        <v>449</v>
      </c>
      <c r="AL30" s="12">
        <v>72750</v>
      </c>
      <c r="AM30" s="12" t="s">
        <v>36</v>
      </c>
      <c r="AN30" s="12" t="s">
        <v>36</v>
      </c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</row>
    <row r="31" spans="2:80" x14ac:dyDescent="0.35">
      <c r="B31" s="3" t="s">
        <v>174</v>
      </c>
      <c r="C31" s="3"/>
      <c r="D31" s="3"/>
      <c r="E31" s="3"/>
      <c r="F31" s="3"/>
      <c r="G31" s="3"/>
      <c r="H31" s="3"/>
      <c r="I31" s="3"/>
      <c r="J31" s="3"/>
      <c r="K31" s="3"/>
      <c r="L31" s="3" t="s">
        <v>485</v>
      </c>
      <c r="M31" s="3"/>
      <c r="N31" s="3"/>
      <c r="O31" s="3"/>
      <c r="P31" s="3"/>
      <c r="Q31" s="12">
        <v>-2587</v>
      </c>
      <c r="R31" s="12">
        <v>3268</v>
      </c>
      <c r="S31" s="12">
        <v>4271</v>
      </c>
      <c r="T31" s="12">
        <v>3255</v>
      </c>
      <c r="U31" s="12">
        <v>13002</v>
      </c>
      <c r="V31" s="12">
        <v>3721</v>
      </c>
      <c r="W31" s="12">
        <v>4226</v>
      </c>
      <c r="X31" s="12">
        <v>5235</v>
      </c>
      <c r="Y31" s="12">
        <v>6453</v>
      </c>
      <c r="Z31" s="12">
        <v>6578</v>
      </c>
      <c r="AA31" s="12">
        <v>3639</v>
      </c>
      <c r="AB31" s="12">
        <v>5171</v>
      </c>
      <c r="AC31" s="12">
        <v>6446</v>
      </c>
      <c r="AD31" s="12">
        <v>6578</v>
      </c>
      <c r="AE31" s="12">
        <v>5458</v>
      </c>
      <c r="AF31" s="12">
        <v>4947</v>
      </c>
      <c r="AG31" s="12">
        <v>8590</v>
      </c>
      <c r="AH31" s="12">
        <v>25075</v>
      </c>
      <c r="AI31" s="12" t="s">
        <v>36</v>
      </c>
      <c r="AJ31" s="12">
        <v>3941</v>
      </c>
      <c r="AK31" s="12">
        <v>18572</v>
      </c>
      <c r="AL31" s="12">
        <v>4535</v>
      </c>
      <c r="AM31" s="12" t="s">
        <v>36</v>
      </c>
      <c r="AN31" s="12">
        <v>4735</v>
      </c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</row>
    <row r="32" spans="2:80" x14ac:dyDescent="0.35">
      <c r="B32" s="3" t="s">
        <v>500</v>
      </c>
      <c r="C32" s="3"/>
      <c r="D32" s="3"/>
      <c r="E32" s="3"/>
      <c r="F32" s="3"/>
      <c r="G32" s="3"/>
      <c r="H32" s="3"/>
      <c r="I32" s="3"/>
      <c r="J32" s="3"/>
      <c r="K32" s="3"/>
      <c r="L32" s="3" t="s">
        <v>501</v>
      </c>
      <c r="M32" s="3"/>
      <c r="N32" s="3"/>
      <c r="O32" s="3"/>
      <c r="P32" s="3"/>
      <c r="Q32" s="12">
        <v>-12485</v>
      </c>
      <c r="R32" s="12">
        <v>-5560</v>
      </c>
      <c r="S32" s="12">
        <v>-3120</v>
      </c>
      <c r="T32" s="12">
        <v>-9243</v>
      </c>
      <c r="U32" s="12">
        <v>-3711</v>
      </c>
      <c r="V32" s="12">
        <v>-1283</v>
      </c>
      <c r="W32" s="12">
        <v>-6784</v>
      </c>
      <c r="X32" s="12">
        <v>4047</v>
      </c>
      <c r="Y32" s="12">
        <v>55453</v>
      </c>
      <c r="Z32" s="12">
        <v>-1887</v>
      </c>
      <c r="AA32" s="12">
        <v>-1233</v>
      </c>
      <c r="AB32" s="12">
        <v>-1007</v>
      </c>
      <c r="AC32" s="12">
        <v>-61916</v>
      </c>
      <c r="AD32" s="12">
        <v>8921</v>
      </c>
      <c r="AE32" s="12">
        <v>47788</v>
      </c>
      <c r="AF32" s="12">
        <v>-2209</v>
      </c>
      <c r="AG32" s="12">
        <v>-2564</v>
      </c>
      <c r="AH32" s="12">
        <v>38420</v>
      </c>
      <c r="AI32" s="12">
        <v>-50458</v>
      </c>
      <c r="AJ32" s="12">
        <v>-50458</v>
      </c>
      <c r="AK32" s="12">
        <v>65334</v>
      </c>
      <c r="AL32" s="12" t="s">
        <v>36</v>
      </c>
      <c r="AM32" s="12" t="s">
        <v>36</v>
      </c>
      <c r="AN32" s="12" t="s">
        <v>36</v>
      </c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</row>
    <row r="33" spans="1:80" x14ac:dyDescent="0.35">
      <c r="B33" s="3" t="s">
        <v>502</v>
      </c>
      <c r="C33" s="3"/>
      <c r="D33" s="3"/>
      <c r="E33" s="3"/>
      <c r="F33" s="3"/>
      <c r="G33" s="3"/>
      <c r="H33" s="3"/>
      <c r="I33" s="3"/>
      <c r="J33" s="3"/>
      <c r="K33" s="3"/>
      <c r="L33" s="3" t="s">
        <v>503</v>
      </c>
      <c r="M33" s="3"/>
      <c r="N33" s="3"/>
      <c r="O33" s="3"/>
      <c r="P33" s="3"/>
      <c r="Q33" s="12" t="s">
        <v>36</v>
      </c>
      <c r="R33" s="12" t="s">
        <v>36</v>
      </c>
      <c r="S33" s="12" t="s">
        <v>36</v>
      </c>
      <c r="T33" s="12" t="s">
        <v>36</v>
      </c>
      <c r="U33" s="12" t="s">
        <v>36</v>
      </c>
      <c r="V33" s="12" t="s">
        <v>36</v>
      </c>
      <c r="W33" s="12" t="s">
        <v>36</v>
      </c>
      <c r="X33" s="12" t="s">
        <v>36</v>
      </c>
      <c r="Y33" s="12" t="s">
        <v>36</v>
      </c>
      <c r="Z33" s="12">
        <v>360370</v>
      </c>
      <c r="AA33" s="12">
        <v>84457</v>
      </c>
      <c r="AB33" s="12">
        <v>70147</v>
      </c>
      <c r="AC33" s="12">
        <v>69643</v>
      </c>
      <c r="AD33" s="12">
        <v>105591</v>
      </c>
      <c r="AE33" s="12">
        <v>39067</v>
      </c>
      <c r="AF33" s="12">
        <v>74502</v>
      </c>
      <c r="AG33" s="12">
        <v>50177</v>
      </c>
      <c r="AH33" s="12">
        <v>52545</v>
      </c>
      <c r="AI33" s="12">
        <v>92743</v>
      </c>
      <c r="AJ33" s="12">
        <v>47103</v>
      </c>
      <c r="AK33" s="12">
        <v>243860</v>
      </c>
      <c r="AL33" s="12">
        <v>62040</v>
      </c>
      <c r="AM33" s="12">
        <v>132018</v>
      </c>
      <c r="AN33" s="12">
        <v>72531</v>
      </c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</row>
    <row r="34" spans="1:80" x14ac:dyDescent="0.35">
      <c r="B34" s="3" t="s">
        <v>504</v>
      </c>
      <c r="C34" s="3"/>
      <c r="D34" s="3"/>
      <c r="E34" s="3"/>
      <c r="F34" s="3"/>
      <c r="G34" s="3"/>
      <c r="H34" s="3"/>
      <c r="I34" s="3"/>
      <c r="J34" s="3"/>
      <c r="K34" s="3"/>
      <c r="L34" s="3" t="s">
        <v>505</v>
      </c>
      <c r="M34" s="3"/>
      <c r="N34" s="3"/>
      <c r="O34" s="3"/>
      <c r="P34" s="3"/>
      <c r="Q34" s="12" t="s">
        <v>36</v>
      </c>
      <c r="R34" s="12" t="s">
        <v>36</v>
      </c>
      <c r="S34" s="12" t="s">
        <v>36</v>
      </c>
      <c r="T34" s="12" t="s">
        <v>36</v>
      </c>
      <c r="U34" s="12" t="s">
        <v>36</v>
      </c>
      <c r="V34" s="12" t="s">
        <v>36</v>
      </c>
      <c r="W34" s="12" t="s">
        <v>36</v>
      </c>
      <c r="X34" s="12" t="s">
        <v>36</v>
      </c>
      <c r="Y34" s="12" t="s">
        <v>36</v>
      </c>
      <c r="Z34" s="12" t="s">
        <v>36</v>
      </c>
      <c r="AA34" s="12" t="s">
        <v>36</v>
      </c>
      <c r="AB34" s="12">
        <v>-57422</v>
      </c>
      <c r="AC34" s="12">
        <v>126675</v>
      </c>
      <c r="AD34" s="12" t="s">
        <v>36</v>
      </c>
      <c r="AE34" s="12" t="s">
        <v>36</v>
      </c>
      <c r="AF34" s="12">
        <v>-126675</v>
      </c>
      <c r="AG34" s="12" t="s">
        <v>36</v>
      </c>
      <c r="AH34" s="12" t="s">
        <v>36</v>
      </c>
      <c r="AI34" s="12" t="s">
        <v>36</v>
      </c>
      <c r="AJ34" s="12" t="s">
        <v>36</v>
      </c>
      <c r="AK34" s="12" t="s">
        <v>449</v>
      </c>
      <c r="AL34" s="12" t="s">
        <v>36</v>
      </c>
      <c r="AM34" s="12"/>
      <c r="AN34" s="12" t="s">
        <v>36</v>
      </c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</row>
    <row r="35" spans="1:80" x14ac:dyDescent="0.35">
      <c r="B35" s="3" t="s">
        <v>506</v>
      </c>
      <c r="C35" s="3"/>
      <c r="D35" s="3"/>
      <c r="E35" s="3"/>
      <c r="F35" s="3"/>
      <c r="G35" s="3"/>
      <c r="H35" s="3"/>
      <c r="I35" s="3"/>
      <c r="J35" s="3"/>
      <c r="K35" s="3"/>
      <c r="L35" s="3" t="s">
        <v>507</v>
      </c>
      <c r="M35" s="3"/>
      <c r="N35" s="3"/>
      <c r="O35" s="3"/>
      <c r="P35" s="3"/>
      <c r="Q35" s="12" t="s">
        <v>36</v>
      </c>
      <c r="R35" s="12" t="s">
        <v>36</v>
      </c>
      <c r="S35" s="12" t="s">
        <v>36</v>
      </c>
      <c r="T35" s="12" t="s">
        <v>36</v>
      </c>
      <c r="U35" s="12" t="s">
        <v>36</v>
      </c>
      <c r="V35" s="12" t="s">
        <v>36</v>
      </c>
      <c r="W35" s="12" t="s">
        <v>36</v>
      </c>
      <c r="X35" s="12" t="s">
        <v>36</v>
      </c>
      <c r="Y35" s="12" t="s">
        <v>36</v>
      </c>
      <c r="Z35" s="12">
        <v>176517</v>
      </c>
      <c r="AA35" s="12" t="s">
        <v>36</v>
      </c>
      <c r="AB35" s="12">
        <v>113894</v>
      </c>
      <c r="AC35" s="12">
        <v>-149585</v>
      </c>
      <c r="AD35" s="12">
        <v>9656</v>
      </c>
      <c r="AE35" s="12" t="s">
        <v>36</v>
      </c>
      <c r="AF35" s="12">
        <v>31906</v>
      </c>
      <c r="AG35" s="12">
        <v>-37613</v>
      </c>
      <c r="AH35" s="12">
        <v>24875</v>
      </c>
      <c r="AI35" s="12">
        <v>244559</v>
      </c>
      <c r="AJ35" s="12" t="s">
        <v>36</v>
      </c>
      <c r="AK35" s="12" t="s">
        <v>449</v>
      </c>
      <c r="AL35" s="12">
        <v>-42784</v>
      </c>
      <c r="AM35" s="12">
        <v>42784</v>
      </c>
      <c r="AN35" s="12" t="s">
        <v>36</v>
      </c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</row>
    <row r="36" spans="1:80" x14ac:dyDescent="0.35">
      <c r="B36" s="3" t="s">
        <v>508</v>
      </c>
      <c r="C36" s="3"/>
      <c r="D36" s="3"/>
      <c r="E36" s="3"/>
      <c r="F36" s="3"/>
      <c r="G36" s="3"/>
      <c r="H36" s="3"/>
      <c r="I36" s="3"/>
      <c r="J36" s="3"/>
      <c r="K36" s="3"/>
      <c r="L36" s="3" t="s">
        <v>509</v>
      </c>
      <c r="M36" s="3"/>
      <c r="N36" s="3"/>
      <c r="O36" s="3"/>
      <c r="P36" s="3"/>
      <c r="Q36" s="12" t="s">
        <v>36</v>
      </c>
      <c r="R36" s="12" t="s">
        <v>36</v>
      </c>
      <c r="S36" s="12" t="s">
        <v>36</v>
      </c>
      <c r="T36" s="12" t="s">
        <v>36</v>
      </c>
      <c r="U36" s="12" t="s">
        <v>36</v>
      </c>
      <c r="V36" s="12" t="s">
        <v>36</v>
      </c>
      <c r="W36" s="12" t="s">
        <v>36</v>
      </c>
      <c r="X36" s="12" t="s">
        <v>36</v>
      </c>
      <c r="Y36" s="12" t="s">
        <v>36</v>
      </c>
      <c r="Z36" s="12">
        <v>-165842</v>
      </c>
      <c r="AA36" s="12">
        <v>166685</v>
      </c>
      <c r="AB36" s="12">
        <v>9678</v>
      </c>
      <c r="AC36" s="12">
        <v>186856</v>
      </c>
      <c r="AD36" s="12">
        <v>-5138</v>
      </c>
      <c r="AE36" s="12">
        <v>21405</v>
      </c>
      <c r="AF36" s="12">
        <v>53871</v>
      </c>
      <c r="AG36" s="12">
        <v>130797</v>
      </c>
      <c r="AH36" s="12">
        <v>-55346</v>
      </c>
      <c r="AI36" s="12" t="s">
        <v>36</v>
      </c>
      <c r="AJ36" s="12" t="s">
        <v>36</v>
      </c>
      <c r="AK36" s="12" t="s">
        <v>449</v>
      </c>
      <c r="AL36" s="12" t="s">
        <v>36</v>
      </c>
      <c r="AM36" s="12" t="s">
        <v>36</v>
      </c>
      <c r="AN36" s="12" t="s">
        <v>36</v>
      </c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</row>
    <row r="37" spans="1:80" x14ac:dyDescent="0.35">
      <c r="B37" s="3" t="s">
        <v>510</v>
      </c>
      <c r="C37" s="3"/>
      <c r="D37" s="3"/>
      <c r="E37" s="3"/>
      <c r="F37" s="3"/>
      <c r="G37" s="3"/>
      <c r="H37" s="3"/>
      <c r="I37" s="3"/>
      <c r="J37" s="3"/>
      <c r="K37" s="3"/>
      <c r="L37" s="3" t="s">
        <v>511</v>
      </c>
      <c r="M37" s="3"/>
      <c r="N37" s="3"/>
      <c r="O37" s="3"/>
      <c r="P37" s="3"/>
      <c r="Q37" s="12" t="s">
        <v>36</v>
      </c>
      <c r="R37" s="12" t="s">
        <v>36</v>
      </c>
      <c r="S37" s="12" t="s">
        <v>36</v>
      </c>
      <c r="T37" s="12" t="s">
        <v>36</v>
      </c>
      <c r="U37" s="12" t="s">
        <v>36</v>
      </c>
      <c r="V37" s="12" t="s">
        <v>36</v>
      </c>
      <c r="W37" s="12" t="s">
        <v>36</v>
      </c>
      <c r="X37" s="12" t="s">
        <v>36</v>
      </c>
      <c r="Y37" s="12" t="s">
        <v>36</v>
      </c>
      <c r="Z37" s="12">
        <v>264397</v>
      </c>
      <c r="AA37" s="12" t="s">
        <v>36</v>
      </c>
      <c r="AB37" s="12" t="s">
        <v>36</v>
      </c>
      <c r="AC37" s="12">
        <v>-117310</v>
      </c>
      <c r="AD37" s="12">
        <v>47172</v>
      </c>
      <c r="AE37" s="12" t="s">
        <v>449</v>
      </c>
      <c r="AF37" s="12" t="s">
        <v>36</v>
      </c>
      <c r="AG37" s="12" t="s">
        <v>36</v>
      </c>
      <c r="AH37" s="12" t="s">
        <v>36</v>
      </c>
      <c r="AI37" s="12" t="s">
        <v>36</v>
      </c>
      <c r="AJ37" s="12" t="s">
        <v>36</v>
      </c>
      <c r="AK37" s="12" t="s">
        <v>449</v>
      </c>
      <c r="AL37" s="12" t="s">
        <v>36</v>
      </c>
      <c r="AM37" s="12" t="s">
        <v>36</v>
      </c>
      <c r="AN37" s="12" t="s">
        <v>36</v>
      </c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</row>
    <row r="38" spans="1:80" x14ac:dyDescent="0.35">
      <c r="B38" s="3" t="s">
        <v>512</v>
      </c>
      <c r="C38" s="3"/>
      <c r="D38" s="3"/>
      <c r="E38" s="3"/>
      <c r="F38" s="3"/>
      <c r="G38" s="3"/>
      <c r="H38" s="3"/>
      <c r="I38" s="3"/>
      <c r="J38" s="3"/>
      <c r="K38" s="3"/>
      <c r="L38" s="3" t="s">
        <v>513</v>
      </c>
      <c r="M38" s="3"/>
      <c r="N38" s="3"/>
      <c r="O38" s="3"/>
      <c r="P38" s="3"/>
      <c r="Q38" s="12" t="s">
        <v>36</v>
      </c>
      <c r="R38" s="12" t="s">
        <v>36</v>
      </c>
      <c r="S38" s="12" t="s">
        <v>36</v>
      </c>
      <c r="T38" s="12" t="s">
        <v>36</v>
      </c>
      <c r="U38" s="12" t="s">
        <v>36</v>
      </c>
      <c r="V38" s="12" t="s">
        <v>36</v>
      </c>
      <c r="W38" s="12" t="s">
        <v>36</v>
      </c>
      <c r="X38" s="12" t="s">
        <v>36</v>
      </c>
      <c r="Y38" s="12" t="s">
        <v>36</v>
      </c>
      <c r="Z38" s="12">
        <v>-43245</v>
      </c>
      <c r="AA38" s="12">
        <v>-8408</v>
      </c>
      <c r="AB38" s="12">
        <v>-116546</v>
      </c>
      <c r="AC38" s="91">
        <v>137882</v>
      </c>
      <c r="AD38" s="12">
        <v>-103740</v>
      </c>
      <c r="AE38" s="12">
        <v>166221</v>
      </c>
      <c r="AF38" s="12">
        <v>-575357</v>
      </c>
      <c r="AG38" s="91">
        <v>110452</v>
      </c>
      <c r="AH38" s="12">
        <v>-398195</v>
      </c>
      <c r="AI38" s="12">
        <v>247026</v>
      </c>
      <c r="AJ38" s="12" t="s">
        <v>36</v>
      </c>
      <c r="AK38" s="12" t="s">
        <v>449</v>
      </c>
      <c r="AL38" s="12">
        <v>-15705</v>
      </c>
      <c r="AM38" s="12">
        <v>-26698</v>
      </c>
      <c r="AN38" s="12" t="s">
        <v>36</v>
      </c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</row>
    <row r="39" spans="1:80" x14ac:dyDescent="0.35">
      <c r="B39" s="3" t="s">
        <v>514</v>
      </c>
      <c r="C39" s="3"/>
      <c r="D39" s="3"/>
      <c r="E39" s="3"/>
      <c r="F39" s="3"/>
      <c r="G39" s="3"/>
      <c r="H39" s="3"/>
      <c r="I39" s="3"/>
      <c r="J39" s="3"/>
      <c r="K39" s="3"/>
      <c r="L39" s="3" t="s">
        <v>515</v>
      </c>
      <c r="M39" s="3"/>
      <c r="N39" s="3"/>
      <c r="O39" s="3"/>
      <c r="P39" s="3"/>
      <c r="Q39" s="12" t="s">
        <v>36</v>
      </c>
      <c r="R39" s="12" t="s">
        <v>36</v>
      </c>
      <c r="S39" s="12" t="s">
        <v>36</v>
      </c>
      <c r="T39" s="12" t="s">
        <v>36</v>
      </c>
      <c r="U39" s="12" t="s">
        <v>36</v>
      </c>
      <c r="V39" s="12" t="s">
        <v>36</v>
      </c>
      <c r="W39" s="12" t="s">
        <v>36</v>
      </c>
      <c r="X39" s="12" t="s">
        <v>36</v>
      </c>
      <c r="Y39" s="12" t="s">
        <v>36</v>
      </c>
      <c r="Z39" s="12" t="s">
        <v>449</v>
      </c>
      <c r="AA39" s="12" t="s">
        <v>36</v>
      </c>
      <c r="AB39" s="12" t="s">
        <v>36</v>
      </c>
      <c r="AC39" s="12">
        <v>-104109</v>
      </c>
      <c r="AD39" s="12" t="s">
        <v>449</v>
      </c>
      <c r="AE39" s="12">
        <v>20968</v>
      </c>
      <c r="AF39" s="12">
        <v>-20968</v>
      </c>
      <c r="AG39" s="12">
        <v>-13352</v>
      </c>
      <c r="AH39" s="12">
        <v>-129320</v>
      </c>
      <c r="AI39" s="12" t="s">
        <v>36</v>
      </c>
      <c r="AJ39" s="12" t="s">
        <v>36</v>
      </c>
      <c r="AK39" s="12" t="s">
        <v>449</v>
      </c>
      <c r="AL39" s="12" t="s">
        <v>36</v>
      </c>
      <c r="AM39" s="12" t="s">
        <v>36</v>
      </c>
      <c r="AN39" s="12" t="s">
        <v>36</v>
      </c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</row>
    <row r="40" spans="1:80" x14ac:dyDescent="0.35">
      <c r="B40" s="3" t="s">
        <v>516</v>
      </c>
      <c r="C40" s="3"/>
      <c r="D40" s="3"/>
      <c r="E40" s="3"/>
      <c r="F40" s="3"/>
      <c r="G40" s="3"/>
      <c r="H40" s="3"/>
      <c r="I40" s="3"/>
      <c r="J40" s="3"/>
      <c r="K40" s="3"/>
      <c r="L40" s="3" t="s">
        <v>517</v>
      </c>
      <c r="M40" s="3"/>
      <c r="N40" s="3"/>
      <c r="O40" s="3"/>
      <c r="P40" s="3"/>
      <c r="Q40" s="12" t="s">
        <v>36</v>
      </c>
      <c r="R40" s="12" t="s">
        <v>36</v>
      </c>
      <c r="S40" s="12" t="s">
        <v>36</v>
      </c>
      <c r="T40" s="12" t="s">
        <v>36</v>
      </c>
      <c r="U40" s="12" t="s">
        <v>36</v>
      </c>
      <c r="V40" s="12" t="s">
        <v>36</v>
      </c>
      <c r="W40" s="12" t="s">
        <v>36</v>
      </c>
      <c r="X40" s="12" t="s">
        <v>36</v>
      </c>
      <c r="Y40" s="12" t="s">
        <v>36</v>
      </c>
      <c r="Z40" s="12" t="s">
        <v>449</v>
      </c>
      <c r="AA40" s="12" t="s">
        <v>36</v>
      </c>
      <c r="AB40" s="12" t="s">
        <v>36</v>
      </c>
      <c r="AC40" s="12" t="s">
        <v>36</v>
      </c>
      <c r="AD40" s="12" t="s">
        <v>449</v>
      </c>
      <c r="AE40" s="12">
        <v>309980</v>
      </c>
      <c r="AF40" s="12">
        <v>-309980</v>
      </c>
      <c r="AG40" s="12" t="s">
        <v>36</v>
      </c>
      <c r="AH40" s="12" t="s">
        <v>36</v>
      </c>
      <c r="AI40" s="12" t="s">
        <v>36</v>
      </c>
      <c r="AJ40" s="12" t="s">
        <v>36</v>
      </c>
      <c r="AK40" s="12" t="s">
        <v>449</v>
      </c>
      <c r="AL40" s="12" t="s">
        <v>36</v>
      </c>
      <c r="AM40" s="12" t="s">
        <v>36</v>
      </c>
      <c r="AN40" s="12" t="s">
        <v>36</v>
      </c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</row>
    <row r="41" spans="1:80" x14ac:dyDescent="0.35">
      <c r="B41" s="3" t="s">
        <v>518</v>
      </c>
      <c r="C41" s="3"/>
      <c r="D41" s="3"/>
      <c r="E41" s="3"/>
      <c r="F41" s="3"/>
      <c r="G41" s="3"/>
      <c r="H41" s="3"/>
      <c r="I41" s="3"/>
      <c r="J41" s="3"/>
      <c r="K41" s="3"/>
      <c r="L41" s="3" t="s">
        <v>519</v>
      </c>
      <c r="M41" s="3"/>
      <c r="N41" s="3"/>
      <c r="O41" s="3"/>
      <c r="P41" s="3"/>
      <c r="Q41" s="12" t="s">
        <v>36</v>
      </c>
      <c r="R41" s="12" t="s">
        <v>36</v>
      </c>
      <c r="S41" s="12" t="s">
        <v>36</v>
      </c>
      <c r="T41" s="12" t="s">
        <v>36</v>
      </c>
      <c r="U41" s="12" t="s">
        <v>36</v>
      </c>
      <c r="V41" s="12" t="s">
        <v>36</v>
      </c>
      <c r="W41" s="12" t="s">
        <v>36</v>
      </c>
      <c r="X41" s="12" t="s">
        <v>36</v>
      </c>
      <c r="Y41" s="12" t="s">
        <v>36</v>
      </c>
      <c r="Z41" s="12" t="s">
        <v>449</v>
      </c>
      <c r="AA41" s="12" t="s">
        <v>36</v>
      </c>
      <c r="AB41" s="12" t="s">
        <v>36</v>
      </c>
      <c r="AC41" s="12" t="s">
        <v>36</v>
      </c>
      <c r="AD41" s="12" t="s">
        <v>449</v>
      </c>
      <c r="AE41" s="12" t="s">
        <v>449</v>
      </c>
      <c r="AF41" s="12" t="s">
        <v>449</v>
      </c>
      <c r="AG41" s="12">
        <v>-6790</v>
      </c>
      <c r="AH41" s="12" t="s">
        <v>36</v>
      </c>
      <c r="AI41" s="12" t="s">
        <v>36</v>
      </c>
      <c r="AJ41" s="12" t="s">
        <v>36</v>
      </c>
      <c r="AK41" s="12" t="s">
        <v>449</v>
      </c>
      <c r="AL41" s="12" t="s">
        <v>36</v>
      </c>
      <c r="AM41" s="12" t="s">
        <v>36</v>
      </c>
      <c r="AN41" s="12" t="s">
        <v>36</v>
      </c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</row>
    <row r="42" spans="1:80" x14ac:dyDescent="0.35">
      <c r="B42" s="3" t="s">
        <v>520</v>
      </c>
      <c r="C42" s="3"/>
      <c r="D42" s="3"/>
      <c r="E42" s="3"/>
      <c r="F42" s="3"/>
      <c r="G42" s="3"/>
      <c r="H42" s="3"/>
      <c r="I42" s="3"/>
      <c r="J42" s="3"/>
      <c r="K42" s="3"/>
      <c r="L42" s="3" t="s">
        <v>521</v>
      </c>
      <c r="M42" s="3"/>
      <c r="N42" s="3"/>
      <c r="O42" s="3"/>
      <c r="P42" s="3"/>
      <c r="Q42" s="12" t="s">
        <v>36</v>
      </c>
      <c r="R42" s="12" t="s">
        <v>36</v>
      </c>
      <c r="S42" s="12" t="s">
        <v>36</v>
      </c>
      <c r="T42" s="12" t="s">
        <v>36</v>
      </c>
      <c r="U42" s="12" t="s">
        <v>36</v>
      </c>
      <c r="V42" s="12" t="s">
        <v>36</v>
      </c>
      <c r="W42" s="12" t="s">
        <v>36</v>
      </c>
      <c r="X42" s="12" t="s">
        <v>36</v>
      </c>
      <c r="Y42" s="12" t="s">
        <v>36</v>
      </c>
      <c r="Z42" s="12" t="s">
        <v>449</v>
      </c>
      <c r="AA42" s="12" t="s">
        <v>36</v>
      </c>
      <c r="AB42" s="12" t="s">
        <v>36</v>
      </c>
      <c r="AC42" s="12">
        <v>110796</v>
      </c>
      <c r="AD42" s="12" t="s">
        <v>449</v>
      </c>
      <c r="AE42" s="12" t="s">
        <v>449</v>
      </c>
      <c r="AF42" s="12" t="s">
        <v>449</v>
      </c>
      <c r="AG42" s="12" t="s">
        <v>36</v>
      </c>
      <c r="AH42" s="12" t="s">
        <v>36</v>
      </c>
      <c r="AI42" s="12" t="s">
        <v>36</v>
      </c>
      <c r="AJ42" s="12" t="s">
        <v>36</v>
      </c>
      <c r="AK42" s="12" t="s">
        <v>449</v>
      </c>
      <c r="AL42" s="12" t="s">
        <v>36</v>
      </c>
      <c r="AM42" s="12" t="s">
        <v>36</v>
      </c>
      <c r="AN42" s="12" t="s">
        <v>36</v>
      </c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</row>
    <row r="43" spans="1:80" x14ac:dyDescent="0.35">
      <c r="B43" s="3" t="s">
        <v>522</v>
      </c>
      <c r="C43" s="3"/>
      <c r="D43" s="3"/>
      <c r="E43" s="3"/>
      <c r="F43" s="3"/>
      <c r="G43" s="3"/>
      <c r="H43" s="3"/>
      <c r="I43" s="3"/>
      <c r="J43" s="3"/>
      <c r="K43" s="3"/>
      <c r="L43" s="3" t="s">
        <v>523</v>
      </c>
      <c r="M43" s="3"/>
      <c r="N43" s="3"/>
      <c r="O43" s="3"/>
      <c r="P43" s="3"/>
      <c r="Q43" s="12" t="s">
        <v>36</v>
      </c>
      <c r="R43" s="12" t="s">
        <v>36</v>
      </c>
      <c r="S43" s="12" t="s">
        <v>36</v>
      </c>
      <c r="T43" s="12" t="s">
        <v>36</v>
      </c>
      <c r="U43" s="12" t="s">
        <v>36</v>
      </c>
      <c r="V43" s="12" t="s">
        <v>36</v>
      </c>
      <c r="W43" s="12" t="s">
        <v>36</v>
      </c>
      <c r="X43" s="12" t="s">
        <v>36</v>
      </c>
      <c r="Y43" s="12" t="s">
        <v>36</v>
      </c>
      <c r="Z43" s="12" t="s">
        <v>36</v>
      </c>
      <c r="AA43" s="12" t="s">
        <v>36</v>
      </c>
      <c r="AB43" s="12" t="s">
        <v>36</v>
      </c>
      <c r="AC43" s="12" t="s">
        <v>36</v>
      </c>
      <c r="AD43" s="12" t="s">
        <v>36</v>
      </c>
      <c r="AE43" s="12" t="s">
        <v>36</v>
      </c>
      <c r="AF43" s="12" t="s">
        <v>36</v>
      </c>
      <c r="AG43" s="12" t="s">
        <v>36</v>
      </c>
      <c r="AH43" s="12">
        <v>6790</v>
      </c>
      <c r="AI43" s="12" t="s">
        <v>36</v>
      </c>
      <c r="AJ43" s="12" t="s">
        <v>36</v>
      </c>
      <c r="AK43" s="12" t="s">
        <v>449</v>
      </c>
      <c r="AL43" s="12" t="s">
        <v>36</v>
      </c>
      <c r="AM43" s="12" t="s">
        <v>36</v>
      </c>
      <c r="AN43" s="12" t="s">
        <v>36</v>
      </c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</row>
    <row r="44" spans="1:80" x14ac:dyDescent="0.35">
      <c r="B44" s="3" t="s">
        <v>524</v>
      </c>
      <c r="C44" s="3"/>
      <c r="D44" s="3"/>
      <c r="E44" s="3"/>
      <c r="F44" s="3"/>
      <c r="G44" s="3"/>
      <c r="H44" s="3"/>
      <c r="I44" s="3"/>
      <c r="J44" s="3"/>
      <c r="K44" s="3"/>
      <c r="L44" s="3" t="s">
        <v>525</v>
      </c>
      <c r="M44" s="3"/>
      <c r="N44" s="3"/>
      <c r="O44" s="3"/>
      <c r="P44" s="3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 t="s">
        <v>36</v>
      </c>
      <c r="AH44" s="12" t="s">
        <v>36</v>
      </c>
      <c r="AI44" s="12">
        <v>-133249</v>
      </c>
      <c r="AJ44" s="12" t="s">
        <v>36</v>
      </c>
      <c r="AK44" s="12" t="s">
        <v>449</v>
      </c>
      <c r="AL44" s="12" t="s">
        <v>36</v>
      </c>
      <c r="AM44" s="12" t="s">
        <v>36</v>
      </c>
      <c r="AN44" s="12" t="s">
        <v>36</v>
      </c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</row>
    <row r="45" spans="1:80" x14ac:dyDescent="0.3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 t="s">
        <v>449</v>
      </c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</row>
    <row r="46" spans="1:80" s="33" customFormat="1" x14ac:dyDescent="0.35">
      <c r="A46" s="94"/>
      <c r="B46" s="41" t="s">
        <v>526</v>
      </c>
      <c r="C46" s="92"/>
      <c r="D46" s="92"/>
      <c r="E46" s="92"/>
      <c r="F46" s="92"/>
      <c r="G46" s="92"/>
      <c r="H46" s="92"/>
      <c r="I46" s="92"/>
      <c r="J46" s="92"/>
      <c r="K46" s="92"/>
      <c r="L46" s="41" t="s">
        <v>527</v>
      </c>
      <c r="M46" s="92"/>
      <c r="N46" s="41"/>
      <c r="O46" s="92"/>
      <c r="P46" s="92"/>
      <c r="Q46" s="93">
        <f>SUM(Q10:Q44)+Q9</f>
        <v>2439902</v>
      </c>
      <c r="R46" s="93">
        <v>157422</v>
      </c>
      <c r="S46" s="93">
        <v>982736</v>
      </c>
      <c r="T46" s="93">
        <v>1170617</v>
      </c>
      <c r="U46" s="93">
        <v>700825</v>
      </c>
      <c r="V46" s="93">
        <v>386695</v>
      </c>
      <c r="W46" s="93">
        <v>156052</v>
      </c>
      <c r="X46" s="93">
        <v>461928</v>
      </c>
      <c r="Y46" s="93">
        <v>-441446</v>
      </c>
      <c r="Z46" s="93">
        <v>129006</v>
      </c>
      <c r="AA46" s="93">
        <v>-126467</v>
      </c>
      <c r="AB46" s="93">
        <v>-70270</v>
      </c>
      <c r="AC46" s="93">
        <v>108257</v>
      </c>
      <c r="AD46" s="93">
        <v>-283644</v>
      </c>
      <c r="AE46" s="93">
        <v>-281711</v>
      </c>
      <c r="AF46" s="93">
        <v>1641219</v>
      </c>
      <c r="AG46" s="93">
        <v>1423554</v>
      </c>
      <c r="AH46" s="93">
        <v>1279564</v>
      </c>
      <c r="AI46" s="93">
        <v>1633791</v>
      </c>
      <c r="AJ46" s="93">
        <v>852860</v>
      </c>
      <c r="AK46" s="93">
        <v>2288129</v>
      </c>
      <c r="AL46" s="93">
        <v>852108</v>
      </c>
      <c r="AM46" s="93">
        <v>744465</v>
      </c>
      <c r="AN46" s="93">
        <v>653946</v>
      </c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</row>
    <row r="47" spans="1:80" x14ac:dyDescent="0.35">
      <c r="B47" s="66"/>
      <c r="L47" s="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</row>
    <row r="48" spans="1:80" s="33" customFormat="1" x14ac:dyDescent="0.35">
      <c r="A48" s="94"/>
      <c r="B48" s="41" t="s">
        <v>528</v>
      </c>
      <c r="C48" s="92"/>
      <c r="D48" s="92"/>
      <c r="E48" s="92"/>
      <c r="F48" s="92"/>
      <c r="G48" s="92"/>
      <c r="H48" s="92"/>
      <c r="I48" s="92"/>
      <c r="J48" s="92"/>
      <c r="K48" s="92"/>
      <c r="L48" s="41" t="s">
        <v>529</v>
      </c>
      <c r="M48" s="92"/>
      <c r="N48" s="41"/>
      <c r="O48" s="92"/>
      <c r="P48" s="92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</row>
    <row r="49" spans="2:80" x14ac:dyDescent="0.35">
      <c r="B49" s="3" t="s">
        <v>113</v>
      </c>
      <c r="C49" s="3"/>
      <c r="D49" s="3"/>
      <c r="E49" s="3"/>
      <c r="F49" s="3"/>
      <c r="G49" s="3"/>
      <c r="H49" s="3"/>
      <c r="I49" s="3"/>
      <c r="J49" s="3"/>
      <c r="K49" s="3"/>
      <c r="L49" s="3" t="s">
        <v>128</v>
      </c>
      <c r="M49" s="3"/>
      <c r="N49" s="3"/>
      <c r="O49" s="3"/>
      <c r="P49" s="3"/>
      <c r="Q49" s="12">
        <v>-913486</v>
      </c>
      <c r="R49" s="12">
        <v>901118</v>
      </c>
      <c r="S49" s="12">
        <v>18560</v>
      </c>
      <c r="T49" s="12">
        <v>-131928</v>
      </c>
      <c r="U49" s="12">
        <v>-43085</v>
      </c>
      <c r="V49" s="12">
        <v>-36552</v>
      </c>
      <c r="W49" s="12">
        <v>4833</v>
      </c>
      <c r="X49" s="12">
        <v>-131928</v>
      </c>
      <c r="Y49" s="12">
        <v>94163</v>
      </c>
      <c r="Z49" s="12">
        <v>-59318</v>
      </c>
      <c r="AA49" s="12">
        <v>2167</v>
      </c>
      <c r="AB49" s="12">
        <v>13820</v>
      </c>
      <c r="AC49" s="12">
        <v>-237543</v>
      </c>
      <c r="AD49" s="12">
        <v>110221</v>
      </c>
      <c r="AE49" s="12">
        <v>132777</v>
      </c>
      <c r="AF49" s="12">
        <v>-11775</v>
      </c>
      <c r="AG49" s="12">
        <v>134205</v>
      </c>
      <c r="AH49" s="12">
        <v>-29666</v>
      </c>
      <c r="AI49" s="12">
        <v>57628</v>
      </c>
      <c r="AJ49" s="12">
        <v>93502</v>
      </c>
      <c r="AK49" s="12">
        <v>695831</v>
      </c>
      <c r="AL49" s="12">
        <v>314522</v>
      </c>
      <c r="AM49" s="12">
        <v>144984</v>
      </c>
      <c r="AN49" s="12">
        <v>10904</v>
      </c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</row>
    <row r="50" spans="2:80" x14ac:dyDescent="0.35">
      <c r="B50" s="3" t="s">
        <v>530</v>
      </c>
      <c r="C50" s="3"/>
      <c r="D50" s="3"/>
      <c r="E50" s="3"/>
      <c r="F50" s="3"/>
      <c r="G50" s="3"/>
      <c r="H50" s="3"/>
      <c r="I50" s="3"/>
      <c r="J50" s="3"/>
      <c r="K50" s="3"/>
      <c r="L50" s="3" t="s">
        <v>531</v>
      </c>
      <c r="M50" s="3"/>
      <c r="N50" s="3"/>
      <c r="O50" s="3"/>
      <c r="P50" s="3"/>
      <c r="Q50" s="12">
        <v>218180</v>
      </c>
      <c r="R50" s="12">
        <v>-200130</v>
      </c>
      <c r="S50" s="12">
        <v>197205</v>
      </c>
      <c r="T50" s="12">
        <v>-151946</v>
      </c>
      <c r="U50" s="12">
        <v>61117</v>
      </c>
      <c r="V50" s="12">
        <v>139435</v>
      </c>
      <c r="W50" s="12">
        <v>-131509</v>
      </c>
      <c r="X50" s="12">
        <v>-151946</v>
      </c>
      <c r="Y50" s="12">
        <v>-212325</v>
      </c>
      <c r="Z50" s="12">
        <v>80562</v>
      </c>
      <c r="AA50" s="12">
        <v>-181084</v>
      </c>
      <c r="AB50" s="12">
        <v>201276</v>
      </c>
      <c r="AC50" s="12">
        <v>47564</v>
      </c>
      <c r="AD50" s="12">
        <v>-254094</v>
      </c>
      <c r="AE50" s="12">
        <v>255956</v>
      </c>
      <c r="AF50" s="12">
        <v>449475</v>
      </c>
      <c r="AG50" s="12">
        <v>-59142</v>
      </c>
      <c r="AH50" s="12">
        <v>100426</v>
      </c>
      <c r="AI50" s="12">
        <v>-447254</v>
      </c>
      <c r="AJ50" s="12">
        <v>36102</v>
      </c>
      <c r="AK50" s="12">
        <v>95844</v>
      </c>
      <c r="AL50" s="12">
        <v>-132293</v>
      </c>
      <c r="AM50" s="12">
        <v>18763</v>
      </c>
      <c r="AN50" s="12">
        <v>-73669</v>
      </c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</row>
    <row r="51" spans="2:80" x14ac:dyDescent="0.35">
      <c r="B51" s="3" t="s">
        <v>532</v>
      </c>
      <c r="C51" s="3"/>
      <c r="D51" s="3"/>
      <c r="E51" s="3"/>
      <c r="F51" s="3"/>
      <c r="G51" s="3"/>
      <c r="H51" s="3"/>
      <c r="I51" s="3"/>
      <c r="J51" s="3"/>
      <c r="K51" s="3"/>
      <c r="L51" s="3" t="s">
        <v>533</v>
      </c>
      <c r="M51" s="3"/>
      <c r="N51" s="3"/>
      <c r="O51" s="3"/>
      <c r="P51" s="3"/>
      <c r="Q51" s="12">
        <v>-240713</v>
      </c>
      <c r="R51" s="12">
        <v>-47066</v>
      </c>
      <c r="S51" s="12">
        <v>16434</v>
      </c>
      <c r="T51" s="12">
        <v>30047</v>
      </c>
      <c r="U51" s="12">
        <v>-23427</v>
      </c>
      <c r="V51" s="12">
        <v>-51170</v>
      </c>
      <c r="W51" s="12">
        <v>-75775</v>
      </c>
      <c r="X51" s="12">
        <v>30047</v>
      </c>
      <c r="Y51" s="12">
        <v>-31214</v>
      </c>
      <c r="Z51" s="12">
        <v>-26190</v>
      </c>
      <c r="AA51" s="12">
        <v>-24482</v>
      </c>
      <c r="AB51" s="12">
        <v>7252</v>
      </c>
      <c r="AC51" s="12">
        <v>3985</v>
      </c>
      <c r="AD51" s="12">
        <v>17917</v>
      </c>
      <c r="AE51" s="12">
        <v>-2417</v>
      </c>
      <c r="AF51" s="12">
        <v>-16612</v>
      </c>
      <c r="AG51" s="12">
        <v>-6714</v>
      </c>
      <c r="AH51" s="12">
        <v>-3393</v>
      </c>
      <c r="AI51" s="12">
        <v>-11133</v>
      </c>
      <c r="AJ51" s="12">
        <v>-6888</v>
      </c>
      <c r="AK51" s="12">
        <v>-6673</v>
      </c>
      <c r="AL51" s="12">
        <v>2242</v>
      </c>
      <c r="AM51" s="12">
        <v>-32074</v>
      </c>
      <c r="AN51" s="12">
        <v>-3935</v>
      </c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</row>
    <row r="52" spans="2:80" x14ac:dyDescent="0.35">
      <c r="B52" s="3" t="s">
        <v>95</v>
      </c>
      <c r="C52" s="3"/>
      <c r="D52" s="3"/>
      <c r="E52" s="3"/>
      <c r="F52" s="3"/>
      <c r="G52" s="3"/>
      <c r="H52" s="3"/>
      <c r="I52" s="3"/>
      <c r="J52" s="3"/>
      <c r="K52" s="3"/>
      <c r="L52" s="3" t="s">
        <v>107</v>
      </c>
      <c r="M52" s="3"/>
      <c r="N52" s="3"/>
      <c r="O52" s="3"/>
      <c r="P52" s="3"/>
      <c r="Q52" s="12">
        <v>-12551</v>
      </c>
      <c r="R52" s="12">
        <v>-95461</v>
      </c>
      <c r="S52" s="12">
        <v>66673</v>
      </c>
      <c r="T52" s="12">
        <v>-15833</v>
      </c>
      <c r="U52" s="12">
        <v>-49372</v>
      </c>
      <c r="V52" s="12">
        <v>-49688</v>
      </c>
      <c r="W52" s="12">
        <v>-156661</v>
      </c>
      <c r="X52" s="12">
        <v>-15833</v>
      </c>
      <c r="Y52" s="12">
        <v>245431</v>
      </c>
      <c r="Z52" s="12">
        <v>-50495</v>
      </c>
      <c r="AA52" s="12">
        <v>1702</v>
      </c>
      <c r="AB52" s="12">
        <v>-36742</v>
      </c>
      <c r="AC52" s="12">
        <v>12608</v>
      </c>
      <c r="AD52" s="12">
        <v>158855</v>
      </c>
      <c r="AE52" s="12">
        <v>-30133</v>
      </c>
      <c r="AF52" s="12">
        <v>-159717</v>
      </c>
      <c r="AG52" s="12">
        <v>-206086</v>
      </c>
      <c r="AH52" s="12">
        <v>-12951</v>
      </c>
      <c r="AI52" s="12">
        <v>-145900</v>
      </c>
      <c r="AJ52" s="12">
        <v>-41212</v>
      </c>
      <c r="AK52" s="12">
        <v>-402495</v>
      </c>
      <c r="AL52" s="12">
        <v>-121729</v>
      </c>
      <c r="AM52" s="12">
        <v>-98423</v>
      </c>
      <c r="AN52" s="12">
        <v>2426</v>
      </c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</row>
    <row r="53" spans="2:80" x14ac:dyDescent="0.35">
      <c r="B53" s="3" t="s">
        <v>114</v>
      </c>
      <c r="C53" s="3"/>
      <c r="D53" s="3"/>
      <c r="E53" s="3"/>
      <c r="F53" s="3"/>
      <c r="G53" s="3"/>
      <c r="H53" s="3"/>
      <c r="I53" s="3"/>
      <c r="J53" s="3"/>
      <c r="K53" s="3"/>
      <c r="L53" s="3" t="s">
        <v>534</v>
      </c>
      <c r="M53" s="3"/>
      <c r="N53" s="3"/>
      <c r="O53" s="3"/>
      <c r="P53" s="3"/>
      <c r="Q53" s="12">
        <v>-64385</v>
      </c>
      <c r="R53" s="12">
        <v>-59602</v>
      </c>
      <c r="S53" s="12">
        <v>-8231</v>
      </c>
      <c r="T53" s="12">
        <v>-48077</v>
      </c>
      <c r="U53" s="12">
        <v>111486</v>
      </c>
      <c r="V53" s="12">
        <v>163840</v>
      </c>
      <c r="W53" s="12">
        <v>-52499</v>
      </c>
      <c r="X53" s="12">
        <v>-48077</v>
      </c>
      <c r="Y53" s="12">
        <v>15227</v>
      </c>
      <c r="Z53" s="12" t="s">
        <v>535</v>
      </c>
      <c r="AA53" s="12">
        <v>-50755</v>
      </c>
      <c r="AB53" s="12">
        <v>167636</v>
      </c>
      <c r="AC53" s="12">
        <v>-99478</v>
      </c>
      <c r="AD53" s="12" t="s">
        <v>535</v>
      </c>
      <c r="AE53" s="12">
        <v>-24201</v>
      </c>
      <c r="AF53" s="12">
        <v>-45268</v>
      </c>
      <c r="AG53" s="12">
        <v>-21446</v>
      </c>
      <c r="AH53" s="12">
        <v>-284460</v>
      </c>
      <c r="AI53" s="12" t="s">
        <v>448</v>
      </c>
      <c r="AJ53" s="12" t="s">
        <v>448</v>
      </c>
      <c r="AK53" s="12" t="s">
        <v>449</v>
      </c>
      <c r="AL53" s="12" t="s">
        <v>448</v>
      </c>
      <c r="AM53" s="12" t="s">
        <v>448</v>
      </c>
      <c r="AN53" s="12" t="s">
        <v>448</v>
      </c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</row>
    <row r="54" spans="2:80" x14ac:dyDescent="0.35">
      <c r="B54" s="3" t="s">
        <v>115</v>
      </c>
      <c r="C54" s="3"/>
      <c r="D54" s="3"/>
      <c r="E54" s="3"/>
      <c r="F54" s="3"/>
      <c r="G54" s="3"/>
      <c r="H54" s="3"/>
      <c r="I54" s="3"/>
      <c r="J54" s="3"/>
      <c r="K54" s="3"/>
      <c r="L54" s="3" t="s">
        <v>536</v>
      </c>
      <c r="M54" s="3"/>
      <c r="N54" s="3"/>
      <c r="O54" s="3"/>
      <c r="P54" s="3"/>
      <c r="Q54" s="12">
        <v>66472</v>
      </c>
      <c r="R54" s="12">
        <v>-84745</v>
      </c>
      <c r="S54" s="12">
        <v>32577</v>
      </c>
      <c r="T54" s="12">
        <v>54744</v>
      </c>
      <c r="U54" s="12">
        <v>342</v>
      </c>
      <c r="V54" s="12">
        <v>-7004</v>
      </c>
      <c r="W54" s="12">
        <v>25436</v>
      </c>
      <c r="X54" s="12">
        <v>54744</v>
      </c>
      <c r="Y54" s="12">
        <v>-28926</v>
      </c>
      <c r="Z54" s="12">
        <v>101614</v>
      </c>
      <c r="AA54" s="12">
        <v>97089</v>
      </c>
      <c r="AB54" s="12">
        <v>86215</v>
      </c>
      <c r="AC54" s="12">
        <v>-69490</v>
      </c>
      <c r="AD54" s="12">
        <v>51598</v>
      </c>
      <c r="AE54" s="12">
        <v>8488</v>
      </c>
      <c r="AF54" s="12">
        <v>-12139</v>
      </c>
      <c r="AG54" s="12">
        <v>-128030</v>
      </c>
      <c r="AH54" s="12" t="s">
        <v>448</v>
      </c>
      <c r="AI54" s="12" t="s">
        <v>448</v>
      </c>
      <c r="AJ54" s="12" t="s">
        <v>448</v>
      </c>
      <c r="AK54" s="12" t="s">
        <v>449</v>
      </c>
      <c r="AL54" s="12" t="s">
        <v>448</v>
      </c>
      <c r="AM54" s="12" t="s">
        <v>448</v>
      </c>
      <c r="AN54" s="12" t="s">
        <v>448</v>
      </c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</row>
    <row r="55" spans="2:80" x14ac:dyDescent="0.35">
      <c r="B55" s="3" t="s">
        <v>537</v>
      </c>
      <c r="C55" s="3"/>
      <c r="D55" s="3"/>
      <c r="E55" s="3"/>
      <c r="F55" s="3"/>
      <c r="G55" s="3"/>
      <c r="H55" s="3"/>
      <c r="I55" s="3"/>
      <c r="J55" s="3"/>
      <c r="K55" s="3"/>
      <c r="L55" s="3" t="s">
        <v>538</v>
      </c>
      <c r="M55" s="3"/>
      <c r="N55" s="3"/>
      <c r="O55" s="3"/>
      <c r="P55" s="3"/>
      <c r="Q55" s="12">
        <v>-1951</v>
      </c>
      <c r="R55" s="12">
        <v>-3284</v>
      </c>
      <c r="S55" s="12">
        <v>-931</v>
      </c>
      <c r="T55" s="12">
        <v>5644</v>
      </c>
      <c r="U55" s="12">
        <v>825</v>
      </c>
      <c r="V55" s="12">
        <v>2107</v>
      </c>
      <c r="W55" s="12">
        <v>4573</v>
      </c>
      <c r="X55" s="12">
        <v>5644</v>
      </c>
      <c r="Y55" s="12">
        <v>-5232</v>
      </c>
      <c r="Z55" s="12">
        <v>4090</v>
      </c>
      <c r="AA55" s="12">
        <v>5441</v>
      </c>
      <c r="AB55" s="12">
        <v>12353</v>
      </c>
      <c r="AC55" s="12">
        <v>18731</v>
      </c>
      <c r="AD55" s="12" t="s">
        <v>448</v>
      </c>
      <c r="AE55" s="12" t="s">
        <v>448</v>
      </c>
      <c r="AF55" s="12" t="s">
        <v>448</v>
      </c>
      <c r="AG55" s="12" t="s">
        <v>448</v>
      </c>
      <c r="AH55" s="12" t="s">
        <v>448</v>
      </c>
      <c r="AI55" s="12" t="s">
        <v>448</v>
      </c>
      <c r="AJ55" s="12" t="s">
        <v>448</v>
      </c>
      <c r="AK55" s="12">
        <v>103838</v>
      </c>
      <c r="AL55" s="12" t="s">
        <v>448</v>
      </c>
      <c r="AM55" s="12">
        <v>126395</v>
      </c>
      <c r="AN55" s="12">
        <v>19876</v>
      </c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</row>
    <row r="56" spans="2:80" x14ac:dyDescent="0.35">
      <c r="B56" s="3" t="s">
        <v>139</v>
      </c>
      <c r="C56" s="3"/>
      <c r="D56" s="3"/>
      <c r="E56" s="3"/>
      <c r="F56" s="3"/>
      <c r="G56" s="3"/>
      <c r="H56" s="3"/>
      <c r="I56" s="3"/>
      <c r="J56" s="3"/>
      <c r="K56" s="3"/>
      <c r="L56" s="3" t="s">
        <v>151</v>
      </c>
      <c r="M56" s="3"/>
      <c r="N56" s="3"/>
      <c r="O56" s="3"/>
      <c r="P56" s="3"/>
      <c r="Q56" s="12">
        <v>-109304</v>
      </c>
      <c r="R56" s="12">
        <v>-173889</v>
      </c>
      <c r="S56" s="12">
        <v>116060</v>
      </c>
      <c r="T56" s="12">
        <v>-108726</v>
      </c>
      <c r="U56" s="12">
        <v>301254</v>
      </c>
      <c r="V56" s="12">
        <v>-22212</v>
      </c>
      <c r="W56" s="12">
        <v>-76642</v>
      </c>
      <c r="X56" s="12">
        <v>-108726</v>
      </c>
      <c r="Y56" s="12">
        <v>84915</v>
      </c>
      <c r="Z56" s="12">
        <v>205606</v>
      </c>
      <c r="AA56" s="12">
        <v>68345</v>
      </c>
      <c r="AB56" s="12">
        <v>-117066</v>
      </c>
      <c r="AC56" s="12">
        <v>55915</v>
      </c>
      <c r="AD56" s="12">
        <v>121004</v>
      </c>
      <c r="AE56" s="12">
        <v>269519</v>
      </c>
      <c r="AF56" s="12">
        <v>-54202</v>
      </c>
      <c r="AG56" s="12">
        <v>1950</v>
      </c>
      <c r="AH56" s="12">
        <v>50850</v>
      </c>
      <c r="AI56" s="12">
        <v>-284821</v>
      </c>
      <c r="AJ56" s="12">
        <v>-227717</v>
      </c>
      <c r="AK56" s="12">
        <v>16382</v>
      </c>
      <c r="AL56" s="12">
        <v>92183</v>
      </c>
      <c r="AM56" s="12">
        <v>102174</v>
      </c>
      <c r="AN56" s="12">
        <v>-143270</v>
      </c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</row>
    <row r="57" spans="2:80" x14ac:dyDescent="0.35">
      <c r="B57" s="3" t="s">
        <v>539</v>
      </c>
      <c r="C57" s="3"/>
      <c r="D57" s="3"/>
      <c r="E57" s="3"/>
      <c r="F57" s="3"/>
      <c r="G57" s="3"/>
      <c r="H57" s="3"/>
      <c r="I57" s="3"/>
      <c r="J57" s="3"/>
      <c r="K57" s="3"/>
      <c r="L57" s="3" t="s">
        <v>540</v>
      </c>
      <c r="M57" s="3"/>
      <c r="N57" s="3"/>
      <c r="O57" s="3"/>
      <c r="P57" s="3"/>
      <c r="Q57" s="12">
        <v>-376</v>
      </c>
      <c r="R57" s="12">
        <v>20298</v>
      </c>
      <c r="S57" s="12">
        <v>-10157</v>
      </c>
      <c r="T57" s="12">
        <v>171</v>
      </c>
      <c r="U57" s="12" t="s">
        <v>416</v>
      </c>
      <c r="V57" s="12">
        <v>-59</v>
      </c>
      <c r="W57" s="12">
        <v>20214</v>
      </c>
      <c r="X57" s="12">
        <v>171</v>
      </c>
      <c r="Y57" s="12">
        <v>-896</v>
      </c>
      <c r="Z57" s="12">
        <v>23629</v>
      </c>
      <c r="AA57" s="12" t="s">
        <v>535</v>
      </c>
      <c r="AB57" s="12" t="s">
        <v>535</v>
      </c>
      <c r="AC57" s="12" t="s">
        <v>535</v>
      </c>
      <c r="AD57" s="12">
        <v>9152</v>
      </c>
      <c r="AE57" s="12">
        <v>-379714</v>
      </c>
      <c r="AF57" s="12">
        <v>227552</v>
      </c>
      <c r="AG57" s="12">
        <v>-5036</v>
      </c>
      <c r="AH57" s="12">
        <v>206267</v>
      </c>
      <c r="AI57" s="12">
        <v>-12460</v>
      </c>
      <c r="AJ57" s="12">
        <v>-35549</v>
      </c>
      <c r="AK57" s="12">
        <v>267502</v>
      </c>
      <c r="AL57" s="12">
        <v>-67149</v>
      </c>
      <c r="AM57" s="12">
        <v>325460</v>
      </c>
      <c r="AN57" s="12">
        <v>342060</v>
      </c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</row>
    <row r="58" spans="2:80" x14ac:dyDescent="0.35">
      <c r="B58" s="3" t="s">
        <v>143</v>
      </c>
      <c r="C58" s="3"/>
      <c r="D58" s="3"/>
      <c r="E58" s="3"/>
      <c r="F58" s="3"/>
      <c r="G58" s="3"/>
      <c r="H58" s="3"/>
      <c r="I58" s="3"/>
      <c r="J58" s="3"/>
      <c r="K58" s="3"/>
      <c r="L58" s="3" t="s">
        <v>541</v>
      </c>
      <c r="M58" s="3"/>
      <c r="N58" s="3"/>
      <c r="O58" s="3"/>
      <c r="P58" s="3"/>
      <c r="Q58" s="12">
        <v>-506441</v>
      </c>
      <c r="R58" s="12">
        <v>401002</v>
      </c>
      <c r="S58" s="12">
        <v>107601</v>
      </c>
      <c r="T58" s="12">
        <v>-373946</v>
      </c>
      <c r="U58" s="12">
        <v>-212703</v>
      </c>
      <c r="V58" s="12">
        <v>63967</v>
      </c>
      <c r="W58" s="12">
        <v>898464</v>
      </c>
      <c r="X58" s="12">
        <v>-373946</v>
      </c>
      <c r="Y58" s="12">
        <v>373438</v>
      </c>
      <c r="Z58" s="12" t="s">
        <v>535</v>
      </c>
      <c r="AA58" s="12">
        <v>336974</v>
      </c>
      <c r="AB58" s="12">
        <v>-388760</v>
      </c>
      <c r="AC58" s="12">
        <v>244869</v>
      </c>
      <c r="AD58" s="12" t="s">
        <v>535</v>
      </c>
      <c r="AE58" s="12">
        <v>-21837</v>
      </c>
      <c r="AF58" s="12">
        <v>-362042</v>
      </c>
      <c r="AG58" s="12">
        <v>-19402</v>
      </c>
      <c r="AH58" s="12">
        <v>21397</v>
      </c>
      <c r="AI58" s="12">
        <v>290166</v>
      </c>
      <c r="AJ58" s="12">
        <v>-336175</v>
      </c>
      <c r="AK58" s="12">
        <v>197473</v>
      </c>
      <c r="AL58" s="12">
        <v>149841</v>
      </c>
      <c r="AM58" s="12">
        <v>-93899</v>
      </c>
      <c r="AN58" s="12">
        <v>-422652</v>
      </c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</row>
    <row r="59" spans="2:80" x14ac:dyDescent="0.35">
      <c r="B59" s="3" t="s">
        <v>144</v>
      </c>
      <c r="C59" s="3"/>
      <c r="D59" s="3"/>
      <c r="E59" s="3"/>
      <c r="F59" s="3"/>
      <c r="G59" s="3"/>
      <c r="H59" s="3"/>
      <c r="I59" s="3"/>
      <c r="J59" s="3"/>
      <c r="K59" s="3"/>
      <c r="L59" s="3" t="s">
        <v>542</v>
      </c>
      <c r="M59" s="3"/>
      <c r="N59" s="3"/>
      <c r="O59" s="3"/>
      <c r="P59" s="3"/>
      <c r="Q59" s="12">
        <v>240812</v>
      </c>
      <c r="R59" s="12">
        <v>-12162</v>
      </c>
      <c r="S59" s="12">
        <v>-93135</v>
      </c>
      <c r="T59" s="12">
        <v>54</v>
      </c>
      <c r="U59" s="12">
        <v>13320</v>
      </c>
      <c r="V59" s="12">
        <v>194739</v>
      </c>
      <c r="W59" s="12">
        <v>-21567</v>
      </c>
      <c r="X59" s="12">
        <v>54</v>
      </c>
      <c r="Y59" s="12">
        <v>41957</v>
      </c>
      <c r="Z59" s="12" t="s">
        <v>535</v>
      </c>
      <c r="AA59" s="12">
        <v>-20160</v>
      </c>
      <c r="AB59" s="12">
        <v>63980</v>
      </c>
      <c r="AC59" s="12">
        <v>20350</v>
      </c>
      <c r="AD59" s="12" t="s">
        <v>535</v>
      </c>
      <c r="AE59" s="12">
        <v>192012</v>
      </c>
      <c r="AF59" s="12">
        <v>161301</v>
      </c>
      <c r="AG59" s="12">
        <v>81881</v>
      </c>
      <c r="AH59" s="12">
        <v>-31039</v>
      </c>
      <c r="AI59" s="12">
        <v>110979</v>
      </c>
      <c r="AJ59" s="12">
        <v>71352</v>
      </c>
      <c r="AK59" s="12">
        <v>65535</v>
      </c>
      <c r="AL59" s="12">
        <v>2855</v>
      </c>
      <c r="AM59" s="12">
        <v>56804</v>
      </c>
      <c r="AN59" s="12">
        <v>-20420</v>
      </c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</row>
    <row r="60" spans="2:80" x14ac:dyDescent="0.35">
      <c r="B60" s="3" t="s">
        <v>145</v>
      </c>
      <c r="C60" s="3"/>
      <c r="D60" s="3"/>
      <c r="E60" s="3"/>
      <c r="F60" s="3"/>
      <c r="G60" s="3"/>
      <c r="H60" s="3"/>
      <c r="I60" s="3"/>
      <c r="J60" s="3"/>
      <c r="K60" s="3"/>
      <c r="L60" s="3" t="s">
        <v>543</v>
      </c>
      <c r="M60" s="3"/>
      <c r="N60" s="3"/>
      <c r="O60" s="3"/>
      <c r="P60" s="3"/>
      <c r="Q60" s="12">
        <v>-177030</v>
      </c>
      <c r="R60" s="12">
        <v>-90064</v>
      </c>
      <c r="S60" s="12">
        <v>-78441</v>
      </c>
      <c r="T60" s="12">
        <v>139343</v>
      </c>
      <c r="U60" s="12">
        <v>221160</v>
      </c>
      <c r="V60" s="12">
        <v>91177</v>
      </c>
      <c r="W60" s="12">
        <v>-44770</v>
      </c>
      <c r="X60" s="12">
        <v>139343</v>
      </c>
      <c r="Y60" s="12">
        <v>148361</v>
      </c>
      <c r="Z60" s="12" t="s">
        <v>535</v>
      </c>
      <c r="AA60" s="12">
        <v>-25901</v>
      </c>
      <c r="AB60" s="12">
        <v>52882</v>
      </c>
      <c r="AC60" s="12">
        <v>7908</v>
      </c>
      <c r="AD60" s="12" t="s">
        <v>535</v>
      </c>
      <c r="AE60" s="12">
        <v>-5668</v>
      </c>
      <c r="AF60" s="12">
        <v>3267</v>
      </c>
      <c r="AG60" s="12">
        <v>1884</v>
      </c>
      <c r="AH60" s="12">
        <v>-2773</v>
      </c>
      <c r="AI60" s="12">
        <v>-152654</v>
      </c>
      <c r="AJ60" s="12">
        <v>-109203</v>
      </c>
      <c r="AK60" s="12">
        <v>148249</v>
      </c>
      <c r="AL60" s="12">
        <v>236763</v>
      </c>
      <c r="AM60" s="12">
        <v>36484</v>
      </c>
      <c r="AN60" s="12">
        <v>59940</v>
      </c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</row>
    <row r="61" spans="2:80" x14ac:dyDescent="0.35">
      <c r="B61" s="3" t="s">
        <v>140</v>
      </c>
      <c r="C61" s="3"/>
      <c r="D61" s="3"/>
      <c r="E61" s="3"/>
      <c r="F61" s="3"/>
      <c r="G61" s="3"/>
      <c r="H61" s="3"/>
      <c r="I61" s="3"/>
      <c r="J61" s="3"/>
      <c r="K61" s="3"/>
      <c r="L61" s="3" t="s">
        <v>544</v>
      </c>
      <c r="M61" s="3"/>
      <c r="N61" s="3"/>
      <c r="O61" s="3"/>
      <c r="P61" s="3"/>
      <c r="Q61" s="12">
        <v>-58813</v>
      </c>
      <c r="R61" s="12">
        <v>160783</v>
      </c>
      <c r="S61" s="12">
        <v>8002</v>
      </c>
      <c r="T61" s="12">
        <v>147538</v>
      </c>
      <c r="U61" s="12">
        <v>122805</v>
      </c>
      <c r="V61" s="12">
        <v>107200</v>
      </c>
      <c r="W61" s="12">
        <v>160111</v>
      </c>
      <c r="X61" s="12">
        <v>147538</v>
      </c>
      <c r="Y61" s="12">
        <v>141466</v>
      </c>
      <c r="Z61" s="12" t="s">
        <v>535</v>
      </c>
      <c r="AA61" s="12">
        <v>6226</v>
      </c>
      <c r="AB61" s="12">
        <v>-53944</v>
      </c>
      <c r="AC61" s="12">
        <v>-100535</v>
      </c>
      <c r="AD61" s="12" t="s">
        <v>535</v>
      </c>
      <c r="AE61" s="12">
        <v>-36799</v>
      </c>
      <c r="AF61" s="12">
        <v>-59876</v>
      </c>
      <c r="AG61" s="12">
        <v>-97820</v>
      </c>
      <c r="AH61" s="12">
        <v>-114377</v>
      </c>
      <c r="AI61" s="12">
        <v>-40877</v>
      </c>
      <c r="AJ61" s="12">
        <v>31754</v>
      </c>
      <c r="AK61" s="12">
        <v>-64308</v>
      </c>
      <c r="AL61" s="12">
        <v>4975</v>
      </c>
      <c r="AM61" s="12">
        <v>-29653</v>
      </c>
      <c r="AN61" s="12">
        <v>1003</v>
      </c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</row>
    <row r="62" spans="2:80" x14ac:dyDescent="0.35">
      <c r="B62" s="3" t="s">
        <v>142</v>
      </c>
      <c r="C62" s="3"/>
      <c r="D62" s="3"/>
      <c r="E62" s="3"/>
      <c r="F62" s="3"/>
      <c r="G62" s="3"/>
      <c r="H62" s="3"/>
      <c r="I62" s="3"/>
      <c r="J62" s="3"/>
      <c r="K62" s="3"/>
      <c r="L62" s="3" t="s">
        <v>545</v>
      </c>
      <c r="M62" s="3"/>
      <c r="N62" s="3"/>
      <c r="O62" s="3"/>
      <c r="P62" s="3"/>
      <c r="Q62" s="12">
        <v>-89740</v>
      </c>
      <c r="R62" s="12">
        <v>161372</v>
      </c>
      <c r="S62" s="12">
        <v>45901</v>
      </c>
      <c r="T62" s="12">
        <v>115292</v>
      </c>
      <c r="U62" s="12">
        <v>37603</v>
      </c>
      <c r="V62" s="12">
        <v>1681</v>
      </c>
      <c r="W62" s="12">
        <v>15133</v>
      </c>
      <c r="X62" s="12">
        <v>115292</v>
      </c>
      <c r="Y62" s="12">
        <v>269579</v>
      </c>
      <c r="Z62" s="12" t="s">
        <v>535</v>
      </c>
      <c r="AA62" s="12">
        <v>-3237</v>
      </c>
      <c r="AB62" s="12">
        <v>32650</v>
      </c>
      <c r="AC62" s="12">
        <v>127532</v>
      </c>
      <c r="AD62" s="12" t="s">
        <v>535</v>
      </c>
      <c r="AE62" s="12">
        <v>-90734</v>
      </c>
      <c r="AF62" s="12">
        <v>51600</v>
      </c>
      <c r="AG62" s="12">
        <v>39940</v>
      </c>
      <c r="AH62" s="12">
        <v>-512</v>
      </c>
      <c r="AI62" s="12">
        <v>132611</v>
      </c>
      <c r="AJ62" s="12">
        <v>38246</v>
      </c>
      <c r="AK62" s="12">
        <v>190649</v>
      </c>
      <c r="AL62" s="12">
        <v>-30817</v>
      </c>
      <c r="AM62" s="12">
        <v>-103953</v>
      </c>
      <c r="AN62" s="12">
        <v>-107990</v>
      </c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</row>
    <row r="63" spans="2:80" x14ac:dyDescent="0.35">
      <c r="B63" s="3" t="s">
        <v>546</v>
      </c>
      <c r="C63" s="3"/>
      <c r="D63" s="3"/>
      <c r="E63" s="3"/>
      <c r="F63" s="3"/>
      <c r="G63" s="3"/>
      <c r="H63" s="3"/>
      <c r="I63" s="3"/>
      <c r="J63" s="3"/>
      <c r="K63" s="3"/>
      <c r="L63" s="3" t="s">
        <v>547</v>
      </c>
      <c r="M63" s="3"/>
      <c r="N63" s="3"/>
      <c r="O63" s="3"/>
      <c r="P63" s="3"/>
      <c r="Q63" s="12">
        <v>-1950</v>
      </c>
      <c r="R63" s="12">
        <v>78447</v>
      </c>
      <c r="S63" s="12">
        <v>14604</v>
      </c>
      <c r="T63" s="12">
        <v>-71212</v>
      </c>
      <c r="U63" s="12">
        <v>103215</v>
      </c>
      <c r="V63" s="12">
        <v>93974</v>
      </c>
      <c r="W63" s="12">
        <v>-55134</v>
      </c>
      <c r="X63" s="12">
        <v>-71212</v>
      </c>
      <c r="Y63" s="12">
        <v>58784</v>
      </c>
      <c r="Z63" s="12" t="s">
        <v>535</v>
      </c>
      <c r="AA63" s="12">
        <v>21666</v>
      </c>
      <c r="AB63" s="12">
        <v>2148</v>
      </c>
      <c r="AC63" s="12">
        <v>42574</v>
      </c>
      <c r="AD63" s="12" t="s">
        <v>535</v>
      </c>
      <c r="AE63" s="12">
        <v>-23586</v>
      </c>
      <c r="AF63" s="12">
        <v>25822</v>
      </c>
      <c r="AG63" s="12">
        <v>68409</v>
      </c>
      <c r="AH63" s="12">
        <v>42001</v>
      </c>
      <c r="AI63" s="12">
        <v>69296</v>
      </c>
      <c r="AJ63" s="12">
        <v>-38485</v>
      </c>
      <c r="AK63" s="12">
        <v>127663</v>
      </c>
      <c r="AL63" s="12">
        <v>64596</v>
      </c>
      <c r="AM63" s="12">
        <v>77690</v>
      </c>
      <c r="AN63" s="12">
        <v>44821</v>
      </c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</row>
    <row r="64" spans="2:80" x14ac:dyDescent="0.35">
      <c r="B64" s="3" t="s">
        <v>147</v>
      </c>
      <c r="C64" s="3"/>
      <c r="D64" s="3"/>
      <c r="E64" s="3"/>
      <c r="F64" s="3"/>
      <c r="G64" s="3"/>
      <c r="H64" s="3"/>
      <c r="I64" s="3"/>
      <c r="J64" s="3"/>
      <c r="K64" s="3"/>
      <c r="L64" s="3" t="s">
        <v>548</v>
      </c>
      <c r="M64" s="3"/>
      <c r="N64" s="3"/>
      <c r="O64" s="3"/>
      <c r="P64" s="3"/>
      <c r="Q64" s="12">
        <v>-3897</v>
      </c>
      <c r="R64" s="12">
        <v>-343</v>
      </c>
      <c r="S64" s="12">
        <v>-5397</v>
      </c>
      <c r="T64" s="12">
        <v>3935</v>
      </c>
      <c r="U64" s="12">
        <v>3672</v>
      </c>
      <c r="V64" s="12">
        <v>-12986</v>
      </c>
      <c r="W64" s="12">
        <v>-48820</v>
      </c>
      <c r="X64" s="12">
        <v>3935</v>
      </c>
      <c r="Y64" s="12">
        <v>-3482</v>
      </c>
      <c r="Z64" s="12" t="s">
        <v>535</v>
      </c>
      <c r="AA64" s="12" t="s">
        <v>535</v>
      </c>
      <c r="AB64" s="12">
        <v>133331</v>
      </c>
      <c r="AC64" s="12">
        <v>-29547</v>
      </c>
      <c r="AD64" s="12" t="s">
        <v>535</v>
      </c>
      <c r="AE64" s="12">
        <v>-215862</v>
      </c>
      <c r="AF64" s="12">
        <v>-329438</v>
      </c>
      <c r="AG64" s="12">
        <v>-124074</v>
      </c>
      <c r="AH64" s="12">
        <v>61580</v>
      </c>
      <c r="AI64" s="12">
        <v>-87435</v>
      </c>
      <c r="AJ64" s="12">
        <v>-64197</v>
      </c>
      <c r="AK64" s="12">
        <v>8385</v>
      </c>
      <c r="AL64" s="12">
        <v>-22312</v>
      </c>
      <c r="AM64" s="12">
        <v>19365</v>
      </c>
      <c r="AN64" s="12">
        <v>12086</v>
      </c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</row>
    <row r="65" spans="1:80" x14ac:dyDescent="0.35">
      <c r="B65" s="3" t="s">
        <v>146</v>
      </c>
      <c r="C65" s="3"/>
      <c r="D65" s="3"/>
      <c r="E65" s="3"/>
      <c r="F65" s="3"/>
      <c r="G65" s="3"/>
      <c r="H65" s="3"/>
      <c r="I65" s="3"/>
      <c r="J65" s="3"/>
      <c r="K65" s="3"/>
      <c r="L65" s="3" t="s">
        <v>158</v>
      </c>
      <c r="M65" s="3"/>
      <c r="N65" s="3"/>
      <c r="O65" s="3"/>
      <c r="P65" s="3"/>
      <c r="Q65" s="12">
        <v>-263196</v>
      </c>
      <c r="R65" s="12">
        <v>-195374</v>
      </c>
      <c r="S65" s="12">
        <v>-516406</v>
      </c>
      <c r="T65" s="12">
        <v>-102905</v>
      </c>
      <c r="U65" s="12">
        <v>-141341</v>
      </c>
      <c r="V65" s="12">
        <v>-163477</v>
      </c>
      <c r="W65" s="12">
        <v>-77586</v>
      </c>
      <c r="X65" s="12">
        <v>-102905</v>
      </c>
      <c r="Y65" s="12">
        <v>-82786</v>
      </c>
      <c r="Z65" s="12" t="s">
        <v>535</v>
      </c>
      <c r="AA65" s="12" t="s">
        <v>535</v>
      </c>
      <c r="AB65" s="12" t="s">
        <v>535</v>
      </c>
      <c r="AC65" s="12" t="s">
        <v>535</v>
      </c>
      <c r="AD65" s="12" t="s">
        <v>535</v>
      </c>
      <c r="AE65" s="12" t="s">
        <v>535</v>
      </c>
      <c r="AF65" s="12" t="s">
        <v>535</v>
      </c>
      <c r="AG65" s="12" t="s">
        <v>448</v>
      </c>
      <c r="AH65" s="12" t="s">
        <v>448</v>
      </c>
      <c r="AI65" s="12">
        <v>-66093</v>
      </c>
      <c r="AJ65" s="12">
        <v>-38287</v>
      </c>
      <c r="AK65" s="12">
        <v>-236882</v>
      </c>
      <c r="AL65" s="12" t="s">
        <v>448</v>
      </c>
      <c r="AM65" s="12">
        <v>-113886</v>
      </c>
      <c r="AN65" s="12">
        <v>-48089</v>
      </c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</row>
    <row r="66" spans="1:80" x14ac:dyDescent="0.35">
      <c r="B66" s="3" t="s">
        <v>549</v>
      </c>
      <c r="C66" s="3"/>
      <c r="D66" s="3"/>
      <c r="E66" s="3"/>
      <c r="F66" s="3"/>
      <c r="G66" s="3"/>
      <c r="H66" s="3"/>
      <c r="I66" s="3"/>
      <c r="J66" s="3"/>
      <c r="K66" s="3"/>
      <c r="L66" s="3" t="s">
        <v>550</v>
      </c>
      <c r="M66" s="3"/>
      <c r="N66" s="3"/>
      <c r="O66" s="3"/>
      <c r="P66" s="3"/>
      <c r="Q66" s="12">
        <v>43850</v>
      </c>
      <c r="R66" s="12">
        <v>-65904</v>
      </c>
      <c r="S66" s="12">
        <v>-6725</v>
      </c>
      <c r="T66" s="12">
        <v>-41792</v>
      </c>
      <c r="U66" s="12">
        <v>8366</v>
      </c>
      <c r="V66" s="12">
        <v>-174484</v>
      </c>
      <c r="W66" s="12">
        <v>37312</v>
      </c>
      <c r="X66" s="12">
        <v>-41792</v>
      </c>
      <c r="Y66" s="12">
        <v>-44471</v>
      </c>
      <c r="Z66" s="12" t="s">
        <v>535</v>
      </c>
      <c r="AA66" s="12">
        <v>50596</v>
      </c>
      <c r="AB66" s="12" t="s">
        <v>535</v>
      </c>
      <c r="AC66" s="12">
        <v>319744</v>
      </c>
      <c r="AD66" s="12" t="s">
        <v>535</v>
      </c>
      <c r="AE66" s="12">
        <v>31380</v>
      </c>
      <c r="AF66" s="12" t="s">
        <v>535</v>
      </c>
      <c r="AG66" s="12">
        <v>43475</v>
      </c>
      <c r="AH66" s="12">
        <v>144406</v>
      </c>
      <c r="AI66" s="12">
        <v>111657</v>
      </c>
      <c r="AJ66" s="12">
        <v>391121</v>
      </c>
      <c r="AK66" s="12">
        <v>-736638</v>
      </c>
      <c r="AL66" s="12">
        <v>-224889</v>
      </c>
      <c r="AM66" s="12">
        <v>-90497</v>
      </c>
      <c r="AN66" s="12">
        <v>-70974</v>
      </c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</row>
    <row r="67" spans="1:80" x14ac:dyDescent="0.35">
      <c r="B67" s="3" t="s">
        <v>551</v>
      </c>
      <c r="C67" s="3"/>
      <c r="D67" s="3"/>
      <c r="E67" s="3"/>
      <c r="F67" s="3"/>
      <c r="G67" s="3"/>
      <c r="H67" s="3"/>
      <c r="I67" s="3"/>
      <c r="J67" s="3"/>
      <c r="K67" s="3"/>
      <c r="L67" s="3" t="s">
        <v>552</v>
      </c>
      <c r="M67" s="3"/>
      <c r="N67" s="3"/>
      <c r="O67" s="3"/>
      <c r="P67" s="3"/>
      <c r="Q67" s="12">
        <v>-421439</v>
      </c>
      <c r="R67" s="12">
        <v>-161874</v>
      </c>
      <c r="S67" s="12">
        <v>-210972</v>
      </c>
      <c r="T67" s="12">
        <v>-309718</v>
      </c>
      <c r="U67" s="12">
        <v>-233571</v>
      </c>
      <c r="V67" s="12">
        <v>-261682</v>
      </c>
      <c r="W67" s="12">
        <v>-283687</v>
      </c>
      <c r="X67" s="12">
        <v>-309718</v>
      </c>
      <c r="Y67" s="12">
        <v>-119210</v>
      </c>
      <c r="Z67" s="12" t="s">
        <v>535</v>
      </c>
      <c r="AA67" s="12">
        <v>-163482</v>
      </c>
      <c r="AB67" s="12">
        <v>-215462</v>
      </c>
      <c r="AC67" s="12">
        <v>-73197</v>
      </c>
      <c r="AD67" s="12" t="s">
        <v>535</v>
      </c>
      <c r="AE67" s="12">
        <v>-46801</v>
      </c>
      <c r="AF67" s="12">
        <v>-234352</v>
      </c>
      <c r="AG67" s="12">
        <v>-42539</v>
      </c>
      <c r="AH67" s="12">
        <v>-199748</v>
      </c>
      <c r="AI67" s="12">
        <v>-228507</v>
      </c>
      <c r="AJ67" s="12">
        <v>-189624</v>
      </c>
      <c r="AK67" s="12">
        <v>-508973</v>
      </c>
      <c r="AL67" s="12">
        <v>-236192</v>
      </c>
      <c r="AM67" s="12">
        <v>-197630</v>
      </c>
      <c r="AN67" s="12">
        <v>-150591</v>
      </c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</row>
    <row r="68" spans="1:80" x14ac:dyDescent="0.35">
      <c r="B68" s="3" t="s">
        <v>553</v>
      </c>
      <c r="C68" s="3"/>
      <c r="D68" s="3"/>
      <c r="E68" s="3"/>
      <c r="F68" s="3"/>
      <c r="G68" s="3"/>
      <c r="H68" s="3"/>
      <c r="I68" s="3"/>
      <c r="J68" s="3"/>
      <c r="K68" s="3"/>
      <c r="L68" s="3" t="s">
        <v>554</v>
      </c>
      <c r="M68" s="3"/>
      <c r="N68" s="3"/>
      <c r="O68" s="3"/>
      <c r="P68" s="3"/>
      <c r="Q68" s="12" t="s">
        <v>36</v>
      </c>
      <c r="R68" s="12" t="s">
        <v>36</v>
      </c>
      <c r="S68" s="12" t="s">
        <v>465</v>
      </c>
      <c r="T68" s="12" t="s">
        <v>535</v>
      </c>
      <c r="U68" s="12" t="s">
        <v>417</v>
      </c>
      <c r="V68" s="12">
        <v>-113</v>
      </c>
      <c r="W68" s="12">
        <v>-68</v>
      </c>
      <c r="X68" s="12" t="s">
        <v>535</v>
      </c>
      <c r="Y68" s="12">
        <v>-174</v>
      </c>
      <c r="Z68" s="12" t="s">
        <v>535</v>
      </c>
      <c r="AA68" s="12">
        <v>-16966</v>
      </c>
      <c r="AB68" s="12">
        <v>-23506</v>
      </c>
      <c r="AC68" s="12">
        <v>-44721</v>
      </c>
      <c r="AD68" s="12" t="s">
        <v>535</v>
      </c>
      <c r="AE68" s="12">
        <v>-708</v>
      </c>
      <c r="AF68" s="12">
        <v>-28468</v>
      </c>
      <c r="AG68" s="12">
        <v>-53170</v>
      </c>
      <c r="AH68" s="12">
        <v>-42411</v>
      </c>
      <c r="AI68" s="12">
        <v>-133879</v>
      </c>
      <c r="AJ68" s="12">
        <v>-21559</v>
      </c>
      <c r="AK68" s="12">
        <v>-167642</v>
      </c>
      <c r="AL68" s="12">
        <v>-44595</v>
      </c>
      <c r="AM68" s="12">
        <v>-116674</v>
      </c>
      <c r="AN68" s="12">
        <v>-53805</v>
      </c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</row>
    <row r="69" spans="1:80" x14ac:dyDescent="0.35">
      <c r="B69" s="3" t="s">
        <v>555</v>
      </c>
      <c r="C69" s="3"/>
      <c r="D69" s="3"/>
      <c r="E69" s="3"/>
      <c r="F69" s="3"/>
      <c r="G69" s="3"/>
      <c r="H69" s="3"/>
      <c r="I69" s="3"/>
      <c r="J69" s="3"/>
      <c r="K69" s="3"/>
      <c r="L69" s="3" t="s">
        <v>556</v>
      </c>
      <c r="M69" s="3"/>
      <c r="N69" s="3"/>
      <c r="O69" s="3"/>
      <c r="P69" s="3"/>
      <c r="Q69" s="12" t="s">
        <v>36</v>
      </c>
      <c r="R69" s="12" t="s">
        <v>36</v>
      </c>
      <c r="S69" s="12" t="s">
        <v>465</v>
      </c>
      <c r="T69" s="12" t="s">
        <v>535</v>
      </c>
      <c r="U69" s="12" t="s">
        <v>417</v>
      </c>
      <c r="V69" s="12" t="s">
        <v>417</v>
      </c>
      <c r="W69" s="12" t="s">
        <v>417</v>
      </c>
      <c r="X69" s="12" t="s">
        <v>417</v>
      </c>
      <c r="Y69" s="12" t="s">
        <v>417</v>
      </c>
      <c r="Z69" s="12" t="s">
        <v>535</v>
      </c>
      <c r="AA69" s="12" t="s">
        <v>535</v>
      </c>
      <c r="AB69" s="12" t="s">
        <v>535</v>
      </c>
      <c r="AC69" s="12" t="s">
        <v>535</v>
      </c>
      <c r="AD69" s="12">
        <v>-33629</v>
      </c>
      <c r="AE69" s="12" t="s">
        <v>535</v>
      </c>
      <c r="AF69" s="12" t="s">
        <v>535</v>
      </c>
      <c r="AG69" s="12" t="s">
        <v>448</v>
      </c>
      <c r="AH69" s="12">
        <v>-34408</v>
      </c>
      <c r="AI69" s="12" t="s">
        <v>448</v>
      </c>
      <c r="AJ69" s="12" t="s">
        <v>448</v>
      </c>
      <c r="AK69" s="12" t="s">
        <v>449</v>
      </c>
      <c r="AL69" s="12" t="s">
        <v>448</v>
      </c>
      <c r="AM69" s="12" t="s">
        <v>448</v>
      </c>
      <c r="AN69" s="12" t="s">
        <v>448</v>
      </c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</row>
    <row r="70" spans="1:80" x14ac:dyDescent="0.35">
      <c r="B70" s="3" t="s">
        <v>557</v>
      </c>
      <c r="C70" s="3"/>
      <c r="D70" s="3"/>
      <c r="E70" s="3"/>
      <c r="F70" s="3"/>
      <c r="G70" s="3"/>
      <c r="H70" s="3"/>
      <c r="I70" s="3"/>
      <c r="J70" s="3"/>
      <c r="K70" s="3"/>
      <c r="L70" s="3" t="s">
        <v>558</v>
      </c>
      <c r="M70" s="3"/>
      <c r="N70" s="3"/>
      <c r="O70" s="3"/>
      <c r="P70" s="3"/>
      <c r="Q70" s="12" t="s">
        <v>36</v>
      </c>
      <c r="R70" s="12" t="s">
        <v>36</v>
      </c>
      <c r="S70" s="12" t="s">
        <v>465</v>
      </c>
      <c r="T70" s="12" t="s">
        <v>535</v>
      </c>
      <c r="U70" s="12" t="s">
        <v>417</v>
      </c>
      <c r="V70" s="12" t="s">
        <v>417</v>
      </c>
      <c r="W70" s="12" t="s">
        <v>417</v>
      </c>
      <c r="X70" s="12" t="s">
        <v>417</v>
      </c>
      <c r="Y70" s="12" t="s">
        <v>417</v>
      </c>
      <c r="Z70" s="12" t="s">
        <v>535</v>
      </c>
      <c r="AA70" s="12">
        <v>-154490</v>
      </c>
      <c r="AB70" s="12">
        <v>-83492</v>
      </c>
      <c r="AC70" s="12">
        <v>-102383</v>
      </c>
      <c r="AD70" s="12" t="s">
        <v>535</v>
      </c>
      <c r="AE70" s="12">
        <v>-31278</v>
      </c>
      <c r="AF70" s="12">
        <v>-72686</v>
      </c>
      <c r="AG70" s="12">
        <v>-108689</v>
      </c>
      <c r="AH70" s="12">
        <v>-142809</v>
      </c>
      <c r="AI70" s="12" t="s">
        <v>448</v>
      </c>
      <c r="AJ70" s="12" t="s">
        <v>448</v>
      </c>
      <c r="AK70" s="12" t="s">
        <v>449</v>
      </c>
      <c r="AL70" s="12">
        <v>-59447</v>
      </c>
      <c r="AM70" s="12" t="s">
        <v>448</v>
      </c>
      <c r="AN70" s="12" t="s">
        <v>448</v>
      </c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</row>
    <row r="71" spans="1:80" x14ac:dyDescent="0.35">
      <c r="B71" s="3" t="s">
        <v>91</v>
      </c>
      <c r="C71" s="3"/>
      <c r="D71" s="3"/>
      <c r="E71" s="3"/>
      <c r="F71" s="3"/>
      <c r="G71" s="3"/>
      <c r="H71" s="3"/>
      <c r="I71" s="3"/>
      <c r="J71" s="3"/>
      <c r="K71" s="3"/>
      <c r="L71" s="3" t="s">
        <v>104</v>
      </c>
      <c r="M71" s="3"/>
      <c r="N71" s="3"/>
      <c r="O71" s="3"/>
      <c r="P71" s="3"/>
      <c r="Q71" s="12" t="s">
        <v>36</v>
      </c>
      <c r="R71" s="12" t="s">
        <v>36</v>
      </c>
      <c r="S71" s="12" t="s">
        <v>36</v>
      </c>
      <c r="T71" s="12" t="s">
        <v>36</v>
      </c>
      <c r="U71" s="12" t="s">
        <v>36</v>
      </c>
      <c r="V71" s="12" t="s">
        <v>36</v>
      </c>
      <c r="W71" s="12" t="s">
        <v>36</v>
      </c>
      <c r="X71" s="12" t="s">
        <v>36</v>
      </c>
      <c r="Y71" s="12" t="s">
        <v>36</v>
      </c>
      <c r="Z71" s="12" t="s">
        <v>36</v>
      </c>
      <c r="AA71" s="12" t="s">
        <v>36</v>
      </c>
      <c r="AB71" s="12" t="s">
        <v>36</v>
      </c>
      <c r="AC71" s="12" t="s">
        <v>36</v>
      </c>
      <c r="AD71" s="12" t="s">
        <v>36</v>
      </c>
      <c r="AE71" s="12" t="s">
        <v>36</v>
      </c>
      <c r="AF71" s="12" t="s">
        <v>36</v>
      </c>
      <c r="AG71" s="12" t="s">
        <v>448</v>
      </c>
      <c r="AH71" s="12">
        <v>-19490</v>
      </c>
      <c r="AI71" s="12" t="s">
        <v>448</v>
      </c>
      <c r="AJ71" s="12" t="s">
        <v>448</v>
      </c>
      <c r="AK71" s="12" t="s">
        <v>449</v>
      </c>
      <c r="AL71" s="12" t="s">
        <v>448</v>
      </c>
      <c r="AM71" s="12" t="s">
        <v>448</v>
      </c>
      <c r="AN71" s="12" t="s">
        <v>448</v>
      </c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</row>
    <row r="72" spans="1:80" x14ac:dyDescent="0.35">
      <c r="B72" s="3" t="s">
        <v>559</v>
      </c>
      <c r="C72" s="3"/>
      <c r="D72" s="3"/>
      <c r="E72" s="3"/>
      <c r="F72" s="3"/>
      <c r="G72" s="3"/>
      <c r="H72" s="3"/>
      <c r="I72" s="3"/>
      <c r="J72" s="3"/>
      <c r="K72" s="3"/>
      <c r="L72" s="3" t="s">
        <v>560</v>
      </c>
      <c r="M72" s="3"/>
      <c r="N72" s="3"/>
      <c r="O72" s="3"/>
      <c r="P72" s="3"/>
      <c r="Q72" s="12" t="s">
        <v>36</v>
      </c>
      <c r="R72" s="12" t="s">
        <v>36</v>
      </c>
      <c r="S72" s="12" t="s">
        <v>36</v>
      </c>
      <c r="T72" s="12" t="s">
        <v>36</v>
      </c>
      <c r="U72" s="12" t="s">
        <v>36</v>
      </c>
      <c r="V72" s="12" t="s">
        <v>36</v>
      </c>
      <c r="W72" s="12" t="s">
        <v>36</v>
      </c>
      <c r="X72" s="12" t="s">
        <v>36</v>
      </c>
      <c r="Y72" s="12" t="s">
        <v>36</v>
      </c>
      <c r="Z72" s="12" t="s">
        <v>36</v>
      </c>
      <c r="AA72" s="12" t="s">
        <v>36</v>
      </c>
      <c r="AB72" s="12" t="s">
        <v>36</v>
      </c>
      <c r="AC72" s="12" t="s">
        <v>36</v>
      </c>
      <c r="AD72" s="12" t="s">
        <v>36</v>
      </c>
      <c r="AE72" s="12" t="s">
        <v>36</v>
      </c>
      <c r="AF72" s="12" t="s">
        <v>36</v>
      </c>
      <c r="AG72" s="12" t="s">
        <v>448</v>
      </c>
      <c r="AH72" s="12">
        <v>-17627</v>
      </c>
      <c r="AI72" s="12" t="s">
        <v>448</v>
      </c>
      <c r="AJ72" s="12" t="s">
        <v>448</v>
      </c>
      <c r="AK72" s="12" t="s">
        <v>449</v>
      </c>
      <c r="AL72" s="12" t="s">
        <v>448</v>
      </c>
      <c r="AM72" s="12" t="s">
        <v>448</v>
      </c>
      <c r="AN72" s="12" t="s">
        <v>448</v>
      </c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</row>
    <row r="73" spans="1:80" x14ac:dyDescent="0.35">
      <c r="B73" s="66"/>
      <c r="L73" s="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</row>
    <row r="74" spans="1:80" s="33" customFormat="1" x14ac:dyDescent="0.35">
      <c r="A74"/>
      <c r="B74" s="41" t="s">
        <v>561</v>
      </c>
      <c r="C74" s="92"/>
      <c r="D74" s="92"/>
      <c r="E74" s="92"/>
      <c r="F74" s="92"/>
      <c r="G74" s="92"/>
      <c r="H74" s="92"/>
      <c r="I74" s="92"/>
      <c r="J74" s="92"/>
      <c r="K74" s="92"/>
      <c r="L74" s="41" t="s">
        <v>562</v>
      </c>
      <c r="M74" s="92"/>
      <c r="N74" s="41"/>
      <c r="O74" s="92"/>
      <c r="P74" s="92"/>
      <c r="Q74" s="93">
        <f>Q46+SUM(Q49:Q72)</f>
        <v>143944</v>
      </c>
      <c r="R74" s="93">
        <v>690544</v>
      </c>
      <c r="S74" s="93">
        <v>675958</v>
      </c>
      <c r="T74" s="93">
        <v>311302</v>
      </c>
      <c r="U74" s="93">
        <v>982491</v>
      </c>
      <c r="V74" s="93">
        <v>465388</v>
      </c>
      <c r="W74" s="93">
        <v>297410</v>
      </c>
      <c r="X74" s="93">
        <v>423483</v>
      </c>
      <c r="Y74" s="93">
        <v>503159</v>
      </c>
      <c r="Z74" s="93">
        <v>374582</v>
      </c>
      <c r="AA74" s="93">
        <v>-176818</v>
      </c>
      <c r="AB74" s="93">
        <v>4639</v>
      </c>
      <c r="AC74" s="93">
        <v>253143</v>
      </c>
      <c r="AD74" s="93">
        <v>-288495</v>
      </c>
      <c r="AE74" s="93">
        <v>-301317</v>
      </c>
      <c r="AF74" s="93">
        <v>1090605</v>
      </c>
      <c r="AG74" s="93">
        <v>923150</v>
      </c>
      <c r="AH74" s="93">
        <v>1071710</v>
      </c>
      <c r="AI74" s="93">
        <v>795115</v>
      </c>
      <c r="AJ74" s="93">
        <v>406041</v>
      </c>
      <c r="AK74" s="93">
        <v>2081869</v>
      </c>
      <c r="AL74" s="93">
        <v>780662</v>
      </c>
      <c r="AM74" s="93">
        <v>775895</v>
      </c>
      <c r="AN74" s="93">
        <v>51667</v>
      </c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</row>
    <row r="75" spans="1:80" x14ac:dyDescent="0.35">
      <c r="B75" s="3" t="s">
        <v>563</v>
      </c>
      <c r="C75" s="3"/>
      <c r="D75" s="3"/>
      <c r="E75" s="3"/>
      <c r="F75" s="3"/>
      <c r="G75" s="3"/>
      <c r="H75" s="3"/>
      <c r="I75" s="3"/>
      <c r="J75" s="3"/>
      <c r="K75" s="3"/>
      <c r="L75" s="3" t="s">
        <v>564</v>
      </c>
      <c r="M75" s="3"/>
      <c r="N75" s="3"/>
      <c r="O75" s="3"/>
      <c r="P75" s="3"/>
      <c r="Q75" s="12" t="s">
        <v>36</v>
      </c>
      <c r="R75" s="12" t="s">
        <v>36</v>
      </c>
      <c r="S75" s="12" t="s">
        <v>459</v>
      </c>
      <c r="T75" s="12" t="s">
        <v>459</v>
      </c>
      <c r="U75" s="12" t="s">
        <v>459</v>
      </c>
      <c r="V75" s="12" t="s">
        <v>36</v>
      </c>
      <c r="W75" s="12" t="s">
        <v>459</v>
      </c>
      <c r="X75" s="12" t="s">
        <v>459</v>
      </c>
      <c r="Y75" s="12">
        <v>-54596</v>
      </c>
      <c r="Z75" s="12" t="s">
        <v>459</v>
      </c>
      <c r="AA75" s="12" t="s">
        <v>449</v>
      </c>
      <c r="AB75" s="12" t="s">
        <v>449</v>
      </c>
      <c r="AC75" s="12" t="s">
        <v>449</v>
      </c>
      <c r="AD75" s="12" t="s">
        <v>459</v>
      </c>
      <c r="AE75" s="12" t="s">
        <v>449</v>
      </c>
      <c r="AF75" s="12" t="s">
        <v>449</v>
      </c>
      <c r="AG75" s="12" t="s">
        <v>449</v>
      </c>
      <c r="AH75" s="12" t="s">
        <v>449</v>
      </c>
      <c r="AI75" s="12" t="s">
        <v>449</v>
      </c>
      <c r="AJ75" s="12" t="s">
        <v>449</v>
      </c>
      <c r="AK75" s="12" t="s">
        <v>449</v>
      </c>
      <c r="AL75" s="12" t="s">
        <v>449</v>
      </c>
      <c r="AM75" s="12" t="s">
        <v>449</v>
      </c>
      <c r="AN75" s="12" t="s">
        <v>449</v>
      </c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</row>
    <row r="76" spans="1:80" x14ac:dyDescent="0.35">
      <c r="B76" s="3" t="s">
        <v>565</v>
      </c>
      <c r="C76" s="3"/>
      <c r="D76" s="3"/>
      <c r="E76" s="3"/>
      <c r="F76" s="3"/>
      <c r="G76" s="3"/>
      <c r="H76" s="3"/>
      <c r="I76" s="3"/>
      <c r="J76" s="3"/>
      <c r="K76" s="3"/>
      <c r="L76" s="3" t="s">
        <v>566</v>
      </c>
      <c r="M76" s="3"/>
      <c r="N76" s="3"/>
      <c r="O76" s="3"/>
      <c r="P76" s="3"/>
      <c r="Q76" s="12" t="s">
        <v>36</v>
      </c>
      <c r="R76" s="12" t="s">
        <v>36</v>
      </c>
      <c r="S76" s="12" t="s">
        <v>499</v>
      </c>
      <c r="T76" s="12" t="s">
        <v>459</v>
      </c>
      <c r="U76" s="12" t="s">
        <v>459</v>
      </c>
      <c r="V76" s="12" t="s">
        <v>36</v>
      </c>
      <c r="W76" s="12" t="s">
        <v>465</v>
      </c>
      <c r="X76" s="12" t="s">
        <v>459</v>
      </c>
      <c r="Y76" s="12" t="s">
        <v>459</v>
      </c>
      <c r="Z76" s="12" t="s">
        <v>459</v>
      </c>
      <c r="AA76" s="12" t="s">
        <v>449</v>
      </c>
      <c r="AB76" s="12" t="s">
        <v>449</v>
      </c>
      <c r="AC76" s="12" t="s">
        <v>449</v>
      </c>
      <c r="AD76" s="12" t="s">
        <v>459</v>
      </c>
      <c r="AE76" s="12" t="s">
        <v>449</v>
      </c>
      <c r="AF76" s="12" t="s">
        <v>449</v>
      </c>
      <c r="AG76" s="12" t="s">
        <v>449</v>
      </c>
      <c r="AH76" s="12">
        <v>-471</v>
      </c>
      <c r="AI76" s="12" t="s">
        <v>449</v>
      </c>
      <c r="AJ76" s="12" t="s">
        <v>449</v>
      </c>
      <c r="AK76" s="12">
        <v>543</v>
      </c>
      <c r="AL76" s="12" t="s">
        <v>449</v>
      </c>
      <c r="AM76" s="12" t="s">
        <v>449</v>
      </c>
      <c r="AN76" s="12" t="s">
        <v>449</v>
      </c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</row>
    <row r="77" spans="1:80" x14ac:dyDescent="0.35">
      <c r="B77" s="3" t="s">
        <v>567</v>
      </c>
      <c r="C77" s="3"/>
      <c r="D77" s="3"/>
      <c r="E77" s="3"/>
      <c r="F77" s="3"/>
      <c r="G77" s="3"/>
      <c r="H77" s="3"/>
      <c r="I77" s="3"/>
      <c r="J77" s="3"/>
      <c r="K77" s="3"/>
      <c r="L77" s="3" t="s">
        <v>568</v>
      </c>
      <c r="M77" s="3"/>
      <c r="N77" s="3"/>
      <c r="O77" s="3"/>
      <c r="P77" s="3"/>
      <c r="Q77" s="12" t="s">
        <v>36</v>
      </c>
      <c r="R77" s="12" t="s">
        <v>36</v>
      </c>
      <c r="S77" s="12">
        <v>5010</v>
      </c>
      <c r="T77" s="12">
        <v>-5010</v>
      </c>
      <c r="U77" s="12">
        <v>63270</v>
      </c>
      <c r="V77" s="12">
        <v>-49123</v>
      </c>
      <c r="W77" s="12">
        <v>-67441</v>
      </c>
      <c r="X77" s="12">
        <v>-39517</v>
      </c>
      <c r="Y77" s="12">
        <v>-87580</v>
      </c>
      <c r="Z77" s="12">
        <v>-202970</v>
      </c>
      <c r="AA77" s="12">
        <v>36197</v>
      </c>
      <c r="AB77" s="12">
        <v>-65574</v>
      </c>
      <c r="AC77" s="12">
        <v>-5098</v>
      </c>
      <c r="AD77" s="12">
        <v>-34657</v>
      </c>
      <c r="AE77" s="12">
        <v>69</v>
      </c>
      <c r="AF77" s="12">
        <v>-56851</v>
      </c>
      <c r="AG77" s="12">
        <v>8614</v>
      </c>
      <c r="AH77" s="12">
        <v>-10886</v>
      </c>
      <c r="AI77" s="12">
        <v>-28532</v>
      </c>
      <c r="AJ77" s="12">
        <v>-2131</v>
      </c>
      <c r="AK77" s="12">
        <v>-106628</v>
      </c>
      <c r="AL77" s="12">
        <v>69746</v>
      </c>
      <c r="AM77" s="12">
        <v>-153097</v>
      </c>
      <c r="AN77" s="12">
        <v>-11373</v>
      </c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</row>
    <row r="78" spans="1:80" x14ac:dyDescent="0.35">
      <c r="B78" s="3" t="s">
        <v>569</v>
      </c>
      <c r="C78" s="3"/>
      <c r="D78" s="3"/>
      <c r="E78" s="3"/>
      <c r="F78" s="3"/>
      <c r="G78" s="3"/>
      <c r="H78" s="3"/>
      <c r="I78" s="3"/>
      <c r="J78" s="3"/>
      <c r="K78" s="3"/>
      <c r="L78" s="3" t="s">
        <v>570</v>
      </c>
      <c r="M78" s="3"/>
      <c r="N78" s="3"/>
      <c r="O78" s="3"/>
      <c r="P78" s="3"/>
      <c r="Q78" s="12">
        <v>-192937</v>
      </c>
      <c r="R78" s="12">
        <v>-171055</v>
      </c>
      <c r="S78" s="12">
        <v>-189973</v>
      </c>
      <c r="T78" s="12">
        <v>-150007</v>
      </c>
      <c r="U78" s="12">
        <v>-137532</v>
      </c>
      <c r="V78" s="12">
        <v>-162079</v>
      </c>
      <c r="W78" s="12">
        <v>-169899</v>
      </c>
      <c r="X78" s="12">
        <v>-175546</v>
      </c>
      <c r="Y78" s="12">
        <v>-120664</v>
      </c>
      <c r="Z78" s="12">
        <v>-91055</v>
      </c>
      <c r="AA78" s="12" t="s">
        <v>449</v>
      </c>
      <c r="AB78" s="12">
        <v>-56426</v>
      </c>
      <c r="AC78" s="12">
        <v>5679</v>
      </c>
      <c r="AD78" s="12">
        <v>-56953</v>
      </c>
      <c r="AE78" s="12" t="s">
        <v>449</v>
      </c>
      <c r="AF78" s="12">
        <v>-232457</v>
      </c>
      <c r="AG78" s="12">
        <v>-311263</v>
      </c>
      <c r="AH78" s="12">
        <v>-228149</v>
      </c>
      <c r="AI78" s="12">
        <v>-333158</v>
      </c>
      <c r="AJ78" s="12">
        <v>-99901</v>
      </c>
      <c r="AK78" s="12">
        <v>-686946</v>
      </c>
      <c r="AL78" s="12">
        <v>-240738</v>
      </c>
      <c r="AM78" s="12">
        <v>-443634</v>
      </c>
      <c r="AN78" s="12">
        <v>-162448</v>
      </c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</row>
    <row r="79" spans="1:80" x14ac:dyDescent="0.35">
      <c r="B79" s="3" t="s">
        <v>571</v>
      </c>
      <c r="C79" s="3"/>
      <c r="D79" s="3"/>
      <c r="E79" s="3"/>
      <c r="F79" s="3"/>
      <c r="G79" s="3"/>
      <c r="H79" s="3"/>
      <c r="I79" s="3"/>
      <c r="J79" s="3"/>
      <c r="K79" s="3"/>
      <c r="L79" s="3" t="s">
        <v>572</v>
      </c>
      <c r="M79" s="3"/>
      <c r="N79" s="3"/>
      <c r="O79" s="3"/>
      <c r="P79" s="3"/>
      <c r="Q79" s="12" t="s">
        <v>36</v>
      </c>
      <c r="R79" s="12" t="s">
        <v>36</v>
      </c>
      <c r="S79" s="12" t="s">
        <v>467</v>
      </c>
      <c r="T79" s="12" t="s">
        <v>573</v>
      </c>
      <c r="U79" s="12" t="s">
        <v>449</v>
      </c>
      <c r="V79" s="12" t="s">
        <v>36</v>
      </c>
      <c r="W79" s="12" t="s">
        <v>467</v>
      </c>
      <c r="X79" s="12" t="s">
        <v>467</v>
      </c>
      <c r="Y79" s="12">
        <v>-11590</v>
      </c>
      <c r="Z79" s="12" t="s">
        <v>459</v>
      </c>
      <c r="AA79" s="12" t="s">
        <v>449</v>
      </c>
      <c r="AB79" s="12" t="s">
        <v>449</v>
      </c>
      <c r="AC79" s="12" t="s">
        <v>449</v>
      </c>
      <c r="AD79" s="12" t="s">
        <v>459</v>
      </c>
      <c r="AE79" s="12" t="s">
        <v>449</v>
      </c>
      <c r="AF79" s="12" t="s">
        <v>449</v>
      </c>
      <c r="AG79" s="12" t="s">
        <v>449</v>
      </c>
      <c r="AH79" s="12" t="s">
        <v>449</v>
      </c>
      <c r="AI79" s="12" t="s">
        <v>449</v>
      </c>
      <c r="AJ79" s="12" t="s">
        <v>449</v>
      </c>
      <c r="AK79" s="12" t="s">
        <v>449</v>
      </c>
      <c r="AL79" s="12" t="s">
        <v>449</v>
      </c>
      <c r="AM79" s="12" t="s">
        <v>449</v>
      </c>
      <c r="AN79" s="12" t="s">
        <v>449</v>
      </c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</row>
    <row r="80" spans="1:80" x14ac:dyDescent="0.35">
      <c r="B80" s="3" t="s">
        <v>574</v>
      </c>
      <c r="C80" s="3"/>
      <c r="D80" s="3"/>
      <c r="E80" s="3"/>
      <c r="F80" s="3"/>
      <c r="G80" s="3"/>
      <c r="H80" s="3"/>
      <c r="I80" s="3"/>
      <c r="J80" s="3"/>
      <c r="K80" s="3"/>
      <c r="L80" s="3" t="s">
        <v>575</v>
      </c>
      <c r="M80" s="3"/>
      <c r="N80" s="3"/>
      <c r="O80" s="3"/>
      <c r="P80" s="3"/>
      <c r="Q80" s="12">
        <v>-232</v>
      </c>
      <c r="R80" s="12" t="s">
        <v>36</v>
      </c>
      <c r="S80" s="12">
        <v>232</v>
      </c>
      <c r="T80" s="12" t="s">
        <v>576</v>
      </c>
      <c r="U80" s="12" t="s">
        <v>449</v>
      </c>
      <c r="V80" s="12" t="s">
        <v>36</v>
      </c>
      <c r="W80" s="12" t="s">
        <v>467</v>
      </c>
      <c r="X80" s="12">
        <v>69819</v>
      </c>
      <c r="Y80" s="12">
        <v>14584</v>
      </c>
      <c r="Z80" s="12" t="s">
        <v>459</v>
      </c>
      <c r="AA80" s="12" t="s">
        <v>449</v>
      </c>
      <c r="AB80" s="12" t="s">
        <v>449</v>
      </c>
      <c r="AC80" s="12" t="s">
        <v>449</v>
      </c>
      <c r="AD80" s="12" t="s">
        <v>459</v>
      </c>
      <c r="AE80" s="12" t="s">
        <v>449</v>
      </c>
      <c r="AF80" s="12" t="s">
        <v>449</v>
      </c>
      <c r="AG80" s="12" t="s">
        <v>449</v>
      </c>
      <c r="AH80" s="12" t="s">
        <v>449</v>
      </c>
      <c r="AI80" s="12" t="s">
        <v>449</v>
      </c>
      <c r="AJ80" s="12" t="s">
        <v>449</v>
      </c>
      <c r="AK80" s="12" t="s">
        <v>449</v>
      </c>
      <c r="AL80" s="12" t="s">
        <v>449</v>
      </c>
      <c r="AM80" s="12" t="s">
        <v>449</v>
      </c>
      <c r="AN80" s="12" t="s">
        <v>449</v>
      </c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</row>
    <row r="81" spans="1:80" x14ac:dyDescent="0.35">
      <c r="B81" s="3" t="s">
        <v>577</v>
      </c>
      <c r="C81" s="3"/>
      <c r="D81" s="3"/>
      <c r="E81" s="3"/>
      <c r="F81" s="3"/>
      <c r="G81" s="3"/>
      <c r="H81" s="3"/>
      <c r="I81" s="3"/>
      <c r="J81" s="3"/>
      <c r="K81" s="3"/>
      <c r="L81" s="3" t="s">
        <v>578</v>
      </c>
      <c r="M81" s="3"/>
      <c r="N81" s="3"/>
      <c r="O81" s="3"/>
      <c r="P81" s="3"/>
      <c r="Q81" s="12">
        <v>-63226</v>
      </c>
      <c r="R81" s="12">
        <v>-33910</v>
      </c>
      <c r="S81" s="12">
        <v>-48570</v>
      </c>
      <c r="T81" s="12">
        <v>-22311</v>
      </c>
      <c r="U81" s="12">
        <v>-27564</v>
      </c>
      <c r="V81" s="12">
        <v>-22253</v>
      </c>
      <c r="W81" s="12">
        <v>-20613</v>
      </c>
      <c r="X81" s="12">
        <v>-49032</v>
      </c>
      <c r="Y81" s="12">
        <v>-30122</v>
      </c>
      <c r="Z81" s="12">
        <v>-70585</v>
      </c>
      <c r="AA81" s="12" t="s">
        <v>449</v>
      </c>
      <c r="AB81" s="12">
        <v>-26084</v>
      </c>
      <c r="AC81" s="12">
        <v>-16083</v>
      </c>
      <c r="AD81" s="12">
        <v>-15544</v>
      </c>
      <c r="AE81" s="12" t="s">
        <v>449</v>
      </c>
      <c r="AF81" s="12">
        <v>-18610</v>
      </c>
      <c r="AG81" s="12">
        <v>-22332</v>
      </c>
      <c r="AH81" s="12">
        <v>-25226</v>
      </c>
      <c r="AI81" s="12">
        <v>-28287</v>
      </c>
      <c r="AJ81" s="12">
        <v>-20782</v>
      </c>
      <c r="AK81" s="12">
        <v>-82079</v>
      </c>
      <c r="AL81" s="12">
        <v>-40414</v>
      </c>
      <c r="AM81" s="12">
        <v>-15542</v>
      </c>
      <c r="AN81" s="12">
        <v>-8022</v>
      </c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</row>
    <row r="82" spans="1:80" x14ac:dyDescent="0.35">
      <c r="B82" s="3" t="s">
        <v>579</v>
      </c>
      <c r="C82" s="3"/>
      <c r="D82" s="3"/>
      <c r="E82" s="3"/>
      <c r="F82" s="3"/>
      <c r="G82" s="3"/>
      <c r="H82" s="3"/>
      <c r="I82" s="3"/>
      <c r="J82" s="3"/>
      <c r="K82" s="3"/>
      <c r="L82" s="3" t="s">
        <v>104</v>
      </c>
      <c r="M82" s="3"/>
      <c r="N82" s="3"/>
      <c r="O82" s="3"/>
      <c r="P82" s="3"/>
      <c r="Q82" s="12" t="s">
        <v>36</v>
      </c>
      <c r="R82" s="12" t="s">
        <v>36</v>
      </c>
      <c r="S82" s="12" t="s">
        <v>36</v>
      </c>
      <c r="T82" s="12" t="s">
        <v>36</v>
      </c>
      <c r="U82" s="12" t="s">
        <v>36</v>
      </c>
      <c r="V82" s="12" t="s">
        <v>36</v>
      </c>
      <c r="W82" s="12" t="s">
        <v>36</v>
      </c>
      <c r="X82" s="12" t="s">
        <v>36</v>
      </c>
      <c r="Y82" s="12" t="s">
        <v>459</v>
      </c>
      <c r="Z82" s="12">
        <v>5949</v>
      </c>
      <c r="AA82" s="12">
        <v>812</v>
      </c>
      <c r="AB82" s="12">
        <v>31710</v>
      </c>
      <c r="AC82" s="12">
        <v>8449</v>
      </c>
      <c r="AD82" s="12">
        <v>421124</v>
      </c>
      <c r="AE82" s="12">
        <v>309719</v>
      </c>
      <c r="AF82" s="12">
        <v>-839593</v>
      </c>
      <c r="AG82" s="12">
        <v>176985</v>
      </c>
      <c r="AH82" s="12" t="s">
        <v>449</v>
      </c>
      <c r="AI82" s="12">
        <v>220331</v>
      </c>
      <c r="AJ82" s="12">
        <v>345801</v>
      </c>
      <c r="AK82" s="12">
        <v>-548928</v>
      </c>
      <c r="AL82" s="12">
        <v>18614</v>
      </c>
      <c r="AM82" s="12">
        <v>-60714</v>
      </c>
      <c r="AN82" s="12">
        <v>-25117</v>
      </c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</row>
    <row r="83" spans="1:80" x14ac:dyDescent="0.35">
      <c r="B83" s="3" t="s">
        <v>580</v>
      </c>
      <c r="L83" s="3" t="s">
        <v>581</v>
      </c>
      <c r="Q83" s="12" t="s">
        <v>36</v>
      </c>
      <c r="R83" s="12" t="s">
        <v>36</v>
      </c>
      <c r="S83" s="12" t="s">
        <v>36</v>
      </c>
      <c r="T83" s="12" t="s">
        <v>36</v>
      </c>
      <c r="U83" s="12" t="s">
        <v>36</v>
      </c>
      <c r="V83" s="12" t="s">
        <v>36</v>
      </c>
      <c r="W83" s="12" t="s">
        <v>36</v>
      </c>
      <c r="X83" s="12" t="s">
        <v>36</v>
      </c>
      <c r="Y83" s="12" t="s">
        <v>459</v>
      </c>
      <c r="Z83" s="12">
        <v>4310</v>
      </c>
      <c r="AA83" s="12">
        <v>510380</v>
      </c>
      <c r="AB83" s="12">
        <v>95735</v>
      </c>
      <c r="AC83" s="12">
        <v>-225842</v>
      </c>
      <c r="AD83" s="12">
        <v>980889</v>
      </c>
      <c r="AE83" s="12">
        <v>-241302</v>
      </c>
      <c r="AF83" s="12">
        <v>-241810</v>
      </c>
      <c r="AG83" s="12">
        <v>40654</v>
      </c>
      <c r="AH83" s="12">
        <v>-162877</v>
      </c>
      <c r="AI83" s="12">
        <v>-379384</v>
      </c>
      <c r="AJ83" s="12">
        <v>29868</v>
      </c>
      <c r="AK83" s="12">
        <v>-163218</v>
      </c>
      <c r="AL83" s="12">
        <v>-68925</v>
      </c>
      <c r="AM83" s="12">
        <v>-229191</v>
      </c>
      <c r="AN83" s="12">
        <v>-320408</v>
      </c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</row>
    <row r="84" spans="1:80" x14ac:dyDescent="0.35">
      <c r="B84" s="3" t="s">
        <v>582</v>
      </c>
      <c r="L84" s="3" t="s">
        <v>583</v>
      </c>
      <c r="Q84" s="12" t="s">
        <v>36</v>
      </c>
      <c r="R84" s="12" t="s">
        <v>36</v>
      </c>
      <c r="S84" s="12" t="s">
        <v>36</v>
      </c>
      <c r="T84" s="12" t="s">
        <v>36</v>
      </c>
      <c r="U84" s="12" t="s">
        <v>36</v>
      </c>
      <c r="V84" s="12" t="s">
        <v>36</v>
      </c>
      <c r="W84" s="12" t="s">
        <v>36</v>
      </c>
      <c r="X84" s="12" t="s">
        <v>36</v>
      </c>
      <c r="Y84" s="12" t="s">
        <v>459</v>
      </c>
      <c r="Z84" s="12" t="s">
        <v>449</v>
      </c>
      <c r="AA84" s="12">
        <v>11590</v>
      </c>
      <c r="AB84" s="12" t="s">
        <v>449</v>
      </c>
      <c r="AC84" s="12">
        <v>-63362</v>
      </c>
      <c r="AD84" s="12" t="s">
        <v>449</v>
      </c>
      <c r="AE84" s="12">
        <v>136962</v>
      </c>
      <c r="AF84" s="12" t="s">
        <v>449</v>
      </c>
      <c r="AG84" s="12" t="s">
        <v>449</v>
      </c>
      <c r="AH84" s="12" t="s">
        <v>449</v>
      </c>
      <c r="AI84" s="12" t="s">
        <v>449</v>
      </c>
      <c r="AJ84" s="12" t="s">
        <v>449</v>
      </c>
      <c r="AK84" s="12" t="s">
        <v>449</v>
      </c>
      <c r="AL84" s="12" t="s">
        <v>449</v>
      </c>
      <c r="AM84" s="12" t="s">
        <v>449</v>
      </c>
      <c r="AN84" s="12" t="s">
        <v>449</v>
      </c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</row>
    <row r="85" spans="1:80" x14ac:dyDescent="0.35">
      <c r="B85" s="3" t="s">
        <v>584</v>
      </c>
      <c r="L85" s="3" t="s">
        <v>585</v>
      </c>
      <c r="Q85" s="12" t="s">
        <v>36</v>
      </c>
      <c r="R85" s="12" t="s">
        <v>36</v>
      </c>
      <c r="S85" s="12" t="s">
        <v>36</v>
      </c>
      <c r="T85" s="12" t="s">
        <v>36</v>
      </c>
      <c r="U85" s="12" t="s">
        <v>36</v>
      </c>
      <c r="V85" s="12" t="s">
        <v>36</v>
      </c>
      <c r="W85" s="12" t="s">
        <v>36</v>
      </c>
      <c r="X85" s="12" t="s">
        <v>36</v>
      </c>
      <c r="Y85" s="12" t="s">
        <v>459</v>
      </c>
      <c r="Z85" s="12" t="s">
        <v>449</v>
      </c>
      <c r="AA85" s="12" t="s">
        <v>449</v>
      </c>
      <c r="AB85" s="12" t="s">
        <v>449</v>
      </c>
      <c r="AC85" s="12">
        <v>448482</v>
      </c>
      <c r="AD85" s="12" t="s">
        <v>449</v>
      </c>
      <c r="AE85" s="12" t="s">
        <v>449</v>
      </c>
      <c r="AF85" s="12" t="s">
        <v>449</v>
      </c>
      <c r="AG85" s="12" t="s">
        <v>449</v>
      </c>
      <c r="AH85" s="12" t="s">
        <v>449</v>
      </c>
      <c r="AI85" s="12" t="s">
        <v>449</v>
      </c>
      <c r="AJ85" s="12" t="s">
        <v>449</v>
      </c>
      <c r="AK85" s="12" t="s">
        <v>449</v>
      </c>
      <c r="AL85" s="12" t="s">
        <v>449</v>
      </c>
      <c r="AM85" s="12" t="s">
        <v>449</v>
      </c>
      <c r="AN85" s="12" t="s">
        <v>449</v>
      </c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</row>
    <row r="86" spans="1:80" x14ac:dyDescent="0.35">
      <c r="B86" s="3" t="s">
        <v>586</v>
      </c>
      <c r="L86" s="3" t="s">
        <v>587</v>
      </c>
      <c r="Q86" s="12" t="s">
        <v>36</v>
      </c>
      <c r="R86" s="12" t="s">
        <v>36</v>
      </c>
      <c r="S86" s="12" t="s">
        <v>36</v>
      </c>
      <c r="T86" s="12" t="s">
        <v>36</v>
      </c>
      <c r="U86" s="12" t="s">
        <v>36</v>
      </c>
      <c r="V86" s="12" t="s">
        <v>36</v>
      </c>
      <c r="W86" s="12" t="s">
        <v>36</v>
      </c>
      <c r="X86" s="12" t="s">
        <v>36</v>
      </c>
      <c r="Y86" s="12" t="s">
        <v>459</v>
      </c>
      <c r="Z86" s="12" t="s">
        <v>459</v>
      </c>
      <c r="AA86" s="12" t="s">
        <v>459</v>
      </c>
      <c r="AB86" s="12" t="s">
        <v>459</v>
      </c>
      <c r="AC86" s="12" t="s">
        <v>459</v>
      </c>
      <c r="AD86" s="12" t="s">
        <v>459</v>
      </c>
      <c r="AE86" s="12" t="s">
        <v>459</v>
      </c>
      <c r="AF86" s="12" t="s">
        <v>459</v>
      </c>
      <c r="AG86" s="12" t="s">
        <v>459</v>
      </c>
      <c r="AH86" s="12" t="s">
        <v>459</v>
      </c>
      <c r="AI86" s="12">
        <v>471</v>
      </c>
      <c r="AJ86" s="12" t="s">
        <v>449</v>
      </c>
      <c r="AK86" s="12" t="s">
        <v>449</v>
      </c>
      <c r="AL86" s="12" t="s">
        <v>449</v>
      </c>
      <c r="AM86" s="12" t="s">
        <v>449</v>
      </c>
      <c r="AN86" s="12" t="s">
        <v>449</v>
      </c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</row>
    <row r="87" spans="1:80" x14ac:dyDescent="0.35">
      <c r="B87" s="66"/>
      <c r="L87" s="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</row>
    <row r="88" spans="1:80" s="33" customFormat="1" x14ac:dyDescent="0.35">
      <c r="A88"/>
      <c r="B88" s="41" t="s">
        <v>588</v>
      </c>
      <c r="L88" s="41" t="s">
        <v>589</v>
      </c>
      <c r="Q88" s="93">
        <f>SUM(Q75:Q86)</f>
        <v>-256395</v>
      </c>
      <c r="R88" s="93">
        <v>-204965</v>
      </c>
      <c r="S88" s="93">
        <v>-233301</v>
      </c>
      <c r="T88" s="93">
        <v>-177328</v>
      </c>
      <c r="U88" s="93">
        <v>-101826</v>
      </c>
      <c r="V88" s="93">
        <v>-233455</v>
      </c>
      <c r="W88" s="93">
        <v>-257953</v>
      </c>
      <c r="X88" s="93">
        <v>-194276</v>
      </c>
      <c r="Y88" s="93">
        <v>-289968</v>
      </c>
      <c r="Z88" s="93">
        <v>-354351</v>
      </c>
      <c r="AA88" s="93">
        <v>485336</v>
      </c>
      <c r="AB88" s="93">
        <v>-20639</v>
      </c>
      <c r="AC88" s="93">
        <v>152225</v>
      </c>
      <c r="AD88" s="93">
        <v>1294859</v>
      </c>
      <c r="AE88" s="93">
        <v>-25993</v>
      </c>
      <c r="AF88" s="93">
        <v>-1389321</v>
      </c>
      <c r="AG88" s="93">
        <v>-107342</v>
      </c>
      <c r="AH88" s="93">
        <v>-427609</v>
      </c>
      <c r="AI88" s="93">
        <v>-548559</v>
      </c>
      <c r="AJ88" s="93">
        <v>252855</v>
      </c>
      <c r="AK88" s="93">
        <v>-1587256</v>
      </c>
      <c r="AL88" s="93">
        <v>-261717</v>
      </c>
      <c r="AM88" s="93">
        <v>-902178</v>
      </c>
      <c r="AN88" s="93">
        <v>-527368</v>
      </c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</row>
    <row r="89" spans="1:80" x14ac:dyDescent="0.35">
      <c r="B89" s="3" t="s">
        <v>590</v>
      </c>
      <c r="C89" s="3"/>
      <c r="D89" s="3"/>
      <c r="E89" s="3"/>
      <c r="F89" s="3"/>
      <c r="G89" s="3"/>
      <c r="H89" s="3"/>
      <c r="I89" s="3"/>
      <c r="J89" s="3"/>
      <c r="K89" s="3"/>
      <c r="L89" s="3" t="s">
        <v>591</v>
      </c>
      <c r="M89" s="3"/>
      <c r="N89" s="3"/>
      <c r="O89" s="3"/>
      <c r="P89" s="3"/>
      <c r="Q89" s="12">
        <v>581490</v>
      </c>
      <c r="R89" s="12">
        <v>449686</v>
      </c>
      <c r="S89" s="12">
        <v>222750</v>
      </c>
      <c r="T89" s="12">
        <v>736745</v>
      </c>
      <c r="U89" s="12" t="s">
        <v>417</v>
      </c>
      <c r="V89" s="12">
        <v>110000</v>
      </c>
      <c r="W89" s="12" t="s">
        <v>467</v>
      </c>
      <c r="X89" s="12" t="s">
        <v>449</v>
      </c>
      <c r="Y89" s="12">
        <v>620445</v>
      </c>
      <c r="Z89" s="12">
        <v>760204</v>
      </c>
      <c r="AA89" s="12">
        <v>1501569</v>
      </c>
      <c r="AB89" s="12">
        <v>10952</v>
      </c>
      <c r="AC89" s="12">
        <v>1087416</v>
      </c>
      <c r="AD89" s="12">
        <v>1403092</v>
      </c>
      <c r="AE89" s="12">
        <v>388906</v>
      </c>
      <c r="AF89" s="12">
        <v>60156</v>
      </c>
      <c r="AG89" s="12">
        <v>321704</v>
      </c>
      <c r="AH89" s="12">
        <v>514005</v>
      </c>
      <c r="AI89" s="12">
        <v>1436035</v>
      </c>
      <c r="AJ89" s="12">
        <v>1208246</v>
      </c>
      <c r="AK89" s="12">
        <v>1703933</v>
      </c>
      <c r="AL89" s="12">
        <v>28348</v>
      </c>
      <c r="AM89" s="12">
        <v>794479</v>
      </c>
      <c r="AN89" s="12">
        <v>604571</v>
      </c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</row>
    <row r="90" spans="1:80" x14ac:dyDescent="0.35">
      <c r="B90" s="3" t="s">
        <v>592</v>
      </c>
      <c r="C90" s="3"/>
      <c r="D90" s="3"/>
      <c r="E90" s="3"/>
      <c r="F90" s="3"/>
      <c r="G90" s="3"/>
      <c r="H90" s="3"/>
      <c r="I90" s="3"/>
      <c r="J90" s="3"/>
      <c r="K90" s="3"/>
      <c r="L90" s="3" t="s">
        <v>593</v>
      </c>
      <c r="M90" s="3"/>
      <c r="N90" s="3"/>
      <c r="O90" s="3"/>
      <c r="P90" s="3"/>
      <c r="Q90" s="12">
        <v>-222941</v>
      </c>
      <c r="R90" s="12">
        <v>-193307</v>
      </c>
      <c r="S90" s="12">
        <v>-147637</v>
      </c>
      <c r="T90" s="12">
        <v>-101748</v>
      </c>
      <c r="U90" s="12">
        <v>-104804</v>
      </c>
      <c r="V90" s="12">
        <v>-102517</v>
      </c>
      <c r="W90" s="12">
        <v>-132376</v>
      </c>
      <c r="X90" s="12">
        <v>-34067</v>
      </c>
      <c r="Y90" s="12">
        <v>-860947</v>
      </c>
      <c r="Z90" s="12">
        <v>-99836</v>
      </c>
      <c r="AA90" s="12">
        <v>-449251</v>
      </c>
      <c r="AB90" s="12">
        <v>-123541</v>
      </c>
      <c r="AC90" s="12">
        <v>-987045</v>
      </c>
      <c r="AD90" s="12">
        <v>-2061446</v>
      </c>
      <c r="AE90" s="12">
        <v>-198178</v>
      </c>
      <c r="AF90" s="12">
        <v>-501570</v>
      </c>
      <c r="AG90" s="12">
        <v>-223124</v>
      </c>
      <c r="AH90" s="12">
        <v>-272610</v>
      </c>
      <c r="AI90" s="91">
        <v>-297803</v>
      </c>
      <c r="AJ90" s="12">
        <v>-228289</v>
      </c>
      <c r="AK90" s="12">
        <v>-1318349</v>
      </c>
      <c r="AL90" s="12">
        <v>-111842</v>
      </c>
      <c r="AM90" s="91">
        <v>-77280</v>
      </c>
      <c r="AN90" s="12">
        <v>-37751</v>
      </c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</row>
    <row r="91" spans="1:80" x14ac:dyDescent="0.35">
      <c r="B91" s="3" t="s">
        <v>594</v>
      </c>
      <c r="C91" s="3"/>
      <c r="D91" s="3"/>
      <c r="E91" s="3"/>
      <c r="F91" s="3"/>
      <c r="G91" s="3"/>
      <c r="H91" s="3"/>
      <c r="I91" s="3"/>
      <c r="J91" s="3"/>
      <c r="K91" s="3"/>
      <c r="L91" s="3" t="s">
        <v>595</v>
      </c>
      <c r="M91" s="3"/>
      <c r="N91" s="3"/>
      <c r="O91" s="3"/>
      <c r="P91" s="3"/>
      <c r="Q91" s="12">
        <v>-301625</v>
      </c>
      <c r="R91" s="12">
        <v>-535339</v>
      </c>
      <c r="S91" s="12">
        <v>-513247</v>
      </c>
      <c r="T91" s="12">
        <v>-628516</v>
      </c>
      <c r="U91" s="12">
        <v>-730908</v>
      </c>
      <c r="V91" s="12">
        <v>-469520</v>
      </c>
      <c r="W91" s="12">
        <v>-591567</v>
      </c>
      <c r="X91" s="12">
        <v>-525130</v>
      </c>
      <c r="Y91" s="12">
        <v>-519402</v>
      </c>
      <c r="Z91" s="12">
        <v>-396396</v>
      </c>
      <c r="AA91" s="12">
        <v>-390589</v>
      </c>
      <c r="AB91" s="12">
        <v>-128528</v>
      </c>
      <c r="AC91" s="12">
        <v>-274259</v>
      </c>
      <c r="AD91" s="12">
        <v>-256531</v>
      </c>
      <c r="AE91" s="12">
        <v>-100453</v>
      </c>
      <c r="AF91" s="12">
        <v>-421713</v>
      </c>
      <c r="AG91" s="12">
        <v>-393992</v>
      </c>
      <c r="AH91" s="12">
        <v>-463266</v>
      </c>
      <c r="AI91" s="12">
        <v>-760419</v>
      </c>
      <c r="AJ91" s="12">
        <v>-354926</v>
      </c>
      <c r="AK91" s="12">
        <v>-251557</v>
      </c>
      <c r="AL91" s="12">
        <v>-351860</v>
      </c>
      <c r="AM91" s="12">
        <v>-127255</v>
      </c>
      <c r="AN91" s="12">
        <v>-52970</v>
      </c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</row>
    <row r="92" spans="1:80" x14ac:dyDescent="0.35">
      <c r="B92" s="3" t="s">
        <v>596</v>
      </c>
      <c r="C92" s="3"/>
      <c r="D92" s="3"/>
      <c r="E92" s="3"/>
      <c r="F92" s="3"/>
      <c r="G92" s="3"/>
      <c r="H92" s="3"/>
      <c r="I92" s="3"/>
      <c r="J92" s="3"/>
      <c r="K92" s="3"/>
      <c r="L92" s="3" t="s">
        <v>597</v>
      </c>
      <c r="M92" s="3"/>
      <c r="N92" s="3"/>
      <c r="O92" s="3"/>
      <c r="P92" s="3"/>
      <c r="Q92" s="12">
        <v>-37800</v>
      </c>
      <c r="R92" s="12">
        <v>-9442</v>
      </c>
      <c r="S92" s="12">
        <v>-11644</v>
      </c>
      <c r="T92" s="12">
        <v>-10453</v>
      </c>
      <c r="U92" s="12">
        <v>-9763</v>
      </c>
      <c r="V92" s="12">
        <v>-5218</v>
      </c>
      <c r="W92" s="12">
        <v>-22345</v>
      </c>
      <c r="X92" s="12">
        <v>-2890</v>
      </c>
      <c r="Y92" s="12">
        <v>-5994</v>
      </c>
      <c r="Z92" s="12">
        <v>-2595</v>
      </c>
      <c r="AA92" s="12">
        <v>-5781</v>
      </c>
      <c r="AB92" s="12" t="s">
        <v>449</v>
      </c>
      <c r="AC92" s="12" t="s">
        <v>449</v>
      </c>
      <c r="AD92" s="12" t="s">
        <v>449</v>
      </c>
      <c r="AE92" s="12">
        <v>-5736</v>
      </c>
      <c r="AF92" s="12" t="s">
        <v>449</v>
      </c>
      <c r="AG92" s="12" t="s">
        <v>449</v>
      </c>
      <c r="AH92" s="12" t="s">
        <v>449</v>
      </c>
      <c r="AI92" s="12" t="s">
        <v>449</v>
      </c>
      <c r="AJ92" s="12" t="s">
        <v>449</v>
      </c>
      <c r="AK92" s="12" t="s">
        <v>449</v>
      </c>
      <c r="AL92" s="12" t="s">
        <v>449</v>
      </c>
      <c r="AM92" s="12" t="s">
        <v>449</v>
      </c>
      <c r="AN92" s="12" t="s">
        <v>449</v>
      </c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</row>
    <row r="93" spans="1:80" x14ac:dyDescent="0.35">
      <c r="B93" s="3" t="s">
        <v>598</v>
      </c>
      <c r="C93" s="3"/>
      <c r="D93" s="3"/>
      <c r="E93" s="3"/>
      <c r="F93" s="3"/>
      <c r="G93" s="3"/>
      <c r="H93" s="3"/>
      <c r="I93" s="3"/>
      <c r="J93" s="3"/>
      <c r="K93" s="3"/>
      <c r="L93" s="3" t="s">
        <v>599</v>
      </c>
      <c r="M93" s="3"/>
      <c r="N93" s="3"/>
      <c r="O93" s="3"/>
      <c r="P93" s="3"/>
      <c r="Q93" s="12">
        <v>-873</v>
      </c>
      <c r="R93" s="12">
        <v>95709</v>
      </c>
      <c r="S93" s="12" t="s">
        <v>467</v>
      </c>
      <c r="T93" s="12" t="s">
        <v>449</v>
      </c>
      <c r="U93" s="12" t="s">
        <v>449</v>
      </c>
      <c r="V93" s="12" t="s">
        <v>36</v>
      </c>
      <c r="W93" s="12" t="s">
        <v>467</v>
      </c>
      <c r="X93" s="12" t="s">
        <v>449</v>
      </c>
      <c r="Y93" s="12" t="s">
        <v>449</v>
      </c>
      <c r="Z93" s="12" t="s">
        <v>449</v>
      </c>
      <c r="AA93" s="12" t="s">
        <v>449</v>
      </c>
      <c r="AB93" s="12" t="s">
        <v>449</v>
      </c>
      <c r="AC93" s="12" t="s">
        <v>449</v>
      </c>
      <c r="AD93" s="12" t="s">
        <v>449</v>
      </c>
      <c r="AE93" s="12" t="s">
        <v>449</v>
      </c>
      <c r="AF93" s="12" t="s">
        <v>449</v>
      </c>
      <c r="AG93" s="12">
        <v>3116</v>
      </c>
      <c r="AH93" s="12">
        <v>2273</v>
      </c>
      <c r="AI93" s="12">
        <v>6861</v>
      </c>
      <c r="AJ93" s="12" t="s">
        <v>449</v>
      </c>
      <c r="AK93" s="12" t="s">
        <v>449</v>
      </c>
      <c r="AL93" s="12" t="s">
        <v>449</v>
      </c>
      <c r="AM93" s="12" t="s">
        <v>449</v>
      </c>
      <c r="AN93" s="12" t="s">
        <v>449</v>
      </c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</row>
    <row r="94" spans="1:80" x14ac:dyDescent="0.35">
      <c r="B94" s="3" t="s">
        <v>600</v>
      </c>
      <c r="C94" s="3"/>
      <c r="D94" s="3"/>
      <c r="E94" s="3"/>
      <c r="F94" s="3"/>
      <c r="G94" s="3"/>
      <c r="H94" s="3"/>
      <c r="I94" s="3"/>
      <c r="J94" s="3"/>
      <c r="K94" s="3"/>
      <c r="L94" s="3" t="s">
        <v>601</v>
      </c>
      <c r="M94" s="3"/>
      <c r="N94" s="3"/>
      <c r="O94" s="3"/>
      <c r="P94" s="3"/>
      <c r="Q94" s="12" t="s">
        <v>36</v>
      </c>
      <c r="R94" s="12" t="s">
        <v>36</v>
      </c>
      <c r="S94" s="12" t="s">
        <v>467</v>
      </c>
      <c r="T94" s="12" t="s">
        <v>576</v>
      </c>
      <c r="U94" s="12">
        <v>-21</v>
      </c>
      <c r="V94" s="12">
        <v>37</v>
      </c>
      <c r="W94" s="12" t="s">
        <v>465</v>
      </c>
      <c r="X94" s="12" t="s">
        <v>479</v>
      </c>
      <c r="Y94" s="12" t="s">
        <v>479</v>
      </c>
      <c r="Z94" s="12" t="s">
        <v>449</v>
      </c>
      <c r="AA94" s="12">
        <v>588</v>
      </c>
      <c r="AB94" s="12" t="s">
        <v>449</v>
      </c>
      <c r="AC94" s="12" t="s">
        <v>449</v>
      </c>
      <c r="AD94" s="12" t="s">
        <v>449</v>
      </c>
      <c r="AE94" s="12" t="s">
        <v>449</v>
      </c>
      <c r="AF94" s="12" t="s">
        <v>449</v>
      </c>
      <c r="AG94" s="12">
        <v>-102417</v>
      </c>
      <c r="AH94" s="12" t="s">
        <v>449</v>
      </c>
      <c r="AI94" s="12" t="s">
        <v>449</v>
      </c>
      <c r="AJ94" s="12" t="s">
        <v>449</v>
      </c>
      <c r="AK94" s="12">
        <v>-15929</v>
      </c>
      <c r="AL94" s="12" t="s">
        <v>449</v>
      </c>
      <c r="AM94" s="12">
        <v>-15929</v>
      </c>
      <c r="AN94" s="12" t="s">
        <v>449</v>
      </c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</row>
    <row r="95" spans="1:80" x14ac:dyDescent="0.35">
      <c r="B95" s="3" t="s">
        <v>602</v>
      </c>
      <c r="C95" s="3"/>
      <c r="D95" s="3"/>
      <c r="E95" s="3"/>
      <c r="F95" s="3"/>
      <c r="G95" s="3"/>
      <c r="H95" s="3"/>
      <c r="I95" s="3"/>
      <c r="J95" s="3"/>
      <c r="K95" s="3"/>
      <c r="L95" s="3" t="s">
        <v>603</v>
      </c>
      <c r="M95" s="3"/>
      <c r="N95" s="3"/>
      <c r="O95" s="3"/>
      <c r="P95" s="3"/>
      <c r="Q95" s="12" t="s">
        <v>36</v>
      </c>
      <c r="R95" s="12" t="s">
        <v>36</v>
      </c>
      <c r="S95" s="12" t="s">
        <v>467</v>
      </c>
      <c r="T95" s="12" t="s">
        <v>479</v>
      </c>
      <c r="U95" s="12" t="s">
        <v>449</v>
      </c>
      <c r="V95" s="12" t="s">
        <v>36</v>
      </c>
      <c r="W95" s="12" t="s">
        <v>465</v>
      </c>
      <c r="X95" s="12" t="s">
        <v>459</v>
      </c>
      <c r="Y95" s="12" t="s">
        <v>479</v>
      </c>
      <c r="Z95" s="12" t="s">
        <v>449</v>
      </c>
      <c r="AA95" s="12">
        <v>-236992</v>
      </c>
      <c r="AB95" s="12">
        <v>-23139</v>
      </c>
      <c r="AC95" s="12">
        <v>-49138</v>
      </c>
      <c r="AD95" s="12" t="s">
        <v>449</v>
      </c>
      <c r="AE95" s="12" t="s">
        <v>449</v>
      </c>
      <c r="AF95" s="12">
        <v>-14811</v>
      </c>
      <c r="AG95" s="12">
        <v>-1092</v>
      </c>
      <c r="AH95" s="12">
        <v>247</v>
      </c>
      <c r="AI95" s="12">
        <v>-209397</v>
      </c>
      <c r="AJ95" s="12">
        <v>-7371</v>
      </c>
      <c r="AK95" s="12">
        <v>-219493</v>
      </c>
      <c r="AL95" s="12">
        <v>-4799</v>
      </c>
      <c r="AM95" s="12">
        <v>-214694</v>
      </c>
      <c r="AN95" s="12" t="s">
        <v>449</v>
      </c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</row>
    <row r="96" spans="1:80" x14ac:dyDescent="0.35">
      <c r="B96" s="3" t="s">
        <v>604</v>
      </c>
      <c r="C96" s="3"/>
      <c r="D96" s="3"/>
      <c r="E96" s="3"/>
      <c r="F96" s="3"/>
      <c r="G96" s="3"/>
      <c r="H96" s="3"/>
      <c r="I96" s="3"/>
      <c r="J96" s="3"/>
      <c r="K96" s="3"/>
      <c r="L96" s="3" t="s">
        <v>605</v>
      </c>
      <c r="M96" s="3"/>
      <c r="N96" s="3"/>
      <c r="O96" s="3"/>
      <c r="P96" s="3"/>
      <c r="Q96" s="12" t="s">
        <v>36</v>
      </c>
      <c r="R96" s="12" t="s">
        <v>36</v>
      </c>
      <c r="S96" s="12" t="s">
        <v>465</v>
      </c>
      <c r="T96" s="12" t="s">
        <v>459</v>
      </c>
      <c r="U96" s="12" t="s">
        <v>449</v>
      </c>
      <c r="V96" s="12" t="s">
        <v>36</v>
      </c>
      <c r="W96" s="12" t="s">
        <v>467</v>
      </c>
      <c r="X96" s="12" t="s">
        <v>459</v>
      </c>
      <c r="Y96" s="12" t="s">
        <v>479</v>
      </c>
      <c r="Z96" s="12" t="s">
        <v>449</v>
      </c>
      <c r="AA96" s="12">
        <v>-744450</v>
      </c>
      <c r="AB96" s="12" t="s">
        <v>449</v>
      </c>
      <c r="AC96" s="12" t="s">
        <v>449</v>
      </c>
      <c r="AD96" s="12" t="s">
        <v>449</v>
      </c>
      <c r="AE96" s="12" t="s">
        <v>449</v>
      </c>
      <c r="AF96" s="12" t="s">
        <v>449</v>
      </c>
      <c r="AG96" s="12" t="s">
        <v>449</v>
      </c>
      <c r="AH96" s="12" t="s">
        <v>449</v>
      </c>
      <c r="AI96" s="12" t="s">
        <v>449</v>
      </c>
      <c r="AJ96" s="12" t="s">
        <v>449</v>
      </c>
      <c r="AK96" s="12" t="s">
        <v>449</v>
      </c>
      <c r="AL96" s="12" t="s">
        <v>449</v>
      </c>
      <c r="AM96" s="12" t="s">
        <v>449</v>
      </c>
      <c r="AN96" s="12" t="s">
        <v>449</v>
      </c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</row>
    <row r="97" spans="1:80" x14ac:dyDescent="0.35">
      <c r="B97" s="3" t="s">
        <v>606</v>
      </c>
      <c r="C97" s="3"/>
      <c r="D97" s="3"/>
      <c r="E97" s="3"/>
      <c r="F97" s="3"/>
      <c r="G97" s="3"/>
      <c r="H97" s="3"/>
      <c r="I97" s="3"/>
      <c r="J97" s="3"/>
      <c r="K97" s="3"/>
      <c r="L97" s="3" t="s">
        <v>607</v>
      </c>
      <c r="M97" s="3"/>
      <c r="N97" s="3"/>
      <c r="O97" s="3"/>
      <c r="P97" s="3"/>
      <c r="Q97" s="12" t="s">
        <v>36</v>
      </c>
      <c r="R97" s="12" t="s">
        <v>36</v>
      </c>
      <c r="S97" s="12" t="s">
        <v>467</v>
      </c>
      <c r="T97" s="12" t="s">
        <v>459</v>
      </c>
      <c r="U97" s="12" t="s">
        <v>449</v>
      </c>
      <c r="V97" s="12" t="s">
        <v>36</v>
      </c>
      <c r="W97" s="12" t="s">
        <v>467</v>
      </c>
      <c r="X97" s="12" t="s">
        <v>459</v>
      </c>
      <c r="Y97" s="12" t="s">
        <v>479</v>
      </c>
      <c r="Z97" s="12" t="s">
        <v>449</v>
      </c>
      <c r="AA97" s="12" t="s">
        <v>449</v>
      </c>
      <c r="AB97" s="12" t="s">
        <v>449</v>
      </c>
      <c r="AC97" s="12">
        <v>-21800</v>
      </c>
      <c r="AD97" s="12" t="s">
        <v>449</v>
      </c>
      <c r="AE97" s="12" t="s">
        <v>449</v>
      </c>
      <c r="AF97" s="12">
        <v>21800</v>
      </c>
      <c r="AG97" s="12" t="s">
        <v>449</v>
      </c>
      <c r="AH97" s="12" t="s">
        <v>449</v>
      </c>
      <c r="AI97" s="12" t="s">
        <v>449</v>
      </c>
      <c r="AJ97" s="12">
        <v>-102055</v>
      </c>
      <c r="AK97" s="12" t="s">
        <v>449</v>
      </c>
      <c r="AL97" s="12" t="s">
        <v>449</v>
      </c>
      <c r="AM97" s="12" t="s">
        <v>449</v>
      </c>
      <c r="AN97" s="12" t="s">
        <v>449</v>
      </c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</row>
    <row r="98" spans="1:80" x14ac:dyDescent="0.35">
      <c r="B98" s="3" t="s">
        <v>608</v>
      </c>
      <c r="C98" s="3"/>
      <c r="D98" s="3"/>
      <c r="E98" s="3"/>
      <c r="F98" s="3"/>
      <c r="G98" s="3"/>
      <c r="H98" s="3"/>
      <c r="I98" s="3"/>
      <c r="J98" s="3"/>
      <c r="K98" s="3"/>
      <c r="L98" s="3" t="s">
        <v>609</v>
      </c>
      <c r="M98" s="3"/>
      <c r="N98" s="3"/>
      <c r="O98" s="3"/>
      <c r="P98" s="3"/>
      <c r="Q98" s="12">
        <v>1470</v>
      </c>
      <c r="R98" s="12">
        <v>264</v>
      </c>
      <c r="S98" s="12" t="s">
        <v>467</v>
      </c>
      <c r="T98" s="12" t="s">
        <v>459</v>
      </c>
      <c r="U98" s="12">
        <v>-84</v>
      </c>
      <c r="V98" s="12">
        <v>1319</v>
      </c>
      <c r="W98" s="12">
        <v>946308</v>
      </c>
      <c r="X98" s="12" t="s">
        <v>459</v>
      </c>
      <c r="Y98" s="12">
        <v>-2327</v>
      </c>
      <c r="Z98" s="12" t="s">
        <v>449</v>
      </c>
      <c r="AA98" s="12">
        <v>423061</v>
      </c>
      <c r="AB98" s="12" t="s">
        <v>449</v>
      </c>
      <c r="AC98" s="12">
        <v>1180</v>
      </c>
      <c r="AD98" s="12" t="s">
        <v>449</v>
      </c>
      <c r="AE98" s="12" t="s">
        <v>449</v>
      </c>
      <c r="AF98" s="12" t="s">
        <v>449</v>
      </c>
      <c r="AG98" s="12">
        <v>28950</v>
      </c>
      <c r="AH98" s="12">
        <v>293</v>
      </c>
      <c r="AI98" s="12">
        <v>2283</v>
      </c>
      <c r="AJ98" s="12">
        <v>4589</v>
      </c>
      <c r="AK98" s="12">
        <v>15428</v>
      </c>
      <c r="AL98" s="12">
        <v>2472</v>
      </c>
      <c r="AM98" s="12">
        <v>7298</v>
      </c>
      <c r="AN98" s="12">
        <v>1500</v>
      </c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</row>
    <row r="99" spans="1:80" x14ac:dyDescent="0.35">
      <c r="B99" s="3" t="s">
        <v>170</v>
      </c>
      <c r="C99" s="3"/>
      <c r="D99" s="3"/>
      <c r="E99" s="3"/>
      <c r="F99" s="3"/>
      <c r="G99" s="3"/>
      <c r="H99" s="3"/>
      <c r="I99" s="3"/>
      <c r="J99" s="3"/>
      <c r="K99" s="3"/>
      <c r="L99" s="3" t="s">
        <v>610</v>
      </c>
      <c r="M99" s="3"/>
      <c r="N99" s="3"/>
      <c r="O99" s="3"/>
      <c r="P99" s="3"/>
      <c r="Q99" s="12" t="s">
        <v>36</v>
      </c>
      <c r="R99" s="12" t="s">
        <v>36</v>
      </c>
      <c r="S99" s="12" t="s">
        <v>467</v>
      </c>
      <c r="T99" s="12" t="s">
        <v>459</v>
      </c>
      <c r="U99" s="12" t="s">
        <v>459</v>
      </c>
      <c r="V99" s="12">
        <v>-1282</v>
      </c>
      <c r="W99" s="12">
        <v>933</v>
      </c>
      <c r="X99" s="12">
        <v>349</v>
      </c>
      <c r="Y99" s="12">
        <v>6</v>
      </c>
      <c r="Z99" s="12">
        <v>12</v>
      </c>
      <c r="AA99" s="12">
        <v>908</v>
      </c>
      <c r="AB99" s="12" t="s">
        <v>449</v>
      </c>
      <c r="AC99" s="12" t="s">
        <v>449</v>
      </c>
      <c r="AD99" s="12">
        <v>396</v>
      </c>
      <c r="AE99" s="12">
        <v>135</v>
      </c>
      <c r="AF99" s="12">
        <v>143</v>
      </c>
      <c r="AG99" s="12">
        <v>-27759</v>
      </c>
      <c r="AH99" s="12">
        <v>28043</v>
      </c>
      <c r="AI99" s="12">
        <v>300</v>
      </c>
      <c r="AJ99" s="12">
        <v>-2306</v>
      </c>
      <c r="AK99" s="12">
        <v>2818</v>
      </c>
      <c r="AL99" s="12">
        <v>-2305</v>
      </c>
      <c r="AM99" s="12">
        <v>2472</v>
      </c>
      <c r="AN99" s="12">
        <v>5799</v>
      </c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</row>
    <row r="100" spans="1:80" x14ac:dyDescent="0.35">
      <c r="B100" s="3" t="s">
        <v>611</v>
      </c>
      <c r="C100" s="3"/>
      <c r="D100" s="3"/>
      <c r="E100" s="3"/>
      <c r="F100" s="3"/>
      <c r="G100" s="3"/>
      <c r="H100" s="3"/>
      <c r="I100" s="3"/>
      <c r="J100" s="3"/>
      <c r="K100" s="3"/>
      <c r="L100" s="3" t="s">
        <v>612</v>
      </c>
      <c r="M100" s="3"/>
      <c r="N100" s="3"/>
      <c r="O100" s="3"/>
      <c r="P100" s="3"/>
      <c r="Q100" s="12" t="s">
        <v>36</v>
      </c>
      <c r="R100" s="12" t="s">
        <v>36</v>
      </c>
      <c r="S100" s="12" t="s">
        <v>467</v>
      </c>
      <c r="T100" s="12" t="s">
        <v>459</v>
      </c>
      <c r="U100" s="12" t="s">
        <v>459</v>
      </c>
      <c r="V100" s="12" t="s">
        <v>459</v>
      </c>
      <c r="W100" s="12" t="s">
        <v>459</v>
      </c>
      <c r="X100" s="12" t="s">
        <v>459</v>
      </c>
      <c r="Y100" s="12" t="s">
        <v>449</v>
      </c>
      <c r="Z100" s="12" t="s">
        <v>449</v>
      </c>
      <c r="AA100" s="12" t="s">
        <v>449</v>
      </c>
      <c r="AB100" s="12" t="s">
        <v>449</v>
      </c>
      <c r="AC100" s="12" t="s">
        <v>449</v>
      </c>
      <c r="AD100" s="12">
        <v>-6041</v>
      </c>
      <c r="AE100" s="12" t="s">
        <v>449</v>
      </c>
      <c r="AF100" s="12" t="s">
        <v>449</v>
      </c>
      <c r="AG100" s="12" t="s">
        <v>449</v>
      </c>
      <c r="AH100" s="12">
        <v>-13335</v>
      </c>
      <c r="AI100" s="12">
        <v>-63747</v>
      </c>
      <c r="AJ100" s="12">
        <v>-48829</v>
      </c>
      <c r="AK100" s="12">
        <v>-39926</v>
      </c>
      <c r="AL100" s="12">
        <v>-1658</v>
      </c>
      <c r="AM100" s="12">
        <v>-14703</v>
      </c>
      <c r="AN100" s="12">
        <v>-10742</v>
      </c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</row>
    <row r="101" spans="1:80" x14ac:dyDescent="0.35">
      <c r="B101" s="3" t="s">
        <v>613</v>
      </c>
      <c r="C101" s="3"/>
      <c r="D101" s="3"/>
      <c r="E101" s="3"/>
      <c r="F101" s="3"/>
      <c r="G101" s="3"/>
      <c r="H101" s="3"/>
      <c r="I101" s="3"/>
      <c r="J101" s="3"/>
      <c r="K101" s="3"/>
      <c r="L101" s="3" t="s">
        <v>614</v>
      </c>
      <c r="M101" s="3"/>
      <c r="N101" s="3"/>
      <c r="O101" s="3"/>
      <c r="P101" s="3"/>
      <c r="Q101" s="12" t="s">
        <v>36</v>
      </c>
      <c r="R101" s="12" t="s">
        <v>36</v>
      </c>
      <c r="S101" s="12" t="s">
        <v>467</v>
      </c>
      <c r="T101" s="12" t="s">
        <v>459</v>
      </c>
      <c r="U101" s="12" t="s">
        <v>459</v>
      </c>
      <c r="V101" s="12" t="s">
        <v>459</v>
      </c>
      <c r="W101" s="12" t="s">
        <v>459</v>
      </c>
      <c r="X101" s="12" t="s">
        <v>459</v>
      </c>
      <c r="Y101" s="12" t="s">
        <v>459</v>
      </c>
      <c r="Z101" s="12" t="s">
        <v>459</v>
      </c>
      <c r="AA101" s="12" t="s">
        <v>459</v>
      </c>
      <c r="AB101" s="12" t="s">
        <v>449</v>
      </c>
      <c r="AC101" s="12" t="s">
        <v>449</v>
      </c>
      <c r="AD101" s="12" t="s">
        <v>449</v>
      </c>
      <c r="AE101" s="12" t="s">
        <v>449</v>
      </c>
      <c r="AF101" s="12" t="s">
        <v>449</v>
      </c>
      <c r="AG101" s="12">
        <v>-4300</v>
      </c>
      <c r="AH101" s="12">
        <v>-287094</v>
      </c>
      <c r="AI101" s="12">
        <v>-115928</v>
      </c>
      <c r="AJ101" s="12" t="s">
        <v>449</v>
      </c>
      <c r="AK101" s="12" t="s">
        <v>449</v>
      </c>
      <c r="AL101" s="12" t="s">
        <v>449</v>
      </c>
      <c r="AM101" s="12" t="s">
        <v>449</v>
      </c>
      <c r="AN101" s="12" t="s">
        <v>449</v>
      </c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</row>
    <row r="102" spans="1:80" x14ac:dyDescent="0.35">
      <c r="B102" s="3" t="s">
        <v>615</v>
      </c>
      <c r="C102" s="3"/>
      <c r="D102" s="3"/>
      <c r="E102" s="3"/>
      <c r="F102" s="3"/>
      <c r="G102" s="3"/>
      <c r="H102" s="3"/>
      <c r="I102" s="3"/>
      <c r="J102" s="3"/>
      <c r="K102" s="3"/>
      <c r="L102" s="3" t="s">
        <v>616</v>
      </c>
      <c r="M102" s="3"/>
      <c r="N102" s="3"/>
      <c r="O102" s="3"/>
      <c r="P102" s="3"/>
      <c r="Q102" s="12" t="s">
        <v>449</v>
      </c>
      <c r="R102" s="12" t="s">
        <v>449</v>
      </c>
      <c r="S102" s="12" t="s">
        <v>449</v>
      </c>
      <c r="T102" s="12" t="s">
        <v>449</v>
      </c>
      <c r="U102" s="12" t="s">
        <v>449</v>
      </c>
      <c r="V102" s="12" t="s">
        <v>449</v>
      </c>
      <c r="W102" s="12" t="s">
        <v>449</v>
      </c>
      <c r="X102" s="12" t="s">
        <v>449</v>
      </c>
      <c r="Y102" s="12" t="s">
        <v>449</v>
      </c>
      <c r="Z102" s="12" t="s">
        <v>449</v>
      </c>
      <c r="AA102" s="12" t="s">
        <v>449</v>
      </c>
      <c r="AB102" s="12" t="s">
        <v>449</v>
      </c>
      <c r="AC102" s="12" t="s">
        <v>449</v>
      </c>
      <c r="AD102" s="12" t="s">
        <v>449</v>
      </c>
      <c r="AE102" s="12" t="s">
        <v>449</v>
      </c>
      <c r="AF102" s="12" t="s">
        <v>449</v>
      </c>
      <c r="AG102" s="12" t="s">
        <v>449</v>
      </c>
      <c r="AH102" s="12">
        <v>50320</v>
      </c>
      <c r="AI102" s="12">
        <v>-50320</v>
      </c>
      <c r="AJ102" s="12">
        <v>-50320</v>
      </c>
      <c r="AK102" s="12">
        <v>-630989</v>
      </c>
      <c r="AL102" s="12">
        <v>-6361</v>
      </c>
      <c r="AM102" s="12">
        <v>-621834</v>
      </c>
      <c r="AN102" s="12">
        <v>-531907</v>
      </c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</row>
    <row r="103" spans="1:80" x14ac:dyDescent="0.35">
      <c r="B103" s="3" t="s">
        <v>617</v>
      </c>
      <c r="C103" s="3"/>
      <c r="D103" s="3"/>
      <c r="E103" s="3"/>
      <c r="F103" s="3"/>
      <c r="G103" s="3"/>
      <c r="H103" s="3"/>
      <c r="I103" s="3"/>
      <c r="J103" s="3"/>
      <c r="K103" s="3"/>
      <c r="L103" s="3" t="s">
        <v>618</v>
      </c>
      <c r="M103" s="3"/>
      <c r="N103" s="3"/>
      <c r="O103" s="3"/>
      <c r="P103" s="3"/>
      <c r="Q103" s="12" t="s">
        <v>449</v>
      </c>
      <c r="R103" s="12" t="s">
        <v>449</v>
      </c>
      <c r="S103" s="12" t="s">
        <v>449</v>
      </c>
      <c r="T103" s="12" t="s">
        <v>449</v>
      </c>
      <c r="U103" s="12" t="s">
        <v>449</v>
      </c>
      <c r="V103" s="12" t="s">
        <v>449</v>
      </c>
      <c r="W103" s="12" t="s">
        <v>449</v>
      </c>
      <c r="X103" s="12" t="s">
        <v>449</v>
      </c>
      <c r="Y103" s="12" t="s">
        <v>449</v>
      </c>
      <c r="Z103" s="12" t="s">
        <v>449</v>
      </c>
      <c r="AA103" s="12" t="s">
        <v>449</v>
      </c>
      <c r="AB103" s="12" t="s">
        <v>449</v>
      </c>
      <c r="AC103" s="12" t="s">
        <v>449</v>
      </c>
      <c r="AD103" s="12" t="s">
        <v>449</v>
      </c>
      <c r="AE103" s="12" t="s">
        <v>449</v>
      </c>
      <c r="AF103" s="12" t="s">
        <v>449</v>
      </c>
      <c r="AG103" s="12" t="s">
        <v>449</v>
      </c>
      <c r="AH103" s="12">
        <v>-172</v>
      </c>
      <c r="AI103" s="12">
        <v>172</v>
      </c>
      <c r="AJ103" s="12">
        <v>106</v>
      </c>
      <c r="AK103" s="12">
        <v>875</v>
      </c>
      <c r="AL103" s="12" t="s">
        <v>449</v>
      </c>
      <c r="AM103" s="12">
        <v>875</v>
      </c>
      <c r="AN103" s="12">
        <v>875</v>
      </c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</row>
    <row r="104" spans="1:80" x14ac:dyDescent="0.35">
      <c r="B104" s="66"/>
      <c r="L104" s="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</row>
    <row r="105" spans="1:80" s="33" customFormat="1" x14ac:dyDescent="0.35">
      <c r="A105"/>
      <c r="B105" s="41" t="s">
        <v>619</v>
      </c>
      <c r="L105" s="41" t="s">
        <v>620</v>
      </c>
      <c r="Q105" s="93">
        <f>SUM(Q89:Q104)</f>
        <v>19721</v>
      </c>
      <c r="R105" s="93">
        <v>-192429</v>
      </c>
      <c r="S105" s="93">
        <v>-449778</v>
      </c>
      <c r="T105" s="93">
        <v>-3972</v>
      </c>
      <c r="U105" s="93">
        <v>-845580</v>
      </c>
      <c r="V105" s="93">
        <v>-467181</v>
      </c>
      <c r="W105" s="93">
        <v>200953</v>
      </c>
      <c r="X105" s="93">
        <v>-561738</v>
      </c>
      <c r="Y105" s="93">
        <v>768219</v>
      </c>
      <c r="Z105" s="93">
        <v>261389</v>
      </c>
      <c r="AA105" s="93">
        <v>99063</v>
      </c>
      <c r="AB105" s="93">
        <v>-264256</v>
      </c>
      <c r="AC105" s="93">
        <v>-243646</v>
      </c>
      <c r="AD105" s="93">
        <v>-920530</v>
      </c>
      <c r="AE105" s="93">
        <v>84674</v>
      </c>
      <c r="AF105" s="93">
        <v>-855995</v>
      </c>
      <c r="AG105" s="93">
        <v>-398914</v>
      </c>
      <c r="AH105" s="93">
        <v>-441296</v>
      </c>
      <c r="AI105" s="93">
        <v>-51963</v>
      </c>
      <c r="AJ105" s="93">
        <v>418845</v>
      </c>
      <c r="AK105" s="93">
        <v>-753189</v>
      </c>
      <c r="AL105" s="93">
        <v>-448005</v>
      </c>
      <c r="AM105" s="93">
        <v>-266571</v>
      </c>
      <c r="AN105" s="93">
        <v>-20625</v>
      </c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3"/>
    </row>
    <row r="106" spans="1:80" s="33" customFormat="1" x14ac:dyDescent="0.35">
      <c r="A106"/>
      <c r="B106" s="41" t="s">
        <v>621</v>
      </c>
      <c r="L106" s="41" t="s">
        <v>622</v>
      </c>
      <c r="Q106" s="93">
        <v>-106483</v>
      </c>
      <c r="R106" s="93">
        <v>-23127</v>
      </c>
      <c r="S106" s="93">
        <v>-26126</v>
      </c>
      <c r="T106" s="93">
        <v>-12582</v>
      </c>
      <c r="U106" s="93">
        <v>-15223</v>
      </c>
      <c r="V106" s="93">
        <v>-9645</v>
      </c>
      <c r="W106" s="93">
        <v>18420</v>
      </c>
      <c r="X106" s="93">
        <v>-18491</v>
      </c>
      <c r="Y106" s="93">
        <v>-2072</v>
      </c>
      <c r="Z106" s="93">
        <v>1469</v>
      </c>
      <c r="AA106" s="93">
        <v>-52025</v>
      </c>
      <c r="AB106" s="93">
        <v>22139</v>
      </c>
      <c r="AC106" s="93">
        <v>2354</v>
      </c>
      <c r="AD106" s="93">
        <v>-2972</v>
      </c>
      <c r="AE106" s="93">
        <v>-499</v>
      </c>
      <c r="AF106" s="93">
        <v>168313</v>
      </c>
      <c r="AG106" s="93">
        <v>-30934</v>
      </c>
      <c r="AH106" s="93">
        <v>60175</v>
      </c>
      <c r="AI106" s="93">
        <v>-24295</v>
      </c>
      <c r="AJ106" s="93">
        <v>-23290</v>
      </c>
      <c r="AK106" s="93">
        <v>57901</v>
      </c>
      <c r="AL106" s="93">
        <v>4179</v>
      </c>
      <c r="AM106" s="93">
        <v>-18687</v>
      </c>
      <c r="AN106" s="93">
        <v>1910</v>
      </c>
      <c r="AO106" s="9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  <c r="BJ106" s="93"/>
      <c r="BK106" s="93"/>
      <c r="BL106" s="93"/>
      <c r="BM106" s="93"/>
      <c r="BN106" s="93"/>
      <c r="BO106" s="93"/>
      <c r="BP106" s="93"/>
      <c r="BQ106" s="93"/>
      <c r="BR106" s="93"/>
      <c r="BS106" s="93"/>
      <c r="BT106" s="93"/>
      <c r="BU106" s="93"/>
      <c r="BV106" s="93"/>
      <c r="BW106" s="93"/>
      <c r="BX106" s="93"/>
      <c r="BY106" s="93"/>
      <c r="BZ106" s="93"/>
      <c r="CA106" s="93"/>
      <c r="CB106" s="93"/>
    </row>
    <row r="107" spans="1:80" s="33" customFormat="1" x14ac:dyDescent="0.35">
      <c r="A107"/>
      <c r="B107" s="41" t="s">
        <v>623</v>
      </c>
      <c r="L107" s="41" t="s">
        <v>624</v>
      </c>
      <c r="Q107" s="93">
        <v>-199213</v>
      </c>
      <c r="R107" s="93">
        <v>270023</v>
      </c>
      <c r="S107" s="93">
        <v>-33337</v>
      </c>
      <c r="T107" s="93">
        <v>117420</v>
      </c>
      <c r="U107" s="93">
        <v>19862</v>
      </c>
      <c r="V107" s="93">
        <v>-244893</v>
      </c>
      <c r="W107" s="93">
        <v>258830</v>
      </c>
      <c r="X107" s="93">
        <v>-351022</v>
      </c>
      <c r="Y107" s="93">
        <v>-557100</v>
      </c>
      <c r="Z107" s="93">
        <v>283089</v>
      </c>
      <c r="AA107" s="93">
        <v>355556</v>
      </c>
      <c r="AB107" s="93">
        <v>-258117</v>
      </c>
      <c r="AC107" s="93">
        <v>164076</v>
      </c>
      <c r="AD107" s="93">
        <v>82862</v>
      </c>
      <c r="AE107" s="93">
        <v>-243135</v>
      </c>
      <c r="AF107" s="93">
        <v>-986398</v>
      </c>
      <c r="AG107" s="93">
        <v>385960</v>
      </c>
      <c r="AH107" s="93">
        <v>262980</v>
      </c>
      <c r="AI107" s="93">
        <v>170298</v>
      </c>
      <c r="AJ107" s="93">
        <v>1054451</v>
      </c>
      <c r="AK107" s="93">
        <v>-200675</v>
      </c>
      <c r="AL107" s="93">
        <v>75119</v>
      </c>
      <c r="AM107" s="93">
        <v>-411541</v>
      </c>
      <c r="AN107" s="93">
        <v>-494416</v>
      </c>
      <c r="AO107" s="9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  <c r="BP107" s="93"/>
      <c r="BQ107" s="93"/>
      <c r="BR107" s="93"/>
      <c r="BS107" s="93"/>
      <c r="BT107" s="93"/>
      <c r="BU107" s="93"/>
      <c r="BV107" s="93"/>
      <c r="BW107" s="93"/>
      <c r="BX107" s="93"/>
      <c r="BY107" s="93"/>
      <c r="BZ107" s="93"/>
      <c r="CA107" s="93"/>
      <c r="CB107" s="93"/>
    </row>
    <row r="108" spans="1:80" s="33" customFormat="1" x14ac:dyDescent="0.35">
      <c r="A108"/>
      <c r="B108" s="41" t="s">
        <v>625</v>
      </c>
      <c r="L108" s="41" t="s">
        <v>626</v>
      </c>
      <c r="Q108" s="93">
        <v>523140.84549000021</v>
      </c>
      <c r="R108" s="93">
        <v>253117.84549000021</v>
      </c>
      <c r="S108" s="93">
        <v>286455</v>
      </c>
      <c r="T108" s="93">
        <v>169035</v>
      </c>
      <c r="U108" s="93">
        <v>149173</v>
      </c>
      <c r="V108" s="93">
        <v>394065.84549000021</v>
      </c>
      <c r="W108" s="93">
        <v>135236</v>
      </c>
      <c r="X108" s="93">
        <v>486258</v>
      </c>
      <c r="Y108" s="93">
        <v>1043358</v>
      </c>
      <c r="Z108" s="93">
        <v>760269</v>
      </c>
      <c r="AA108" s="93">
        <v>404713</v>
      </c>
      <c r="AB108" s="93">
        <v>662830</v>
      </c>
      <c r="AC108" s="93">
        <v>498754</v>
      </c>
      <c r="AD108" s="93">
        <v>415892</v>
      </c>
      <c r="AE108" s="93">
        <v>659027</v>
      </c>
      <c r="AF108" s="93">
        <v>1645425</v>
      </c>
      <c r="AG108" s="93">
        <v>1259465</v>
      </c>
      <c r="AH108" s="93">
        <v>996485</v>
      </c>
      <c r="AI108" s="93">
        <v>826187</v>
      </c>
      <c r="AJ108" s="93">
        <v>826187</v>
      </c>
      <c r="AK108" s="93">
        <v>1026862</v>
      </c>
      <c r="AL108" s="93">
        <v>615321</v>
      </c>
      <c r="AM108" s="93">
        <v>1026862</v>
      </c>
      <c r="AN108" s="93">
        <v>1026862</v>
      </c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  <c r="BJ108" s="93"/>
      <c r="BK108" s="93"/>
      <c r="BL108" s="93"/>
      <c r="BM108" s="93"/>
      <c r="BN108" s="93"/>
      <c r="BO108" s="93"/>
      <c r="BP108" s="93"/>
      <c r="BQ108" s="93"/>
      <c r="BR108" s="93"/>
      <c r="BS108" s="93"/>
      <c r="BT108" s="93"/>
      <c r="BU108" s="93"/>
      <c r="BV108" s="93"/>
      <c r="BW108" s="93"/>
      <c r="BX108" s="93"/>
      <c r="BY108" s="93"/>
      <c r="BZ108" s="93"/>
      <c r="CA108" s="93"/>
      <c r="CB108" s="93"/>
    </row>
    <row r="109" spans="1:80" s="33" customFormat="1" x14ac:dyDescent="0.35">
      <c r="A109"/>
      <c r="B109" s="41" t="s">
        <v>627</v>
      </c>
      <c r="L109" s="41" t="s">
        <v>628</v>
      </c>
      <c r="Q109" s="93">
        <v>323927.84549000021</v>
      </c>
      <c r="R109" s="93">
        <v>523140.84549000021</v>
      </c>
      <c r="S109" s="93">
        <v>253118</v>
      </c>
      <c r="T109" s="93">
        <v>286455</v>
      </c>
      <c r="U109" s="93">
        <v>169035</v>
      </c>
      <c r="V109" s="93">
        <v>149172.84549000021</v>
      </c>
      <c r="W109" s="93">
        <v>394066</v>
      </c>
      <c r="X109" s="93">
        <v>135236</v>
      </c>
      <c r="Y109" s="93">
        <v>486258</v>
      </c>
      <c r="Z109" s="93">
        <v>1043358</v>
      </c>
      <c r="AA109" s="93">
        <v>760269</v>
      </c>
      <c r="AB109" s="93">
        <v>404713</v>
      </c>
      <c r="AC109" s="93">
        <v>662830</v>
      </c>
      <c r="AD109" s="93">
        <v>498754</v>
      </c>
      <c r="AE109" s="93">
        <v>415892</v>
      </c>
      <c r="AF109" s="93">
        <v>659027</v>
      </c>
      <c r="AG109" s="93">
        <v>1645425</v>
      </c>
      <c r="AH109" s="93">
        <v>1259465</v>
      </c>
      <c r="AI109" s="93">
        <v>996485</v>
      </c>
      <c r="AJ109" s="93">
        <v>1880638</v>
      </c>
      <c r="AK109" s="93">
        <v>826187</v>
      </c>
      <c r="AL109" s="93">
        <v>690440</v>
      </c>
      <c r="AM109" s="93">
        <v>615321</v>
      </c>
      <c r="AN109" s="93">
        <v>532446</v>
      </c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  <c r="BP109" s="93"/>
      <c r="BQ109" s="93"/>
      <c r="BR109" s="93"/>
      <c r="BS109" s="93"/>
      <c r="BT109" s="93"/>
      <c r="BU109" s="93"/>
      <c r="BV109" s="93"/>
      <c r="BW109" s="93"/>
      <c r="BX109" s="93"/>
      <c r="BY109" s="93"/>
      <c r="BZ109" s="93"/>
      <c r="CA109" s="93"/>
      <c r="CB109" s="93"/>
    </row>
    <row r="110" spans="1:80" x14ac:dyDescent="0.35">
      <c r="B110" s="66"/>
      <c r="L110" s="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</row>
    <row r="111" spans="1:80" x14ac:dyDescent="0.35">
      <c r="B111" s="66"/>
      <c r="L111" s="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</row>
    <row r="112" spans="1:80" x14ac:dyDescent="0.35">
      <c r="B112" s="66"/>
      <c r="L112" s="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</row>
    <row r="113" spans="2:80" x14ac:dyDescent="0.35">
      <c r="B113" s="66"/>
      <c r="L113" s="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</row>
    <row r="114" spans="2:80" x14ac:dyDescent="0.35">
      <c r="B114" s="66"/>
      <c r="L114" s="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</row>
    <row r="115" spans="2:80" x14ac:dyDescent="0.35">
      <c r="B115" s="66"/>
      <c r="L115" s="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</row>
    <row r="116" spans="2:80" x14ac:dyDescent="0.35">
      <c r="B116" s="66"/>
      <c r="L116" s="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</row>
    <row r="117" spans="2:80" x14ac:dyDescent="0.35">
      <c r="B117" s="66"/>
      <c r="L117" s="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</row>
    <row r="118" spans="2:80" x14ac:dyDescent="0.35">
      <c r="B118" s="66"/>
      <c r="L118" s="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</row>
    <row r="119" spans="2:80" x14ac:dyDescent="0.35">
      <c r="B119" s="66"/>
      <c r="L119" s="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</row>
    <row r="120" spans="2:80" x14ac:dyDescent="0.35">
      <c r="B120" s="66"/>
      <c r="L120" s="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</row>
    <row r="121" spans="2:80" x14ac:dyDescent="0.35">
      <c r="B121" s="66"/>
      <c r="L121" s="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</row>
    <row r="122" spans="2:80" x14ac:dyDescent="0.35">
      <c r="B122" s="66"/>
      <c r="L122" s="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</row>
    <row r="123" spans="2:80" ht="7" customHeight="1" x14ac:dyDescent="0.35">
      <c r="B123" s="10"/>
      <c r="L123" s="10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</row>
    <row r="124" spans="2:80" x14ac:dyDescent="0.35">
      <c r="B124" s="17"/>
      <c r="L124" s="17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</row>
    <row r="125" spans="2:80" x14ac:dyDescent="0.35">
      <c r="B125" s="17"/>
      <c r="L125" s="17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</row>
    <row r="126" spans="2:80" x14ac:dyDescent="0.35">
      <c r="B126" s="17"/>
      <c r="L126" s="17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</row>
    <row r="127" spans="2:80" x14ac:dyDescent="0.35">
      <c r="B127" s="17"/>
      <c r="L127" s="17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</row>
    <row r="128" spans="2:80" x14ac:dyDescent="0.35">
      <c r="B128" s="17"/>
      <c r="L128" s="17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</row>
    <row r="129" spans="2:80" x14ac:dyDescent="0.35">
      <c r="B129" s="17"/>
      <c r="L129" s="17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</row>
    <row r="130" spans="2:80" x14ac:dyDescent="0.35">
      <c r="B130" s="17"/>
      <c r="L130" s="17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</row>
    <row r="131" spans="2:80" x14ac:dyDescent="0.35">
      <c r="B131" s="17"/>
      <c r="L131" s="17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F02D-FD78-41D1-AE49-17F9D2FFA690}">
  <sheetPr>
    <tabColor rgb="FFFF5A00"/>
  </sheetPr>
  <dimension ref="B4:AJ49"/>
  <sheetViews>
    <sheetView showGridLines="0" zoomScale="80" zoomScaleNormal="80" workbookViewId="0">
      <pane xSplit="16" ySplit="8" topLeftCell="Q12" activePane="bottomRight" state="frozen"/>
      <selection activeCell="U39" sqref="U39"/>
      <selection pane="topRight" activeCell="U39" sqref="U39"/>
      <selection pane="bottomLeft" activeCell="U39" sqref="U39"/>
      <selection pane="bottomRight" activeCell="A8" sqref="A8"/>
    </sheetView>
  </sheetViews>
  <sheetFormatPr defaultRowHeight="14.5" x14ac:dyDescent="0.35"/>
  <cols>
    <col min="1" max="1" width="2.7265625" customWidth="1"/>
    <col min="2" max="2" width="11.453125" bestFit="1" customWidth="1"/>
    <col min="3" max="3" width="15.1796875" customWidth="1"/>
    <col min="4" max="10" width="2.54296875" customWidth="1"/>
    <col min="11" max="11" width="12.54296875" customWidth="1"/>
    <col min="16" max="16" width="9" customWidth="1"/>
    <col min="17" max="21" width="13.453125" customWidth="1"/>
    <col min="22" max="22" width="13.54296875" bestFit="1" customWidth="1"/>
    <col min="23" max="29" width="13.453125" customWidth="1"/>
    <col min="30" max="36" width="13.54296875" customWidth="1"/>
  </cols>
  <sheetData>
    <row r="4" spans="2:36" x14ac:dyDescent="0.35">
      <c r="L4" s="1"/>
    </row>
    <row r="8" spans="2:36" x14ac:dyDescent="0.35">
      <c r="B8" s="5" t="s">
        <v>212</v>
      </c>
      <c r="L8" s="4" t="s">
        <v>186</v>
      </c>
      <c r="Q8" s="9" t="s">
        <v>441</v>
      </c>
      <c r="R8" s="9" t="s">
        <v>440</v>
      </c>
      <c r="S8" s="9" t="s">
        <v>439</v>
      </c>
      <c r="T8" s="9" t="s">
        <v>438</v>
      </c>
      <c r="U8" s="9" t="s">
        <v>435</v>
      </c>
      <c r="V8" s="9" t="s">
        <v>64</v>
      </c>
      <c r="W8" s="9" t="s">
        <v>315</v>
      </c>
      <c r="X8" s="9" t="s">
        <v>319</v>
      </c>
      <c r="Y8" s="9" t="s">
        <v>399</v>
      </c>
      <c r="Z8" s="9" t="s">
        <v>321</v>
      </c>
      <c r="AA8" s="9" t="s">
        <v>322</v>
      </c>
      <c r="AB8" s="9" t="s">
        <v>323</v>
      </c>
      <c r="AC8" s="9" t="s">
        <v>398</v>
      </c>
      <c r="AD8" s="9" t="s">
        <v>397</v>
      </c>
      <c r="AE8" s="9" t="s">
        <v>326</v>
      </c>
      <c r="AF8" s="9" t="s">
        <v>327</v>
      </c>
      <c r="AG8" s="9" t="s">
        <v>396</v>
      </c>
      <c r="AH8" s="9" t="s">
        <v>395</v>
      </c>
      <c r="AI8" s="9" t="s">
        <v>394</v>
      </c>
      <c r="AJ8" s="9" t="s">
        <v>331</v>
      </c>
    </row>
    <row r="9" spans="2:36" x14ac:dyDescent="0.35">
      <c r="B9" s="32" t="s">
        <v>213</v>
      </c>
      <c r="C9" s="33"/>
      <c r="D9" s="33"/>
      <c r="E9" s="33"/>
      <c r="F9" s="33"/>
      <c r="G9" s="33"/>
      <c r="H9" s="33"/>
      <c r="I9" s="33"/>
      <c r="J9" s="33"/>
      <c r="K9" s="33"/>
      <c r="L9" s="32" t="s">
        <v>251</v>
      </c>
      <c r="M9" s="33"/>
      <c r="N9" s="33"/>
      <c r="O9" s="33"/>
      <c r="P9" s="33"/>
      <c r="Q9" s="33"/>
      <c r="R9" s="33"/>
      <c r="S9" s="33"/>
      <c r="T9" s="33"/>
      <c r="U9" s="33"/>
      <c r="V9" s="34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</row>
    <row r="10" spans="2:36" ht="4.5" customHeight="1" x14ac:dyDescent="0.35">
      <c r="B10" s="35"/>
      <c r="L10" s="35"/>
      <c r="V10" s="12"/>
    </row>
    <row r="11" spans="2:36" x14ac:dyDescent="0.35">
      <c r="B11" s="32" t="s">
        <v>214</v>
      </c>
      <c r="C11" s="33"/>
      <c r="D11" s="33"/>
      <c r="E11" s="33"/>
      <c r="F11" s="33"/>
      <c r="G11" s="33"/>
      <c r="H11" s="33"/>
      <c r="I11" s="33"/>
      <c r="J11" s="33"/>
      <c r="K11" s="33"/>
      <c r="L11" s="32" t="s">
        <v>252</v>
      </c>
      <c r="M11" s="33"/>
      <c r="N11" s="33"/>
      <c r="O11" s="33"/>
      <c r="P11" s="33"/>
      <c r="Q11" s="33"/>
      <c r="R11" s="33"/>
      <c r="S11" s="33"/>
      <c r="T11" s="33"/>
      <c r="U11" s="33"/>
      <c r="V11" s="34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</row>
    <row r="12" spans="2:36" x14ac:dyDescent="0.35">
      <c r="B12" s="3" t="s">
        <v>215</v>
      </c>
      <c r="L12" s="3" t="s">
        <v>263</v>
      </c>
      <c r="Q12" s="12">
        <v>10521</v>
      </c>
      <c r="R12" s="12">
        <v>10778</v>
      </c>
      <c r="S12" s="12">
        <v>10092</v>
      </c>
      <c r="T12" s="12">
        <v>10927</v>
      </c>
      <c r="U12" s="12">
        <v>10498</v>
      </c>
      <c r="V12" s="12">
        <v>9368</v>
      </c>
      <c r="W12" s="12">
        <v>8314</v>
      </c>
      <c r="X12" s="12">
        <v>9450</v>
      </c>
      <c r="Y12" s="12">
        <v>26188</v>
      </c>
      <c r="Z12" s="12">
        <v>6982</v>
      </c>
      <c r="AA12" s="12">
        <v>3880</v>
      </c>
      <c r="AB12" s="12">
        <v>6711</v>
      </c>
      <c r="AC12" s="12">
        <v>25232</v>
      </c>
      <c r="AD12" s="12">
        <v>18241</v>
      </c>
      <c r="AE12" s="12">
        <v>14290</v>
      </c>
      <c r="AF12" s="12">
        <v>10244</v>
      </c>
      <c r="AG12" s="12">
        <v>51492</v>
      </c>
      <c r="AH12" s="12">
        <v>38157</v>
      </c>
      <c r="AI12" s="12">
        <v>24653</v>
      </c>
      <c r="AJ12" s="12">
        <v>13047</v>
      </c>
    </row>
    <row r="13" spans="2:36" x14ac:dyDescent="0.35">
      <c r="B13" s="3" t="s">
        <v>216</v>
      </c>
      <c r="L13" s="3" t="s">
        <v>264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</row>
    <row r="14" spans="2:36" x14ac:dyDescent="0.35">
      <c r="B14" s="3" t="s">
        <v>217</v>
      </c>
      <c r="L14" s="3" t="s">
        <v>265</v>
      </c>
      <c r="Q14" s="12">
        <v>28.1</v>
      </c>
      <c r="R14" s="12">
        <v>28.6</v>
      </c>
      <c r="S14" s="12">
        <v>28.1</v>
      </c>
      <c r="T14" s="12">
        <v>27.9</v>
      </c>
      <c r="U14" s="12">
        <v>27.9</v>
      </c>
      <c r="V14" s="12">
        <v>27.39</v>
      </c>
      <c r="W14" s="12">
        <v>28.1</v>
      </c>
      <c r="X14" s="12">
        <v>27.7</v>
      </c>
      <c r="Y14" s="12">
        <v>27.7</v>
      </c>
      <c r="Z14" s="12">
        <v>27</v>
      </c>
      <c r="AA14" s="12">
        <v>27.6</v>
      </c>
      <c r="AB14" s="12">
        <v>27.5</v>
      </c>
      <c r="AC14" s="12">
        <v>28.8</v>
      </c>
      <c r="AD14" s="12">
        <v>30</v>
      </c>
      <c r="AE14" s="12">
        <v>30.5</v>
      </c>
      <c r="AF14" s="12">
        <v>30.5</v>
      </c>
      <c r="AG14" s="12">
        <v>28.9</v>
      </c>
      <c r="AH14" s="12">
        <v>28.94</v>
      </c>
      <c r="AI14" s="12">
        <v>29</v>
      </c>
      <c r="AJ14" s="12">
        <v>28.7</v>
      </c>
    </row>
    <row r="15" spans="2:36" ht="4.5" customHeight="1" x14ac:dyDescent="0.35">
      <c r="B15" s="3"/>
      <c r="L15" s="3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spans="2:36" x14ac:dyDescent="0.35">
      <c r="B16" s="32" t="s">
        <v>218</v>
      </c>
      <c r="C16" s="33"/>
      <c r="D16" s="33"/>
      <c r="E16" s="33"/>
      <c r="F16" s="33"/>
      <c r="G16" s="33"/>
      <c r="H16" s="33"/>
      <c r="I16" s="33"/>
      <c r="J16" s="33"/>
      <c r="K16" s="33"/>
      <c r="L16" s="32" t="s">
        <v>253</v>
      </c>
      <c r="M16" s="33"/>
      <c r="N16" s="33"/>
      <c r="O16" s="33"/>
      <c r="P16" s="33"/>
      <c r="Q16" s="33"/>
      <c r="R16" s="33"/>
      <c r="S16" s="33"/>
      <c r="T16" s="33"/>
      <c r="U16" s="33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</row>
    <row r="17" spans="2:36" x14ac:dyDescent="0.35">
      <c r="B17" s="3" t="s">
        <v>219</v>
      </c>
      <c r="L17" s="3" t="s">
        <v>266</v>
      </c>
      <c r="Q17" s="12">
        <v>767.75099999999998</v>
      </c>
      <c r="R17" s="12">
        <v>784.42399999999998</v>
      </c>
      <c r="S17" s="12">
        <v>734.47900000000004</v>
      </c>
      <c r="T17" s="12">
        <v>795.28200000000004</v>
      </c>
      <c r="U17" s="12">
        <v>764.05799999999999</v>
      </c>
      <c r="V17" s="12">
        <v>681538.08230991114</v>
      </c>
      <c r="W17" s="12">
        <v>604332</v>
      </c>
      <c r="X17" s="12">
        <v>687817</v>
      </c>
      <c r="Y17" s="12">
        <v>1905556</v>
      </c>
      <c r="Z17" s="12">
        <v>508171</v>
      </c>
      <c r="AA17" s="12">
        <v>282366</v>
      </c>
      <c r="AB17" s="12">
        <v>488441</v>
      </c>
      <c r="AC17" s="12">
        <v>1938497</v>
      </c>
      <c r="AD17" s="12">
        <v>1382205</v>
      </c>
      <c r="AE17" s="12">
        <v>1094631</v>
      </c>
      <c r="AF17" s="12">
        <v>1116603</v>
      </c>
      <c r="AG17" s="12">
        <v>3743873</v>
      </c>
      <c r="AH17" s="12" t="s">
        <v>36</v>
      </c>
      <c r="AI17" s="12" t="s">
        <v>36</v>
      </c>
      <c r="AJ17" s="12" t="s">
        <v>36</v>
      </c>
    </row>
    <row r="18" spans="2:36" x14ac:dyDescent="0.35">
      <c r="B18" s="3" t="s">
        <v>220</v>
      </c>
      <c r="L18" s="3" t="s">
        <v>267</v>
      </c>
      <c r="Q18" s="12">
        <v>8.4</v>
      </c>
      <c r="R18" s="12">
        <v>8.3000000000000007</v>
      </c>
      <c r="S18" s="12">
        <v>8.1999999999999993</v>
      </c>
      <c r="T18" s="12">
        <v>8.3000000000000007</v>
      </c>
      <c r="U18" s="12">
        <v>6.5</v>
      </c>
      <c r="V18" s="12">
        <v>7.8699611224848702</v>
      </c>
      <c r="W18" s="12">
        <v>8.5</v>
      </c>
      <c r="X18" s="12">
        <v>8.1999999999999993</v>
      </c>
      <c r="Y18" s="12">
        <v>8.5</v>
      </c>
      <c r="Z18" s="12">
        <v>8.4</v>
      </c>
      <c r="AA18" s="12">
        <v>7.3</v>
      </c>
      <c r="AB18" s="12">
        <v>8.5</v>
      </c>
      <c r="AC18" s="12">
        <v>9.4</v>
      </c>
      <c r="AD18" s="12">
        <v>9.4</v>
      </c>
      <c r="AE18" s="12">
        <v>9.6</v>
      </c>
      <c r="AF18" s="12">
        <v>10.6</v>
      </c>
      <c r="AG18" s="12">
        <v>8.6999999999999993</v>
      </c>
      <c r="AH18" s="12" t="s">
        <v>36</v>
      </c>
      <c r="AI18" s="12" t="s">
        <v>36</v>
      </c>
      <c r="AJ18" s="12" t="s">
        <v>36</v>
      </c>
    </row>
    <row r="19" spans="2:36" x14ac:dyDescent="0.35">
      <c r="B19" s="3" t="s">
        <v>221</v>
      </c>
      <c r="L19" s="3" t="s">
        <v>268</v>
      </c>
      <c r="Q19" s="12">
        <v>853</v>
      </c>
      <c r="R19" s="12">
        <v>795</v>
      </c>
      <c r="S19" s="12">
        <v>795</v>
      </c>
      <c r="T19" s="12">
        <v>721</v>
      </c>
      <c r="U19" s="12">
        <v>1097</v>
      </c>
      <c r="V19" s="12">
        <v>3306.76</v>
      </c>
      <c r="W19" s="12">
        <v>5878</v>
      </c>
      <c r="X19" s="12">
        <v>2949</v>
      </c>
      <c r="Y19" s="12">
        <v>71</v>
      </c>
      <c r="Z19" s="12">
        <v>35.5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 t="s">
        <v>36</v>
      </c>
      <c r="AI19" s="12" t="s">
        <v>36</v>
      </c>
      <c r="AJ19" s="12" t="s">
        <v>36</v>
      </c>
    </row>
    <row r="20" spans="2:36" ht="4.5" customHeight="1" x14ac:dyDescent="0.35">
      <c r="B20" s="3"/>
      <c r="L20" s="3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spans="2:36" x14ac:dyDescent="0.35">
      <c r="B21" s="32" t="s">
        <v>222</v>
      </c>
      <c r="C21" s="33"/>
      <c r="D21" s="33"/>
      <c r="E21" s="33"/>
      <c r="F21" s="33"/>
      <c r="G21" s="33"/>
      <c r="H21" s="33"/>
      <c r="I21" s="33"/>
      <c r="J21" s="33"/>
      <c r="K21" s="33"/>
      <c r="L21" s="32" t="s">
        <v>254</v>
      </c>
      <c r="M21" s="33"/>
      <c r="N21" s="33"/>
      <c r="O21" s="33"/>
      <c r="P21" s="33"/>
      <c r="Q21" s="33"/>
      <c r="R21" s="33"/>
      <c r="S21" s="33"/>
      <c r="T21" s="33"/>
      <c r="U21" s="33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</row>
    <row r="22" spans="2:36" x14ac:dyDescent="0.35">
      <c r="B22" s="26" t="s">
        <v>223</v>
      </c>
      <c r="L22" s="26" t="s">
        <v>255</v>
      </c>
      <c r="Q22" s="12">
        <v>10.6</v>
      </c>
      <c r="R22" s="12">
        <v>10.8</v>
      </c>
      <c r="S22" s="12">
        <v>10.7</v>
      </c>
      <c r="T22" s="12">
        <v>10.5</v>
      </c>
      <c r="U22" s="12">
        <v>10.4</v>
      </c>
      <c r="V22" s="12">
        <v>10.3</v>
      </c>
      <c r="W22" s="12">
        <v>10.199999999999999</v>
      </c>
      <c r="X22" s="12">
        <v>10.7</v>
      </c>
      <c r="Y22" s="12">
        <v>10.7</v>
      </c>
      <c r="Z22" s="12">
        <v>11.1</v>
      </c>
      <c r="AA22" s="12">
        <v>11.3</v>
      </c>
      <c r="AB22" s="12">
        <v>11.2</v>
      </c>
      <c r="AC22" s="12">
        <v>11</v>
      </c>
      <c r="AD22" s="12">
        <v>10.8</v>
      </c>
      <c r="AE22" s="12">
        <v>10.7</v>
      </c>
      <c r="AF22" s="12">
        <v>10.4</v>
      </c>
      <c r="AG22" s="12">
        <v>9.9</v>
      </c>
      <c r="AH22" s="12">
        <v>10</v>
      </c>
      <c r="AI22" s="12">
        <v>9.8000000000000007</v>
      </c>
      <c r="AJ22" s="12">
        <v>9.6</v>
      </c>
    </row>
    <row r="23" spans="2:36" ht="4.5" customHeight="1" x14ac:dyDescent="0.35">
      <c r="B23" s="26"/>
      <c r="L23" s="26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</row>
    <row r="24" spans="2:36" x14ac:dyDescent="0.35">
      <c r="B24" s="32" t="s">
        <v>224</v>
      </c>
      <c r="C24" s="33"/>
      <c r="D24" s="33"/>
      <c r="E24" s="33"/>
      <c r="F24" s="33"/>
      <c r="G24" s="33"/>
      <c r="H24" s="33"/>
      <c r="I24" s="33"/>
      <c r="J24" s="33"/>
      <c r="K24" s="33"/>
      <c r="L24" s="32" t="s">
        <v>224</v>
      </c>
      <c r="M24" s="33"/>
      <c r="N24" s="33"/>
      <c r="O24" s="33"/>
      <c r="P24" s="33"/>
      <c r="Q24" s="33"/>
      <c r="R24" s="33"/>
      <c r="S24" s="33"/>
      <c r="T24" s="33"/>
      <c r="U24" s="33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</row>
    <row r="25" spans="2:36" x14ac:dyDescent="0.35">
      <c r="B25" s="31" t="s">
        <v>225</v>
      </c>
      <c r="L25" s="31" t="s">
        <v>256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</row>
    <row r="26" spans="2:36" x14ac:dyDescent="0.35">
      <c r="B26" s="3" t="s">
        <v>226</v>
      </c>
      <c r="L26" s="3" t="s">
        <v>269</v>
      </c>
      <c r="Q26" s="12" t="s">
        <v>629</v>
      </c>
      <c r="R26" s="12" t="s">
        <v>436</v>
      </c>
      <c r="S26" s="12" t="s">
        <v>436</v>
      </c>
      <c r="T26" s="12" t="s">
        <v>436</v>
      </c>
      <c r="U26" s="12" t="s">
        <v>436</v>
      </c>
      <c r="V26" s="12" t="s">
        <v>232</v>
      </c>
      <c r="W26" s="55" t="s">
        <v>393</v>
      </c>
      <c r="X26" s="12" t="s">
        <v>232</v>
      </c>
      <c r="Y26" s="12" t="s">
        <v>232</v>
      </c>
      <c r="Z26" s="55" t="s">
        <v>393</v>
      </c>
      <c r="AA26" s="12" t="s">
        <v>232</v>
      </c>
      <c r="AB26" s="12" t="s">
        <v>232</v>
      </c>
      <c r="AC26" s="12" t="s">
        <v>232</v>
      </c>
      <c r="AD26" s="12" t="s">
        <v>232</v>
      </c>
      <c r="AE26" s="12" t="s">
        <v>232</v>
      </c>
      <c r="AF26" s="12" t="s">
        <v>232</v>
      </c>
      <c r="AG26" s="55" t="s">
        <v>393</v>
      </c>
      <c r="AH26" s="55" t="s">
        <v>393</v>
      </c>
      <c r="AI26" s="55" t="s">
        <v>393</v>
      </c>
      <c r="AJ26" s="55" t="s">
        <v>393</v>
      </c>
    </row>
    <row r="27" spans="2:36" x14ac:dyDescent="0.35">
      <c r="B27" s="3" t="s">
        <v>227</v>
      </c>
      <c r="L27" s="3" t="s">
        <v>270</v>
      </c>
      <c r="Q27" s="29">
        <v>19</v>
      </c>
      <c r="R27" s="29">
        <v>22</v>
      </c>
      <c r="S27" s="29">
        <v>20</v>
      </c>
      <c r="T27" s="29">
        <v>19</v>
      </c>
      <c r="U27" s="29">
        <v>20</v>
      </c>
      <c r="V27" s="29">
        <v>20</v>
      </c>
      <c r="W27" s="29">
        <v>20</v>
      </c>
      <c r="X27" s="29">
        <v>24</v>
      </c>
      <c r="Y27" s="29">
        <v>24</v>
      </c>
      <c r="Z27" s="29">
        <v>21</v>
      </c>
      <c r="AA27" s="29">
        <v>22</v>
      </c>
      <c r="AB27" s="29">
        <v>25</v>
      </c>
      <c r="AC27" s="29">
        <v>26</v>
      </c>
      <c r="AD27" s="29">
        <v>27</v>
      </c>
      <c r="AE27" s="29">
        <v>28</v>
      </c>
      <c r="AF27" s="29">
        <v>26</v>
      </c>
      <c r="AG27" s="29">
        <v>26</v>
      </c>
      <c r="AH27" s="29">
        <v>26</v>
      </c>
      <c r="AI27" s="29">
        <v>26</v>
      </c>
      <c r="AJ27" s="29">
        <v>25</v>
      </c>
    </row>
    <row r="28" spans="2:36" x14ac:dyDescent="0.35">
      <c r="B28" s="3" t="s">
        <v>228</v>
      </c>
      <c r="L28" s="3" t="s">
        <v>271</v>
      </c>
      <c r="Q28" s="29">
        <v>67</v>
      </c>
      <c r="R28" s="29">
        <v>66</v>
      </c>
      <c r="S28" s="29">
        <v>67</v>
      </c>
      <c r="T28" s="29">
        <v>68</v>
      </c>
      <c r="U28" s="29">
        <v>68</v>
      </c>
      <c r="V28" s="29">
        <v>68</v>
      </c>
      <c r="W28" s="29">
        <v>68</v>
      </c>
      <c r="X28" s="29">
        <v>65</v>
      </c>
      <c r="Y28" s="29">
        <v>65</v>
      </c>
      <c r="Z28" s="29">
        <v>66</v>
      </c>
      <c r="AA28" s="29">
        <v>66</v>
      </c>
      <c r="AB28" s="29">
        <v>64</v>
      </c>
      <c r="AC28" s="29">
        <v>63</v>
      </c>
      <c r="AD28" s="29">
        <v>63</v>
      </c>
      <c r="AE28" s="29">
        <v>61</v>
      </c>
      <c r="AF28" s="29">
        <v>63</v>
      </c>
      <c r="AG28" s="29">
        <v>62</v>
      </c>
      <c r="AH28" s="29">
        <v>63</v>
      </c>
      <c r="AI28" s="29">
        <v>63</v>
      </c>
      <c r="AJ28" s="29">
        <v>64</v>
      </c>
    </row>
    <row r="29" spans="2:36" x14ac:dyDescent="0.35">
      <c r="B29" s="3" t="s">
        <v>229</v>
      </c>
      <c r="L29" s="3" t="s">
        <v>272</v>
      </c>
      <c r="Q29" s="29">
        <v>14</v>
      </c>
      <c r="R29" s="29">
        <v>13</v>
      </c>
      <c r="S29" s="29">
        <v>13</v>
      </c>
      <c r="T29" s="29">
        <v>14</v>
      </c>
      <c r="U29" s="29">
        <v>12</v>
      </c>
      <c r="V29" s="29">
        <v>12</v>
      </c>
      <c r="W29" s="29">
        <v>12</v>
      </c>
      <c r="X29" s="29">
        <v>11</v>
      </c>
      <c r="Y29" s="29">
        <v>11</v>
      </c>
      <c r="Z29" s="29">
        <v>13</v>
      </c>
      <c r="AA29" s="29">
        <v>13</v>
      </c>
      <c r="AB29" s="29">
        <v>11</v>
      </c>
      <c r="AC29" s="29">
        <v>11</v>
      </c>
      <c r="AD29" s="29">
        <v>11</v>
      </c>
      <c r="AE29" s="29">
        <v>11</v>
      </c>
      <c r="AF29" s="29">
        <v>11</v>
      </c>
      <c r="AG29" s="29">
        <v>12</v>
      </c>
      <c r="AH29" s="29">
        <v>11</v>
      </c>
      <c r="AI29" s="29">
        <v>11</v>
      </c>
      <c r="AJ29" s="29">
        <v>11</v>
      </c>
    </row>
    <row r="30" spans="2:36" x14ac:dyDescent="0.35">
      <c r="B30" s="3" t="s">
        <v>230</v>
      </c>
      <c r="L30" s="3" t="s">
        <v>273</v>
      </c>
      <c r="Q30" s="29">
        <v>100</v>
      </c>
      <c r="R30" s="29">
        <v>100</v>
      </c>
      <c r="S30" s="29">
        <v>100</v>
      </c>
      <c r="T30" s="29">
        <v>100</v>
      </c>
      <c r="U30" s="29">
        <v>100</v>
      </c>
      <c r="V30" s="29">
        <v>100</v>
      </c>
      <c r="W30" s="29">
        <v>100</v>
      </c>
      <c r="X30" s="29">
        <v>100</v>
      </c>
      <c r="Y30" s="29">
        <v>100</v>
      </c>
      <c r="Z30" s="29">
        <v>100</v>
      </c>
      <c r="AA30" s="29">
        <v>99.5</v>
      </c>
      <c r="AB30" s="29">
        <v>100</v>
      </c>
      <c r="AC30" s="29">
        <v>100</v>
      </c>
      <c r="AD30" s="29">
        <v>100</v>
      </c>
      <c r="AE30" s="29">
        <v>100</v>
      </c>
      <c r="AF30" s="29">
        <v>100</v>
      </c>
      <c r="AG30" s="29">
        <v>100</v>
      </c>
      <c r="AH30" s="29">
        <v>100</v>
      </c>
      <c r="AI30" s="29">
        <v>100</v>
      </c>
      <c r="AJ30" s="29">
        <v>100</v>
      </c>
    </row>
    <row r="31" spans="2:36" x14ac:dyDescent="0.35">
      <c r="B31" s="37" t="s">
        <v>231</v>
      </c>
      <c r="L31" s="37" t="s">
        <v>274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  <c r="AH31" s="29">
        <v>0</v>
      </c>
      <c r="AI31" s="29">
        <v>0</v>
      </c>
      <c r="AJ31" s="29">
        <v>0</v>
      </c>
    </row>
    <row r="32" spans="2:36" x14ac:dyDescent="0.35">
      <c r="B32" s="31" t="s">
        <v>233</v>
      </c>
      <c r="L32" s="31" t="s">
        <v>257</v>
      </c>
      <c r="Q32" s="12"/>
      <c r="R32" s="12"/>
      <c r="S32" s="12"/>
      <c r="T32" s="12"/>
      <c r="U32" s="12"/>
    </row>
    <row r="33" spans="2:36" x14ac:dyDescent="0.35">
      <c r="B33" s="17" t="s">
        <v>234</v>
      </c>
      <c r="L33" s="17" t="s">
        <v>275</v>
      </c>
      <c r="Q33" s="12">
        <v>86.7</v>
      </c>
      <c r="R33" s="12">
        <v>87.3</v>
      </c>
      <c r="S33" s="12">
        <v>92.3</v>
      </c>
      <c r="T33" s="12">
        <v>85.13</v>
      </c>
      <c r="U33" s="12">
        <v>79.010000000000005</v>
      </c>
      <c r="V33" s="57">
        <v>92.73</v>
      </c>
      <c r="W33" s="57">
        <v>94.73</v>
      </c>
      <c r="X33" s="10">
        <v>92.9</v>
      </c>
      <c r="Y33" s="10">
        <v>92.8</v>
      </c>
      <c r="Z33" s="57">
        <v>95.69</v>
      </c>
      <c r="AA33" s="57">
        <v>96.27</v>
      </c>
      <c r="AB33" s="57">
        <v>96.26</v>
      </c>
      <c r="AC33" s="57">
        <v>93.22</v>
      </c>
      <c r="AD33" s="10">
        <v>93.5</v>
      </c>
      <c r="AE33" s="57">
        <v>96.08</v>
      </c>
      <c r="AF33" s="10">
        <v>92.6</v>
      </c>
      <c r="AG33" s="57">
        <v>88.98</v>
      </c>
      <c r="AH33" s="57">
        <v>90.36</v>
      </c>
      <c r="AI33" s="57">
        <v>89.9</v>
      </c>
      <c r="AJ33" s="57">
        <v>87.1</v>
      </c>
    </row>
    <row r="34" spans="2:36" x14ac:dyDescent="0.35">
      <c r="B34" s="17" t="s">
        <v>235</v>
      </c>
      <c r="L34" s="17" t="s">
        <v>285</v>
      </c>
      <c r="Q34" s="12">
        <v>98.6</v>
      </c>
      <c r="R34" s="12">
        <v>97.6</v>
      </c>
      <c r="S34" s="12">
        <v>98.5</v>
      </c>
      <c r="T34" s="12">
        <v>98.32</v>
      </c>
      <c r="U34" s="12">
        <v>98.3</v>
      </c>
      <c r="V34" s="57">
        <v>99.56</v>
      </c>
      <c r="W34" s="57">
        <v>99.39</v>
      </c>
      <c r="X34" s="10">
        <v>99.7</v>
      </c>
      <c r="Y34" s="57">
        <v>99</v>
      </c>
      <c r="Z34" s="57">
        <v>99.18</v>
      </c>
      <c r="AA34" s="57">
        <v>98.96</v>
      </c>
      <c r="AB34" s="57">
        <v>98.44</v>
      </c>
      <c r="AC34" s="57">
        <v>97.92</v>
      </c>
      <c r="AD34" s="10">
        <v>97.5</v>
      </c>
      <c r="AE34" s="10">
        <v>94.2</v>
      </c>
      <c r="AF34" s="10">
        <v>97.5</v>
      </c>
      <c r="AG34" s="57">
        <v>98.1</v>
      </c>
      <c r="AH34" s="57">
        <v>98.46</v>
      </c>
      <c r="AI34" s="57">
        <v>98.27</v>
      </c>
      <c r="AJ34" s="57">
        <v>98.2</v>
      </c>
    </row>
    <row r="35" spans="2:36" x14ac:dyDescent="0.35">
      <c r="B35" s="17" t="s">
        <v>236</v>
      </c>
      <c r="L35" s="17" t="s">
        <v>276</v>
      </c>
      <c r="Q35" s="12">
        <v>2.69</v>
      </c>
      <c r="R35" s="12">
        <v>2.54</v>
      </c>
      <c r="S35" s="12">
        <v>2.3199999999999998</v>
      </c>
      <c r="T35" s="12">
        <v>2.63</v>
      </c>
      <c r="U35" s="12">
        <v>2.66</v>
      </c>
      <c r="V35" s="10">
        <v>2.21</v>
      </c>
      <c r="W35" s="10">
        <v>2.25</v>
      </c>
      <c r="X35" s="56">
        <v>2.2999999999999998</v>
      </c>
      <c r="Y35" s="10">
        <v>2.06</v>
      </c>
      <c r="Z35" s="10">
        <v>1.93</v>
      </c>
      <c r="AA35" s="10">
        <v>1.89</v>
      </c>
      <c r="AB35" s="10">
        <v>1.84</v>
      </c>
      <c r="AC35" s="10">
        <v>2.1</v>
      </c>
      <c r="AD35" s="10">
        <v>2.11</v>
      </c>
      <c r="AE35" s="10">
        <v>2.0699999999999998</v>
      </c>
      <c r="AF35" s="10">
        <v>2.19</v>
      </c>
      <c r="AG35" s="10">
        <v>2.09</v>
      </c>
      <c r="AH35" s="56">
        <v>2.1</v>
      </c>
      <c r="AI35" s="10">
        <v>2.0699999999999998</v>
      </c>
      <c r="AJ35" s="10">
        <v>2.25</v>
      </c>
    </row>
    <row r="36" spans="2:36" x14ac:dyDescent="0.35">
      <c r="B36" s="31" t="s">
        <v>237</v>
      </c>
      <c r="L36" s="31" t="s">
        <v>258</v>
      </c>
      <c r="Q36" s="12"/>
      <c r="R36" s="12"/>
      <c r="S36" s="12"/>
      <c r="T36" s="12"/>
      <c r="U36" s="12"/>
    </row>
    <row r="37" spans="2:36" x14ac:dyDescent="0.35">
      <c r="B37" s="17" t="s">
        <v>238</v>
      </c>
      <c r="L37" s="17" t="s">
        <v>277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</row>
    <row r="38" spans="2:36" x14ac:dyDescent="0.35">
      <c r="B38" s="3" t="s">
        <v>239</v>
      </c>
      <c r="L38" s="3" t="s">
        <v>278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</row>
    <row r="39" spans="2:36" ht="4.5" customHeight="1" x14ac:dyDescent="0.35"/>
    <row r="40" spans="2:36" x14ac:dyDescent="0.35">
      <c r="B40" s="38" t="s">
        <v>240</v>
      </c>
      <c r="C40" s="33"/>
      <c r="D40" s="33"/>
      <c r="E40" s="33"/>
      <c r="F40" s="33"/>
      <c r="G40" s="33"/>
      <c r="H40" s="33"/>
      <c r="I40" s="33"/>
      <c r="J40" s="33"/>
      <c r="K40" s="33"/>
      <c r="L40" s="38" t="s">
        <v>259</v>
      </c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</row>
    <row r="41" spans="2:36" x14ac:dyDescent="0.35">
      <c r="B41" s="31" t="s">
        <v>241</v>
      </c>
      <c r="L41" s="31" t="s">
        <v>260</v>
      </c>
    </row>
    <row r="42" spans="2:36" x14ac:dyDescent="0.35">
      <c r="B42" s="17" t="s">
        <v>242</v>
      </c>
      <c r="L42" s="17" t="s">
        <v>279</v>
      </c>
      <c r="Q42" s="10">
        <v>55</v>
      </c>
      <c r="R42" s="10">
        <v>55</v>
      </c>
      <c r="S42" s="10">
        <v>55</v>
      </c>
      <c r="T42" s="10">
        <v>55</v>
      </c>
      <c r="U42" s="10">
        <v>55</v>
      </c>
      <c r="V42" s="10">
        <v>55</v>
      </c>
      <c r="W42" s="10">
        <v>55</v>
      </c>
      <c r="X42" s="10">
        <v>55</v>
      </c>
      <c r="Y42" s="10">
        <v>55</v>
      </c>
      <c r="Z42" s="10">
        <v>55</v>
      </c>
      <c r="AA42" s="10">
        <v>55</v>
      </c>
      <c r="AB42" s="10">
        <v>55</v>
      </c>
      <c r="AC42" s="10">
        <v>55</v>
      </c>
      <c r="AD42" s="10">
        <v>55</v>
      </c>
      <c r="AE42" s="10">
        <v>55</v>
      </c>
      <c r="AF42" s="10">
        <v>50</v>
      </c>
      <c r="AG42" s="10">
        <v>50</v>
      </c>
      <c r="AH42" s="10">
        <v>44</v>
      </c>
      <c r="AI42" s="10">
        <v>44</v>
      </c>
      <c r="AJ42" s="10">
        <v>44</v>
      </c>
    </row>
    <row r="43" spans="2:36" x14ac:dyDescent="0.35">
      <c r="B43" s="3" t="s">
        <v>243</v>
      </c>
      <c r="L43" s="3" t="s">
        <v>280</v>
      </c>
      <c r="Q43" s="10">
        <v>35</v>
      </c>
      <c r="R43" s="10">
        <v>35</v>
      </c>
      <c r="S43" s="10">
        <v>35</v>
      </c>
      <c r="T43" s="10">
        <v>35</v>
      </c>
      <c r="U43" s="10">
        <v>35</v>
      </c>
      <c r="V43" s="10">
        <v>35</v>
      </c>
      <c r="W43" s="10">
        <v>35</v>
      </c>
      <c r="X43" s="10">
        <v>35</v>
      </c>
      <c r="Y43" s="10">
        <v>35</v>
      </c>
      <c r="Z43" s="10">
        <v>35</v>
      </c>
      <c r="AA43" s="10">
        <v>35</v>
      </c>
      <c r="AB43" s="10">
        <v>35</v>
      </c>
      <c r="AC43" s="10">
        <v>35</v>
      </c>
      <c r="AD43" s="10">
        <v>35</v>
      </c>
      <c r="AE43" s="10">
        <v>33</v>
      </c>
      <c r="AF43" s="10">
        <v>33</v>
      </c>
      <c r="AG43" s="10">
        <v>33</v>
      </c>
      <c r="AH43" s="10">
        <v>34</v>
      </c>
      <c r="AI43" s="10">
        <v>34</v>
      </c>
      <c r="AJ43" s="10">
        <v>34</v>
      </c>
    </row>
    <row r="44" spans="2:36" x14ac:dyDescent="0.35">
      <c r="B44" s="31" t="s">
        <v>244</v>
      </c>
      <c r="L44" s="31" t="s">
        <v>261</v>
      </c>
    </row>
    <row r="45" spans="2:36" x14ac:dyDescent="0.35">
      <c r="B45" s="17" t="s">
        <v>245</v>
      </c>
      <c r="L45" s="17" t="s">
        <v>281</v>
      </c>
      <c r="Q45" s="40">
        <v>5</v>
      </c>
      <c r="R45" s="40">
        <v>5</v>
      </c>
      <c r="S45" s="40">
        <v>5</v>
      </c>
      <c r="T45" s="40">
        <v>5</v>
      </c>
      <c r="U45" s="40">
        <v>5</v>
      </c>
      <c r="V45" s="40">
        <v>5</v>
      </c>
      <c r="W45" s="40">
        <v>5</v>
      </c>
      <c r="X45" s="40">
        <v>5</v>
      </c>
      <c r="Y45" s="40">
        <v>5</v>
      </c>
      <c r="Z45" s="40">
        <v>5</v>
      </c>
      <c r="AA45" s="40">
        <v>5</v>
      </c>
      <c r="AB45" s="40">
        <v>5</v>
      </c>
      <c r="AC45" s="40">
        <v>5</v>
      </c>
      <c r="AD45" s="40">
        <v>5</v>
      </c>
      <c r="AE45" s="40">
        <v>5</v>
      </c>
      <c r="AF45" s="40">
        <v>5</v>
      </c>
      <c r="AG45" s="40">
        <v>5</v>
      </c>
      <c r="AH45" s="40">
        <v>5</v>
      </c>
      <c r="AI45" s="40">
        <v>5</v>
      </c>
      <c r="AJ45" s="40">
        <v>5</v>
      </c>
    </row>
    <row r="46" spans="2:36" x14ac:dyDescent="0.35">
      <c r="B46" s="3" t="s">
        <v>246</v>
      </c>
      <c r="L46" s="3" t="s">
        <v>282</v>
      </c>
      <c r="Q46" s="39" t="s">
        <v>248</v>
      </c>
      <c r="R46" s="39" t="s">
        <v>248</v>
      </c>
      <c r="S46" s="39" t="s">
        <v>248</v>
      </c>
      <c r="T46" s="39" t="s">
        <v>248</v>
      </c>
      <c r="U46" s="39" t="s">
        <v>248</v>
      </c>
      <c r="V46" s="39" t="s">
        <v>248</v>
      </c>
      <c r="W46" s="39" t="s">
        <v>248</v>
      </c>
      <c r="X46" s="39" t="s">
        <v>248</v>
      </c>
      <c r="Y46" s="39" t="s">
        <v>248</v>
      </c>
      <c r="Z46" s="39" t="s">
        <v>248</v>
      </c>
      <c r="AA46" s="39" t="s">
        <v>248</v>
      </c>
      <c r="AB46" s="39" t="s">
        <v>248</v>
      </c>
      <c r="AC46" s="39" t="s">
        <v>248</v>
      </c>
      <c r="AD46" s="39" t="s">
        <v>248</v>
      </c>
      <c r="AE46" s="39" t="s">
        <v>248</v>
      </c>
      <c r="AF46" s="39" t="s">
        <v>248</v>
      </c>
      <c r="AG46" s="39" t="s">
        <v>248</v>
      </c>
      <c r="AH46" s="39" t="s">
        <v>248</v>
      </c>
      <c r="AI46" s="39" t="s">
        <v>248</v>
      </c>
      <c r="AJ46" s="39" t="s">
        <v>248</v>
      </c>
    </row>
    <row r="47" spans="2:36" x14ac:dyDescent="0.35">
      <c r="B47" s="3" t="s">
        <v>247</v>
      </c>
      <c r="L47" s="3" t="s">
        <v>283</v>
      </c>
      <c r="Q47" s="39" t="s">
        <v>248</v>
      </c>
      <c r="R47" s="39" t="s">
        <v>248</v>
      </c>
      <c r="S47" s="39" t="s">
        <v>248</v>
      </c>
      <c r="T47" s="39" t="s">
        <v>248</v>
      </c>
      <c r="U47" s="39" t="s">
        <v>248</v>
      </c>
      <c r="V47" s="39" t="s">
        <v>248</v>
      </c>
      <c r="W47" s="39" t="s">
        <v>248</v>
      </c>
      <c r="X47" s="39" t="s">
        <v>248</v>
      </c>
      <c r="Y47" s="39" t="s">
        <v>248</v>
      </c>
      <c r="Z47" s="39" t="s">
        <v>248</v>
      </c>
      <c r="AA47" s="39" t="s">
        <v>248</v>
      </c>
      <c r="AB47" s="39" t="s">
        <v>248</v>
      </c>
      <c r="AC47" s="39" t="s">
        <v>248</v>
      </c>
      <c r="AD47" s="39" t="s">
        <v>248</v>
      </c>
      <c r="AE47" s="39" t="s">
        <v>248</v>
      </c>
      <c r="AF47" s="39" t="s">
        <v>248</v>
      </c>
      <c r="AG47" s="39" t="s">
        <v>248</v>
      </c>
      <c r="AH47" s="39" t="s">
        <v>248</v>
      </c>
      <c r="AI47" s="39" t="s">
        <v>248</v>
      </c>
      <c r="AJ47" s="39" t="s">
        <v>248</v>
      </c>
    </row>
    <row r="48" spans="2:36" x14ac:dyDescent="0.35">
      <c r="B48" s="31" t="s">
        <v>249</v>
      </c>
      <c r="L48" s="31" t="s">
        <v>262</v>
      </c>
    </row>
    <row r="49" spans="2:36" x14ac:dyDescent="0.35">
      <c r="B49" s="17" t="s">
        <v>250</v>
      </c>
      <c r="L49" s="17" t="s">
        <v>284</v>
      </c>
      <c r="Q49" s="40">
        <v>100</v>
      </c>
      <c r="R49" s="40">
        <v>100</v>
      </c>
      <c r="S49" s="40">
        <v>100</v>
      </c>
      <c r="T49" s="40">
        <v>100</v>
      </c>
      <c r="U49" s="40">
        <v>100</v>
      </c>
      <c r="V49" s="40">
        <v>100</v>
      </c>
      <c r="W49" s="40">
        <v>100</v>
      </c>
      <c r="X49" s="40">
        <v>100</v>
      </c>
      <c r="Y49" s="40">
        <v>100</v>
      </c>
      <c r="Z49" s="40">
        <v>100</v>
      </c>
      <c r="AA49" s="40">
        <v>100</v>
      </c>
      <c r="AB49" s="40">
        <v>100</v>
      </c>
      <c r="AC49" s="40">
        <v>100</v>
      </c>
      <c r="AD49" s="40">
        <v>100</v>
      </c>
      <c r="AE49" s="40">
        <v>100</v>
      </c>
      <c r="AF49" s="40">
        <v>100</v>
      </c>
      <c r="AG49" s="40">
        <v>100</v>
      </c>
      <c r="AH49" s="40">
        <v>100</v>
      </c>
      <c r="AI49" s="40">
        <v>100</v>
      </c>
      <c r="AJ49" s="40">
        <v>100</v>
      </c>
    </row>
  </sheetData>
  <phoneticPr fontId="6" type="noConversion"/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Capa | Cover</vt:lpstr>
      <vt:lpstr>Destaques | Highlights</vt:lpstr>
      <vt:lpstr>Dados Op. | Operating Data</vt:lpstr>
      <vt:lpstr>DRE | Income Statement</vt:lpstr>
      <vt:lpstr>Balanço | Balance Sheet</vt:lpstr>
      <vt:lpstr>Fluxo de Caixa | Cash Flow</vt:lpstr>
      <vt:lpstr>ESG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Welder Henrique Vasconcelos Dos Santos</dc:creator>
  <cp:lastModifiedBy>Welder Henrique Vasconcelos Dos Santos</cp:lastModifiedBy>
  <dcterms:created xsi:type="dcterms:W3CDTF">2022-11-17T18:38:00Z</dcterms:created>
  <dcterms:modified xsi:type="dcterms:W3CDTF">2024-04-01T11:33:13Z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723153-0fe2-4a4e-8a05-a12f5f8e7788_Enabled">
    <vt:lpwstr>true</vt:lpwstr>
  </property>
  <property fmtid="{D5CDD505-2E9C-101B-9397-08002B2CF9AE}" pid="3" name="MSIP_Label_56723153-0fe2-4a4e-8a05-a12f5f8e7788_SetDate">
    <vt:lpwstr>2023-03-09T19:31:10Z</vt:lpwstr>
  </property>
  <property fmtid="{D5CDD505-2E9C-101B-9397-08002B2CF9AE}" pid="4" name="MSIP_Label_56723153-0fe2-4a4e-8a05-a12f5f8e7788_Method">
    <vt:lpwstr>Standard</vt:lpwstr>
  </property>
  <property fmtid="{D5CDD505-2E9C-101B-9397-08002B2CF9AE}" pid="5" name="MSIP_Label_56723153-0fe2-4a4e-8a05-a12f5f8e7788_Name">
    <vt:lpwstr>DataRiskCheck-AutoDiscoveryLabel</vt:lpwstr>
  </property>
  <property fmtid="{D5CDD505-2E9C-101B-9397-08002B2CF9AE}" pid="6" name="MSIP_Label_56723153-0fe2-4a4e-8a05-a12f5f8e7788_SiteId">
    <vt:lpwstr>60fd783c-fa48-4af7-9416-f06a227cadf6</vt:lpwstr>
  </property>
  <property fmtid="{D5CDD505-2E9C-101B-9397-08002B2CF9AE}" pid="7" name="MSIP_Label_56723153-0fe2-4a4e-8a05-a12f5f8e7788_ActionId">
    <vt:lpwstr>72fc03bd-bb8d-4d23-89c4-7b91a9f350b9</vt:lpwstr>
  </property>
  <property fmtid="{D5CDD505-2E9C-101B-9397-08002B2CF9AE}" pid="8" name="MSIP_Label_56723153-0fe2-4a4e-8a05-a12f5f8e7788_ContentBits">
    <vt:lpwstr>0</vt:lpwstr>
  </property>
</Properties>
</file>