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720" sheetId="2" r:id="rId1"/>
  </sheets>
  <calcPr calcId="152511"/>
</workbook>
</file>

<file path=xl/calcChain.xml><?xml version="1.0" encoding="utf-8"?>
<calcChain xmlns="http://schemas.openxmlformats.org/spreadsheetml/2006/main">
  <c r="L30" i="2" l="1"/>
  <c r="M30" i="2"/>
  <c r="N30" i="2"/>
  <c r="M29" i="2"/>
  <c r="M28" i="2"/>
  <c r="M27" i="2"/>
  <c r="N29" i="2"/>
  <c r="L29" i="2"/>
  <c r="N28" i="2"/>
  <c r="L28" i="2"/>
  <c r="N27" i="2"/>
  <c r="L27" i="2"/>
  <c r="J20" i="2" l="1"/>
  <c r="J30" i="2" s="1"/>
  <c r="I20" i="2"/>
  <c r="I30" i="2" s="1"/>
  <c r="H20" i="2"/>
  <c r="H30" i="2" s="1"/>
  <c r="A20" i="2"/>
  <c r="A30" i="2" s="1"/>
  <c r="J14" i="2"/>
  <c r="J29" i="2" s="1"/>
  <c r="I14" i="2"/>
  <c r="I29" i="2" s="1"/>
  <c r="H14" i="2"/>
  <c r="H29" i="2" s="1"/>
  <c r="G14" i="2"/>
  <c r="G29" i="2" s="1"/>
  <c r="F14" i="2"/>
  <c r="F29" i="2" s="1"/>
  <c r="E14" i="2"/>
  <c r="E29" i="2" s="1"/>
  <c r="D14" i="2"/>
  <c r="D29" i="2" s="1"/>
  <c r="C14" i="2"/>
  <c r="C29" i="2" s="1"/>
  <c r="B14" i="2"/>
  <c r="B29" i="2" s="1"/>
  <c r="A14" i="2"/>
  <c r="A29" i="2" s="1"/>
  <c r="J8" i="2"/>
  <c r="J28" i="2" s="1"/>
  <c r="I8" i="2"/>
  <c r="I28" i="2" s="1"/>
  <c r="H8" i="2"/>
  <c r="H28" i="2" s="1"/>
  <c r="G8" i="2"/>
  <c r="G28" i="2" s="1"/>
  <c r="F8" i="2"/>
  <c r="F28" i="2" s="1"/>
  <c r="E8" i="2"/>
  <c r="E28" i="2" s="1"/>
  <c r="D8" i="2"/>
  <c r="D28" i="2" s="1"/>
  <c r="C8" i="2"/>
  <c r="C28" i="2" s="1"/>
  <c r="B8" i="2"/>
  <c r="B28" i="2" s="1"/>
  <c r="A8" i="2"/>
  <c r="A28" i="2" s="1"/>
  <c r="J2" i="2"/>
  <c r="J27" i="2" s="1"/>
  <c r="I2" i="2"/>
  <c r="I27" i="2" s="1"/>
  <c r="H2" i="2"/>
  <c r="H27" i="2" s="1"/>
  <c r="G2" i="2"/>
  <c r="G27" i="2" s="1"/>
  <c r="F2" i="2"/>
  <c r="F27" i="2" s="1"/>
  <c r="E2" i="2"/>
  <c r="E27" i="2" s="1"/>
  <c r="D2" i="2"/>
  <c r="D27" i="2" s="1"/>
  <c r="C2" i="2"/>
  <c r="C27" i="2" s="1"/>
  <c r="B2" i="2"/>
  <c r="B27" i="2" s="1"/>
  <c r="A2" i="2"/>
  <c r="A27" i="2" s="1"/>
  <c r="C20" i="2" l="1"/>
  <c r="C30" i="2" s="1"/>
  <c r="E20" i="2"/>
  <c r="E30" i="2" s="1"/>
  <c r="G20" i="2"/>
  <c r="G30" i="2" s="1"/>
  <c r="D20" i="2"/>
  <c r="D30" i="2" s="1"/>
  <c r="B20" i="2"/>
  <c r="B30" i="2" s="1"/>
  <c r="F20" i="2"/>
  <c r="F30" i="2" s="1"/>
</calcChain>
</file>

<file path=xl/sharedStrings.xml><?xml version="1.0" encoding="utf-8"?>
<sst xmlns="http://schemas.openxmlformats.org/spreadsheetml/2006/main" count="23" uniqueCount="17">
  <si>
    <t>NUM RECS</t>
  </si>
  <si>
    <t>KEROSENE CORE</t>
  </si>
  <si>
    <t>KEROSENE MAPS</t>
  </si>
  <si>
    <t>CORE</t>
  </si>
  <si>
    <t>CONVERT BY</t>
  </si>
  <si>
    <t>TABLE</t>
  </si>
  <si>
    <t>EAGER</t>
  </si>
  <si>
    <t>LAZY</t>
  </si>
  <si>
    <t>RECS / S</t>
  </si>
  <si>
    <t>ENTITY FRAMEWORK</t>
  </si>
  <si>
    <t>CONVERT TO</t>
  </si>
  <si>
    <t>CONCLUSIONS:</t>
  </si>
  <si>
    <t>-</t>
  </si>
  <si>
    <t>In Table mode, KRN is 15x faster than EF in short batches. Even in long batches KRN is 40% faster than EF.</t>
  </si>
  <si>
    <t>In Lazy mode, KRN is 18x faster than EF in short batches. Even in long batches KRN is almost 50% faster than EF.</t>
  </si>
  <si>
    <t>On the flip side, EF is faster than KRN in Eager mode, with factors from almost 4x in short batches to 3x in long ones.</t>
  </si>
  <si>
    <t>In short batches KRN (core mode) gives around 60K recs/segs, far beyond any EF results. KRN in core mode is equivalent to raw ADO.NET performance, givin 160K recs/seg in long batches.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</si>
</sst>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right"/>
    </xf>
    <xf numFmtId="3" fontId="0" fillId="0" borderId="1" xfId="0" applyNumberFormat="1" applyBorder="1"/>
    <xf numFmtId="3" fontId="0" fillId="3" borderId="1" xfId="0" applyNumberFormat="1" applyFill="1" applyBorder="1"/>
    <xf numFmtId="0" fontId="1" fillId="4" borderId="0" xfId="0" applyFont="1" applyFill="1" applyAlignment="1">
      <alignment horizontal="righ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right"/>
    </xf>
    <xf numFmtId="3" fontId="0" fillId="3" borderId="2" xfId="0" applyNumberFormat="1" applyFill="1" applyBorder="1"/>
    <xf numFmtId="0" fontId="1" fillId="4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right"/>
    </xf>
    <xf numFmtId="3" fontId="0" fillId="3" borderId="4" xfId="0" applyNumberFormat="1" applyFill="1" applyBorder="1"/>
    <xf numFmtId="3" fontId="0" fillId="0" borderId="4" xfId="0" applyNumberFormat="1" applyBorder="1"/>
    <xf numFmtId="3" fontId="0" fillId="0" borderId="2" xfId="0" applyNumberFormat="1" applyBorder="1"/>
    <xf numFmtId="0" fontId="1" fillId="5" borderId="3" xfId="0" applyFont="1" applyFill="1" applyBorder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3" xfId="0" applyFont="1" applyFill="1" applyBorder="1" applyAlignment="1">
      <alignment horizontal="right"/>
    </xf>
    <xf numFmtId="0" fontId="2" fillId="0" borderId="0" xfId="0" applyFont="1"/>
    <xf numFmtId="3" fontId="3" fillId="0" borderId="4" xfId="0" applyNumberFormat="1" applyFont="1" applyBorder="1"/>
    <xf numFmtId="3" fontId="3" fillId="0" borderId="1" xfId="0" applyNumberFormat="1" applyFont="1" applyBorder="1"/>
    <xf numFmtId="3" fontId="3" fillId="0" borderId="2" xfId="0" applyNumberFormat="1" applyFont="1" applyBorder="1"/>
    <xf numFmtId="0" fontId="0" fillId="0" borderId="0" xfId="0" quotePrefix="1" applyAlignment="1">
      <alignment horizontal="right"/>
    </xf>
    <xf numFmtId="4" fontId="0" fillId="3" borderId="0" xfId="0" applyNumberFormat="1" applyFill="1" applyBorder="1"/>
    <xf numFmtId="4" fontId="0" fillId="8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Kerosene Core Escalability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'v720'!$A$27:$A$30</c:f>
              <c:numCache>
                <c:formatCode>#,##0</c:formatCode>
                <c:ptCount val="4"/>
                <c:pt idx="0">
                  <c:v>1014</c:v>
                </c:pt>
                <c:pt idx="1">
                  <c:v>10140</c:v>
                </c:pt>
                <c:pt idx="2">
                  <c:v>20280</c:v>
                </c:pt>
                <c:pt idx="3">
                  <c:v>50700</c:v>
                </c:pt>
              </c:numCache>
            </c:numRef>
          </c:cat>
          <c:val>
            <c:numRef>
              <c:f>'v720'!$B$27:$B$30</c:f>
              <c:numCache>
                <c:formatCode>#,##0</c:formatCode>
                <c:ptCount val="4"/>
                <c:pt idx="0">
                  <c:v>59121.568000000007</c:v>
                </c:pt>
                <c:pt idx="1">
                  <c:v>127471.96399999999</c:v>
                </c:pt>
                <c:pt idx="2">
                  <c:v>151587.72599999997</c:v>
                </c:pt>
                <c:pt idx="3">
                  <c:v>153545.84399999998</c:v>
                </c:pt>
              </c:numCache>
            </c:numRef>
          </c:val>
          <c:smooth val="0"/>
        </c:ser>
        <c:ser>
          <c:idx val="1"/>
          <c:order val="1"/>
          <c:tx>
            <c:v>ConvertBy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'v720'!$C$27:$C$30</c:f>
              <c:numCache>
                <c:formatCode>#,##0</c:formatCode>
                <c:ptCount val="4"/>
                <c:pt idx="0">
                  <c:v>19208.527999999998</c:v>
                </c:pt>
                <c:pt idx="1">
                  <c:v>18409.964</c:v>
                </c:pt>
                <c:pt idx="2">
                  <c:v>19248.442000000003</c:v>
                </c:pt>
                <c:pt idx="3">
                  <c:v>20220.898000000001</c:v>
                </c:pt>
              </c:numCache>
            </c:numRef>
          </c:val>
          <c:smooth val="0"/>
        </c:ser>
        <c:ser>
          <c:idx val="2"/>
          <c:order val="2"/>
          <c:tx>
            <c:v>ConvertTo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'v720'!$D$27:$D$30</c:f>
              <c:numCache>
                <c:formatCode>#,##0</c:formatCode>
                <c:ptCount val="4"/>
                <c:pt idx="0">
                  <c:v>18782.932000000001</c:v>
                </c:pt>
                <c:pt idx="1">
                  <c:v>19396.82</c:v>
                </c:pt>
                <c:pt idx="2">
                  <c:v>20783.409999999996</c:v>
                </c:pt>
                <c:pt idx="3">
                  <c:v>21272.504000000001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481992"/>
        <c:axId val="284477288"/>
      </c:lineChart>
      <c:catAx>
        <c:axId val="284481992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77288"/>
        <c:crosses val="autoZero"/>
        <c:auto val="1"/>
        <c:lblAlgn val="ctr"/>
        <c:lblOffset val="100"/>
        <c:noMultiLvlLbl val="0"/>
      </c:catAx>
      <c:valAx>
        <c:axId val="284477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Records / 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8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Kerosene Maps Escalability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Table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'v720'!$A$27:$A$30</c:f>
              <c:numCache>
                <c:formatCode>#,##0</c:formatCode>
                <c:ptCount val="4"/>
                <c:pt idx="0">
                  <c:v>1014</c:v>
                </c:pt>
                <c:pt idx="1">
                  <c:v>10140</c:v>
                </c:pt>
                <c:pt idx="2">
                  <c:v>20280</c:v>
                </c:pt>
                <c:pt idx="3">
                  <c:v>50700</c:v>
                </c:pt>
              </c:numCache>
            </c:numRef>
          </c:cat>
          <c:val>
            <c:numRef>
              <c:f>'v720'!$E$27:$E$30</c:f>
              <c:numCache>
                <c:formatCode>#,##0</c:formatCode>
                <c:ptCount val="4"/>
                <c:pt idx="0">
                  <c:v>13622.554</c:v>
                </c:pt>
                <c:pt idx="1">
                  <c:v>34898.658000000003</c:v>
                </c:pt>
                <c:pt idx="2">
                  <c:v>44396.767999999996</c:v>
                </c:pt>
                <c:pt idx="3">
                  <c:v>47446.592000000004</c:v>
                </c:pt>
              </c:numCache>
            </c:numRef>
          </c:val>
          <c:smooth val="0"/>
        </c:ser>
        <c:ser>
          <c:idx val="1"/>
          <c:order val="1"/>
          <c:tx>
            <c:v>Eager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'v720'!$F$27:$F$30</c:f>
              <c:numCache>
                <c:formatCode>#,##0</c:formatCode>
                <c:ptCount val="4"/>
                <c:pt idx="0">
                  <c:v>199.17400000000001</c:v>
                </c:pt>
                <c:pt idx="1">
                  <c:v>1971.5279999999998</c:v>
                </c:pt>
                <c:pt idx="2">
                  <c:v>3840.7699999999995</c:v>
                </c:pt>
                <c:pt idx="3">
                  <c:v>9059.8160000000007</c:v>
                </c:pt>
              </c:numCache>
            </c:numRef>
          </c:val>
          <c:smooth val="0"/>
        </c:ser>
        <c:ser>
          <c:idx val="2"/>
          <c:order val="2"/>
          <c:tx>
            <c:v>Lazy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'v720'!$G$27:$G$30</c:f>
              <c:numCache>
                <c:formatCode>#,##0</c:formatCode>
                <c:ptCount val="4"/>
                <c:pt idx="0">
                  <c:v>13668.164000000001</c:v>
                </c:pt>
                <c:pt idx="1">
                  <c:v>35187.476000000002</c:v>
                </c:pt>
                <c:pt idx="2">
                  <c:v>44617.13</c:v>
                </c:pt>
                <c:pt idx="3">
                  <c:v>45920.528000000006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478856"/>
        <c:axId val="284479640"/>
      </c:lineChart>
      <c:catAx>
        <c:axId val="28447885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79640"/>
        <c:crosses val="autoZero"/>
        <c:auto val="1"/>
        <c:lblAlgn val="ctr"/>
        <c:lblOffset val="100"/>
        <c:noMultiLvlLbl val="0"/>
      </c:catAx>
      <c:valAx>
        <c:axId val="284479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Records / 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78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Entity Framework Escalability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Table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'v720'!$A$27:$A$30</c:f>
              <c:numCache>
                <c:formatCode>#,##0</c:formatCode>
                <c:ptCount val="4"/>
                <c:pt idx="0">
                  <c:v>1014</c:v>
                </c:pt>
                <c:pt idx="1">
                  <c:v>10140</c:v>
                </c:pt>
                <c:pt idx="2">
                  <c:v>20280</c:v>
                </c:pt>
                <c:pt idx="3">
                  <c:v>50700</c:v>
                </c:pt>
              </c:numCache>
            </c:numRef>
          </c:cat>
          <c:val>
            <c:numRef>
              <c:f>'v720'!$H$27:$H$30</c:f>
              <c:numCache>
                <c:formatCode>#,##0</c:formatCode>
                <c:ptCount val="4"/>
                <c:pt idx="0">
                  <c:v>852.96999999999991</c:v>
                </c:pt>
                <c:pt idx="1">
                  <c:v>7754.7260000000006</c:v>
                </c:pt>
                <c:pt idx="2">
                  <c:v>15923.386000000002</c:v>
                </c:pt>
                <c:pt idx="3">
                  <c:v>33834.864000000001</c:v>
                </c:pt>
              </c:numCache>
            </c:numRef>
          </c:val>
          <c:smooth val="0"/>
        </c:ser>
        <c:ser>
          <c:idx val="1"/>
          <c:order val="1"/>
          <c:tx>
            <c:v>Eager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'v720'!$I$27:$I$30</c:f>
              <c:numCache>
                <c:formatCode>#,##0</c:formatCode>
                <c:ptCount val="4"/>
                <c:pt idx="0">
                  <c:v>761.19600000000003</c:v>
                </c:pt>
                <c:pt idx="1">
                  <c:v>7051.7200000000012</c:v>
                </c:pt>
                <c:pt idx="2">
                  <c:v>14231.598000000002</c:v>
                </c:pt>
                <c:pt idx="3">
                  <c:v>32106.286</c:v>
                </c:pt>
              </c:numCache>
            </c:numRef>
          </c:val>
          <c:smooth val="0"/>
        </c:ser>
        <c:ser>
          <c:idx val="2"/>
          <c:order val="2"/>
          <c:tx>
            <c:v>Lazy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'v720'!$J$27:$J$30</c:f>
              <c:numCache>
                <c:formatCode>#,##0</c:formatCode>
                <c:ptCount val="4"/>
                <c:pt idx="0">
                  <c:v>750.00400000000013</c:v>
                </c:pt>
                <c:pt idx="1">
                  <c:v>6931.65</c:v>
                </c:pt>
                <c:pt idx="2">
                  <c:v>13879.841999999999</c:v>
                </c:pt>
                <c:pt idx="3">
                  <c:v>31212.553999999996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480032"/>
        <c:axId val="284484736"/>
      </c:lineChart>
      <c:catAx>
        <c:axId val="284480032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84736"/>
        <c:crosses val="autoZero"/>
        <c:auto val="1"/>
        <c:lblAlgn val="ctr"/>
        <c:lblOffset val="100"/>
        <c:noMultiLvlLbl val="0"/>
      </c:catAx>
      <c:valAx>
        <c:axId val="28448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Records / 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8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Table</a:t>
            </a:r>
            <a:r>
              <a:rPr lang="en-US" sz="1200" baseline="0"/>
              <a:t> Mode: </a:t>
            </a:r>
            <a:r>
              <a:rPr lang="en-US" sz="1200"/>
              <a:t>Kerosene vs Entity Framework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KRN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'v720'!$A$27:$A$30</c:f>
              <c:numCache>
                <c:formatCode>#,##0</c:formatCode>
                <c:ptCount val="4"/>
                <c:pt idx="0">
                  <c:v>1014</c:v>
                </c:pt>
                <c:pt idx="1">
                  <c:v>10140</c:v>
                </c:pt>
                <c:pt idx="2">
                  <c:v>20280</c:v>
                </c:pt>
                <c:pt idx="3">
                  <c:v>50700</c:v>
                </c:pt>
              </c:numCache>
            </c:numRef>
          </c:cat>
          <c:val>
            <c:numRef>
              <c:f>'v720'!$E$27:$E$30</c:f>
              <c:numCache>
                <c:formatCode>#,##0</c:formatCode>
                <c:ptCount val="4"/>
                <c:pt idx="0">
                  <c:v>13622.554</c:v>
                </c:pt>
                <c:pt idx="1">
                  <c:v>34898.658000000003</c:v>
                </c:pt>
                <c:pt idx="2">
                  <c:v>44396.767999999996</c:v>
                </c:pt>
                <c:pt idx="3">
                  <c:v>47446.592000000004</c:v>
                </c:pt>
              </c:numCache>
            </c:numRef>
          </c:val>
          <c:smooth val="0"/>
        </c:ser>
        <c:ser>
          <c:idx val="1"/>
          <c:order val="1"/>
          <c:tx>
            <c:v>EF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'v720'!$H$27:$H$30</c:f>
              <c:numCache>
                <c:formatCode>#,##0</c:formatCode>
                <c:ptCount val="4"/>
                <c:pt idx="0">
                  <c:v>852.96999999999991</c:v>
                </c:pt>
                <c:pt idx="1">
                  <c:v>7754.7260000000006</c:v>
                </c:pt>
                <c:pt idx="2">
                  <c:v>15923.386000000002</c:v>
                </c:pt>
                <c:pt idx="3">
                  <c:v>33834.864000000001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482384"/>
        <c:axId val="284481208"/>
      </c:lineChart>
      <c:catAx>
        <c:axId val="284482384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81208"/>
        <c:crosses val="autoZero"/>
        <c:auto val="1"/>
        <c:lblAlgn val="ctr"/>
        <c:lblOffset val="100"/>
        <c:noMultiLvlLbl val="0"/>
      </c:catAx>
      <c:valAx>
        <c:axId val="28448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Records / 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8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Eager </a:t>
            </a:r>
            <a:r>
              <a:rPr lang="en-US" sz="1200" baseline="0"/>
              <a:t>Mode: </a:t>
            </a:r>
            <a:r>
              <a:rPr lang="en-US" sz="1200"/>
              <a:t>Kerosene vs Entity Framework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KRN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'v720'!$A$27:$A$30</c:f>
              <c:numCache>
                <c:formatCode>#,##0</c:formatCode>
                <c:ptCount val="4"/>
                <c:pt idx="0">
                  <c:v>1014</c:v>
                </c:pt>
                <c:pt idx="1">
                  <c:v>10140</c:v>
                </c:pt>
                <c:pt idx="2">
                  <c:v>20280</c:v>
                </c:pt>
                <c:pt idx="3">
                  <c:v>50700</c:v>
                </c:pt>
              </c:numCache>
            </c:numRef>
          </c:cat>
          <c:val>
            <c:numRef>
              <c:f>'v720'!$F$27:$F$30</c:f>
              <c:numCache>
                <c:formatCode>#,##0</c:formatCode>
                <c:ptCount val="4"/>
                <c:pt idx="0">
                  <c:v>199.17400000000001</c:v>
                </c:pt>
                <c:pt idx="1">
                  <c:v>1971.5279999999998</c:v>
                </c:pt>
                <c:pt idx="2">
                  <c:v>3840.7699999999995</c:v>
                </c:pt>
                <c:pt idx="3">
                  <c:v>9059.8160000000007</c:v>
                </c:pt>
              </c:numCache>
            </c:numRef>
          </c:val>
          <c:smooth val="0"/>
        </c:ser>
        <c:ser>
          <c:idx val="1"/>
          <c:order val="1"/>
          <c:tx>
            <c:v>EF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'v720'!$I$27:$I$30</c:f>
              <c:numCache>
                <c:formatCode>#,##0</c:formatCode>
                <c:ptCount val="4"/>
                <c:pt idx="0">
                  <c:v>761.19600000000003</c:v>
                </c:pt>
                <c:pt idx="1">
                  <c:v>7051.7200000000012</c:v>
                </c:pt>
                <c:pt idx="2">
                  <c:v>14231.598000000002</c:v>
                </c:pt>
                <c:pt idx="3">
                  <c:v>32106.286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479248"/>
        <c:axId val="284483560"/>
      </c:lineChart>
      <c:catAx>
        <c:axId val="284479248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83560"/>
        <c:crosses val="autoZero"/>
        <c:auto val="1"/>
        <c:lblAlgn val="ctr"/>
        <c:lblOffset val="100"/>
        <c:noMultiLvlLbl val="0"/>
      </c:catAx>
      <c:valAx>
        <c:axId val="284483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Records / 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447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Lazy </a:t>
            </a:r>
            <a:r>
              <a:rPr lang="en-US" sz="1200" baseline="0"/>
              <a:t>Mode: </a:t>
            </a:r>
            <a:r>
              <a:rPr lang="en-US" sz="1200"/>
              <a:t>Kerosene vs Entity Framework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KRN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'v720'!$A$27:$A$30</c:f>
              <c:numCache>
                <c:formatCode>#,##0</c:formatCode>
                <c:ptCount val="4"/>
                <c:pt idx="0">
                  <c:v>1014</c:v>
                </c:pt>
                <c:pt idx="1">
                  <c:v>10140</c:v>
                </c:pt>
                <c:pt idx="2">
                  <c:v>20280</c:v>
                </c:pt>
                <c:pt idx="3">
                  <c:v>50700</c:v>
                </c:pt>
              </c:numCache>
            </c:numRef>
          </c:cat>
          <c:val>
            <c:numRef>
              <c:f>'v720'!$G$27:$G$30</c:f>
              <c:numCache>
                <c:formatCode>#,##0</c:formatCode>
                <c:ptCount val="4"/>
                <c:pt idx="0">
                  <c:v>13668.164000000001</c:v>
                </c:pt>
                <c:pt idx="1">
                  <c:v>35187.476000000002</c:v>
                </c:pt>
                <c:pt idx="2">
                  <c:v>44617.13</c:v>
                </c:pt>
                <c:pt idx="3">
                  <c:v>45920.528000000006</c:v>
                </c:pt>
              </c:numCache>
            </c:numRef>
          </c:val>
          <c:smooth val="0"/>
        </c:ser>
        <c:ser>
          <c:idx val="1"/>
          <c:order val="1"/>
          <c:tx>
            <c:v>EF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'v720'!$J$27:$J$30</c:f>
              <c:numCache>
                <c:formatCode>#,##0</c:formatCode>
                <c:ptCount val="4"/>
                <c:pt idx="0">
                  <c:v>750.00400000000013</c:v>
                </c:pt>
                <c:pt idx="1">
                  <c:v>6931.65</c:v>
                </c:pt>
                <c:pt idx="2">
                  <c:v>13879.841999999999</c:v>
                </c:pt>
                <c:pt idx="3">
                  <c:v>31212.553999999996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2396432"/>
        <c:axId val="322393296"/>
      </c:lineChart>
      <c:catAx>
        <c:axId val="322396432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93296"/>
        <c:crosses val="autoZero"/>
        <c:auto val="1"/>
        <c:lblAlgn val="ctr"/>
        <c:lblOffset val="100"/>
        <c:noMultiLvlLbl val="0"/>
      </c:catAx>
      <c:valAx>
        <c:axId val="32239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Records / sec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9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312207</xdr:colOff>
      <xdr:row>31</xdr:row>
      <xdr:rowOff>88900</xdr:rowOff>
    </xdr:from>
    <xdr:to>
      <xdr:col>5</xdr:col>
      <xdr:colOff>349250</xdr:colOff>
      <xdr:row>45</xdr:row>
      <xdr:rowOff>165100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518584</xdr:colOff>
      <xdr:row>31</xdr:row>
      <xdr:rowOff>84666</xdr:rowOff>
    </xdr:from>
    <xdr:to>
      <xdr:col>10</xdr:col>
      <xdr:colOff>555626</xdr:colOff>
      <xdr:row>45</xdr:row>
      <xdr:rowOff>160866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190499</xdr:colOff>
      <xdr:row>31</xdr:row>
      <xdr:rowOff>84666</xdr:rowOff>
    </xdr:from>
    <xdr:to>
      <xdr:col>17</xdr:col>
      <xdr:colOff>460375</xdr:colOff>
      <xdr:row>45</xdr:row>
      <xdr:rowOff>160866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338666</xdr:colOff>
      <xdr:row>46</xdr:row>
      <xdr:rowOff>148167</xdr:rowOff>
    </xdr:from>
    <xdr:to>
      <xdr:col>5</xdr:col>
      <xdr:colOff>375709</xdr:colOff>
      <xdr:row>61</xdr:row>
      <xdr:rowOff>33867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529167</xdr:colOff>
      <xdr:row>46</xdr:row>
      <xdr:rowOff>169333</xdr:rowOff>
    </xdr:from>
    <xdr:to>
      <xdr:col>10</xdr:col>
      <xdr:colOff>566209</xdr:colOff>
      <xdr:row>61</xdr:row>
      <xdr:rowOff>55033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201084</xdr:colOff>
      <xdr:row>46</xdr:row>
      <xdr:rowOff>169334</xdr:rowOff>
    </xdr:from>
    <xdr:to>
      <xdr:col>17</xdr:col>
      <xdr:colOff>470960</xdr:colOff>
      <xdr:row>61</xdr:row>
      <xdr:rowOff>55034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N68"/>
  <sheetViews>
    <sheetView showGridLines="0" tabSelected="1" topLeftCell="A35" zoomScale="80" zoomScaleNormal="80" workbookViewId="0">
      <selection activeCell="B66" sqref="B66"/>
    </sheetView>
  </sheetViews>
  <sheetFormatPr defaultRowHeight="15" outlineLevelRow="1" x14ac:dyDescent="0.25"/>
  <cols>
    <col min="1" max="10" width="11.7109375" customWidth="1"/>
  </cols>
  <sheetData>
    <row r="1" spans="1:10" collapsed="1" x14ac:dyDescent="0.25">
      <c r="A1" s="6" t="s">
        <v>8</v>
      </c>
      <c r="B1" s="9" t="s">
        <v>1</v>
      </c>
      <c r="C1" s="5"/>
      <c r="D1" s="5"/>
      <c r="E1" s="9" t="s">
        <v>2</v>
      </c>
      <c r="F1" s="5"/>
      <c r="G1" s="5"/>
      <c r="H1" s="9" t="s">
        <v>9</v>
      </c>
      <c r="I1" s="5"/>
      <c r="J1" s="5"/>
    </row>
    <row r="2" spans="1:10" hidden="1" outlineLevel="1" x14ac:dyDescent="0.25">
      <c r="A2" s="8">
        <f>1014</f>
        <v>1014</v>
      </c>
      <c r="B2" s="11">
        <f t="shared" ref="B2:J2" si="0">IF(SUM(B3:B7)=0,"",AVERAGE(B3:B7))</f>
        <v>59121.568000000007</v>
      </c>
      <c r="C2" s="3">
        <f t="shared" si="0"/>
        <v>19208.527999999998</v>
      </c>
      <c r="D2" s="8">
        <f t="shared" si="0"/>
        <v>18782.932000000001</v>
      </c>
      <c r="E2" s="11">
        <f t="shared" si="0"/>
        <v>13622.554</v>
      </c>
      <c r="F2" s="3">
        <f t="shared" si="0"/>
        <v>199.17400000000001</v>
      </c>
      <c r="G2" s="8">
        <f t="shared" si="0"/>
        <v>13668.164000000001</v>
      </c>
      <c r="H2" s="11">
        <f t="shared" si="0"/>
        <v>852.96999999999991</v>
      </c>
      <c r="I2" s="3">
        <f t="shared" si="0"/>
        <v>761.19600000000003</v>
      </c>
      <c r="J2" s="3">
        <f t="shared" si="0"/>
        <v>750.00400000000013</v>
      </c>
    </row>
    <row r="3" spans="1:10" hidden="1" outlineLevel="1" x14ac:dyDescent="0.25">
      <c r="B3" s="12">
        <v>58333.33</v>
      </c>
      <c r="C3" s="2">
        <v>18777.78</v>
      </c>
      <c r="D3" s="13">
        <v>19132.080000000002</v>
      </c>
      <c r="E3" s="18">
        <v>13342.11</v>
      </c>
      <c r="F3" s="19">
        <v>193.73</v>
      </c>
      <c r="G3" s="20">
        <v>13520</v>
      </c>
      <c r="H3" s="12">
        <v>853.54</v>
      </c>
      <c r="I3" s="2">
        <v>763.55</v>
      </c>
      <c r="J3" s="2">
        <v>750</v>
      </c>
    </row>
    <row r="4" spans="1:10" hidden="1" outlineLevel="1" x14ac:dyDescent="0.25">
      <c r="B4" s="12">
        <v>59647.06</v>
      </c>
      <c r="C4" s="2">
        <v>19500.349999999999</v>
      </c>
      <c r="D4" s="13">
        <v>18436.36</v>
      </c>
      <c r="E4" s="18">
        <v>13702.7</v>
      </c>
      <c r="F4" s="19">
        <v>201.23</v>
      </c>
      <c r="G4" s="20">
        <v>13520</v>
      </c>
      <c r="H4" s="12">
        <v>854.25</v>
      </c>
      <c r="I4" s="2">
        <v>758.41</v>
      </c>
      <c r="J4" s="2">
        <v>751.67</v>
      </c>
    </row>
    <row r="5" spans="1:10" hidden="1" outlineLevel="1" x14ac:dyDescent="0.25">
      <c r="B5" s="12">
        <v>59647.06</v>
      </c>
      <c r="C5" s="2">
        <v>19132.080000000002</v>
      </c>
      <c r="D5" s="13">
        <v>19132.080000000002</v>
      </c>
      <c r="E5" s="18">
        <v>13342.11</v>
      </c>
      <c r="F5" s="19">
        <v>200.83</v>
      </c>
      <c r="G5" s="20">
        <v>13890.41</v>
      </c>
      <c r="H5" s="12">
        <v>852.1</v>
      </c>
      <c r="I5" s="2">
        <v>766.44</v>
      </c>
      <c r="J5" s="2">
        <v>751.11</v>
      </c>
    </row>
    <row r="6" spans="1:10" hidden="1" outlineLevel="1" x14ac:dyDescent="0.25">
      <c r="B6" s="12">
        <v>59647.06</v>
      </c>
      <c r="C6" s="2">
        <v>19500.349999999999</v>
      </c>
      <c r="D6" s="13">
        <v>18436.36</v>
      </c>
      <c r="E6" s="18">
        <v>13835.44</v>
      </c>
      <c r="F6" s="19">
        <v>200.2</v>
      </c>
      <c r="G6" s="20">
        <v>13890.41</v>
      </c>
      <c r="H6" s="12">
        <v>848.54</v>
      </c>
      <c r="I6" s="2">
        <v>767.02</v>
      </c>
      <c r="J6" s="2">
        <v>750</v>
      </c>
    </row>
    <row r="7" spans="1:10" hidden="1" outlineLevel="1" x14ac:dyDescent="0.25">
      <c r="B7" s="12">
        <v>58333.33</v>
      </c>
      <c r="C7" s="2">
        <v>19132.080000000002</v>
      </c>
      <c r="D7" s="13">
        <v>18777.78</v>
      </c>
      <c r="E7" s="18">
        <v>13890.41</v>
      </c>
      <c r="F7" s="19">
        <v>199.88</v>
      </c>
      <c r="G7" s="20">
        <v>13520</v>
      </c>
      <c r="H7" s="12">
        <v>856.42</v>
      </c>
      <c r="I7" s="2">
        <v>750.56</v>
      </c>
      <c r="J7" s="2">
        <v>747.24</v>
      </c>
    </row>
    <row r="8" spans="1:10" hidden="1" outlineLevel="1" x14ac:dyDescent="0.25">
      <c r="A8" s="8">
        <f>1014*10</f>
        <v>10140</v>
      </c>
      <c r="B8" s="11">
        <f t="shared" ref="B8:J8" si="1">IF(SUM(B9:B13)=0,"",AVERAGE(B9:B13))</f>
        <v>127471.96399999999</v>
      </c>
      <c r="C8" s="3">
        <f t="shared" si="1"/>
        <v>18409.964</v>
      </c>
      <c r="D8" s="8">
        <f t="shared" si="1"/>
        <v>19396.82</v>
      </c>
      <c r="E8" s="11">
        <f t="shared" si="1"/>
        <v>34898.658000000003</v>
      </c>
      <c r="F8" s="3">
        <f t="shared" si="1"/>
        <v>1971.5279999999998</v>
      </c>
      <c r="G8" s="8">
        <f t="shared" si="1"/>
        <v>35187.476000000002</v>
      </c>
      <c r="H8" s="11">
        <f t="shared" si="1"/>
        <v>7754.7260000000006</v>
      </c>
      <c r="I8" s="3">
        <f t="shared" si="1"/>
        <v>7051.7200000000012</v>
      </c>
      <c r="J8" s="3">
        <f t="shared" si="1"/>
        <v>6931.65</v>
      </c>
    </row>
    <row r="9" spans="1:10" hidden="1" outlineLevel="1" x14ac:dyDescent="0.25">
      <c r="B9" s="12">
        <v>123658.54</v>
      </c>
      <c r="C9" s="2">
        <v>18369.57</v>
      </c>
      <c r="D9" s="13">
        <v>18988.759999999998</v>
      </c>
      <c r="E9" s="18">
        <v>35086.51</v>
      </c>
      <c r="F9" s="19">
        <v>1968.96</v>
      </c>
      <c r="G9" s="20">
        <v>35454.550000000003</v>
      </c>
      <c r="H9" s="12">
        <v>7705.17</v>
      </c>
      <c r="I9" s="2">
        <v>7076.06</v>
      </c>
      <c r="J9" s="2">
        <v>6883.91</v>
      </c>
    </row>
    <row r="10" spans="1:10" hidden="1" outlineLevel="1" x14ac:dyDescent="0.25">
      <c r="B10" s="12">
        <v>130000</v>
      </c>
      <c r="C10" s="2">
        <v>18336.349999999999</v>
      </c>
      <c r="D10" s="13">
        <v>18953.27</v>
      </c>
      <c r="E10" s="18">
        <v>35331.01</v>
      </c>
      <c r="F10" s="19">
        <v>1971.23</v>
      </c>
      <c r="G10" s="20">
        <v>35331.01</v>
      </c>
      <c r="H10" s="12">
        <v>7539.03</v>
      </c>
      <c r="I10" s="2">
        <v>6997.93</v>
      </c>
      <c r="J10" s="2">
        <v>6832.88</v>
      </c>
    </row>
    <row r="11" spans="1:10" hidden="1" outlineLevel="1" x14ac:dyDescent="0.25">
      <c r="B11" s="12">
        <v>131688.31</v>
      </c>
      <c r="C11" s="2">
        <v>18402.900000000001</v>
      </c>
      <c r="D11" s="13">
        <v>19425.29</v>
      </c>
      <c r="E11" s="18">
        <v>34141.410000000003</v>
      </c>
      <c r="F11" s="19">
        <v>1953</v>
      </c>
      <c r="G11" s="20">
        <v>35331.01</v>
      </c>
      <c r="H11" s="12">
        <v>7984.25</v>
      </c>
      <c r="I11" s="2">
        <v>7002.76</v>
      </c>
      <c r="J11" s="2">
        <v>7027.03</v>
      </c>
    </row>
    <row r="12" spans="1:10" hidden="1" outlineLevel="1" x14ac:dyDescent="0.25">
      <c r="B12" s="12">
        <v>123658.54</v>
      </c>
      <c r="C12" s="2">
        <v>18369.57</v>
      </c>
      <c r="D12" s="13">
        <v>19537.57</v>
      </c>
      <c r="E12" s="18">
        <v>35208.33</v>
      </c>
      <c r="F12" s="19">
        <v>1976.99</v>
      </c>
      <c r="G12" s="20">
        <v>35331.01</v>
      </c>
      <c r="H12" s="12">
        <v>7516.68</v>
      </c>
      <c r="I12" s="2">
        <v>7081.01</v>
      </c>
      <c r="J12" s="2">
        <v>6930.96</v>
      </c>
    </row>
    <row r="13" spans="1:10" hidden="1" outlineLevel="1" x14ac:dyDescent="0.25">
      <c r="B13" s="12">
        <v>128354.43</v>
      </c>
      <c r="C13" s="2">
        <v>18571.43</v>
      </c>
      <c r="D13" s="13">
        <v>20079.21</v>
      </c>
      <c r="E13" s="18">
        <v>34726.03</v>
      </c>
      <c r="F13" s="19">
        <v>1987.46</v>
      </c>
      <c r="G13" s="20">
        <v>34489.800000000003</v>
      </c>
      <c r="H13" s="12">
        <v>8028.5</v>
      </c>
      <c r="I13" s="2">
        <v>7100.84</v>
      </c>
      <c r="J13" s="2">
        <v>6983.47</v>
      </c>
    </row>
    <row r="14" spans="1:10" hidden="1" outlineLevel="1" x14ac:dyDescent="0.25">
      <c r="A14" s="8">
        <f>1014*20</f>
        <v>20280</v>
      </c>
      <c r="B14" s="11">
        <f t="shared" ref="B14:J14" si="2">IF(SUM(B15:B19)=0,"",AVERAGE(B15:B19))</f>
        <v>151587.72599999997</v>
      </c>
      <c r="C14" s="3">
        <f t="shared" si="2"/>
        <v>19248.442000000003</v>
      </c>
      <c r="D14" s="8">
        <f t="shared" si="2"/>
        <v>20783.409999999996</v>
      </c>
      <c r="E14" s="11">
        <f t="shared" si="2"/>
        <v>44396.767999999996</v>
      </c>
      <c r="F14" s="3">
        <f t="shared" si="2"/>
        <v>3840.7699999999995</v>
      </c>
      <c r="G14" s="8">
        <f t="shared" si="2"/>
        <v>44617.13</v>
      </c>
      <c r="H14" s="11">
        <f t="shared" si="2"/>
        <v>15923.386000000002</v>
      </c>
      <c r="I14" s="3">
        <f t="shared" si="2"/>
        <v>14231.598000000002</v>
      </c>
      <c r="J14" s="3">
        <f t="shared" si="2"/>
        <v>13879.841999999999</v>
      </c>
    </row>
    <row r="15" spans="1:10" hidden="1" outlineLevel="1" x14ac:dyDescent="0.25">
      <c r="B15" s="12">
        <v>152481.20000000001</v>
      </c>
      <c r="C15" s="2">
        <v>19240.990000000002</v>
      </c>
      <c r="D15" s="13">
        <v>20885.68</v>
      </c>
      <c r="E15" s="18">
        <v>44571.43</v>
      </c>
      <c r="F15" s="19">
        <v>3843.82</v>
      </c>
      <c r="G15" s="20">
        <v>44897.26</v>
      </c>
      <c r="H15" s="12">
        <v>15981.09</v>
      </c>
      <c r="I15" s="2">
        <v>14231.58</v>
      </c>
      <c r="J15" s="2">
        <v>13693.45</v>
      </c>
    </row>
    <row r="16" spans="1:10" hidden="1" outlineLevel="1" x14ac:dyDescent="0.25">
      <c r="B16" s="12">
        <v>153636.35999999999</v>
      </c>
      <c r="C16" s="2">
        <v>19295.91</v>
      </c>
      <c r="D16" s="13">
        <v>20715.02</v>
      </c>
      <c r="E16" s="18">
        <v>44669.599999999999</v>
      </c>
      <c r="F16" s="19">
        <v>3846.74</v>
      </c>
      <c r="G16" s="20">
        <v>44473.68</v>
      </c>
      <c r="H16" s="12">
        <v>15892.42</v>
      </c>
      <c r="I16" s="2">
        <v>14231.58</v>
      </c>
      <c r="J16" s="2">
        <v>13824.13</v>
      </c>
    </row>
    <row r="17" spans="1:14" hidden="1" outlineLevel="1" x14ac:dyDescent="0.25">
      <c r="B17" s="12">
        <v>149117.65</v>
      </c>
      <c r="C17" s="2">
        <v>19150.14</v>
      </c>
      <c r="D17" s="13">
        <v>20757.419999999998</v>
      </c>
      <c r="E17" s="18">
        <v>44279.48</v>
      </c>
      <c r="F17" s="19">
        <v>3838.73</v>
      </c>
      <c r="G17" s="20">
        <v>44669.599999999999</v>
      </c>
      <c r="H17" s="12">
        <v>15856.14</v>
      </c>
      <c r="I17" s="2">
        <v>14211.63</v>
      </c>
      <c r="J17" s="2">
        <v>13957.33</v>
      </c>
    </row>
    <row r="18" spans="1:14" hidden="1" outlineLevel="1" x14ac:dyDescent="0.25">
      <c r="B18" s="12">
        <v>150222.22</v>
      </c>
      <c r="C18" s="2">
        <v>19259.259999999998</v>
      </c>
      <c r="D18" s="13">
        <v>20651.73</v>
      </c>
      <c r="E18" s="18">
        <v>44376.37</v>
      </c>
      <c r="F18" s="19">
        <v>3833.65</v>
      </c>
      <c r="G18" s="20">
        <v>44571.43</v>
      </c>
      <c r="H18" s="12">
        <v>15880.97</v>
      </c>
      <c r="I18" s="2">
        <v>14221.6</v>
      </c>
      <c r="J18" s="2">
        <v>13947.73</v>
      </c>
    </row>
    <row r="19" spans="1:14" hidden="1" outlineLevel="1" x14ac:dyDescent="0.25">
      <c r="B19" s="12">
        <v>152481.20000000001</v>
      </c>
      <c r="C19" s="2">
        <v>19295.91</v>
      </c>
      <c r="D19" s="13">
        <v>20907.2</v>
      </c>
      <c r="E19" s="18">
        <v>44086.96</v>
      </c>
      <c r="F19" s="19">
        <v>3840.91</v>
      </c>
      <c r="G19" s="20">
        <v>44473.68</v>
      </c>
      <c r="H19" s="12">
        <v>16006.31</v>
      </c>
      <c r="I19" s="2">
        <v>14261.6</v>
      </c>
      <c r="J19" s="2">
        <v>13976.57</v>
      </c>
    </row>
    <row r="20" spans="1:14" hidden="1" outlineLevel="1" x14ac:dyDescent="0.25">
      <c r="A20" s="8">
        <f>1014*50</f>
        <v>50700</v>
      </c>
      <c r="B20" s="11">
        <f t="shared" ref="B20:J20" si="3">IF(SUM(B21:B25)=0,"",AVERAGE(B21:B25))</f>
        <v>153545.84399999998</v>
      </c>
      <c r="C20" s="3">
        <f t="shared" si="3"/>
        <v>20220.898000000001</v>
      </c>
      <c r="D20" s="8">
        <f t="shared" si="3"/>
        <v>21272.504000000001</v>
      </c>
      <c r="E20" s="11">
        <f t="shared" si="3"/>
        <v>47446.592000000004</v>
      </c>
      <c r="F20" s="3">
        <f t="shared" si="3"/>
        <v>9059.8160000000007</v>
      </c>
      <c r="G20" s="8">
        <f t="shared" si="3"/>
        <v>45920.528000000006</v>
      </c>
      <c r="H20" s="11">
        <f t="shared" si="3"/>
        <v>33834.864000000001</v>
      </c>
      <c r="I20" s="3">
        <f t="shared" si="3"/>
        <v>32106.286</v>
      </c>
      <c r="J20" s="3">
        <f t="shared" si="3"/>
        <v>31212.553999999996</v>
      </c>
    </row>
    <row r="21" spans="1:14" hidden="1" outlineLevel="1" x14ac:dyDescent="0.25">
      <c r="B21" s="12">
        <v>152481.20000000001</v>
      </c>
      <c r="C21" s="2">
        <v>20277.41</v>
      </c>
      <c r="D21" s="13">
        <v>21315.96</v>
      </c>
      <c r="E21" s="18">
        <v>47250.7</v>
      </c>
      <c r="F21" s="19">
        <v>9026.17</v>
      </c>
      <c r="G21" s="20">
        <v>45712.72</v>
      </c>
      <c r="H21" s="12">
        <v>34527.760000000002</v>
      </c>
      <c r="I21" s="2">
        <v>33777.480000000003</v>
      </c>
      <c r="J21" s="2">
        <v>31137.25</v>
      </c>
    </row>
    <row r="22" spans="1:14" hidden="1" outlineLevel="1" x14ac:dyDescent="0.25">
      <c r="B22" s="12">
        <v>149557.51999999999</v>
      </c>
      <c r="C22" s="2">
        <v>20219.34</v>
      </c>
      <c r="D22" s="13">
        <v>21307</v>
      </c>
      <c r="E22" s="18">
        <v>47383.18</v>
      </c>
      <c r="F22" s="19">
        <v>9055.19</v>
      </c>
      <c r="G22" s="20">
        <v>45444.73</v>
      </c>
      <c r="H22" s="12">
        <v>31085.22</v>
      </c>
      <c r="I22" s="2">
        <v>31180.63</v>
      </c>
      <c r="J22" s="2">
        <v>32437.62</v>
      </c>
    </row>
    <row r="23" spans="1:14" hidden="1" outlineLevel="1" x14ac:dyDescent="0.25">
      <c r="B23" s="12">
        <v>156000</v>
      </c>
      <c r="C23" s="2">
        <v>20211.28</v>
      </c>
      <c r="D23" s="13">
        <v>21392.41</v>
      </c>
      <c r="E23" s="18">
        <v>47920.6</v>
      </c>
      <c r="F23" s="19">
        <v>9086.02</v>
      </c>
      <c r="G23" s="20">
        <v>45333.33</v>
      </c>
      <c r="H23" s="12">
        <v>35472.28</v>
      </c>
      <c r="I23" s="2">
        <v>32509.58</v>
      </c>
      <c r="J23" s="2">
        <v>30983.34</v>
      </c>
    </row>
    <row r="24" spans="1:14" hidden="1" outlineLevel="1" x14ac:dyDescent="0.25">
      <c r="B24" s="12">
        <v>157209.29999999999</v>
      </c>
      <c r="C24" s="2">
        <v>20277.41</v>
      </c>
      <c r="D24" s="13">
        <v>21392.41</v>
      </c>
      <c r="E24" s="18">
        <v>47294.78</v>
      </c>
      <c r="F24" s="19">
        <v>9076.51</v>
      </c>
      <c r="G24" s="20">
        <v>46685.08</v>
      </c>
      <c r="H24" s="12">
        <v>33162.620000000003</v>
      </c>
      <c r="I24" s="2">
        <v>31598.41</v>
      </c>
      <c r="J24" s="2">
        <v>30858.07</v>
      </c>
    </row>
    <row r="25" spans="1:14" hidden="1" outlineLevel="1" x14ac:dyDescent="0.25">
      <c r="B25" s="12">
        <v>152481.20000000001</v>
      </c>
      <c r="C25" s="2">
        <v>20119.05</v>
      </c>
      <c r="D25" s="13">
        <v>20954.740000000002</v>
      </c>
      <c r="E25" s="18">
        <v>47383.7</v>
      </c>
      <c r="F25" s="19">
        <v>9055.19</v>
      </c>
      <c r="G25" s="20">
        <v>46426.78</v>
      </c>
      <c r="H25" s="12">
        <v>34926.44</v>
      </c>
      <c r="I25" s="2">
        <v>31465.33</v>
      </c>
      <c r="J25" s="2">
        <v>30646.49</v>
      </c>
    </row>
    <row r="26" spans="1:14" x14ac:dyDescent="0.25">
      <c r="A26" s="4" t="s">
        <v>0</v>
      </c>
      <c r="B26" s="16" t="s">
        <v>3</v>
      </c>
      <c r="C26" s="15" t="s">
        <v>4</v>
      </c>
      <c r="D26" s="15" t="s">
        <v>10</v>
      </c>
      <c r="E26" s="10" t="s">
        <v>5</v>
      </c>
      <c r="F26" s="1" t="s">
        <v>6</v>
      </c>
      <c r="G26" s="1" t="s">
        <v>7</v>
      </c>
      <c r="H26" s="14" t="s">
        <v>5</v>
      </c>
      <c r="I26" s="7" t="s">
        <v>6</v>
      </c>
      <c r="J26" s="7" t="s">
        <v>7</v>
      </c>
    </row>
    <row r="27" spans="1:14" x14ac:dyDescent="0.25">
      <c r="A27" s="8">
        <f>A2</f>
        <v>1014</v>
      </c>
      <c r="B27" s="11">
        <f t="shared" ref="B27:J27" si="4">B2</f>
        <v>59121.568000000007</v>
      </c>
      <c r="C27" s="3">
        <f t="shared" si="4"/>
        <v>19208.527999999998</v>
      </c>
      <c r="D27" s="8">
        <f t="shared" si="4"/>
        <v>18782.932000000001</v>
      </c>
      <c r="E27" s="11">
        <f t="shared" si="4"/>
        <v>13622.554</v>
      </c>
      <c r="F27" s="3">
        <f t="shared" si="4"/>
        <v>199.17400000000001</v>
      </c>
      <c r="G27" s="8">
        <f t="shared" si="4"/>
        <v>13668.164000000001</v>
      </c>
      <c r="H27" s="11">
        <f t="shared" si="4"/>
        <v>852.96999999999991</v>
      </c>
      <c r="I27" s="3">
        <f t="shared" si="4"/>
        <v>761.19600000000003</v>
      </c>
      <c r="J27" s="3">
        <f t="shared" si="4"/>
        <v>750.00400000000013</v>
      </c>
      <c r="L27" s="22">
        <f>E27/H27</f>
        <v>15.970730506348408</v>
      </c>
      <c r="M27" s="23">
        <f>I27/F27</f>
        <v>3.8217638848444073</v>
      </c>
      <c r="N27" s="22">
        <f t="shared" ref="M27:N27" si="5">G27/J27</f>
        <v>18.224121471352152</v>
      </c>
    </row>
    <row r="28" spans="1:14" x14ac:dyDescent="0.25">
      <c r="A28" s="8">
        <f>A8</f>
        <v>10140</v>
      </c>
      <c r="B28" s="11">
        <f t="shared" ref="B28:J28" si="6">B8</f>
        <v>127471.96399999999</v>
      </c>
      <c r="C28" s="3">
        <f t="shared" si="6"/>
        <v>18409.964</v>
      </c>
      <c r="D28" s="8">
        <f t="shared" si="6"/>
        <v>19396.82</v>
      </c>
      <c r="E28" s="11">
        <f t="shared" si="6"/>
        <v>34898.658000000003</v>
      </c>
      <c r="F28" s="3">
        <f t="shared" si="6"/>
        <v>1971.5279999999998</v>
      </c>
      <c r="G28" s="8">
        <f t="shared" si="6"/>
        <v>35187.476000000002</v>
      </c>
      <c r="H28" s="11">
        <f t="shared" si="6"/>
        <v>7754.7260000000006</v>
      </c>
      <c r="I28" s="3">
        <f t="shared" si="6"/>
        <v>7051.7200000000012</v>
      </c>
      <c r="J28" s="3">
        <f t="shared" si="6"/>
        <v>6931.65</v>
      </c>
      <c r="L28" s="22">
        <f t="shared" ref="L28:L29" si="7">E28/H28</f>
        <v>4.5003083281085621</v>
      </c>
      <c r="M28" s="23">
        <f t="shared" ref="M28:M29" si="8">I28/F28</f>
        <v>3.5767790262172294</v>
      </c>
      <c r="N28" s="22">
        <f t="shared" ref="N28:N29" si="9">G28/J28</f>
        <v>5.076349209784107</v>
      </c>
    </row>
    <row r="29" spans="1:14" x14ac:dyDescent="0.25">
      <c r="A29" s="8">
        <f>A14</f>
        <v>20280</v>
      </c>
      <c r="B29" s="11">
        <f t="shared" ref="B29:J29" si="10">B14</f>
        <v>151587.72599999997</v>
      </c>
      <c r="C29" s="3">
        <f t="shared" si="10"/>
        <v>19248.442000000003</v>
      </c>
      <c r="D29" s="8">
        <f t="shared" si="10"/>
        <v>20783.409999999996</v>
      </c>
      <c r="E29" s="11">
        <f t="shared" si="10"/>
        <v>44396.767999999996</v>
      </c>
      <c r="F29" s="3">
        <f t="shared" si="10"/>
        <v>3840.7699999999995</v>
      </c>
      <c r="G29" s="8">
        <f t="shared" si="10"/>
        <v>44617.13</v>
      </c>
      <c r="H29" s="11">
        <f t="shared" si="10"/>
        <v>15923.386000000002</v>
      </c>
      <c r="I29" s="3">
        <f t="shared" si="10"/>
        <v>14231.598000000002</v>
      </c>
      <c r="J29" s="3">
        <f t="shared" si="10"/>
        <v>13879.841999999999</v>
      </c>
      <c r="L29" s="22">
        <f t="shared" si="7"/>
        <v>2.7881487015387298</v>
      </c>
      <c r="M29" s="23">
        <f t="shared" si="8"/>
        <v>3.7054023021425402</v>
      </c>
      <c r="N29" s="22">
        <f t="shared" si="9"/>
        <v>3.2145272258862891</v>
      </c>
    </row>
    <row r="30" spans="1:14" x14ac:dyDescent="0.25">
      <c r="A30" s="8">
        <f>A20</f>
        <v>50700</v>
      </c>
      <c r="B30" s="11">
        <f t="shared" ref="B30:J30" si="11">B20</f>
        <v>153545.84399999998</v>
      </c>
      <c r="C30" s="3">
        <f t="shared" si="11"/>
        <v>20220.898000000001</v>
      </c>
      <c r="D30" s="8">
        <f t="shared" si="11"/>
        <v>21272.504000000001</v>
      </c>
      <c r="E30" s="11">
        <f t="shared" si="11"/>
        <v>47446.592000000004</v>
      </c>
      <c r="F30" s="3">
        <f t="shared" si="11"/>
        <v>9059.8160000000007</v>
      </c>
      <c r="G30" s="8">
        <f t="shared" si="11"/>
        <v>45920.528000000006</v>
      </c>
      <c r="H30" s="11">
        <f t="shared" si="11"/>
        <v>33834.864000000001</v>
      </c>
      <c r="I30" s="3">
        <f t="shared" si="11"/>
        <v>32106.286</v>
      </c>
      <c r="J30" s="3">
        <f t="shared" si="11"/>
        <v>31212.553999999996</v>
      </c>
      <c r="L30" s="22">
        <f t="shared" ref="L30:L31" si="12">E30/H30</f>
        <v>1.4022988831874721</v>
      </c>
      <c r="M30" s="23">
        <f t="shared" ref="M30:M31" si="13">I30/F30</f>
        <v>3.543812148061285</v>
      </c>
      <c r="N30" s="22">
        <f t="shared" ref="N30:N31" si="14">G30/J30</f>
        <v>1.4712198175131714</v>
      </c>
    </row>
    <row r="32" spans="1:14" x14ac:dyDescent="0.25">
      <c r="M32" s="17"/>
    </row>
    <row r="64" spans="1:1" x14ac:dyDescent="0.25">
      <c r="A64" s="17" t="s">
        <v>11</v>
      </c>
    </row>
    <row r="65" spans="1:2" x14ac:dyDescent="0.25">
      <c r="A65" s="21" t="s">
        <v>12</v>
      </c>
      <c r="B65" t="s">
        <v>16</v>
      </c>
    </row>
    <row r="66" spans="1:2" x14ac:dyDescent="0.25">
      <c r="A66" s="21" t="s">
        <v>12</v>
      </c>
      <c r="B66" t="s">
        <v>13</v>
      </c>
    </row>
    <row r="67" spans="1:2" x14ac:dyDescent="0.25">
      <c r="A67" s="21" t="s">
        <v>12</v>
      </c>
      <c r="B67" t="s">
        <v>14</v>
      </c>
    </row>
    <row r="68" spans="1:2" x14ac:dyDescent="0.25">
      <c r="A68" s="21" t="s">
        <v>12</v>
      </c>
      <c r="B68" t="s">
        <v>15</v>
      </c>
    </row>
  </sheetData>
  <pageMargins left="0.7" right="0.7" top="0.75" bottom="0.75" header="0.3" footer="0.3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v720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2015-06-02T21:54:47Z</dcterms:modified>
</cp:coreProperties>
</file>