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auren/Desktop/"/>
    </mc:Choice>
  </mc:AlternateContent>
  <bookViews>
    <workbookView xWindow="220" yWindow="460" windowWidth="13980" windowHeight="15460" tabRatio="500"/>
  </bookViews>
  <sheets>
    <sheet name="Financial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94" i="1"/>
  <c r="E93" i="1"/>
  <c r="E94" i="1"/>
  <c r="F93" i="1"/>
  <c r="F94" i="1"/>
  <c r="G93" i="1"/>
  <c r="G94" i="1"/>
  <c r="H93" i="1"/>
  <c r="H94" i="1"/>
  <c r="I93" i="1"/>
  <c r="I94" i="1"/>
  <c r="J93" i="1"/>
  <c r="J94" i="1"/>
  <c r="K93" i="1"/>
  <c r="K94" i="1"/>
  <c r="L93" i="1"/>
  <c r="L94" i="1"/>
  <c r="M93" i="1"/>
  <c r="M94" i="1"/>
  <c r="N93" i="1"/>
  <c r="N94" i="1"/>
  <c r="O93" i="1"/>
  <c r="O94" i="1"/>
  <c r="P93" i="1"/>
  <c r="P94" i="1"/>
  <c r="Q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E93" i="1"/>
  <c r="Q93" i="1"/>
  <c r="AS13" i="1"/>
  <c r="AS38" i="1"/>
  <c r="AS76" i="1"/>
  <c r="AS78" i="1"/>
  <c r="AR13" i="1"/>
  <c r="AR38" i="1"/>
  <c r="AR76" i="1"/>
  <c r="AR78" i="1"/>
  <c r="AQ13" i="1"/>
  <c r="AQ38" i="1"/>
  <c r="AQ76" i="1"/>
  <c r="AQ78" i="1"/>
  <c r="AP13" i="1"/>
  <c r="AP38" i="1"/>
  <c r="AP76" i="1"/>
  <c r="AP78" i="1"/>
  <c r="AO13" i="1"/>
  <c r="AO38" i="1"/>
  <c r="AO76" i="1"/>
  <c r="AO78" i="1"/>
  <c r="AN13" i="1"/>
  <c r="AN38" i="1"/>
  <c r="AN76" i="1"/>
  <c r="AN78" i="1"/>
  <c r="AM13" i="1"/>
  <c r="AM38" i="1"/>
  <c r="AM76" i="1"/>
  <c r="AM78" i="1"/>
  <c r="AL13" i="1"/>
  <c r="AL38" i="1"/>
  <c r="AL76" i="1"/>
  <c r="AL78" i="1"/>
  <c r="AK13" i="1"/>
  <c r="AK38" i="1"/>
  <c r="AK76" i="1"/>
  <c r="AK78" i="1"/>
  <c r="AJ13" i="1"/>
  <c r="AJ38" i="1"/>
  <c r="AJ76" i="1"/>
  <c r="AJ78" i="1"/>
  <c r="AI13" i="1"/>
  <c r="AI38" i="1"/>
  <c r="AI76" i="1"/>
  <c r="AI78" i="1"/>
  <c r="AH13" i="1"/>
  <c r="AH38" i="1"/>
  <c r="AH76" i="1"/>
  <c r="AH78" i="1"/>
  <c r="AG13" i="1"/>
  <c r="AG38" i="1"/>
  <c r="AG76" i="1"/>
  <c r="AG78" i="1"/>
  <c r="AE13" i="1"/>
  <c r="AE38" i="1"/>
  <c r="AE76" i="1"/>
  <c r="AE78" i="1"/>
  <c r="AD13" i="1"/>
  <c r="AD38" i="1"/>
  <c r="AD76" i="1"/>
  <c r="AD78" i="1"/>
  <c r="AC13" i="1"/>
  <c r="AC38" i="1"/>
  <c r="AC76" i="1"/>
  <c r="AC78" i="1"/>
  <c r="AB13" i="1"/>
  <c r="AB38" i="1"/>
  <c r="AB76" i="1"/>
  <c r="AB78" i="1"/>
  <c r="AA13" i="1"/>
  <c r="AA38" i="1"/>
  <c r="AA76" i="1"/>
  <c r="AA78" i="1"/>
  <c r="Z13" i="1"/>
  <c r="Z38" i="1"/>
  <c r="Z76" i="1"/>
  <c r="Z78" i="1"/>
  <c r="Y13" i="1"/>
  <c r="Y38" i="1"/>
  <c r="Y76" i="1"/>
  <c r="Y78" i="1"/>
  <c r="X13" i="1"/>
  <c r="X38" i="1"/>
  <c r="X76" i="1"/>
  <c r="X78" i="1"/>
  <c r="W13" i="1"/>
  <c r="W38" i="1"/>
  <c r="W76" i="1"/>
  <c r="W78" i="1"/>
  <c r="V13" i="1"/>
  <c r="V38" i="1"/>
  <c r="V76" i="1"/>
  <c r="V78" i="1"/>
  <c r="U13" i="1"/>
  <c r="U38" i="1"/>
  <c r="U76" i="1"/>
  <c r="U78" i="1"/>
  <c r="T13" i="1"/>
  <c r="T38" i="1"/>
  <c r="T76" i="1"/>
  <c r="T78" i="1"/>
  <c r="S13" i="1"/>
  <c r="S38" i="1"/>
  <c r="S76" i="1"/>
  <c r="S78" i="1"/>
  <c r="Q13" i="1"/>
  <c r="Q38" i="1"/>
  <c r="Q76" i="1"/>
  <c r="Q78" i="1"/>
  <c r="P13" i="1"/>
  <c r="P38" i="1"/>
  <c r="P76" i="1"/>
  <c r="P78" i="1"/>
  <c r="O13" i="1"/>
  <c r="O38" i="1"/>
  <c r="O76" i="1"/>
  <c r="O78" i="1"/>
  <c r="N13" i="1"/>
  <c r="N38" i="1"/>
  <c r="N76" i="1"/>
  <c r="N78" i="1"/>
  <c r="M13" i="1"/>
  <c r="M38" i="1"/>
  <c r="M76" i="1"/>
  <c r="M78" i="1"/>
  <c r="L13" i="1"/>
  <c r="L38" i="1"/>
  <c r="L76" i="1"/>
  <c r="L78" i="1"/>
  <c r="K13" i="1"/>
  <c r="K38" i="1"/>
  <c r="K76" i="1"/>
  <c r="K78" i="1"/>
  <c r="J13" i="1"/>
  <c r="J38" i="1"/>
  <c r="J76" i="1"/>
  <c r="J78" i="1"/>
  <c r="I13" i="1"/>
  <c r="I38" i="1"/>
  <c r="I76" i="1"/>
  <c r="I78" i="1"/>
  <c r="H13" i="1"/>
  <c r="H38" i="1"/>
  <c r="H76" i="1"/>
  <c r="H78" i="1"/>
  <c r="G13" i="1"/>
  <c r="G38" i="1"/>
  <c r="G76" i="1"/>
  <c r="G78" i="1"/>
  <c r="F13" i="1"/>
  <c r="F38" i="1"/>
  <c r="F76" i="1"/>
  <c r="F78" i="1"/>
  <c r="E13" i="1"/>
  <c r="E38" i="1"/>
  <c r="E76" i="1"/>
  <c r="E78" i="1"/>
  <c r="C13" i="1"/>
  <c r="C38" i="1"/>
  <c r="C76" i="1"/>
  <c r="C78" i="1"/>
  <c r="C30" i="1"/>
</calcChain>
</file>

<file path=xl/sharedStrings.xml><?xml version="1.0" encoding="utf-8"?>
<sst xmlns="http://schemas.openxmlformats.org/spreadsheetml/2006/main" count="981" uniqueCount="151">
  <si>
    <t>Year 0</t>
  </si>
  <si>
    <t>Year 1</t>
  </si>
  <si>
    <t>Year 2</t>
  </si>
  <si>
    <t>Year 3</t>
  </si>
  <si>
    <t>Assumptions</t>
  </si>
  <si>
    <t>Amounts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</si>
  <si>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</si>
  <si>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</si>
  <si>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</si>
  <si>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</si>
  <si>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</si>
  <si>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</si>
  <si>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</si>
  <si>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</si>
  <si>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</si>
  <si>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</si>
  <si>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</si>
  <si>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</si>
  <si>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</si>
  <si>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N/A</t>
  </si>
  <si>
    <t>Running Shoes - approx 80% of sales.  Price range $70-$180.  Sales per month based on NSGA % of footwear sales reported monthly.</t>
  </si>
  <si>
    <t>Running Shoes - approx 80% of sales.  Price range $70-$180.  Sales growth due to advertising and marketing plan &amp; business growth</t>
  </si>
  <si>
    <t>Apparel - approx 15% of sales.  Price range $20-$200.  Items include running shorts, pants, jerseys, and jackets.</t>
  </si>
  <si>
    <t>Accessories - less than 10% of sales.  Items inlcude socks, head sweats, water belts, water bottles, watches &amp; GPS instruments.  Price range $8-$20 (except GPS - $100+)</t>
  </si>
  <si>
    <t>Net Sales</t>
  </si>
  <si>
    <t>Marketing</t>
  </si>
  <si>
    <t>Promotional Items</t>
  </si>
  <si>
    <t>Website</t>
  </si>
  <si>
    <t>Insurance</t>
  </si>
  <si>
    <t>First 6 months</t>
  </si>
  <si>
    <t>Rent</t>
  </si>
  <si>
    <t>Office Supplies</t>
  </si>
  <si>
    <t>Salaries &amp; Wages</t>
  </si>
  <si>
    <t>Set-up and Staff Training</t>
  </si>
  <si>
    <t xml:space="preserve">Payroll Taxes </t>
  </si>
  <si>
    <t>12% of Salaries and Wages</t>
  </si>
  <si>
    <t>Accounting Fees</t>
  </si>
  <si>
    <t>Set-up recordkeeping system</t>
  </si>
  <si>
    <t>Legal Fees</t>
  </si>
  <si>
    <t>Establish LLC, review lease agreement</t>
  </si>
  <si>
    <t>Licenses &amp; Fees</t>
  </si>
  <si>
    <t>LLC and local licenses</t>
  </si>
  <si>
    <t>Miscellaneous</t>
  </si>
  <si>
    <t>Unforeseen expenses</t>
  </si>
  <si>
    <t>Net Startup Costs</t>
  </si>
  <si>
    <t>Running Shoes - average cost of $55/pair of shoes</t>
  </si>
  <si>
    <t>Apparel - average cost of $48/item</t>
  </si>
  <si>
    <t>Accessories - average cost of $6/item</t>
  </si>
  <si>
    <t>Net Cost of Goods Sold</t>
  </si>
  <si>
    <t>Sales &amp; Marketing</t>
  </si>
  <si>
    <t>Store runs/sponsorship of runs/September - Kansas City Marathon; promotional products</t>
  </si>
  <si>
    <t>Store runs/sponsorship of runs/September - Kansas City Marathon; promotional products; general annual increases</t>
  </si>
  <si>
    <t>Advertising</t>
  </si>
  <si>
    <t>Ad in local sporting magazine</t>
  </si>
  <si>
    <t>Ad in local sporting magazine; general annual increases</t>
  </si>
  <si>
    <t>-</t>
  </si>
  <si>
    <t>Merchant (Credit Card) Fees</t>
  </si>
  <si>
    <t>Approxiately 80% of Sales (pd on CC)</t>
  </si>
  <si>
    <t>General &amp; Administrative</t>
  </si>
  <si>
    <t>Bad Debt Expense</t>
  </si>
  <si>
    <t>Bank Charges</t>
  </si>
  <si>
    <t>First Bank of Shawnee-no charge checking account</t>
  </si>
  <si>
    <t>Dues &amp; Subscriptions</t>
  </si>
  <si>
    <t>Chamber membership $300/Running Magagzine subscriptions $300 annually/Independent Running Retailer's Association $450</t>
  </si>
  <si>
    <t>Henderson Insurance Company</t>
  </si>
  <si>
    <t>Occupancy</t>
  </si>
  <si>
    <t>Includes NNN-common area maintenance/property tax/insurance</t>
  </si>
  <si>
    <t>Includes NNN-common area maintenance/property tax/insurance; general annual increases</t>
  </si>
  <si>
    <t>Repairs &amp; Maintenance</t>
  </si>
  <si>
    <t>Quarterly estimate for general repairs</t>
  </si>
  <si>
    <t>Telephone</t>
  </si>
  <si>
    <t>Includes Internet access</t>
  </si>
  <si>
    <t>Utilities</t>
  </si>
  <si>
    <t>Level payment plan</t>
  </si>
  <si>
    <t>Level payment plan; general annual increases</t>
  </si>
  <si>
    <t>Outside Services</t>
  </si>
  <si>
    <t>Trash removal and recycling/first year owner will do own janitorial and maintenance</t>
  </si>
  <si>
    <t>Trash removal and recycling/janitorial and maintenance; general annual increases</t>
  </si>
  <si>
    <t>Office Expenses</t>
  </si>
  <si>
    <t>Shoe returns/postage expense</t>
  </si>
  <si>
    <t>Budgeted quarterly</t>
  </si>
  <si>
    <t>Shipping &amp; Delivery</t>
  </si>
  <si>
    <t>Personnel Expenses</t>
  </si>
  <si>
    <t>1 FT @ $12/hr; 4 PT @ $10/hr for 20 hrs/wk</t>
  </si>
  <si>
    <t>1 FT @ $13/hr; 4 PT @ $10.50/hr for 20 hrs/wk</t>
  </si>
  <si>
    <t>In March, 1 FT @ $14/hr; 6 PT @ $11/hr for 20 hrs/wk</t>
  </si>
  <si>
    <t>Payroll Taxes</t>
  </si>
  <si>
    <t>12% of Salaries &amp; Wages</t>
  </si>
  <si>
    <t>Benefits</t>
  </si>
  <si>
    <t>Training &amp; Development</t>
  </si>
  <si>
    <t>Independent Running Retailers Association meeting/trade show registration</t>
  </si>
  <si>
    <t>Independent Running Retailers Association meeting/trade show registration; general annual increases</t>
  </si>
  <si>
    <t>Professional Fees</t>
  </si>
  <si>
    <t>Accountant/payroll</t>
  </si>
  <si>
    <t>Accountant/payroll; March taxes; ; general annual increases</t>
  </si>
  <si>
    <t>Accountant/payroll; March taxes; general annual increases</t>
  </si>
  <si>
    <t>Taxes, Licenses, and Fees</t>
  </si>
  <si>
    <t>Annual fees; ; general annual increases</t>
  </si>
  <si>
    <t>Annual fees; general annual increases</t>
  </si>
  <si>
    <t>Property Taxes</t>
  </si>
  <si>
    <t>Travel, Meals &amp; Entertainment</t>
  </si>
  <si>
    <t>Meals &amp; Entertainment</t>
  </si>
  <si>
    <t>Meals at Independent Running Retailer's Association annual meeting</t>
  </si>
  <si>
    <t>Travel</t>
  </si>
  <si>
    <t>September-Independent Running Retailers' Association meeting/trade show travel; general annual increases. Note: includes mileage.</t>
  </si>
  <si>
    <t>Vehicle</t>
  </si>
  <si>
    <t>$250/month to cover unforeseen expenses</t>
  </si>
  <si>
    <t>Net Operating Expenses</t>
  </si>
  <si>
    <t>Net Income</t>
  </si>
  <si>
    <t>Cash Payment for Cost of Goods Sold</t>
  </si>
  <si>
    <t>Cash Payment for Operating Expenses</t>
  </si>
  <si>
    <t>Capital Expenditures</t>
  </si>
  <si>
    <t>Computer Equipment</t>
  </si>
  <si>
    <t>Point of sales system, computers</t>
  </si>
  <si>
    <t>Equipment/Machinery</t>
  </si>
  <si>
    <t>Phone system, fax machine, treadmill</t>
  </si>
  <si>
    <t>Furniture &amp; Fixtures</t>
  </si>
  <si>
    <t>Chairs, benches, clothing racks</t>
  </si>
  <si>
    <t>Budget for display racks or furniture etc. if needed (Annual Expense)</t>
  </si>
  <si>
    <t>Vehicles</t>
  </si>
  <si>
    <t>Leasehold Improvements</t>
  </si>
  <si>
    <t>Painting, shelves, décor</t>
  </si>
  <si>
    <t>Budget for add'l leasehold improvements, if needed (Annual Expense)</t>
  </si>
  <si>
    <t>Building</t>
  </si>
  <si>
    <t xml:space="preserve">Net Capital Expenditures </t>
  </si>
  <si>
    <t>Net Cash Flow</t>
  </si>
  <si>
    <t>Funding Need</t>
  </si>
  <si>
    <t>Sales Projections and Assumptions</t>
  </si>
  <si>
    <t>Startup Costs Projections and Assumptions</t>
  </si>
  <si>
    <t>Cost of Goods Sold Projections and Assumptions</t>
  </si>
  <si>
    <t xml:space="preserve"> Operating Expenses Projections and Assumptions</t>
  </si>
  <si>
    <t>Projected Net Income</t>
  </si>
  <si>
    <t>Cash Flow Projections</t>
  </si>
  <si>
    <t>Running Shoes: Sales</t>
  </si>
  <si>
    <t>Running Shoes: Units Sold</t>
  </si>
  <si>
    <t>Running Shoes: Avg Price Per Unit</t>
  </si>
  <si>
    <t>Apparel: Sales</t>
  </si>
  <si>
    <t>Apparel: Units Sold</t>
  </si>
  <si>
    <t>Apparel: Avg Price Per Unit</t>
  </si>
  <si>
    <t>Accessories: Sales</t>
  </si>
  <si>
    <t>Accessories: Units Sold</t>
  </si>
  <si>
    <t>Accessories: Avg Price Per Unit</t>
  </si>
  <si>
    <t>Running Shoes</t>
  </si>
  <si>
    <t>Apparel</t>
  </si>
  <si>
    <t>Accessories</t>
  </si>
  <si>
    <t>Running Shoes: Cost of Goods Sold</t>
  </si>
  <si>
    <t>Running Shoes: Avg Cost Per Unit</t>
  </si>
  <si>
    <t>Apparel: Cost of Goods Sold</t>
  </si>
  <si>
    <t>Apparel: Avg Cost Per Unit</t>
  </si>
  <si>
    <t>Accessories: Cost of Goods Sold</t>
  </si>
  <si>
    <t>Accessories: Avg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</si>
</sst>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BFFE7"/>
        <bgColor indexed="64"/>
      </patternFill>
    </fill>
    <fill>
      <patternFill patternType="solid">
        <fgColor rgb="FF98C400"/>
        <bgColor indexed="64"/>
      </patternFill>
    </fill>
    <fill>
      <patternFill patternType="solid">
        <fgColor rgb="FFFBFFE7"/>
        <bgColor rgb="FFC9DAF8"/>
      </patternFill>
    </fill>
    <fill>
      <patternFill patternType="solid">
        <fgColor rgb="FF98C400"/>
        <bgColor rgb="FF6D9EEB"/>
      </patternFill>
    </fill>
    <fill>
      <patternFill patternType="solid">
        <fgColor rgb="FFFBFFE7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0" fillId="0" borderId="0" xfId="0" applyFont="1" applyAlignment="1">
      <alignment horizontal="right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3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164" fontId="0" fillId="2" borderId="0" xfId="0" applyNumberFormat="1" applyFont="1" applyFill="1" applyAlignment="1">
      <alignment wrapText="1"/>
    </xf>
    <xf numFmtId="164" fontId="0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3" borderId="0" xfId="0" applyFont="1" applyFill="1" applyAlignment="1"/>
    <xf numFmtId="0" fontId="1" fillId="5" borderId="0" xfId="0" applyFont="1" applyFill="1" applyAlignment="1">
      <alignment wrapText="1"/>
    </xf>
    <xf numFmtId="164" fontId="1" fillId="5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ont="1" applyFill="1" applyBorder="1" applyAlignment="1"/>
    <xf numFmtId="0" fontId="1" fillId="6" borderId="1" xfId="0" applyFont="1" applyFill="1" applyBorder="1" applyAlignment="1">
      <alignment horizontal="left" wrapText="1"/>
    </xf>
    <xf numFmtId="164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4" borderId="1" xfId="0" applyFont="1" applyFill="1" applyBorder="1" applyAlignment="1"/>
    <xf numFmtId="0" fontId="1" fillId="6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wrapText="1"/>
    </xf>
    <xf numFmtId="0" fontId="0" fillId="4" borderId="3" xfId="0" applyFont="1" applyFill="1" applyBorder="1" applyAlignment="1"/>
    <xf numFmtId="164" fontId="1" fillId="6" borderId="3" xfId="0" applyNumberFormat="1" applyFont="1" applyFill="1" applyBorder="1" applyAlignment="1">
      <alignment wrapText="1"/>
    </xf>
    <xf numFmtId="164" fontId="2" fillId="6" borderId="3" xfId="0" applyNumberFormat="1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164" fontId="2" fillId="7" borderId="0" xfId="0" applyNumberFormat="1" applyFont="1" applyFill="1" applyAlignment="1">
      <alignment wrapText="1"/>
    </xf>
    <xf numFmtId="164" fontId="0" fillId="7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FFE7"/>
      <color rgb="FF98C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tabSelected="1" topLeftCell="A27" zoomScale="78" zoomScaleNormal="78" zoomScalePageLayoutView="78" workbookViewId="0">
      <selection activeCell="A38" sqref="A38"/>
    </sheetView>
  </sheetViews>
  <sheetFormatPr baseColWidth="10" defaultColWidth="14.5" defaultRowHeight="15.75" customHeight="1" x14ac:dyDescent="0.15"/>
  <cols>
    <col min="1" max="1" width="32.83203125" customWidth="1"/>
    <col min="2" max="2" width="35.83203125" customWidth="1"/>
    <col min="3" max="3" width="37.1640625" customWidth="1"/>
    <col min="4" max="4" width="43" customWidth="1"/>
    <col min="5" max="5" width="9.33203125" customWidth="1"/>
    <col min="6" max="12" width="9.5" customWidth="1"/>
    <col min="13" max="13" width="10.6640625" customWidth="1"/>
    <col min="14" max="14" width="9.33203125" customWidth="1"/>
    <col min="15" max="15" width="10.33203125" customWidth="1"/>
    <col min="16" max="16" width="10.1640625" customWidth="1"/>
    <col min="17" max="17" width="9.5" customWidth="1"/>
    <col min="18" max="18" width="43" customWidth="1"/>
    <col min="19" max="25" width="9.5" customWidth="1"/>
    <col min="26" max="26" width="8.5" customWidth="1"/>
    <col min="27" max="27" width="10.6640625" customWidth="1"/>
    <col min="28" max="28" width="8.5" customWidth="1"/>
    <col min="29" max="29" width="10.33203125" customWidth="1"/>
    <col min="30" max="30" width="10.1640625" customWidth="1"/>
    <col min="31" max="31" width="8.83203125" customWidth="1"/>
    <col min="32" max="32" width="43" customWidth="1"/>
    <col min="33" max="33" width="8.5" customWidth="1"/>
    <col min="34" max="34" width="9.1640625" customWidth="1"/>
    <col min="35" max="40" width="8.5" customWidth="1"/>
    <col min="41" max="41" width="10.6640625" customWidth="1"/>
    <col min="42" max="42" width="8.5" customWidth="1"/>
    <col min="43" max="43" width="10.33203125" customWidth="1"/>
    <col min="44" max="44" width="10.1640625" customWidth="1"/>
    <col min="45" max="45" width="8.83203125" customWidth="1"/>
  </cols>
  <sheetData>
    <row r="1" spans="1:45" s="17" customFormat="1" ht="15.75" customHeight="1" x14ac:dyDescent="0.15">
      <c r="A1" s="18"/>
      <c r="B1" s="18" t="s">
        <v>0</v>
      </c>
      <c r="C1" s="19"/>
      <c r="D1" s="18" t="s">
        <v>1</v>
      </c>
      <c r="E1" s="20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2</v>
      </c>
      <c r="S1" s="2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 t="s">
        <v>3</v>
      </c>
      <c r="AG1" s="20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s="23" customFormat="1" ht="15.75" customHeight="1" x14ac:dyDescent="0.15">
      <c r="A2" s="21"/>
      <c r="B2" s="21" t="s">
        <v>4</v>
      </c>
      <c r="C2" s="22" t="s">
        <v>5</v>
      </c>
      <c r="D2" s="21" t="s">
        <v>4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4</v>
      </c>
      <c r="S2" s="21" t="s">
        <v>6</v>
      </c>
      <c r="T2" s="21" t="s">
        <v>7</v>
      </c>
      <c r="U2" s="21" t="s">
        <v>8</v>
      </c>
      <c r="V2" s="21" t="s">
        <v>9</v>
      </c>
      <c r="W2" s="21" t="s">
        <v>10</v>
      </c>
      <c r="X2" s="21" t="s">
        <v>11</v>
      </c>
      <c r="Y2" s="21" t="s">
        <v>12</v>
      </c>
      <c r="Z2" s="21" t="s">
        <v>13</v>
      </c>
      <c r="AA2" s="21" t="s">
        <v>14</v>
      </c>
      <c r="AB2" s="21" t="s">
        <v>15</v>
      </c>
      <c r="AC2" s="21" t="s">
        <v>16</v>
      </c>
      <c r="AD2" s="21" t="s">
        <v>17</v>
      </c>
      <c r="AE2" s="21" t="s">
        <v>18</v>
      </c>
      <c r="AF2" s="21" t="s">
        <v>4</v>
      </c>
      <c r="AG2" s="21" t="s">
        <v>6</v>
      </c>
      <c r="AH2" s="21" t="s">
        <v>7</v>
      </c>
      <c r="AI2" s="21" t="s">
        <v>8</v>
      </c>
      <c r="AJ2" s="21" t="s">
        <v>9</v>
      </c>
      <c r="AK2" s="21" t="s">
        <v>10</v>
      </c>
      <c r="AL2" s="21" t="s">
        <v>11</v>
      </c>
      <c r="AM2" s="21" t="s">
        <v>12</v>
      </c>
      <c r="AN2" s="21" t="s">
        <v>13</v>
      </c>
      <c r="AO2" s="21" t="s">
        <v>14</v>
      </c>
      <c r="AP2" s="21" t="s">
        <v>15</v>
      </c>
      <c r="AQ2" s="21" t="s">
        <v>16</v>
      </c>
      <c r="AR2" s="21" t="s">
        <v>17</v>
      </c>
      <c r="AS2" s="21" t="s">
        <v>18</v>
      </c>
    </row>
    <row r="3" spans="1:45" s="27" customFormat="1" ht="15.75" customHeight="1" x14ac:dyDescent="0.15">
      <c r="A3" s="24" t="s">
        <v>127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</row>
    <row r="4" spans="1:45" ht="40" customHeight="1" x14ac:dyDescent="0.15">
      <c r="A4" s="1" t="s">
        <v>133</v>
      </c>
      <c r="B4" s="2" t="s">
        <v>19</v>
      </c>
      <c r="C4" s="8">
        <v>0</v>
      </c>
      <c r="D4" s="2" t="s">
        <v>20</v>
      </c>
      <c r="E4" s="9">
        <v>12000</v>
      </c>
      <c r="F4" s="9">
        <v>15000</v>
      </c>
      <c r="G4" s="9">
        <v>20000</v>
      </c>
      <c r="H4" s="9">
        <v>22000</v>
      </c>
      <c r="I4" s="9">
        <v>28000</v>
      </c>
      <c r="J4" s="9">
        <v>28500</v>
      </c>
      <c r="K4" s="9">
        <v>32000</v>
      </c>
      <c r="L4" s="9">
        <v>45000</v>
      </c>
      <c r="M4" s="9">
        <v>41000</v>
      </c>
      <c r="N4" s="9">
        <v>28500</v>
      </c>
      <c r="O4" s="9">
        <v>25000</v>
      </c>
      <c r="P4" s="9">
        <v>20000</v>
      </c>
      <c r="Q4" s="9">
        <v>317000</v>
      </c>
      <c r="R4" s="2" t="s">
        <v>21</v>
      </c>
      <c r="S4" s="9">
        <v>15000</v>
      </c>
      <c r="T4" s="9">
        <v>20000</v>
      </c>
      <c r="U4" s="9">
        <v>28000</v>
      </c>
      <c r="V4" s="9">
        <v>30000</v>
      </c>
      <c r="W4" s="9">
        <v>34000</v>
      </c>
      <c r="X4" s="9">
        <v>38000</v>
      </c>
      <c r="Y4" s="9">
        <v>40000</v>
      </c>
      <c r="Z4" s="9">
        <v>64000</v>
      </c>
      <c r="AA4" s="9">
        <v>56800</v>
      </c>
      <c r="AB4" s="9">
        <v>42000</v>
      </c>
      <c r="AC4" s="9">
        <v>30000</v>
      </c>
      <c r="AD4" s="9">
        <v>24000</v>
      </c>
      <c r="AE4" s="9">
        <v>421800</v>
      </c>
      <c r="AF4" s="2" t="s">
        <v>21</v>
      </c>
      <c r="AG4" s="9">
        <v>17000</v>
      </c>
      <c r="AH4" s="9">
        <v>23000</v>
      </c>
      <c r="AI4" s="9">
        <v>32000</v>
      </c>
      <c r="AJ4" s="9">
        <v>34000</v>
      </c>
      <c r="AK4" s="9">
        <v>39000</v>
      </c>
      <c r="AL4" s="9">
        <v>42000</v>
      </c>
      <c r="AM4" s="9">
        <v>45000</v>
      </c>
      <c r="AN4" s="9">
        <v>70400</v>
      </c>
      <c r="AO4" s="9">
        <v>64000</v>
      </c>
      <c r="AP4" s="9">
        <v>48000</v>
      </c>
      <c r="AQ4" s="9">
        <v>33000</v>
      </c>
      <c r="AR4" s="9">
        <v>27000</v>
      </c>
      <c r="AS4" s="9">
        <v>474400</v>
      </c>
    </row>
    <row r="5" spans="1:45" ht="40" customHeight="1" x14ac:dyDescent="0.15">
      <c r="A5" s="1" t="s">
        <v>134</v>
      </c>
      <c r="B5" s="2" t="s">
        <v>19</v>
      </c>
      <c r="C5" s="2">
        <v>0</v>
      </c>
      <c r="D5" s="2"/>
      <c r="E5" s="7">
        <v>96</v>
      </c>
      <c r="F5" s="7">
        <v>120</v>
      </c>
      <c r="G5" s="7">
        <v>160</v>
      </c>
      <c r="H5" s="7">
        <v>176</v>
      </c>
      <c r="I5" s="7">
        <v>224</v>
      </c>
      <c r="J5" s="7">
        <v>228</v>
      </c>
      <c r="K5" s="7">
        <v>256</v>
      </c>
      <c r="L5" s="7">
        <v>360</v>
      </c>
      <c r="M5" s="7">
        <v>328</v>
      </c>
      <c r="N5" s="7">
        <v>228</v>
      </c>
      <c r="O5" s="7">
        <v>200</v>
      </c>
      <c r="P5" s="7">
        <v>160</v>
      </c>
      <c r="Q5" s="10">
        <v>2536</v>
      </c>
      <c r="R5" s="2"/>
      <c r="S5" s="7">
        <v>120</v>
      </c>
      <c r="T5" s="7">
        <v>160</v>
      </c>
      <c r="U5" s="7">
        <v>224</v>
      </c>
      <c r="V5" s="7">
        <v>240</v>
      </c>
      <c r="W5" s="7">
        <v>272</v>
      </c>
      <c r="X5" s="7">
        <v>304</v>
      </c>
      <c r="Y5" s="7">
        <v>320</v>
      </c>
      <c r="Z5" s="7">
        <v>512</v>
      </c>
      <c r="AA5" s="7">
        <v>454</v>
      </c>
      <c r="AB5" s="7">
        <v>336</v>
      </c>
      <c r="AC5" s="7">
        <v>240</v>
      </c>
      <c r="AD5" s="7">
        <v>192</v>
      </c>
      <c r="AE5" s="10">
        <v>3374</v>
      </c>
      <c r="AF5" s="2"/>
      <c r="AG5" s="7">
        <v>136</v>
      </c>
      <c r="AH5" s="7">
        <v>184</v>
      </c>
      <c r="AI5" s="7">
        <v>256</v>
      </c>
      <c r="AJ5" s="7">
        <v>272</v>
      </c>
      <c r="AK5" s="7">
        <v>312</v>
      </c>
      <c r="AL5" s="7">
        <v>336</v>
      </c>
      <c r="AM5" s="7">
        <v>360</v>
      </c>
      <c r="AN5" s="7">
        <v>563</v>
      </c>
      <c r="AO5" s="7">
        <v>512</v>
      </c>
      <c r="AP5" s="7">
        <v>384</v>
      </c>
      <c r="AQ5" s="7">
        <v>264</v>
      </c>
      <c r="AR5" s="7">
        <v>216</v>
      </c>
      <c r="AS5" s="10">
        <v>3795</v>
      </c>
    </row>
    <row r="6" spans="1:45" ht="40" customHeight="1" x14ac:dyDescent="0.15">
      <c r="A6" s="1" t="s">
        <v>135</v>
      </c>
      <c r="B6" s="2" t="s">
        <v>19</v>
      </c>
      <c r="C6" s="8">
        <v>0</v>
      </c>
      <c r="D6" s="2"/>
      <c r="E6" s="7">
        <v>125</v>
      </c>
      <c r="F6" s="7">
        <v>125</v>
      </c>
      <c r="G6" s="7">
        <v>125</v>
      </c>
      <c r="H6" s="7">
        <v>125</v>
      </c>
      <c r="I6" s="7">
        <v>125</v>
      </c>
      <c r="J6" s="7">
        <v>125</v>
      </c>
      <c r="K6" s="7">
        <v>125</v>
      </c>
      <c r="L6" s="7">
        <v>125</v>
      </c>
      <c r="M6" s="7">
        <v>125</v>
      </c>
      <c r="N6" s="7">
        <v>125</v>
      </c>
      <c r="O6" s="7">
        <v>125</v>
      </c>
      <c r="P6" s="7">
        <v>125</v>
      </c>
      <c r="Q6" s="9">
        <v>125</v>
      </c>
      <c r="R6" s="2"/>
      <c r="S6" s="7">
        <v>125</v>
      </c>
      <c r="T6" s="7">
        <v>125</v>
      </c>
      <c r="U6" s="7">
        <v>125</v>
      </c>
      <c r="V6" s="7">
        <v>125</v>
      </c>
      <c r="W6" s="7">
        <v>125</v>
      </c>
      <c r="X6" s="7">
        <v>125</v>
      </c>
      <c r="Y6" s="7">
        <v>125</v>
      </c>
      <c r="Z6" s="7">
        <v>125</v>
      </c>
      <c r="AA6" s="7">
        <v>125</v>
      </c>
      <c r="AB6" s="7">
        <v>125</v>
      </c>
      <c r="AC6" s="7">
        <v>125</v>
      </c>
      <c r="AD6" s="7">
        <v>125</v>
      </c>
      <c r="AE6" s="9">
        <v>125</v>
      </c>
      <c r="AF6" s="2"/>
      <c r="AG6" s="7">
        <v>125</v>
      </c>
      <c r="AH6" s="7">
        <v>125</v>
      </c>
      <c r="AI6" s="7">
        <v>125</v>
      </c>
      <c r="AJ6" s="7">
        <v>125</v>
      </c>
      <c r="AK6" s="7">
        <v>125</v>
      </c>
      <c r="AL6" s="7">
        <v>125</v>
      </c>
      <c r="AM6" s="7">
        <v>125</v>
      </c>
      <c r="AN6" s="7">
        <v>125</v>
      </c>
      <c r="AO6" s="7">
        <v>125</v>
      </c>
      <c r="AP6" s="7">
        <v>125</v>
      </c>
      <c r="AQ6" s="7">
        <v>125</v>
      </c>
      <c r="AR6" s="7">
        <v>125</v>
      </c>
      <c r="AS6" s="9">
        <v>125</v>
      </c>
    </row>
    <row r="7" spans="1:45" ht="40" customHeight="1" x14ac:dyDescent="0.15">
      <c r="A7" s="1" t="s">
        <v>136</v>
      </c>
      <c r="B7" s="2" t="s">
        <v>19</v>
      </c>
      <c r="C7" s="8">
        <v>0</v>
      </c>
      <c r="D7" s="2" t="s">
        <v>22</v>
      </c>
      <c r="E7" s="9">
        <v>2500</v>
      </c>
      <c r="F7" s="9">
        <v>3000</v>
      </c>
      <c r="G7" s="9">
        <v>3500</v>
      </c>
      <c r="H7" s="9">
        <v>4000</v>
      </c>
      <c r="I7" s="9">
        <v>4500</v>
      </c>
      <c r="J7" s="9">
        <v>4500</v>
      </c>
      <c r="K7" s="9">
        <v>5000</v>
      </c>
      <c r="L7" s="9">
        <v>5500</v>
      </c>
      <c r="M7" s="9">
        <v>5500</v>
      </c>
      <c r="N7" s="9">
        <v>5500</v>
      </c>
      <c r="O7" s="9">
        <v>4500</v>
      </c>
      <c r="P7" s="9">
        <v>7000</v>
      </c>
      <c r="Q7" s="9">
        <v>55000</v>
      </c>
      <c r="R7" s="2" t="s">
        <v>22</v>
      </c>
      <c r="S7" s="9">
        <v>3000</v>
      </c>
      <c r="T7" s="9">
        <v>4000</v>
      </c>
      <c r="U7" s="9">
        <v>4500</v>
      </c>
      <c r="V7" s="9">
        <v>5000</v>
      </c>
      <c r="W7" s="9">
        <v>5500</v>
      </c>
      <c r="X7" s="9">
        <v>6500</v>
      </c>
      <c r="Y7" s="9">
        <v>6500</v>
      </c>
      <c r="Z7" s="9">
        <v>7500</v>
      </c>
      <c r="AA7" s="9">
        <v>7500</v>
      </c>
      <c r="AB7" s="9">
        <v>6500</v>
      </c>
      <c r="AC7" s="9">
        <v>4000</v>
      </c>
      <c r="AD7" s="9">
        <v>9000</v>
      </c>
      <c r="AE7" s="9">
        <v>69500</v>
      </c>
      <c r="AF7" s="2" t="s">
        <v>22</v>
      </c>
      <c r="AG7" s="9">
        <v>3800</v>
      </c>
      <c r="AH7" s="9">
        <v>4900</v>
      </c>
      <c r="AI7" s="9">
        <v>5500</v>
      </c>
      <c r="AJ7" s="9">
        <v>6000</v>
      </c>
      <c r="AK7" s="9">
        <v>6500</v>
      </c>
      <c r="AL7" s="9">
        <v>7500</v>
      </c>
      <c r="AM7" s="9">
        <v>7500</v>
      </c>
      <c r="AN7" s="9">
        <v>8700</v>
      </c>
      <c r="AO7" s="9">
        <v>8700</v>
      </c>
      <c r="AP7" s="9">
        <v>7500</v>
      </c>
      <c r="AQ7" s="9">
        <v>4900</v>
      </c>
      <c r="AR7" s="9">
        <v>10500</v>
      </c>
      <c r="AS7" s="9">
        <v>82000</v>
      </c>
    </row>
    <row r="8" spans="1:45" ht="40" customHeight="1" x14ac:dyDescent="0.15">
      <c r="A8" s="1" t="s">
        <v>137</v>
      </c>
      <c r="B8" s="2" t="s">
        <v>19</v>
      </c>
      <c r="C8" s="2">
        <v>0</v>
      </c>
      <c r="D8" s="2"/>
      <c r="E8" s="7">
        <v>23</v>
      </c>
      <c r="F8" s="7">
        <v>27</v>
      </c>
      <c r="G8" s="7">
        <v>32</v>
      </c>
      <c r="H8" s="7">
        <v>36</v>
      </c>
      <c r="I8" s="7">
        <v>41</v>
      </c>
      <c r="J8" s="7">
        <v>41</v>
      </c>
      <c r="K8" s="7">
        <v>45</v>
      </c>
      <c r="L8" s="7">
        <v>50</v>
      </c>
      <c r="M8" s="7">
        <v>50</v>
      </c>
      <c r="N8" s="7">
        <v>50</v>
      </c>
      <c r="O8" s="7">
        <v>41</v>
      </c>
      <c r="P8" s="7">
        <v>64</v>
      </c>
      <c r="Q8" s="7">
        <v>500</v>
      </c>
      <c r="R8" s="2"/>
      <c r="S8" s="7">
        <v>27</v>
      </c>
      <c r="T8" s="7">
        <v>36</v>
      </c>
      <c r="U8" s="7">
        <v>41</v>
      </c>
      <c r="V8" s="7">
        <v>45</v>
      </c>
      <c r="W8" s="7">
        <v>50</v>
      </c>
      <c r="X8" s="7">
        <v>59</v>
      </c>
      <c r="Y8" s="7">
        <v>59</v>
      </c>
      <c r="Z8" s="7">
        <v>68</v>
      </c>
      <c r="AA8" s="7">
        <v>68</v>
      </c>
      <c r="AB8" s="7">
        <v>59</v>
      </c>
      <c r="AC8" s="7">
        <v>36</v>
      </c>
      <c r="AD8" s="7">
        <v>82</v>
      </c>
      <c r="AE8" s="7">
        <v>632</v>
      </c>
      <c r="AF8" s="2"/>
      <c r="AG8" s="7">
        <v>35</v>
      </c>
      <c r="AH8" s="7">
        <v>45</v>
      </c>
      <c r="AI8" s="7">
        <v>50</v>
      </c>
      <c r="AJ8" s="7">
        <v>55</v>
      </c>
      <c r="AK8" s="7">
        <v>59</v>
      </c>
      <c r="AL8" s="7">
        <v>68</v>
      </c>
      <c r="AM8" s="7">
        <v>68</v>
      </c>
      <c r="AN8" s="7">
        <v>79</v>
      </c>
      <c r="AO8" s="7">
        <v>79</v>
      </c>
      <c r="AP8" s="7">
        <v>68</v>
      </c>
      <c r="AQ8" s="7">
        <v>45</v>
      </c>
      <c r="AR8" s="7">
        <v>95</v>
      </c>
      <c r="AS8" s="7">
        <v>745</v>
      </c>
    </row>
    <row r="9" spans="1:45" ht="40" customHeight="1" x14ac:dyDescent="0.15">
      <c r="A9" s="1" t="s">
        <v>138</v>
      </c>
      <c r="B9" s="2" t="s">
        <v>19</v>
      </c>
      <c r="C9" s="8">
        <v>0</v>
      </c>
      <c r="D9" s="2"/>
      <c r="E9" s="7">
        <v>110</v>
      </c>
      <c r="F9" s="7">
        <v>110</v>
      </c>
      <c r="G9" s="7">
        <v>110</v>
      </c>
      <c r="H9" s="7">
        <v>110</v>
      </c>
      <c r="I9" s="7">
        <v>110</v>
      </c>
      <c r="J9" s="7">
        <v>110</v>
      </c>
      <c r="K9" s="7">
        <v>110</v>
      </c>
      <c r="L9" s="7">
        <v>110</v>
      </c>
      <c r="M9" s="7">
        <v>110</v>
      </c>
      <c r="N9" s="7">
        <v>110</v>
      </c>
      <c r="O9" s="7">
        <v>110</v>
      </c>
      <c r="P9" s="7">
        <v>110</v>
      </c>
      <c r="Q9" s="9">
        <v>110</v>
      </c>
      <c r="R9" s="2"/>
      <c r="S9" s="7">
        <v>110</v>
      </c>
      <c r="T9" s="7">
        <v>110</v>
      </c>
      <c r="U9" s="7">
        <v>110</v>
      </c>
      <c r="V9" s="7">
        <v>110</v>
      </c>
      <c r="W9" s="7">
        <v>110</v>
      </c>
      <c r="X9" s="7">
        <v>110</v>
      </c>
      <c r="Y9" s="7">
        <v>110</v>
      </c>
      <c r="Z9" s="7">
        <v>110</v>
      </c>
      <c r="AA9" s="7">
        <v>110</v>
      </c>
      <c r="AB9" s="7">
        <v>110</v>
      </c>
      <c r="AC9" s="7">
        <v>110</v>
      </c>
      <c r="AD9" s="7">
        <v>110</v>
      </c>
      <c r="AE9" s="9">
        <v>110</v>
      </c>
      <c r="AF9" s="2"/>
      <c r="AG9" s="7">
        <v>110</v>
      </c>
      <c r="AH9" s="7">
        <v>110</v>
      </c>
      <c r="AI9" s="7">
        <v>110</v>
      </c>
      <c r="AJ9" s="7">
        <v>110</v>
      </c>
      <c r="AK9" s="7">
        <v>110</v>
      </c>
      <c r="AL9" s="7">
        <v>110</v>
      </c>
      <c r="AM9" s="7">
        <v>110</v>
      </c>
      <c r="AN9" s="7">
        <v>110</v>
      </c>
      <c r="AO9" s="7">
        <v>110</v>
      </c>
      <c r="AP9" s="7">
        <v>110</v>
      </c>
      <c r="AQ9" s="7">
        <v>110</v>
      </c>
      <c r="AR9" s="7">
        <v>110</v>
      </c>
      <c r="AS9" s="9">
        <v>110</v>
      </c>
    </row>
    <row r="10" spans="1:45" ht="40" customHeight="1" x14ac:dyDescent="0.15">
      <c r="A10" s="1" t="s">
        <v>139</v>
      </c>
      <c r="B10" s="2" t="s">
        <v>19</v>
      </c>
      <c r="C10" s="8">
        <v>0</v>
      </c>
      <c r="D10" s="2" t="s">
        <v>23</v>
      </c>
      <c r="E10" s="9">
        <v>750</v>
      </c>
      <c r="F10" s="9">
        <v>1000</v>
      </c>
      <c r="G10" s="9">
        <v>1200</v>
      </c>
      <c r="H10" s="9">
        <v>1400</v>
      </c>
      <c r="I10" s="9">
        <v>2000</v>
      </c>
      <c r="J10" s="9">
        <v>2000</v>
      </c>
      <c r="K10" s="9">
        <v>2500</v>
      </c>
      <c r="L10" s="9">
        <v>2500</v>
      </c>
      <c r="M10" s="9">
        <v>2500</v>
      </c>
      <c r="N10" s="9">
        <v>2000</v>
      </c>
      <c r="O10" s="9">
        <v>2500</v>
      </c>
      <c r="P10" s="9">
        <v>3500</v>
      </c>
      <c r="Q10" s="9">
        <v>23850</v>
      </c>
      <c r="R10" s="2" t="s">
        <v>23</v>
      </c>
      <c r="S10" s="9">
        <v>1500</v>
      </c>
      <c r="T10" s="9">
        <v>2000</v>
      </c>
      <c r="U10" s="9">
        <v>2500</v>
      </c>
      <c r="V10" s="9">
        <v>3000</v>
      </c>
      <c r="W10" s="9">
        <v>3000</v>
      </c>
      <c r="X10" s="9">
        <v>3000</v>
      </c>
      <c r="Y10" s="9">
        <v>3000</v>
      </c>
      <c r="Z10" s="9">
        <v>3000</v>
      </c>
      <c r="AA10" s="9">
        <v>3000</v>
      </c>
      <c r="AB10" s="9">
        <v>2000</v>
      </c>
      <c r="AC10" s="9">
        <v>2000</v>
      </c>
      <c r="AD10" s="9">
        <v>4500</v>
      </c>
      <c r="AE10" s="9">
        <v>32500</v>
      </c>
      <c r="AF10" s="2" t="s">
        <v>23</v>
      </c>
      <c r="AG10" s="9">
        <v>2200</v>
      </c>
      <c r="AH10" s="9">
        <v>2700</v>
      </c>
      <c r="AI10" s="9">
        <v>3000</v>
      </c>
      <c r="AJ10" s="9">
        <v>3700</v>
      </c>
      <c r="AK10" s="9">
        <v>3900</v>
      </c>
      <c r="AL10" s="9">
        <v>3900</v>
      </c>
      <c r="AM10" s="9">
        <v>4000</v>
      </c>
      <c r="AN10" s="9">
        <v>4000</v>
      </c>
      <c r="AO10" s="9">
        <v>4200</v>
      </c>
      <c r="AP10" s="9">
        <v>3500</v>
      </c>
      <c r="AQ10" s="9">
        <v>3000</v>
      </c>
      <c r="AR10" s="9">
        <v>4400</v>
      </c>
      <c r="AS10" s="9">
        <v>42500</v>
      </c>
    </row>
    <row r="11" spans="1:45" ht="40" customHeight="1" x14ac:dyDescent="0.15">
      <c r="A11" s="1" t="s">
        <v>140</v>
      </c>
      <c r="B11" s="2" t="s">
        <v>19</v>
      </c>
      <c r="C11" s="2">
        <v>0</v>
      </c>
      <c r="D11" s="2"/>
      <c r="E11" s="7">
        <v>54</v>
      </c>
      <c r="F11" s="7">
        <v>71</v>
      </c>
      <c r="G11" s="7">
        <v>86</v>
      </c>
      <c r="H11" s="7">
        <v>100</v>
      </c>
      <c r="I11" s="7">
        <v>143</v>
      </c>
      <c r="J11" s="7">
        <v>143</v>
      </c>
      <c r="K11" s="7">
        <v>179</v>
      </c>
      <c r="L11" s="7">
        <v>179</v>
      </c>
      <c r="M11" s="7">
        <v>179</v>
      </c>
      <c r="N11" s="7">
        <v>143</v>
      </c>
      <c r="O11" s="7">
        <v>179</v>
      </c>
      <c r="P11" s="7">
        <v>250</v>
      </c>
      <c r="Q11" s="10">
        <v>1704</v>
      </c>
      <c r="R11" s="2"/>
      <c r="S11" s="7">
        <v>107</v>
      </c>
      <c r="T11" s="7">
        <v>143</v>
      </c>
      <c r="U11" s="7">
        <v>179</v>
      </c>
      <c r="V11" s="7">
        <v>214</v>
      </c>
      <c r="W11" s="7">
        <v>214</v>
      </c>
      <c r="X11" s="7">
        <v>214</v>
      </c>
      <c r="Y11" s="7">
        <v>214</v>
      </c>
      <c r="Z11" s="7">
        <v>214</v>
      </c>
      <c r="AA11" s="7">
        <v>214</v>
      </c>
      <c r="AB11" s="7">
        <v>143</v>
      </c>
      <c r="AC11" s="7">
        <v>143</v>
      </c>
      <c r="AD11" s="7">
        <v>321</v>
      </c>
      <c r="AE11" s="10">
        <v>2321</v>
      </c>
      <c r="AF11" s="2"/>
      <c r="AG11" s="7">
        <v>157</v>
      </c>
      <c r="AH11" s="7">
        <v>193</v>
      </c>
      <c r="AI11" s="7">
        <v>214</v>
      </c>
      <c r="AJ11" s="7">
        <v>264</v>
      </c>
      <c r="AK11" s="7">
        <v>279</v>
      </c>
      <c r="AL11" s="7">
        <v>279</v>
      </c>
      <c r="AM11" s="7">
        <v>286</v>
      </c>
      <c r="AN11" s="7">
        <v>286</v>
      </c>
      <c r="AO11" s="7">
        <v>300</v>
      </c>
      <c r="AP11" s="7">
        <v>250</v>
      </c>
      <c r="AQ11" s="7">
        <v>214</v>
      </c>
      <c r="AR11" s="7">
        <v>314</v>
      </c>
      <c r="AS11" s="10">
        <v>3036</v>
      </c>
    </row>
    <row r="12" spans="1:45" ht="40" customHeight="1" x14ac:dyDescent="0.15">
      <c r="A12" s="1" t="s">
        <v>141</v>
      </c>
      <c r="B12" s="2" t="s">
        <v>19</v>
      </c>
      <c r="C12" s="8">
        <v>0</v>
      </c>
      <c r="D12" s="2"/>
      <c r="E12" s="7">
        <v>14</v>
      </c>
      <c r="F12" s="7">
        <v>14</v>
      </c>
      <c r="G12" s="7">
        <v>14</v>
      </c>
      <c r="H12" s="7">
        <v>14</v>
      </c>
      <c r="I12" s="7">
        <v>14</v>
      </c>
      <c r="J12" s="7">
        <v>14</v>
      </c>
      <c r="K12" s="7">
        <v>14</v>
      </c>
      <c r="L12" s="7">
        <v>14</v>
      </c>
      <c r="M12" s="7">
        <v>14</v>
      </c>
      <c r="N12" s="7">
        <v>14</v>
      </c>
      <c r="O12" s="7">
        <v>14</v>
      </c>
      <c r="P12" s="7">
        <v>14</v>
      </c>
      <c r="Q12" s="9">
        <v>14</v>
      </c>
      <c r="R12" s="2"/>
      <c r="S12" s="7">
        <v>14</v>
      </c>
      <c r="T12" s="7">
        <v>14</v>
      </c>
      <c r="U12" s="7">
        <v>14</v>
      </c>
      <c r="V12" s="7">
        <v>14</v>
      </c>
      <c r="W12" s="7">
        <v>14</v>
      </c>
      <c r="X12" s="7">
        <v>14</v>
      </c>
      <c r="Y12" s="7">
        <v>14</v>
      </c>
      <c r="Z12" s="7">
        <v>14</v>
      </c>
      <c r="AA12" s="7">
        <v>14</v>
      </c>
      <c r="AB12" s="7">
        <v>14</v>
      </c>
      <c r="AC12" s="7">
        <v>14</v>
      </c>
      <c r="AD12" s="7">
        <v>14</v>
      </c>
      <c r="AE12" s="9">
        <v>14</v>
      </c>
      <c r="AF12" s="2"/>
      <c r="AG12" s="7">
        <v>14</v>
      </c>
      <c r="AH12" s="7">
        <v>14</v>
      </c>
      <c r="AI12" s="7">
        <v>14</v>
      </c>
      <c r="AJ12" s="7">
        <v>14</v>
      </c>
      <c r="AK12" s="7">
        <v>14</v>
      </c>
      <c r="AL12" s="7">
        <v>14</v>
      </c>
      <c r="AM12" s="7">
        <v>14</v>
      </c>
      <c r="AN12" s="7">
        <v>14</v>
      </c>
      <c r="AO12" s="7">
        <v>14</v>
      </c>
      <c r="AP12" s="7">
        <v>14</v>
      </c>
      <c r="AQ12" s="7">
        <v>14</v>
      </c>
      <c r="AR12" s="7">
        <v>14</v>
      </c>
      <c r="AS12" s="9">
        <v>14</v>
      </c>
    </row>
    <row r="13" spans="1:45" ht="40" customHeight="1" x14ac:dyDescent="0.15">
      <c r="A13" s="1" t="s">
        <v>24</v>
      </c>
      <c r="B13" s="2" t="s">
        <v>19</v>
      </c>
      <c r="C13" s="8">
        <f>SUM(C4+C7+C10)</f>
        <v>0</v>
      </c>
      <c r="D13" s="8" t="s">
        <v>19</v>
      </c>
      <c r="E13" s="8">
        <f t="shared" ref="E13:Q13" si="0">SUM(E4+E7+E10)</f>
        <v>15250</v>
      </c>
      <c r="F13" s="8">
        <f t="shared" si="0"/>
        <v>19000</v>
      </c>
      <c r="G13" s="8">
        <f t="shared" si="0"/>
        <v>24700</v>
      </c>
      <c r="H13" s="8">
        <f t="shared" si="0"/>
        <v>27400</v>
      </c>
      <c r="I13" s="8">
        <f t="shared" si="0"/>
        <v>34500</v>
      </c>
      <c r="J13" s="8">
        <f t="shared" si="0"/>
        <v>35000</v>
      </c>
      <c r="K13" s="8">
        <f t="shared" si="0"/>
        <v>39500</v>
      </c>
      <c r="L13" s="8">
        <f t="shared" si="0"/>
        <v>53000</v>
      </c>
      <c r="M13" s="8">
        <f t="shared" si="0"/>
        <v>49000</v>
      </c>
      <c r="N13" s="8">
        <f t="shared" si="0"/>
        <v>36000</v>
      </c>
      <c r="O13" s="8">
        <f t="shared" si="0"/>
        <v>32000</v>
      </c>
      <c r="P13" s="8">
        <f t="shared" si="0"/>
        <v>30500</v>
      </c>
      <c r="Q13" s="8">
        <f t="shared" si="0"/>
        <v>395850</v>
      </c>
      <c r="R13" s="8"/>
      <c r="S13" s="8">
        <f t="shared" ref="S13:AE13" si="1">SUM(S4+S7+S10)</f>
        <v>19500</v>
      </c>
      <c r="T13" s="8">
        <f t="shared" si="1"/>
        <v>26000</v>
      </c>
      <c r="U13" s="8">
        <f t="shared" si="1"/>
        <v>35000</v>
      </c>
      <c r="V13" s="8">
        <f t="shared" si="1"/>
        <v>38000</v>
      </c>
      <c r="W13" s="8">
        <f t="shared" si="1"/>
        <v>42500</v>
      </c>
      <c r="X13" s="8">
        <f t="shared" si="1"/>
        <v>47500</v>
      </c>
      <c r="Y13" s="8">
        <f t="shared" si="1"/>
        <v>49500</v>
      </c>
      <c r="Z13" s="8">
        <f t="shared" si="1"/>
        <v>74500</v>
      </c>
      <c r="AA13" s="8">
        <f t="shared" si="1"/>
        <v>67300</v>
      </c>
      <c r="AB13" s="8">
        <f t="shared" si="1"/>
        <v>50500</v>
      </c>
      <c r="AC13" s="8">
        <f t="shared" si="1"/>
        <v>36000</v>
      </c>
      <c r="AD13" s="8">
        <f t="shared" si="1"/>
        <v>37500</v>
      </c>
      <c r="AE13" s="8">
        <f t="shared" si="1"/>
        <v>523800</v>
      </c>
      <c r="AF13" s="8"/>
      <c r="AG13" s="8">
        <f t="shared" ref="AG13:AS13" si="2">SUM(AG4+AG7+AG10)</f>
        <v>23000</v>
      </c>
      <c r="AH13" s="8">
        <f t="shared" si="2"/>
        <v>30600</v>
      </c>
      <c r="AI13" s="8">
        <f t="shared" si="2"/>
        <v>40500</v>
      </c>
      <c r="AJ13" s="8">
        <f t="shared" si="2"/>
        <v>43700</v>
      </c>
      <c r="AK13" s="8">
        <f t="shared" si="2"/>
        <v>49400</v>
      </c>
      <c r="AL13" s="8">
        <f t="shared" si="2"/>
        <v>53400</v>
      </c>
      <c r="AM13" s="8">
        <f t="shared" si="2"/>
        <v>56500</v>
      </c>
      <c r="AN13" s="8">
        <f t="shared" si="2"/>
        <v>83100</v>
      </c>
      <c r="AO13" s="8">
        <f t="shared" si="2"/>
        <v>76900</v>
      </c>
      <c r="AP13" s="8">
        <f t="shared" si="2"/>
        <v>59000</v>
      </c>
      <c r="AQ13" s="8">
        <f t="shared" si="2"/>
        <v>40900</v>
      </c>
      <c r="AR13" s="8">
        <f t="shared" si="2"/>
        <v>41900</v>
      </c>
      <c r="AS13" s="8">
        <f t="shared" si="2"/>
        <v>598900</v>
      </c>
    </row>
    <row r="14" spans="1:45" s="31" customFormat="1" ht="15" customHeight="1" x14ac:dyDescent="0.15">
      <c r="A14" s="28" t="s">
        <v>128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 spans="1:45" ht="40" customHeight="1" x14ac:dyDescent="0.15">
      <c r="A15" s="3" t="s">
        <v>142</v>
      </c>
      <c r="B15" s="2"/>
      <c r="C15" s="8">
        <v>65000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19</v>
      </c>
      <c r="R15" s="2" t="s">
        <v>19</v>
      </c>
      <c r="S15" s="2" t="s">
        <v>19</v>
      </c>
      <c r="T15" s="2" t="s">
        <v>19</v>
      </c>
      <c r="U15" s="2" t="s">
        <v>19</v>
      </c>
      <c r="V15" s="2" t="s">
        <v>19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 s="2" t="s">
        <v>19</v>
      </c>
      <c r="AE15" s="2" t="s">
        <v>19</v>
      </c>
      <c r="AF15" s="2" t="s">
        <v>19</v>
      </c>
      <c r="AG15" s="2" t="s">
        <v>19</v>
      </c>
      <c r="AH15" s="2" t="s">
        <v>19</v>
      </c>
      <c r="AI15" s="2" t="s">
        <v>19</v>
      </c>
      <c r="AJ15" s="2" t="s">
        <v>19</v>
      </c>
      <c r="AK15" s="2" t="s">
        <v>19</v>
      </c>
      <c r="AL15" s="2" t="s">
        <v>19</v>
      </c>
      <c r="AM15" s="2" t="s">
        <v>19</v>
      </c>
      <c r="AN15" s="2" t="s">
        <v>19</v>
      </c>
      <c r="AO15" s="2" t="s">
        <v>19</v>
      </c>
      <c r="AP15" s="2" t="s">
        <v>19</v>
      </c>
      <c r="AQ15" s="2" t="s">
        <v>19</v>
      </c>
      <c r="AR15" s="2" t="s">
        <v>19</v>
      </c>
      <c r="AS15" s="2" t="s">
        <v>19</v>
      </c>
    </row>
    <row r="16" spans="1:45" ht="40" customHeight="1" x14ac:dyDescent="0.15">
      <c r="A16" s="3" t="s">
        <v>143</v>
      </c>
      <c r="B16" s="2"/>
      <c r="C16" s="9">
        <v>15000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 s="2" t="s">
        <v>19</v>
      </c>
      <c r="AE16" s="2" t="s">
        <v>19</v>
      </c>
      <c r="AF16" s="2" t="s">
        <v>19</v>
      </c>
      <c r="AG16" s="2" t="s">
        <v>19</v>
      </c>
      <c r="AH16" s="2" t="s">
        <v>19</v>
      </c>
      <c r="AI16" s="2" t="s">
        <v>19</v>
      </c>
      <c r="AJ16" s="2" t="s">
        <v>19</v>
      </c>
      <c r="AK16" s="2" t="s">
        <v>19</v>
      </c>
      <c r="AL16" s="2" t="s">
        <v>19</v>
      </c>
      <c r="AM16" s="2" t="s">
        <v>19</v>
      </c>
      <c r="AN16" s="2" t="s">
        <v>19</v>
      </c>
      <c r="AO16" s="2" t="s">
        <v>19</v>
      </c>
      <c r="AP16" s="2" t="s">
        <v>19</v>
      </c>
      <c r="AQ16" s="2" t="s">
        <v>19</v>
      </c>
      <c r="AR16" s="2" t="s">
        <v>19</v>
      </c>
      <c r="AS16" s="2" t="s">
        <v>19</v>
      </c>
    </row>
    <row r="17" spans="1:45" ht="40" customHeight="1" x14ac:dyDescent="0.15">
      <c r="A17" s="3" t="s">
        <v>144</v>
      </c>
      <c r="B17" s="2"/>
      <c r="C17" s="9">
        <v>10000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 t="s">
        <v>19</v>
      </c>
      <c r="AE17" s="2" t="s">
        <v>19</v>
      </c>
      <c r="AF17" s="2" t="s">
        <v>19</v>
      </c>
      <c r="AG17" s="2" t="s">
        <v>19</v>
      </c>
      <c r="AH17" s="2" t="s">
        <v>19</v>
      </c>
      <c r="AI17" s="2" t="s">
        <v>19</v>
      </c>
      <c r="AJ17" s="2" t="s">
        <v>19</v>
      </c>
      <c r="AK17" s="2" t="s">
        <v>19</v>
      </c>
      <c r="AL17" s="2" t="s">
        <v>19</v>
      </c>
      <c r="AM17" s="2" t="s">
        <v>19</v>
      </c>
      <c r="AN17" s="2" t="s">
        <v>19</v>
      </c>
      <c r="AO17" s="2" t="s">
        <v>19</v>
      </c>
      <c r="AP17" s="2" t="s">
        <v>19</v>
      </c>
      <c r="AQ17" s="2" t="s">
        <v>19</v>
      </c>
      <c r="AR17" s="2" t="s">
        <v>19</v>
      </c>
      <c r="AS17" s="2" t="s">
        <v>19</v>
      </c>
    </row>
    <row r="18" spans="1:45" ht="40" customHeight="1" x14ac:dyDescent="0.15">
      <c r="A18" s="3" t="s">
        <v>25</v>
      </c>
      <c r="B18" s="2"/>
      <c r="C18" s="9">
        <v>5000</v>
      </c>
      <c r="D18" s="2" t="s">
        <v>19</v>
      </c>
      <c r="E18" s="2" t="s">
        <v>19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  <c r="V18" s="2" t="s">
        <v>19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 s="2" t="s">
        <v>19</v>
      </c>
      <c r="AE18" s="2" t="s">
        <v>19</v>
      </c>
      <c r="AF18" s="2" t="s">
        <v>19</v>
      </c>
      <c r="AG18" s="2" t="s">
        <v>19</v>
      </c>
      <c r="AH18" s="2" t="s">
        <v>19</v>
      </c>
      <c r="AI18" s="2" t="s">
        <v>19</v>
      </c>
      <c r="AJ18" s="2" t="s">
        <v>19</v>
      </c>
      <c r="AK18" s="2" t="s">
        <v>19</v>
      </c>
      <c r="AL18" s="2" t="s">
        <v>19</v>
      </c>
      <c r="AM18" s="2" t="s">
        <v>19</v>
      </c>
      <c r="AN18" s="2" t="s">
        <v>19</v>
      </c>
      <c r="AO18" s="2" t="s">
        <v>19</v>
      </c>
      <c r="AP18" s="2" t="s">
        <v>19</v>
      </c>
      <c r="AQ18" s="2" t="s">
        <v>19</v>
      </c>
      <c r="AR18" s="2" t="s">
        <v>19</v>
      </c>
      <c r="AS18" s="2" t="s">
        <v>19</v>
      </c>
    </row>
    <row r="19" spans="1:45" ht="40" customHeight="1" x14ac:dyDescent="0.15">
      <c r="A19" s="1" t="s">
        <v>26</v>
      </c>
      <c r="B19" s="2"/>
      <c r="C19" s="8">
        <v>1500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  <c r="R19" s="2" t="s">
        <v>19</v>
      </c>
      <c r="S19" s="2" t="s">
        <v>19</v>
      </c>
      <c r="T19" s="2" t="s">
        <v>19</v>
      </c>
      <c r="U19" s="2" t="s">
        <v>19</v>
      </c>
      <c r="V19" s="2" t="s">
        <v>19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 s="2" t="s">
        <v>19</v>
      </c>
      <c r="AE19" s="2" t="s">
        <v>19</v>
      </c>
      <c r="AF19" s="2" t="s">
        <v>19</v>
      </c>
      <c r="AG19" s="2" t="s">
        <v>19</v>
      </c>
      <c r="AH19" s="2" t="s">
        <v>19</v>
      </c>
      <c r="AI19" s="2" t="s">
        <v>19</v>
      </c>
      <c r="AJ19" s="2" t="s">
        <v>19</v>
      </c>
      <c r="AK19" s="2" t="s">
        <v>19</v>
      </c>
      <c r="AL19" s="2" t="s">
        <v>19</v>
      </c>
      <c r="AM19" s="2" t="s">
        <v>19</v>
      </c>
      <c r="AN19" s="2" t="s">
        <v>19</v>
      </c>
      <c r="AO19" s="2" t="s">
        <v>19</v>
      </c>
      <c r="AP19" s="2" t="s">
        <v>19</v>
      </c>
      <c r="AQ19" s="2" t="s">
        <v>19</v>
      </c>
      <c r="AR19" s="2" t="s">
        <v>19</v>
      </c>
      <c r="AS19" s="2" t="s">
        <v>19</v>
      </c>
    </row>
    <row r="20" spans="1:45" ht="40" customHeight="1" x14ac:dyDescent="0.15">
      <c r="A20" s="1" t="s">
        <v>27</v>
      </c>
      <c r="B20" s="2"/>
      <c r="C20" s="8">
        <v>1500</v>
      </c>
      <c r="D20" s="2" t="s">
        <v>19</v>
      </c>
      <c r="E20" s="2" t="s">
        <v>19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U20" s="2" t="s">
        <v>19</v>
      </c>
      <c r="V20" s="2" t="s">
        <v>19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 s="2" t="s">
        <v>19</v>
      </c>
      <c r="AE20" s="2" t="s">
        <v>19</v>
      </c>
      <c r="AF20" s="2" t="s">
        <v>19</v>
      </c>
      <c r="AG20" s="2" t="s">
        <v>19</v>
      </c>
      <c r="AH20" s="2" t="s">
        <v>19</v>
      </c>
      <c r="AI20" s="2" t="s">
        <v>19</v>
      </c>
      <c r="AJ20" s="2" t="s">
        <v>19</v>
      </c>
      <c r="AK20" s="2" t="s">
        <v>19</v>
      </c>
      <c r="AL20" s="2" t="s">
        <v>19</v>
      </c>
      <c r="AM20" s="2" t="s">
        <v>19</v>
      </c>
      <c r="AN20" s="2" t="s">
        <v>19</v>
      </c>
      <c r="AO20" s="2" t="s">
        <v>19</v>
      </c>
      <c r="AP20" s="2" t="s">
        <v>19</v>
      </c>
      <c r="AQ20" s="2" t="s">
        <v>19</v>
      </c>
      <c r="AR20" s="2" t="s">
        <v>19</v>
      </c>
      <c r="AS20" s="2" t="s">
        <v>19</v>
      </c>
    </row>
    <row r="21" spans="1:45" ht="40" customHeight="1" x14ac:dyDescent="0.15">
      <c r="A21" s="1" t="s">
        <v>28</v>
      </c>
      <c r="B21" s="2" t="s">
        <v>29</v>
      </c>
      <c r="C21" s="8">
        <v>800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U21" s="2" t="s">
        <v>19</v>
      </c>
      <c r="V21" s="2" t="s">
        <v>19</v>
      </c>
      <c r="W21" s="2" t="s">
        <v>19</v>
      </c>
      <c r="X21" s="2" t="s">
        <v>19</v>
      </c>
      <c r="Y21" s="2" t="s">
        <v>19</v>
      </c>
      <c r="Z21" s="2" t="s">
        <v>19</v>
      </c>
      <c r="AA21" s="2" t="s">
        <v>19</v>
      </c>
      <c r="AB21" s="2" t="s">
        <v>19</v>
      </c>
      <c r="AC21" s="2" t="s">
        <v>19</v>
      </c>
      <c r="AD21" s="2" t="s">
        <v>19</v>
      </c>
      <c r="AE21" s="2" t="s">
        <v>19</v>
      </c>
      <c r="AF21" s="2" t="s">
        <v>19</v>
      </c>
      <c r="AG21" s="2" t="s">
        <v>19</v>
      </c>
      <c r="AH21" s="2" t="s">
        <v>19</v>
      </c>
      <c r="AI21" s="2" t="s">
        <v>19</v>
      </c>
      <c r="AJ21" s="2" t="s">
        <v>19</v>
      </c>
      <c r="AK21" s="2" t="s">
        <v>19</v>
      </c>
      <c r="AL21" s="2" t="s">
        <v>19</v>
      </c>
      <c r="AM21" s="2" t="s">
        <v>19</v>
      </c>
      <c r="AN21" s="2" t="s">
        <v>19</v>
      </c>
      <c r="AO21" s="2" t="s">
        <v>19</v>
      </c>
      <c r="AP21" s="2" t="s">
        <v>19</v>
      </c>
      <c r="AQ21" s="2" t="s">
        <v>19</v>
      </c>
      <c r="AR21" s="2" t="s">
        <v>19</v>
      </c>
      <c r="AS21" s="2" t="s">
        <v>19</v>
      </c>
    </row>
    <row r="22" spans="1:45" ht="40" customHeight="1" x14ac:dyDescent="0.15">
      <c r="A22" s="1" t="s">
        <v>30</v>
      </c>
      <c r="B22" s="2"/>
      <c r="C22" s="8">
        <v>4500</v>
      </c>
      <c r="D22" s="2" t="s">
        <v>19</v>
      </c>
      <c r="E22" s="2" t="s">
        <v>19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2" t="s">
        <v>19</v>
      </c>
      <c r="U22" s="2" t="s">
        <v>19</v>
      </c>
      <c r="V22" s="2" t="s">
        <v>19</v>
      </c>
      <c r="W22" s="2" t="s">
        <v>19</v>
      </c>
      <c r="X22" s="2" t="s">
        <v>19</v>
      </c>
      <c r="Y22" s="2" t="s">
        <v>19</v>
      </c>
      <c r="Z22" s="2" t="s">
        <v>19</v>
      </c>
      <c r="AA22" s="2" t="s">
        <v>19</v>
      </c>
      <c r="AB22" s="2" t="s">
        <v>19</v>
      </c>
      <c r="AC22" s="2" t="s">
        <v>19</v>
      </c>
      <c r="AD22" s="2" t="s">
        <v>19</v>
      </c>
      <c r="AE22" s="2" t="s">
        <v>19</v>
      </c>
      <c r="AF22" s="2" t="s">
        <v>19</v>
      </c>
      <c r="AG22" s="2" t="s">
        <v>19</v>
      </c>
      <c r="AH22" s="2" t="s">
        <v>19</v>
      </c>
      <c r="AI22" s="2" t="s">
        <v>19</v>
      </c>
      <c r="AJ22" s="2" t="s">
        <v>19</v>
      </c>
      <c r="AK22" s="2" t="s">
        <v>19</v>
      </c>
      <c r="AL22" s="2" t="s">
        <v>19</v>
      </c>
      <c r="AM22" s="2" t="s">
        <v>19</v>
      </c>
      <c r="AN22" s="2" t="s">
        <v>19</v>
      </c>
      <c r="AO22" s="2" t="s">
        <v>19</v>
      </c>
      <c r="AP22" s="2" t="s">
        <v>19</v>
      </c>
      <c r="AQ22" s="2" t="s">
        <v>19</v>
      </c>
      <c r="AR22" s="2" t="s">
        <v>19</v>
      </c>
      <c r="AS22" s="2" t="s">
        <v>19</v>
      </c>
    </row>
    <row r="23" spans="1:45" ht="40" customHeight="1" x14ac:dyDescent="0.15">
      <c r="A23" s="1" t="s">
        <v>31</v>
      </c>
      <c r="B23" s="2" t="s">
        <v>0</v>
      </c>
      <c r="C23" s="8">
        <v>500</v>
      </c>
      <c r="D23" s="2" t="s">
        <v>19</v>
      </c>
      <c r="E23" s="2" t="s">
        <v>19</v>
      </c>
      <c r="F23" s="2" t="s">
        <v>19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19</v>
      </c>
      <c r="S23" s="2" t="s">
        <v>19</v>
      </c>
      <c r="T23" s="2" t="s">
        <v>19</v>
      </c>
      <c r="U23" s="2" t="s">
        <v>19</v>
      </c>
      <c r="V23" s="2" t="s">
        <v>19</v>
      </c>
      <c r="W23" s="2" t="s">
        <v>19</v>
      </c>
      <c r="X23" s="2" t="s">
        <v>19</v>
      </c>
      <c r="Y23" s="2" t="s">
        <v>19</v>
      </c>
      <c r="Z23" s="2" t="s">
        <v>19</v>
      </c>
      <c r="AA23" s="2" t="s">
        <v>19</v>
      </c>
      <c r="AB23" s="2" t="s">
        <v>19</v>
      </c>
      <c r="AC23" s="2" t="s">
        <v>19</v>
      </c>
      <c r="AD23" s="2" t="s">
        <v>19</v>
      </c>
      <c r="AE23" s="2" t="s">
        <v>19</v>
      </c>
      <c r="AF23" s="2" t="s">
        <v>19</v>
      </c>
      <c r="AG23" s="2" t="s">
        <v>19</v>
      </c>
      <c r="AH23" s="2" t="s">
        <v>19</v>
      </c>
      <c r="AI23" s="2" t="s">
        <v>19</v>
      </c>
      <c r="AJ23" s="2" t="s">
        <v>19</v>
      </c>
      <c r="AK23" s="2" t="s">
        <v>19</v>
      </c>
      <c r="AL23" s="2" t="s">
        <v>19</v>
      </c>
      <c r="AM23" s="2" t="s">
        <v>19</v>
      </c>
      <c r="AN23" s="2" t="s">
        <v>19</v>
      </c>
      <c r="AO23" s="2" t="s">
        <v>19</v>
      </c>
      <c r="AP23" s="2" t="s">
        <v>19</v>
      </c>
      <c r="AQ23" s="2" t="s">
        <v>19</v>
      </c>
      <c r="AR23" s="2" t="s">
        <v>19</v>
      </c>
      <c r="AS23" s="2" t="s">
        <v>19</v>
      </c>
    </row>
    <row r="24" spans="1:45" ht="40" customHeight="1" x14ac:dyDescent="0.15">
      <c r="A24" s="1" t="s">
        <v>32</v>
      </c>
      <c r="B24" s="2" t="s">
        <v>33</v>
      </c>
      <c r="C24" s="8">
        <v>1600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19</v>
      </c>
      <c r="R24" s="2" t="s">
        <v>19</v>
      </c>
      <c r="S24" s="2" t="s">
        <v>19</v>
      </c>
      <c r="T24" s="2" t="s">
        <v>19</v>
      </c>
      <c r="U24" s="2" t="s">
        <v>19</v>
      </c>
      <c r="V24" s="2" t="s">
        <v>19</v>
      </c>
      <c r="W24" s="2" t="s">
        <v>19</v>
      </c>
      <c r="X24" s="2" t="s">
        <v>19</v>
      </c>
      <c r="Y24" s="2" t="s">
        <v>19</v>
      </c>
      <c r="Z24" s="2" t="s">
        <v>19</v>
      </c>
      <c r="AA24" s="2" t="s">
        <v>19</v>
      </c>
      <c r="AB24" s="2" t="s">
        <v>19</v>
      </c>
      <c r="AC24" s="2" t="s">
        <v>19</v>
      </c>
      <c r="AD24" s="2" t="s">
        <v>19</v>
      </c>
      <c r="AE24" s="2" t="s">
        <v>19</v>
      </c>
      <c r="AF24" s="2" t="s">
        <v>19</v>
      </c>
      <c r="AG24" s="2" t="s">
        <v>19</v>
      </c>
      <c r="AH24" s="2" t="s">
        <v>19</v>
      </c>
      <c r="AI24" s="2" t="s">
        <v>19</v>
      </c>
      <c r="AJ24" s="2" t="s">
        <v>19</v>
      </c>
      <c r="AK24" s="2" t="s">
        <v>19</v>
      </c>
      <c r="AL24" s="2" t="s">
        <v>19</v>
      </c>
      <c r="AM24" s="2" t="s">
        <v>19</v>
      </c>
      <c r="AN24" s="2" t="s">
        <v>19</v>
      </c>
      <c r="AO24" s="2" t="s">
        <v>19</v>
      </c>
      <c r="AP24" s="2" t="s">
        <v>19</v>
      </c>
      <c r="AQ24" s="2" t="s">
        <v>19</v>
      </c>
      <c r="AR24" s="2" t="s">
        <v>19</v>
      </c>
      <c r="AS24" s="2" t="s">
        <v>19</v>
      </c>
    </row>
    <row r="25" spans="1:45" ht="40" customHeight="1" x14ac:dyDescent="0.15">
      <c r="A25" s="1" t="s">
        <v>34</v>
      </c>
      <c r="B25" s="2" t="s">
        <v>35</v>
      </c>
      <c r="C25" s="8">
        <v>192</v>
      </c>
      <c r="D25" s="2" t="s">
        <v>19</v>
      </c>
      <c r="E25" s="2" t="s">
        <v>19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2" t="s">
        <v>19</v>
      </c>
      <c r="U25" s="2" t="s">
        <v>19</v>
      </c>
      <c r="V25" s="2" t="s">
        <v>19</v>
      </c>
      <c r="W25" s="2" t="s">
        <v>19</v>
      </c>
      <c r="X25" s="2" t="s">
        <v>19</v>
      </c>
      <c r="Y25" s="2" t="s">
        <v>19</v>
      </c>
      <c r="Z25" s="2" t="s">
        <v>19</v>
      </c>
      <c r="AA25" s="2" t="s">
        <v>19</v>
      </c>
      <c r="AB25" s="2" t="s">
        <v>19</v>
      </c>
      <c r="AC25" s="2" t="s">
        <v>19</v>
      </c>
      <c r="AD25" s="2" t="s">
        <v>19</v>
      </c>
      <c r="AE25" s="2" t="s">
        <v>19</v>
      </c>
      <c r="AF25" s="2" t="s">
        <v>19</v>
      </c>
      <c r="AG25" s="2" t="s">
        <v>19</v>
      </c>
      <c r="AH25" s="2" t="s">
        <v>19</v>
      </c>
      <c r="AI25" s="2" t="s">
        <v>19</v>
      </c>
      <c r="AJ25" s="2" t="s">
        <v>19</v>
      </c>
      <c r="AK25" s="2" t="s">
        <v>19</v>
      </c>
      <c r="AL25" s="2" t="s">
        <v>19</v>
      </c>
      <c r="AM25" s="2" t="s">
        <v>19</v>
      </c>
      <c r="AN25" s="2" t="s">
        <v>19</v>
      </c>
      <c r="AO25" s="2" t="s">
        <v>19</v>
      </c>
      <c r="AP25" s="2" t="s">
        <v>19</v>
      </c>
      <c r="AQ25" s="2" t="s">
        <v>19</v>
      </c>
      <c r="AR25" s="2" t="s">
        <v>19</v>
      </c>
      <c r="AS25" s="2" t="s">
        <v>19</v>
      </c>
    </row>
    <row r="26" spans="1:45" ht="40" customHeight="1" x14ac:dyDescent="0.15">
      <c r="A26" s="1" t="s">
        <v>36</v>
      </c>
      <c r="B26" s="2" t="s">
        <v>37</v>
      </c>
      <c r="C26" s="8">
        <v>1000</v>
      </c>
      <c r="D26" s="2" t="s">
        <v>19</v>
      </c>
      <c r="E26" s="2" t="s">
        <v>19</v>
      </c>
      <c r="F26" s="2" t="s">
        <v>19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19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19</v>
      </c>
      <c r="V26" s="2" t="s">
        <v>19</v>
      </c>
      <c r="W26" s="2" t="s">
        <v>19</v>
      </c>
      <c r="X26" s="2" t="s">
        <v>19</v>
      </c>
      <c r="Y26" s="2" t="s">
        <v>19</v>
      </c>
      <c r="Z26" s="2" t="s">
        <v>19</v>
      </c>
      <c r="AA26" s="2" t="s">
        <v>19</v>
      </c>
      <c r="AB26" s="2" t="s">
        <v>19</v>
      </c>
      <c r="AC26" s="2" t="s">
        <v>19</v>
      </c>
      <c r="AD26" s="2" t="s">
        <v>19</v>
      </c>
      <c r="AE26" s="2" t="s">
        <v>19</v>
      </c>
      <c r="AF26" s="2" t="s">
        <v>19</v>
      </c>
      <c r="AG26" s="2" t="s">
        <v>19</v>
      </c>
      <c r="AH26" s="2" t="s">
        <v>19</v>
      </c>
      <c r="AI26" s="2" t="s">
        <v>19</v>
      </c>
      <c r="AJ26" s="2" t="s">
        <v>19</v>
      </c>
      <c r="AK26" s="2" t="s">
        <v>19</v>
      </c>
      <c r="AL26" s="2" t="s">
        <v>19</v>
      </c>
      <c r="AM26" s="2" t="s">
        <v>19</v>
      </c>
      <c r="AN26" s="2" t="s">
        <v>19</v>
      </c>
      <c r="AO26" s="2" t="s">
        <v>19</v>
      </c>
      <c r="AP26" s="2" t="s">
        <v>19</v>
      </c>
      <c r="AQ26" s="2" t="s">
        <v>19</v>
      </c>
      <c r="AR26" s="2" t="s">
        <v>19</v>
      </c>
      <c r="AS26" s="2" t="s">
        <v>19</v>
      </c>
    </row>
    <row r="27" spans="1:45" ht="40" customHeight="1" x14ac:dyDescent="0.15">
      <c r="A27" s="1" t="s">
        <v>38</v>
      </c>
      <c r="B27" s="2" t="s">
        <v>39</v>
      </c>
      <c r="C27" s="8">
        <v>2000</v>
      </c>
      <c r="D27" s="2" t="s">
        <v>19</v>
      </c>
      <c r="E27" s="2" t="s">
        <v>19</v>
      </c>
      <c r="F27" s="2" t="s">
        <v>19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2" t="s">
        <v>19</v>
      </c>
      <c r="U27" s="2" t="s">
        <v>19</v>
      </c>
      <c r="V27" s="2" t="s">
        <v>19</v>
      </c>
      <c r="W27" s="2" t="s">
        <v>19</v>
      </c>
      <c r="X27" s="2" t="s">
        <v>19</v>
      </c>
      <c r="Y27" s="2" t="s">
        <v>19</v>
      </c>
      <c r="Z27" s="2" t="s">
        <v>19</v>
      </c>
      <c r="AA27" s="2" t="s">
        <v>19</v>
      </c>
      <c r="AB27" s="2" t="s">
        <v>19</v>
      </c>
      <c r="AC27" s="2" t="s">
        <v>19</v>
      </c>
      <c r="AD27" s="2" t="s">
        <v>19</v>
      </c>
      <c r="AE27" s="2" t="s">
        <v>19</v>
      </c>
      <c r="AF27" s="2" t="s">
        <v>19</v>
      </c>
      <c r="AG27" s="2" t="s">
        <v>19</v>
      </c>
      <c r="AH27" s="2" t="s">
        <v>19</v>
      </c>
      <c r="AI27" s="2" t="s">
        <v>19</v>
      </c>
      <c r="AJ27" s="2" t="s">
        <v>19</v>
      </c>
      <c r="AK27" s="2" t="s">
        <v>19</v>
      </c>
      <c r="AL27" s="2" t="s">
        <v>19</v>
      </c>
      <c r="AM27" s="2" t="s">
        <v>19</v>
      </c>
      <c r="AN27" s="2" t="s">
        <v>19</v>
      </c>
      <c r="AO27" s="2" t="s">
        <v>19</v>
      </c>
      <c r="AP27" s="2" t="s">
        <v>19</v>
      </c>
      <c r="AQ27" s="2" t="s">
        <v>19</v>
      </c>
      <c r="AR27" s="2" t="s">
        <v>19</v>
      </c>
      <c r="AS27" s="2" t="s">
        <v>19</v>
      </c>
    </row>
    <row r="28" spans="1:45" ht="40" customHeight="1" x14ac:dyDescent="0.15">
      <c r="A28" s="1" t="s">
        <v>40</v>
      </c>
      <c r="B28" s="2" t="s">
        <v>41</v>
      </c>
      <c r="C28" s="8">
        <v>485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2" t="s">
        <v>19</v>
      </c>
      <c r="O28" s="2" t="s">
        <v>19</v>
      </c>
      <c r="P28" s="2" t="s">
        <v>19</v>
      </c>
      <c r="Q28" s="2" t="s">
        <v>19</v>
      </c>
      <c r="R28" s="2" t="s">
        <v>19</v>
      </c>
      <c r="S28" s="2" t="s">
        <v>19</v>
      </c>
      <c r="T28" s="2" t="s">
        <v>19</v>
      </c>
      <c r="U28" s="2" t="s">
        <v>19</v>
      </c>
      <c r="V28" s="2" t="s">
        <v>19</v>
      </c>
      <c r="W28" s="2" t="s">
        <v>19</v>
      </c>
      <c r="X28" s="2" t="s">
        <v>19</v>
      </c>
      <c r="Y28" s="2" t="s">
        <v>19</v>
      </c>
      <c r="Z28" s="2" t="s">
        <v>19</v>
      </c>
      <c r="AA28" s="2" t="s">
        <v>19</v>
      </c>
      <c r="AB28" s="2" t="s">
        <v>19</v>
      </c>
      <c r="AC28" s="2" t="s">
        <v>19</v>
      </c>
      <c r="AD28" s="2" t="s">
        <v>19</v>
      </c>
      <c r="AE28" s="2" t="s">
        <v>19</v>
      </c>
      <c r="AF28" s="2" t="s">
        <v>19</v>
      </c>
      <c r="AG28" s="2" t="s">
        <v>19</v>
      </c>
      <c r="AH28" s="2" t="s">
        <v>19</v>
      </c>
      <c r="AI28" s="2" t="s">
        <v>19</v>
      </c>
      <c r="AJ28" s="2" t="s">
        <v>19</v>
      </c>
      <c r="AK28" s="2" t="s">
        <v>19</v>
      </c>
      <c r="AL28" s="2" t="s">
        <v>19</v>
      </c>
      <c r="AM28" s="2" t="s">
        <v>19</v>
      </c>
      <c r="AN28" s="2" t="s">
        <v>19</v>
      </c>
      <c r="AO28" s="2" t="s">
        <v>19</v>
      </c>
      <c r="AP28" s="2" t="s">
        <v>19</v>
      </c>
      <c r="AQ28" s="2" t="s">
        <v>19</v>
      </c>
      <c r="AR28" s="2" t="s">
        <v>19</v>
      </c>
      <c r="AS28" s="2" t="s">
        <v>19</v>
      </c>
    </row>
    <row r="29" spans="1:45" ht="40" customHeight="1" x14ac:dyDescent="0.15">
      <c r="A29" s="1" t="s">
        <v>42</v>
      </c>
      <c r="B29" s="2" t="s">
        <v>43</v>
      </c>
      <c r="C29" s="8">
        <v>3000</v>
      </c>
      <c r="D29" s="2" t="s">
        <v>19</v>
      </c>
      <c r="E29" s="2" t="s">
        <v>19</v>
      </c>
      <c r="F29" s="2" t="s">
        <v>19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2" t="s">
        <v>19</v>
      </c>
      <c r="T29" s="2" t="s">
        <v>19</v>
      </c>
      <c r="U29" s="2" t="s">
        <v>19</v>
      </c>
      <c r="V29" s="2" t="s">
        <v>19</v>
      </c>
      <c r="W29" s="2" t="s">
        <v>19</v>
      </c>
      <c r="X29" s="2" t="s">
        <v>19</v>
      </c>
      <c r="Y29" s="2" t="s">
        <v>19</v>
      </c>
      <c r="Z29" s="2" t="s">
        <v>19</v>
      </c>
      <c r="AA29" s="2" t="s">
        <v>19</v>
      </c>
      <c r="AB29" s="2" t="s">
        <v>19</v>
      </c>
      <c r="AC29" s="2" t="s">
        <v>19</v>
      </c>
      <c r="AD29" s="2" t="s">
        <v>19</v>
      </c>
      <c r="AE29" s="2" t="s">
        <v>19</v>
      </c>
      <c r="AF29" s="2" t="s">
        <v>19</v>
      </c>
      <c r="AG29" s="2" t="s">
        <v>19</v>
      </c>
      <c r="AH29" s="2" t="s">
        <v>19</v>
      </c>
      <c r="AI29" s="2" t="s">
        <v>19</v>
      </c>
      <c r="AJ29" s="2" t="s">
        <v>19</v>
      </c>
      <c r="AK29" s="2" t="s">
        <v>19</v>
      </c>
      <c r="AL29" s="2" t="s">
        <v>19</v>
      </c>
      <c r="AM29" s="2" t="s">
        <v>19</v>
      </c>
      <c r="AN29" s="2" t="s">
        <v>19</v>
      </c>
      <c r="AO29" s="2" t="s">
        <v>19</v>
      </c>
      <c r="AP29" s="2" t="s">
        <v>19</v>
      </c>
      <c r="AQ29" s="2" t="s">
        <v>19</v>
      </c>
      <c r="AR29" s="2" t="s">
        <v>19</v>
      </c>
      <c r="AS29" s="2" t="s">
        <v>19</v>
      </c>
    </row>
    <row r="30" spans="1:45" ht="40" customHeight="1" x14ac:dyDescent="0.15">
      <c r="A30" s="1" t="s">
        <v>44</v>
      </c>
      <c r="B30" s="2" t="s">
        <v>19</v>
      </c>
      <c r="C30" s="8">
        <f>SUM(C15:C29)</f>
        <v>112077</v>
      </c>
      <c r="D30" s="2" t="s">
        <v>19</v>
      </c>
      <c r="E30" s="2" t="s">
        <v>19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2" t="s">
        <v>19</v>
      </c>
      <c r="U30" s="2" t="s">
        <v>19</v>
      </c>
      <c r="V30" s="2" t="s">
        <v>19</v>
      </c>
      <c r="W30" s="2" t="s">
        <v>19</v>
      </c>
      <c r="X30" s="2" t="s">
        <v>19</v>
      </c>
      <c r="Y30" s="2" t="s">
        <v>19</v>
      </c>
      <c r="Z30" s="2" t="s">
        <v>19</v>
      </c>
      <c r="AA30" s="2" t="s">
        <v>19</v>
      </c>
      <c r="AB30" s="2" t="s">
        <v>19</v>
      </c>
      <c r="AC30" s="2" t="s">
        <v>19</v>
      </c>
      <c r="AD30" s="2" t="s">
        <v>19</v>
      </c>
      <c r="AE30" s="2" t="s">
        <v>19</v>
      </c>
      <c r="AF30" s="2" t="s">
        <v>19</v>
      </c>
      <c r="AG30" s="2" t="s">
        <v>19</v>
      </c>
      <c r="AH30" s="2" t="s">
        <v>19</v>
      </c>
      <c r="AI30" s="2" t="s">
        <v>19</v>
      </c>
      <c r="AJ30" s="2" t="s">
        <v>19</v>
      </c>
      <c r="AK30" s="2" t="s">
        <v>19</v>
      </c>
      <c r="AL30" s="2" t="s">
        <v>19</v>
      </c>
      <c r="AM30" s="2" t="s">
        <v>19</v>
      </c>
      <c r="AN30" s="2" t="s">
        <v>19</v>
      </c>
      <c r="AO30" s="2" t="s">
        <v>19</v>
      </c>
      <c r="AP30" s="2" t="s">
        <v>19</v>
      </c>
      <c r="AQ30" s="2" t="s">
        <v>19</v>
      </c>
      <c r="AR30" s="2" t="s">
        <v>19</v>
      </c>
      <c r="AS30" s="2" t="s">
        <v>19</v>
      </c>
    </row>
    <row r="31" spans="1:45" s="31" customFormat="1" ht="15.75" customHeight="1" x14ac:dyDescent="0.15">
      <c r="A31" s="28" t="s">
        <v>129</v>
      </c>
      <c r="B31" s="29"/>
      <c r="C31" s="32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45" ht="40" customHeight="1" x14ac:dyDescent="0.15">
      <c r="A32" s="1" t="s">
        <v>145</v>
      </c>
      <c r="B32" s="2"/>
      <c r="C32" s="8">
        <v>65000</v>
      </c>
      <c r="D32" s="11" t="s">
        <v>45</v>
      </c>
      <c r="E32" s="9">
        <v>6240</v>
      </c>
      <c r="F32" s="9">
        <v>7800</v>
      </c>
      <c r="G32" s="9">
        <v>10400</v>
      </c>
      <c r="H32" s="9">
        <v>11440</v>
      </c>
      <c r="I32" s="9">
        <v>14560</v>
      </c>
      <c r="J32" s="9">
        <v>14820</v>
      </c>
      <c r="K32" s="9">
        <v>16640</v>
      </c>
      <c r="L32" s="9">
        <v>23400</v>
      </c>
      <c r="M32" s="9">
        <v>21320</v>
      </c>
      <c r="N32" s="9">
        <v>14820</v>
      </c>
      <c r="O32" s="9">
        <v>13000</v>
      </c>
      <c r="P32" s="9">
        <v>10400</v>
      </c>
      <c r="Q32" s="9">
        <v>164840</v>
      </c>
      <c r="R32" s="11" t="s">
        <v>45</v>
      </c>
      <c r="S32" s="9">
        <v>7800</v>
      </c>
      <c r="T32" s="9">
        <v>10400</v>
      </c>
      <c r="U32" s="9">
        <v>14560</v>
      </c>
      <c r="V32" s="9">
        <v>15600</v>
      </c>
      <c r="W32" s="9">
        <v>17680</v>
      </c>
      <c r="X32" s="9">
        <v>19760</v>
      </c>
      <c r="Y32" s="9">
        <v>20800</v>
      </c>
      <c r="Z32" s="9">
        <v>33280</v>
      </c>
      <c r="AA32" s="9">
        <v>29536</v>
      </c>
      <c r="AB32" s="9">
        <v>21840</v>
      </c>
      <c r="AC32" s="9">
        <v>15600</v>
      </c>
      <c r="AD32" s="9">
        <v>12480</v>
      </c>
      <c r="AE32" s="9">
        <v>219336</v>
      </c>
      <c r="AF32" s="11" t="s">
        <v>45</v>
      </c>
      <c r="AG32" s="9">
        <v>8840</v>
      </c>
      <c r="AH32" s="9">
        <v>11960</v>
      </c>
      <c r="AI32" s="9">
        <v>16640</v>
      </c>
      <c r="AJ32" s="9">
        <v>17680</v>
      </c>
      <c r="AK32" s="9">
        <v>20280</v>
      </c>
      <c r="AL32" s="9">
        <v>21840</v>
      </c>
      <c r="AM32" s="9">
        <v>23400</v>
      </c>
      <c r="AN32" s="9">
        <v>36608</v>
      </c>
      <c r="AO32" s="9">
        <v>33280</v>
      </c>
      <c r="AP32" s="9">
        <v>24960</v>
      </c>
      <c r="AQ32" s="9">
        <v>17160</v>
      </c>
      <c r="AR32" s="9">
        <v>14040</v>
      </c>
      <c r="AS32" s="9">
        <v>246688</v>
      </c>
    </row>
    <row r="33" spans="1:45" ht="40" customHeight="1" x14ac:dyDescent="0.15">
      <c r="A33" s="1" t="s">
        <v>146</v>
      </c>
      <c r="B33" s="2" t="s">
        <v>19</v>
      </c>
      <c r="C33" s="8" t="s">
        <v>19</v>
      </c>
      <c r="D33" s="2"/>
      <c r="E33" s="7">
        <v>65</v>
      </c>
      <c r="F33" s="7">
        <v>65</v>
      </c>
      <c r="G33" s="7">
        <v>65</v>
      </c>
      <c r="H33" s="7">
        <v>65</v>
      </c>
      <c r="I33" s="7">
        <v>65</v>
      </c>
      <c r="J33" s="7">
        <v>65</v>
      </c>
      <c r="K33" s="7">
        <v>65</v>
      </c>
      <c r="L33" s="7">
        <v>65</v>
      </c>
      <c r="M33" s="7">
        <v>65</v>
      </c>
      <c r="N33" s="7">
        <v>65</v>
      </c>
      <c r="O33" s="7">
        <v>65</v>
      </c>
      <c r="P33" s="7">
        <v>65</v>
      </c>
      <c r="Q33" s="9">
        <v>65</v>
      </c>
      <c r="R33" s="2"/>
      <c r="S33" s="7">
        <v>65</v>
      </c>
      <c r="T33" s="7">
        <v>65</v>
      </c>
      <c r="U33" s="7">
        <v>65</v>
      </c>
      <c r="V33" s="7">
        <v>65</v>
      </c>
      <c r="W33" s="7">
        <v>65</v>
      </c>
      <c r="X33" s="7">
        <v>65</v>
      </c>
      <c r="Y33" s="7">
        <v>65</v>
      </c>
      <c r="Z33" s="7">
        <v>65</v>
      </c>
      <c r="AA33" s="7">
        <v>65</v>
      </c>
      <c r="AB33" s="7">
        <v>65</v>
      </c>
      <c r="AC33" s="7">
        <v>65</v>
      </c>
      <c r="AD33" s="7">
        <v>65</v>
      </c>
      <c r="AE33" s="9">
        <v>65</v>
      </c>
      <c r="AF33" s="2"/>
      <c r="AG33" s="7">
        <v>65</v>
      </c>
      <c r="AH33" s="7">
        <v>65</v>
      </c>
      <c r="AI33" s="7">
        <v>65</v>
      </c>
      <c r="AJ33" s="7">
        <v>65</v>
      </c>
      <c r="AK33" s="7">
        <v>65</v>
      </c>
      <c r="AL33" s="7">
        <v>65</v>
      </c>
      <c r="AM33" s="7">
        <v>65</v>
      </c>
      <c r="AN33" s="7">
        <v>65</v>
      </c>
      <c r="AO33" s="7">
        <v>65</v>
      </c>
      <c r="AP33" s="7">
        <v>65</v>
      </c>
      <c r="AQ33" s="7">
        <v>65</v>
      </c>
      <c r="AR33" s="7">
        <v>65</v>
      </c>
      <c r="AS33" s="9">
        <v>65</v>
      </c>
    </row>
    <row r="34" spans="1:45" ht="40" customHeight="1" x14ac:dyDescent="0.15">
      <c r="A34" s="1" t="s">
        <v>147</v>
      </c>
      <c r="B34" s="2"/>
      <c r="C34" s="9">
        <v>15000</v>
      </c>
      <c r="D34" s="11" t="s">
        <v>46</v>
      </c>
      <c r="E34" s="9">
        <v>1364</v>
      </c>
      <c r="F34" s="9">
        <v>1636</v>
      </c>
      <c r="G34" s="9">
        <v>1909</v>
      </c>
      <c r="H34" s="9">
        <v>2182</v>
      </c>
      <c r="I34" s="9">
        <v>2455</v>
      </c>
      <c r="J34" s="9">
        <v>2455</v>
      </c>
      <c r="K34" s="9">
        <v>2727</v>
      </c>
      <c r="L34" s="9">
        <v>3000</v>
      </c>
      <c r="M34" s="9">
        <v>3000</v>
      </c>
      <c r="N34" s="9">
        <v>3000</v>
      </c>
      <c r="O34" s="9">
        <v>2455</v>
      </c>
      <c r="P34" s="9">
        <v>3818</v>
      </c>
      <c r="Q34" s="9">
        <v>30000</v>
      </c>
      <c r="R34" s="11" t="s">
        <v>46</v>
      </c>
      <c r="S34" s="9">
        <v>1636</v>
      </c>
      <c r="T34" s="9">
        <v>2182</v>
      </c>
      <c r="U34" s="9">
        <v>2455</v>
      </c>
      <c r="V34" s="9">
        <v>2727</v>
      </c>
      <c r="W34" s="9">
        <v>3000</v>
      </c>
      <c r="X34" s="9">
        <v>3545</v>
      </c>
      <c r="Y34" s="9">
        <v>3545</v>
      </c>
      <c r="Z34" s="9">
        <v>4091</v>
      </c>
      <c r="AA34" s="9">
        <v>4091</v>
      </c>
      <c r="AB34" s="9">
        <v>3545</v>
      </c>
      <c r="AC34" s="9">
        <v>2182</v>
      </c>
      <c r="AD34" s="9">
        <v>4909</v>
      </c>
      <c r="AE34" s="9">
        <v>37909</v>
      </c>
      <c r="AF34" s="11" t="s">
        <v>46</v>
      </c>
      <c r="AG34" s="9">
        <v>2073</v>
      </c>
      <c r="AH34" s="9">
        <v>2673</v>
      </c>
      <c r="AI34" s="9">
        <v>3000</v>
      </c>
      <c r="AJ34" s="9">
        <v>3273</v>
      </c>
      <c r="AK34" s="9">
        <v>3545</v>
      </c>
      <c r="AL34" s="9">
        <v>4091</v>
      </c>
      <c r="AM34" s="9">
        <v>4091</v>
      </c>
      <c r="AN34" s="9">
        <v>4745</v>
      </c>
      <c r="AO34" s="9">
        <v>4745</v>
      </c>
      <c r="AP34" s="9">
        <v>4091</v>
      </c>
      <c r="AQ34" s="9">
        <v>2673</v>
      </c>
      <c r="AR34" s="9">
        <v>5727</v>
      </c>
      <c r="AS34" s="9">
        <v>44727</v>
      </c>
    </row>
    <row r="35" spans="1:45" ht="40" customHeight="1" x14ac:dyDescent="0.15">
      <c r="A35" s="1" t="s">
        <v>148</v>
      </c>
      <c r="B35" s="2" t="s">
        <v>19</v>
      </c>
      <c r="C35" s="8" t="s">
        <v>19</v>
      </c>
      <c r="D35" s="2"/>
      <c r="E35" s="7">
        <v>60</v>
      </c>
      <c r="F35" s="7">
        <v>60</v>
      </c>
      <c r="G35" s="7">
        <v>60</v>
      </c>
      <c r="H35" s="7">
        <v>60</v>
      </c>
      <c r="I35" s="7">
        <v>60</v>
      </c>
      <c r="J35" s="7">
        <v>60</v>
      </c>
      <c r="K35" s="7">
        <v>60</v>
      </c>
      <c r="L35" s="7">
        <v>60</v>
      </c>
      <c r="M35" s="7">
        <v>60</v>
      </c>
      <c r="N35" s="7">
        <v>60</v>
      </c>
      <c r="O35" s="7">
        <v>60</v>
      </c>
      <c r="P35" s="7">
        <v>60</v>
      </c>
      <c r="Q35" s="9">
        <v>60</v>
      </c>
      <c r="R35" s="2"/>
      <c r="S35" s="7">
        <v>60</v>
      </c>
      <c r="T35" s="7">
        <v>60</v>
      </c>
      <c r="U35" s="7">
        <v>60</v>
      </c>
      <c r="V35" s="7">
        <v>60</v>
      </c>
      <c r="W35" s="7">
        <v>60</v>
      </c>
      <c r="X35" s="7">
        <v>60</v>
      </c>
      <c r="Y35" s="7">
        <v>60</v>
      </c>
      <c r="Z35" s="7">
        <v>60</v>
      </c>
      <c r="AA35" s="7">
        <v>60</v>
      </c>
      <c r="AB35" s="7">
        <v>60</v>
      </c>
      <c r="AC35" s="7">
        <v>60</v>
      </c>
      <c r="AD35" s="7">
        <v>60</v>
      </c>
      <c r="AE35" s="9">
        <v>60</v>
      </c>
      <c r="AF35" s="2"/>
      <c r="AG35" s="7">
        <v>60</v>
      </c>
      <c r="AH35" s="7">
        <v>60</v>
      </c>
      <c r="AI35" s="7">
        <v>60</v>
      </c>
      <c r="AJ35" s="7">
        <v>60</v>
      </c>
      <c r="AK35" s="7">
        <v>60</v>
      </c>
      <c r="AL35" s="7">
        <v>60</v>
      </c>
      <c r="AM35" s="7">
        <v>60</v>
      </c>
      <c r="AN35" s="7">
        <v>60</v>
      </c>
      <c r="AO35" s="7">
        <v>60</v>
      </c>
      <c r="AP35" s="7">
        <v>60</v>
      </c>
      <c r="AQ35" s="7">
        <v>60</v>
      </c>
      <c r="AR35" s="7">
        <v>60</v>
      </c>
      <c r="AS35" s="9">
        <v>60</v>
      </c>
    </row>
    <row r="36" spans="1:45" ht="40" customHeight="1" x14ac:dyDescent="0.15">
      <c r="A36" s="1" t="s">
        <v>149</v>
      </c>
      <c r="B36" s="2"/>
      <c r="C36" s="9">
        <v>10000</v>
      </c>
      <c r="D36" s="11" t="s">
        <v>47</v>
      </c>
      <c r="E36" s="9">
        <v>536</v>
      </c>
      <c r="F36" s="9">
        <v>714</v>
      </c>
      <c r="G36" s="9">
        <v>857</v>
      </c>
      <c r="H36" s="9">
        <v>1000</v>
      </c>
      <c r="I36" s="9">
        <v>1429</v>
      </c>
      <c r="J36" s="9">
        <v>1429</v>
      </c>
      <c r="K36" s="9">
        <v>1786</v>
      </c>
      <c r="L36" s="9">
        <v>1786</v>
      </c>
      <c r="M36" s="9">
        <v>1786</v>
      </c>
      <c r="N36" s="9">
        <v>1429</v>
      </c>
      <c r="O36" s="9">
        <v>1786</v>
      </c>
      <c r="P36" s="9">
        <v>2500</v>
      </c>
      <c r="Q36" s="9">
        <v>17036</v>
      </c>
      <c r="R36" s="11" t="s">
        <v>47</v>
      </c>
      <c r="S36" s="9">
        <v>1071</v>
      </c>
      <c r="T36" s="9">
        <v>1429</v>
      </c>
      <c r="U36" s="9">
        <v>1786</v>
      </c>
      <c r="V36" s="9">
        <v>2143</v>
      </c>
      <c r="W36" s="9">
        <v>2143</v>
      </c>
      <c r="X36" s="9">
        <v>2143</v>
      </c>
      <c r="Y36" s="9">
        <v>2143</v>
      </c>
      <c r="Z36" s="9">
        <v>2143</v>
      </c>
      <c r="AA36" s="9">
        <v>2143</v>
      </c>
      <c r="AB36" s="9">
        <v>1429</v>
      </c>
      <c r="AC36" s="9">
        <v>1429</v>
      </c>
      <c r="AD36" s="9">
        <v>3214</v>
      </c>
      <c r="AE36" s="9">
        <v>23214</v>
      </c>
      <c r="AF36" s="11" t="s">
        <v>47</v>
      </c>
      <c r="AG36" s="9">
        <v>1571</v>
      </c>
      <c r="AH36" s="9">
        <v>1929</v>
      </c>
      <c r="AI36" s="9">
        <v>2143</v>
      </c>
      <c r="AJ36" s="9">
        <v>2643</v>
      </c>
      <c r="AK36" s="9">
        <v>2786</v>
      </c>
      <c r="AL36" s="9">
        <v>2786</v>
      </c>
      <c r="AM36" s="9">
        <v>2857</v>
      </c>
      <c r="AN36" s="9">
        <v>2857</v>
      </c>
      <c r="AO36" s="9">
        <v>3000</v>
      </c>
      <c r="AP36" s="9">
        <v>2500</v>
      </c>
      <c r="AQ36" s="9">
        <v>2143</v>
      </c>
      <c r="AR36" s="9">
        <v>3143</v>
      </c>
      <c r="AS36" s="9">
        <v>30357</v>
      </c>
    </row>
    <row r="37" spans="1:45" ht="40" customHeight="1" x14ac:dyDescent="0.15">
      <c r="A37" s="1" t="s">
        <v>150</v>
      </c>
      <c r="B37" s="2" t="s">
        <v>19</v>
      </c>
      <c r="C37" s="8" t="s">
        <v>19</v>
      </c>
      <c r="D37" s="2"/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9">
        <v>10</v>
      </c>
      <c r="R37" s="2"/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7">
        <v>10</v>
      </c>
      <c r="AB37" s="7">
        <v>10</v>
      </c>
      <c r="AC37" s="7">
        <v>10</v>
      </c>
      <c r="AD37" s="7">
        <v>10</v>
      </c>
      <c r="AE37" s="9">
        <v>10</v>
      </c>
      <c r="AF37" s="2"/>
      <c r="AG37" s="7">
        <v>10</v>
      </c>
      <c r="AH37" s="7">
        <v>10</v>
      </c>
      <c r="AI37" s="7">
        <v>10</v>
      </c>
      <c r="AJ37" s="7">
        <v>10</v>
      </c>
      <c r="AK37" s="7">
        <v>10</v>
      </c>
      <c r="AL37" s="7">
        <v>10</v>
      </c>
      <c r="AM37" s="7">
        <v>10</v>
      </c>
      <c r="AN37" s="7">
        <v>10</v>
      </c>
      <c r="AO37" s="7">
        <v>10</v>
      </c>
      <c r="AP37" s="7">
        <v>10</v>
      </c>
      <c r="AQ37" s="7">
        <v>10</v>
      </c>
      <c r="AR37" s="7">
        <v>10</v>
      </c>
      <c r="AS37" s="9">
        <v>10</v>
      </c>
    </row>
    <row r="38" spans="1:45" ht="40" customHeight="1" x14ac:dyDescent="0.15">
      <c r="A38" s="1" t="s">
        <v>48</v>
      </c>
      <c r="B38" s="2" t="s">
        <v>19</v>
      </c>
      <c r="C38" s="8">
        <f>SUM(C32+C34+C36)</f>
        <v>90000</v>
      </c>
      <c r="D38" s="8"/>
      <c r="E38" s="8">
        <f t="shared" ref="E38:Q38" si="3">SUM(E32+E34+E36)</f>
        <v>8140</v>
      </c>
      <c r="F38" s="8">
        <f t="shared" si="3"/>
        <v>10150</v>
      </c>
      <c r="G38" s="8">
        <f t="shared" si="3"/>
        <v>13166</v>
      </c>
      <c r="H38" s="8">
        <f t="shared" si="3"/>
        <v>14622</v>
      </c>
      <c r="I38" s="8">
        <f t="shared" si="3"/>
        <v>18444</v>
      </c>
      <c r="J38" s="8">
        <f t="shared" si="3"/>
        <v>18704</v>
      </c>
      <c r="K38" s="8">
        <f t="shared" si="3"/>
        <v>21153</v>
      </c>
      <c r="L38" s="8">
        <f t="shared" si="3"/>
        <v>28186</v>
      </c>
      <c r="M38" s="8">
        <f t="shared" si="3"/>
        <v>26106</v>
      </c>
      <c r="N38" s="8">
        <f t="shared" si="3"/>
        <v>19249</v>
      </c>
      <c r="O38" s="8">
        <f t="shared" si="3"/>
        <v>17241</v>
      </c>
      <c r="P38" s="8">
        <f t="shared" si="3"/>
        <v>16718</v>
      </c>
      <c r="Q38" s="8">
        <f t="shared" si="3"/>
        <v>211876</v>
      </c>
      <c r="R38" s="8"/>
      <c r="S38" s="8">
        <f t="shared" ref="S38:AE38" si="4">SUM(S32+S34+S36)</f>
        <v>10507</v>
      </c>
      <c r="T38" s="8">
        <f t="shared" si="4"/>
        <v>14011</v>
      </c>
      <c r="U38" s="8">
        <f t="shared" si="4"/>
        <v>18801</v>
      </c>
      <c r="V38" s="8">
        <f t="shared" si="4"/>
        <v>20470</v>
      </c>
      <c r="W38" s="8">
        <f t="shared" si="4"/>
        <v>22823</v>
      </c>
      <c r="X38" s="8">
        <f t="shared" si="4"/>
        <v>25448</v>
      </c>
      <c r="Y38" s="8">
        <f t="shared" si="4"/>
        <v>26488</v>
      </c>
      <c r="Z38" s="8">
        <f t="shared" si="4"/>
        <v>39514</v>
      </c>
      <c r="AA38" s="8">
        <f t="shared" si="4"/>
        <v>35770</v>
      </c>
      <c r="AB38" s="8">
        <f t="shared" si="4"/>
        <v>26814</v>
      </c>
      <c r="AC38" s="8">
        <f t="shared" si="4"/>
        <v>19211</v>
      </c>
      <c r="AD38" s="8">
        <f t="shared" si="4"/>
        <v>20603</v>
      </c>
      <c r="AE38" s="8">
        <f t="shared" si="4"/>
        <v>280459</v>
      </c>
      <c r="AF38" s="8"/>
      <c r="AG38" s="8">
        <f t="shared" ref="AG38:AS38" si="5">SUM(AG32+AG34+AG36)</f>
        <v>12484</v>
      </c>
      <c r="AH38" s="8">
        <f t="shared" si="5"/>
        <v>16562</v>
      </c>
      <c r="AI38" s="8">
        <f t="shared" si="5"/>
        <v>21783</v>
      </c>
      <c r="AJ38" s="8">
        <f t="shared" si="5"/>
        <v>23596</v>
      </c>
      <c r="AK38" s="8">
        <f t="shared" si="5"/>
        <v>26611</v>
      </c>
      <c r="AL38" s="8">
        <f t="shared" si="5"/>
        <v>28717</v>
      </c>
      <c r="AM38" s="8">
        <f t="shared" si="5"/>
        <v>30348</v>
      </c>
      <c r="AN38" s="8">
        <f t="shared" si="5"/>
        <v>44210</v>
      </c>
      <c r="AO38" s="8">
        <f t="shared" si="5"/>
        <v>41025</v>
      </c>
      <c r="AP38" s="8">
        <f t="shared" si="5"/>
        <v>31551</v>
      </c>
      <c r="AQ38" s="8">
        <f t="shared" si="5"/>
        <v>21976</v>
      </c>
      <c r="AR38" s="8">
        <f t="shared" si="5"/>
        <v>22910</v>
      </c>
      <c r="AS38" s="8">
        <f t="shared" si="5"/>
        <v>321772</v>
      </c>
    </row>
    <row r="39" spans="1:45" s="31" customFormat="1" ht="15.75" customHeight="1" x14ac:dyDescent="0.15">
      <c r="A39" s="28" t="s">
        <v>130</v>
      </c>
      <c r="B39" s="29"/>
      <c r="C39" s="32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</row>
    <row r="40" spans="1:45" ht="13" x14ac:dyDescent="0.15">
      <c r="A40" s="4" t="s">
        <v>49</v>
      </c>
      <c r="B40" s="5"/>
      <c r="C40" s="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spans="1:45" ht="40" customHeight="1" x14ac:dyDescent="0.15">
      <c r="A41" s="7" t="s">
        <v>25</v>
      </c>
      <c r="B41" s="2"/>
      <c r="C41" s="9">
        <v>5000</v>
      </c>
      <c r="D41" s="11" t="s">
        <v>50</v>
      </c>
      <c r="E41" s="9">
        <v>500</v>
      </c>
      <c r="F41" s="9">
        <v>750</v>
      </c>
      <c r="G41" s="9">
        <v>1000</v>
      </c>
      <c r="H41" s="9">
        <v>1000</v>
      </c>
      <c r="I41" s="9">
        <v>1500</v>
      </c>
      <c r="J41" s="9">
        <v>1500</v>
      </c>
      <c r="K41" s="9">
        <v>1750</v>
      </c>
      <c r="L41" s="9">
        <v>1500</v>
      </c>
      <c r="M41" s="9">
        <v>1500</v>
      </c>
      <c r="N41" s="9">
        <v>500</v>
      </c>
      <c r="O41" s="9">
        <v>500</v>
      </c>
      <c r="P41" s="9">
        <v>500</v>
      </c>
      <c r="Q41" s="9">
        <v>12500</v>
      </c>
      <c r="R41" s="11" t="s">
        <v>51</v>
      </c>
      <c r="S41" s="9">
        <v>500</v>
      </c>
      <c r="T41" s="9">
        <v>750</v>
      </c>
      <c r="U41" s="9">
        <v>1250</v>
      </c>
      <c r="V41" s="9">
        <v>1250</v>
      </c>
      <c r="W41" s="9">
        <v>1500</v>
      </c>
      <c r="X41" s="9">
        <v>1500</v>
      </c>
      <c r="Y41" s="9">
        <v>2500</v>
      </c>
      <c r="Z41" s="9">
        <v>2000</v>
      </c>
      <c r="AA41" s="9">
        <v>2500</v>
      </c>
      <c r="AB41" s="9">
        <v>500</v>
      </c>
      <c r="AC41" s="9">
        <v>500</v>
      </c>
      <c r="AD41" s="9">
        <v>500</v>
      </c>
      <c r="AE41" s="9">
        <v>15250</v>
      </c>
      <c r="AF41" s="11" t="s">
        <v>51</v>
      </c>
      <c r="AG41" s="9">
        <v>500</v>
      </c>
      <c r="AH41" s="9">
        <v>750</v>
      </c>
      <c r="AI41" s="9">
        <v>1250</v>
      </c>
      <c r="AJ41" s="9">
        <v>1000</v>
      </c>
      <c r="AK41" s="9">
        <v>1500</v>
      </c>
      <c r="AL41" s="9">
        <v>1500</v>
      </c>
      <c r="AM41" s="9">
        <v>2500</v>
      </c>
      <c r="AN41" s="9">
        <v>2000</v>
      </c>
      <c r="AO41" s="9">
        <v>2500</v>
      </c>
      <c r="AP41" s="9">
        <v>500</v>
      </c>
      <c r="AQ41" s="9">
        <v>500</v>
      </c>
      <c r="AR41" s="9">
        <v>500</v>
      </c>
      <c r="AS41" s="9">
        <v>15000</v>
      </c>
    </row>
    <row r="42" spans="1:45" ht="40" customHeight="1" x14ac:dyDescent="0.15">
      <c r="A42" s="7" t="s">
        <v>52</v>
      </c>
      <c r="B42" s="2"/>
      <c r="C42" s="8"/>
      <c r="D42" s="11" t="s">
        <v>53</v>
      </c>
      <c r="E42" s="9">
        <v>700</v>
      </c>
      <c r="F42" s="9">
        <v>700</v>
      </c>
      <c r="G42" s="9">
        <v>700</v>
      </c>
      <c r="H42" s="9">
        <v>700</v>
      </c>
      <c r="I42" s="9">
        <v>700</v>
      </c>
      <c r="J42" s="9">
        <v>700</v>
      </c>
      <c r="K42" s="9">
        <v>700</v>
      </c>
      <c r="L42" s="9">
        <v>700</v>
      </c>
      <c r="M42" s="9">
        <v>700</v>
      </c>
      <c r="N42" s="9">
        <v>700</v>
      </c>
      <c r="O42" s="9">
        <v>700</v>
      </c>
      <c r="P42" s="9">
        <v>700</v>
      </c>
      <c r="Q42" s="9">
        <v>8400</v>
      </c>
      <c r="R42" s="11" t="s">
        <v>54</v>
      </c>
      <c r="S42" s="9">
        <v>750</v>
      </c>
      <c r="T42" s="9">
        <v>750</v>
      </c>
      <c r="U42" s="9">
        <v>750</v>
      </c>
      <c r="V42" s="9">
        <v>750</v>
      </c>
      <c r="W42" s="9">
        <v>750</v>
      </c>
      <c r="X42" s="9">
        <v>750</v>
      </c>
      <c r="Y42" s="9">
        <v>750</v>
      </c>
      <c r="Z42" s="9">
        <v>750</v>
      </c>
      <c r="AA42" s="9">
        <v>750</v>
      </c>
      <c r="AB42" s="9">
        <v>750</v>
      </c>
      <c r="AC42" s="9">
        <v>750</v>
      </c>
      <c r="AD42" s="9">
        <v>750</v>
      </c>
      <c r="AE42" s="9">
        <v>9000</v>
      </c>
      <c r="AF42" s="11" t="s">
        <v>54</v>
      </c>
      <c r="AG42" s="9">
        <v>800</v>
      </c>
      <c r="AH42" s="9">
        <v>800</v>
      </c>
      <c r="AI42" s="9">
        <v>800</v>
      </c>
      <c r="AJ42" s="9">
        <v>800</v>
      </c>
      <c r="AK42" s="9">
        <v>800</v>
      </c>
      <c r="AL42" s="9">
        <v>800</v>
      </c>
      <c r="AM42" s="9">
        <v>800</v>
      </c>
      <c r="AN42" s="9">
        <v>800</v>
      </c>
      <c r="AO42" s="9">
        <v>800</v>
      </c>
      <c r="AP42" s="9">
        <v>800</v>
      </c>
      <c r="AQ42" s="9">
        <v>800</v>
      </c>
      <c r="AR42" s="9">
        <v>800</v>
      </c>
      <c r="AS42" s="9">
        <v>9600</v>
      </c>
    </row>
    <row r="43" spans="1:45" ht="40" customHeight="1" x14ac:dyDescent="0.15">
      <c r="A43" s="7" t="s">
        <v>26</v>
      </c>
      <c r="B43" s="2"/>
      <c r="C43" s="8">
        <v>1500</v>
      </c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9" t="s">
        <v>55</v>
      </c>
      <c r="R43" s="1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9" t="s">
        <v>55</v>
      </c>
      <c r="AF43" s="11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9" t="s">
        <v>55</v>
      </c>
    </row>
    <row r="44" spans="1:45" ht="40" customHeight="1" x14ac:dyDescent="0.15">
      <c r="A44" s="7" t="s">
        <v>27</v>
      </c>
      <c r="B44" s="2"/>
      <c r="C44" s="8">
        <v>1500</v>
      </c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9" t="s">
        <v>55</v>
      </c>
      <c r="R44" s="11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9" t="s">
        <v>55</v>
      </c>
      <c r="AF44" s="11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9" t="s">
        <v>55</v>
      </c>
    </row>
    <row r="45" spans="1:45" ht="40" customHeight="1" x14ac:dyDescent="0.15">
      <c r="A45" s="7" t="s">
        <v>56</v>
      </c>
      <c r="B45" s="2"/>
      <c r="C45" s="8"/>
      <c r="D45" s="11" t="s">
        <v>57</v>
      </c>
      <c r="E45" s="9">
        <v>366</v>
      </c>
      <c r="F45" s="9">
        <v>456</v>
      </c>
      <c r="G45" s="9">
        <v>593</v>
      </c>
      <c r="H45" s="9">
        <v>658</v>
      </c>
      <c r="I45" s="9">
        <v>828</v>
      </c>
      <c r="J45" s="9">
        <v>840</v>
      </c>
      <c r="K45" s="9">
        <v>948</v>
      </c>
      <c r="L45" s="9">
        <v>1272</v>
      </c>
      <c r="M45" s="9">
        <v>1176</v>
      </c>
      <c r="N45" s="9">
        <v>864</v>
      </c>
      <c r="O45" s="9">
        <v>768</v>
      </c>
      <c r="P45" s="9">
        <v>732</v>
      </c>
      <c r="Q45" s="9">
        <v>9500</v>
      </c>
      <c r="R45" s="11" t="s">
        <v>57</v>
      </c>
      <c r="S45" s="9">
        <v>468</v>
      </c>
      <c r="T45" s="9">
        <v>624</v>
      </c>
      <c r="U45" s="9">
        <v>840</v>
      </c>
      <c r="V45" s="9">
        <v>912</v>
      </c>
      <c r="W45" s="9">
        <v>1020</v>
      </c>
      <c r="X45" s="9">
        <v>1140</v>
      </c>
      <c r="Y45" s="9">
        <v>1188</v>
      </c>
      <c r="Z45" s="9">
        <v>1788</v>
      </c>
      <c r="AA45" s="9">
        <v>1615</v>
      </c>
      <c r="AB45" s="9">
        <v>1212</v>
      </c>
      <c r="AC45" s="9">
        <v>864</v>
      </c>
      <c r="AD45" s="9">
        <v>900</v>
      </c>
      <c r="AE45" s="9">
        <v>12571</v>
      </c>
      <c r="AF45" s="11" t="s">
        <v>57</v>
      </c>
      <c r="AG45" s="9">
        <v>552</v>
      </c>
      <c r="AH45" s="9">
        <v>734</v>
      </c>
      <c r="AI45" s="9">
        <v>972</v>
      </c>
      <c r="AJ45" s="9">
        <v>1049</v>
      </c>
      <c r="AK45" s="9">
        <v>1186</v>
      </c>
      <c r="AL45" s="9">
        <v>1282</v>
      </c>
      <c r="AM45" s="9">
        <v>1356</v>
      </c>
      <c r="AN45" s="9">
        <v>1994</v>
      </c>
      <c r="AO45" s="9">
        <v>1846</v>
      </c>
      <c r="AP45" s="9">
        <v>1416</v>
      </c>
      <c r="AQ45" s="9">
        <v>982</v>
      </c>
      <c r="AR45" s="9">
        <v>1006</v>
      </c>
      <c r="AS45" s="9">
        <v>14374</v>
      </c>
    </row>
    <row r="46" spans="1:45" ht="13" x14ac:dyDescent="0.15">
      <c r="A46" s="4" t="s">
        <v>58</v>
      </c>
      <c r="B46" s="5"/>
      <c r="C46" s="6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  <c r="R46" s="12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5"/>
      <c r="AF46" s="12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</row>
    <row r="47" spans="1:45" ht="40" customHeight="1" x14ac:dyDescent="0.15">
      <c r="A47" s="7" t="s">
        <v>59</v>
      </c>
      <c r="B47" s="2"/>
      <c r="C47" s="8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9" t="s">
        <v>55</v>
      </c>
      <c r="R47" s="11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9" t="s">
        <v>55</v>
      </c>
      <c r="AF47" s="11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9" t="s">
        <v>55</v>
      </c>
    </row>
    <row r="48" spans="1:45" ht="40" customHeight="1" x14ac:dyDescent="0.15">
      <c r="A48" s="7" t="s">
        <v>60</v>
      </c>
      <c r="B48" s="2"/>
      <c r="C48" s="8"/>
      <c r="D48" s="11" t="s">
        <v>61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9" t="s">
        <v>55</v>
      </c>
      <c r="R48" s="11" t="s">
        <v>61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9" t="s">
        <v>55</v>
      </c>
      <c r="AF48" s="11" t="s">
        <v>61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9" t="s">
        <v>55</v>
      </c>
    </row>
    <row r="49" spans="1:45" ht="40" customHeight="1" x14ac:dyDescent="0.15">
      <c r="A49" s="7" t="s">
        <v>62</v>
      </c>
      <c r="B49" s="2"/>
      <c r="C49" s="8"/>
      <c r="D49" s="11" t="s">
        <v>63</v>
      </c>
      <c r="E49" s="9">
        <v>1050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9">
        <v>1050</v>
      </c>
      <c r="R49" s="11" t="s">
        <v>63</v>
      </c>
      <c r="S49" s="9">
        <v>1050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9">
        <v>1050</v>
      </c>
      <c r="AF49" s="11" t="s">
        <v>63</v>
      </c>
      <c r="AG49" s="9">
        <v>1050</v>
      </c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9">
        <v>1050</v>
      </c>
    </row>
    <row r="50" spans="1:45" ht="40" customHeight="1" x14ac:dyDescent="0.15">
      <c r="A50" s="7" t="s">
        <v>28</v>
      </c>
      <c r="B50" s="2" t="s">
        <v>29</v>
      </c>
      <c r="C50" s="8">
        <v>800</v>
      </c>
      <c r="D50" s="11" t="s">
        <v>64</v>
      </c>
      <c r="E50" s="13"/>
      <c r="F50" s="13"/>
      <c r="G50" s="13"/>
      <c r="H50" s="13"/>
      <c r="I50" s="13"/>
      <c r="J50" s="9">
        <v>800</v>
      </c>
      <c r="K50" s="13"/>
      <c r="L50" s="13"/>
      <c r="M50" s="13"/>
      <c r="N50" s="13"/>
      <c r="O50" s="13"/>
      <c r="P50" s="9">
        <v>800</v>
      </c>
      <c r="Q50" s="9">
        <v>1600</v>
      </c>
      <c r="R50" s="11" t="s">
        <v>64</v>
      </c>
      <c r="S50" s="13"/>
      <c r="T50" s="13"/>
      <c r="U50" s="13"/>
      <c r="V50" s="13"/>
      <c r="W50" s="13"/>
      <c r="X50" s="9">
        <v>800</v>
      </c>
      <c r="Y50" s="13"/>
      <c r="Z50" s="13"/>
      <c r="AA50" s="13"/>
      <c r="AB50" s="13"/>
      <c r="AC50" s="13"/>
      <c r="AD50" s="9">
        <v>800</v>
      </c>
      <c r="AE50" s="9">
        <v>1600</v>
      </c>
      <c r="AF50" s="11" t="s">
        <v>64</v>
      </c>
      <c r="AG50" s="13"/>
      <c r="AH50" s="13"/>
      <c r="AI50" s="13"/>
      <c r="AJ50" s="13"/>
      <c r="AK50" s="13"/>
      <c r="AL50" s="9">
        <v>900</v>
      </c>
      <c r="AM50" s="13"/>
      <c r="AN50" s="13"/>
      <c r="AO50" s="13"/>
      <c r="AP50" s="13"/>
      <c r="AQ50" s="13"/>
      <c r="AR50" s="9">
        <v>900</v>
      </c>
      <c r="AS50" s="9">
        <v>1800</v>
      </c>
    </row>
    <row r="51" spans="1:45" ht="40" customHeight="1" x14ac:dyDescent="0.15">
      <c r="A51" s="7" t="s">
        <v>65</v>
      </c>
      <c r="B51" s="2"/>
      <c r="C51" s="8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9" t="s">
        <v>55</v>
      </c>
      <c r="R51" s="11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9" t="s">
        <v>55</v>
      </c>
      <c r="AF51" s="11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9" t="s">
        <v>55</v>
      </c>
    </row>
    <row r="52" spans="1:45" ht="40" customHeight="1" x14ac:dyDescent="0.15">
      <c r="A52" s="7" t="s">
        <v>30</v>
      </c>
      <c r="B52" s="2"/>
      <c r="C52" s="8">
        <v>4500</v>
      </c>
      <c r="D52" s="11" t="s">
        <v>66</v>
      </c>
      <c r="E52" s="9">
        <v>4500</v>
      </c>
      <c r="F52" s="9">
        <v>4500</v>
      </c>
      <c r="G52" s="9">
        <v>4500</v>
      </c>
      <c r="H52" s="9">
        <v>4500</v>
      </c>
      <c r="I52" s="9">
        <v>4500</v>
      </c>
      <c r="J52" s="9">
        <v>4500</v>
      </c>
      <c r="K52" s="9">
        <v>4500</v>
      </c>
      <c r="L52" s="9">
        <v>4500</v>
      </c>
      <c r="M52" s="9">
        <v>4500</v>
      </c>
      <c r="N52" s="9">
        <v>4500</v>
      </c>
      <c r="O52" s="9">
        <v>4500</v>
      </c>
      <c r="P52" s="9">
        <v>4500</v>
      </c>
      <c r="Q52" s="9">
        <v>54000</v>
      </c>
      <c r="R52" s="11" t="s">
        <v>67</v>
      </c>
      <c r="S52" s="9">
        <v>4750</v>
      </c>
      <c r="T52" s="9">
        <v>4750</v>
      </c>
      <c r="U52" s="9">
        <v>4750</v>
      </c>
      <c r="V52" s="9">
        <v>4750</v>
      </c>
      <c r="W52" s="9">
        <v>4750</v>
      </c>
      <c r="X52" s="9">
        <v>4750</v>
      </c>
      <c r="Y52" s="9">
        <v>4750</v>
      </c>
      <c r="Z52" s="9">
        <v>4750</v>
      </c>
      <c r="AA52" s="9">
        <v>4750</v>
      </c>
      <c r="AB52" s="9">
        <v>4750</v>
      </c>
      <c r="AC52" s="9">
        <v>4750</v>
      </c>
      <c r="AD52" s="9">
        <v>4750</v>
      </c>
      <c r="AE52" s="9">
        <v>57000</v>
      </c>
      <c r="AF52" s="11" t="s">
        <v>67</v>
      </c>
      <c r="AG52" s="9">
        <v>5000</v>
      </c>
      <c r="AH52" s="9">
        <v>5000</v>
      </c>
      <c r="AI52" s="9">
        <v>5000</v>
      </c>
      <c r="AJ52" s="9">
        <v>5000</v>
      </c>
      <c r="AK52" s="9">
        <v>5000</v>
      </c>
      <c r="AL52" s="9">
        <v>5000</v>
      </c>
      <c r="AM52" s="9">
        <v>5000</v>
      </c>
      <c r="AN52" s="9">
        <v>5000</v>
      </c>
      <c r="AO52" s="9">
        <v>5000</v>
      </c>
      <c r="AP52" s="9">
        <v>5000</v>
      </c>
      <c r="AQ52" s="9">
        <v>5000</v>
      </c>
      <c r="AR52" s="9">
        <v>5000</v>
      </c>
      <c r="AS52" s="9">
        <v>60000</v>
      </c>
    </row>
    <row r="53" spans="1:45" ht="40" customHeight="1" x14ac:dyDescent="0.15">
      <c r="A53" s="7" t="s">
        <v>68</v>
      </c>
      <c r="B53" s="2"/>
      <c r="C53" s="8"/>
      <c r="D53" s="11" t="s">
        <v>69</v>
      </c>
      <c r="E53" s="13"/>
      <c r="F53" s="13"/>
      <c r="G53" s="9">
        <v>200</v>
      </c>
      <c r="H53" s="13"/>
      <c r="I53" s="13"/>
      <c r="J53" s="9">
        <v>200</v>
      </c>
      <c r="K53" s="13"/>
      <c r="L53" s="13"/>
      <c r="M53" s="9">
        <v>200</v>
      </c>
      <c r="N53" s="13"/>
      <c r="O53" s="13"/>
      <c r="P53" s="9">
        <v>200</v>
      </c>
      <c r="Q53" s="9">
        <v>800</v>
      </c>
      <c r="R53" s="11" t="s">
        <v>69</v>
      </c>
      <c r="S53" s="13"/>
      <c r="T53" s="13"/>
      <c r="U53" s="9">
        <v>200</v>
      </c>
      <c r="V53" s="13"/>
      <c r="W53" s="13"/>
      <c r="X53" s="9">
        <v>200</v>
      </c>
      <c r="Y53" s="13"/>
      <c r="Z53" s="13"/>
      <c r="AA53" s="9">
        <v>200</v>
      </c>
      <c r="AB53" s="13"/>
      <c r="AC53" s="13"/>
      <c r="AD53" s="9">
        <v>200</v>
      </c>
      <c r="AE53" s="9">
        <v>800</v>
      </c>
      <c r="AF53" s="11" t="s">
        <v>69</v>
      </c>
      <c r="AG53" s="13"/>
      <c r="AH53" s="13"/>
      <c r="AI53" s="9">
        <v>200</v>
      </c>
      <c r="AJ53" s="13"/>
      <c r="AK53" s="13"/>
      <c r="AL53" s="9">
        <v>200</v>
      </c>
      <c r="AM53" s="13"/>
      <c r="AN53" s="13"/>
      <c r="AO53" s="9">
        <v>200</v>
      </c>
      <c r="AP53" s="13"/>
      <c r="AQ53" s="13"/>
      <c r="AR53" s="9">
        <v>200</v>
      </c>
      <c r="AS53" s="9">
        <v>800</v>
      </c>
    </row>
    <row r="54" spans="1:45" ht="40" customHeight="1" x14ac:dyDescent="0.15">
      <c r="A54" s="7" t="s">
        <v>70</v>
      </c>
      <c r="B54" s="2"/>
      <c r="C54" s="8"/>
      <c r="D54" s="11" t="s">
        <v>71</v>
      </c>
      <c r="E54" s="9">
        <v>200</v>
      </c>
      <c r="F54" s="9">
        <v>200</v>
      </c>
      <c r="G54" s="9">
        <v>200</v>
      </c>
      <c r="H54" s="9">
        <v>200</v>
      </c>
      <c r="I54" s="9">
        <v>200</v>
      </c>
      <c r="J54" s="9">
        <v>200</v>
      </c>
      <c r="K54" s="9">
        <v>200</v>
      </c>
      <c r="L54" s="9">
        <v>200</v>
      </c>
      <c r="M54" s="9">
        <v>200</v>
      </c>
      <c r="N54" s="9">
        <v>200</v>
      </c>
      <c r="O54" s="9">
        <v>200</v>
      </c>
      <c r="P54" s="9">
        <v>200</v>
      </c>
      <c r="Q54" s="9">
        <v>2400</v>
      </c>
      <c r="R54" s="11" t="s">
        <v>71</v>
      </c>
      <c r="S54" s="9">
        <v>200</v>
      </c>
      <c r="T54" s="9">
        <v>200</v>
      </c>
      <c r="U54" s="9">
        <v>200</v>
      </c>
      <c r="V54" s="9">
        <v>200</v>
      </c>
      <c r="W54" s="9">
        <v>200</v>
      </c>
      <c r="X54" s="9">
        <v>200</v>
      </c>
      <c r="Y54" s="9">
        <v>200</v>
      </c>
      <c r="Z54" s="9">
        <v>200</v>
      </c>
      <c r="AA54" s="9">
        <v>200</v>
      </c>
      <c r="AB54" s="9">
        <v>200</v>
      </c>
      <c r="AC54" s="9">
        <v>200</v>
      </c>
      <c r="AD54" s="9">
        <v>200</v>
      </c>
      <c r="AE54" s="9">
        <v>2400</v>
      </c>
      <c r="AF54" s="11" t="s">
        <v>71</v>
      </c>
      <c r="AG54" s="9">
        <v>225</v>
      </c>
      <c r="AH54" s="9">
        <v>225</v>
      </c>
      <c r="AI54" s="9">
        <v>225</v>
      </c>
      <c r="AJ54" s="9">
        <v>225</v>
      </c>
      <c r="AK54" s="9">
        <v>225</v>
      </c>
      <c r="AL54" s="9">
        <v>225</v>
      </c>
      <c r="AM54" s="9">
        <v>225</v>
      </c>
      <c r="AN54" s="9">
        <v>225</v>
      </c>
      <c r="AO54" s="9">
        <v>225</v>
      </c>
      <c r="AP54" s="9">
        <v>225</v>
      </c>
      <c r="AQ54" s="9">
        <v>225</v>
      </c>
      <c r="AR54" s="9">
        <v>225</v>
      </c>
      <c r="AS54" s="9">
        <v>2700</v>
      </c>
    </row>
    <row r="55" spans="1:45" ht="40" customHeight="1" x14ac:dyDescent="0.15">
      <c r="A55" s="7" t="s">
        <v>72</v>
      </c>
      <c r="B55" s="2"/>
      <c r="C55" s="8"/>
      <c r="D55" s="11" t="s">
        <v>73</v>
      </c>
      <c r="E55" s="9">
        <v>450</v>
      </c>
      <c r="F55" s="9">
        <v>450</v>
      </c>
      <c r="G55" s="9">
        <v>450</v>
      </c>
      <c r="H55" s="9">
        <v>450</v>
      </c>
      <c r="I55" s="9">
        <v>450</v>
      </c>
      <c r="J55" s="9">
        <v>450</v>
      </c>
      <c r="K55" s="9">
        <v>450</v>
      </c>
      <c r="L55" s="9">
        <v>450</v>
      </c>
      <c r="M55" s="9">
        <v>450</v>
      </c>
      <c r="N55" s="9">
        <v>450</v>
      </c>
      <c r="O55" s="9">
        <v>450</v>
      </c>
      <c r="P55" s="9">
        <v>450</v>
      </c>
      <c r="Q55" s="9">
        <v>5400</v>
      </c>
      <c r="R55" s="11" t="s">
        <v>74</v>
      </c>
      <c r="S55" s="9">
        <v>500</v>
      </c>
      <c r="T55" s="9">
        <v>500</v>
      </c>
      <c r="U55" s="9">
        <v>500</v>
      </c>
      <c r="V55" s="9">
        <v>500</v>
      </c>
      <c r="W55" s="9">
        <v>500</v>
      </c>
      <c r="X55" s="9">
        <v>500</v>
      </c>
      <c r="Y55" s="9">
        <v>500</v>
      </c>
      <c r="Z55" s="9">
        <v>500</v>
      </c>
      <c r="AA55" s="9">
        <v>500</v>
      </c>
      <c r="AB55" s="9">
        <v>500</v>
      </c>
      <c r="AC55" s="9">
        <v>500</v>
      </c>
      <c r="AD55" s="9">
        <v>500</v>
      </c>
      <c r="AE55" s="9">
        <v>6000</v>
      </c>
      <c r="AF55" s="11" t="s">
        <v>74</v>
      </c>
      <c r="AG55" s="9">
        <v>550</v>
      </c>
      <c r="AH55" s="9">
        <v>550</v>
      </c>
      <c r="AI55" s="9">
        <v>550</v>
      </c>
      <c r="AJ55" s="9">
        <v>550</v>
      </c>
      <c r="AK55" s="9">
        <v>550</v>
      </c>
      <c r="AL55" s="9">
        <v>550</v>
      </c>
      <c r="AM55" s="9">
        <v>550</v>
      </c>
      <c r="AN55" s="9">
        <v>550</v>
      </c>
      <c r="AO55" s="9">
        <v>550</v>
      </c>
      <c r="AP55" s="9">
        <v>550</v>
      </c>
      <c r="AQ55" s="9">
        <v>550</v>
      </c>
      <c r="AR55" s="9">
        <v>550</v>
      </c>
      <c r="AS55" s="9">
        <v>6600</v>
      </c>
    </row>
    <row r="56" spans="1:45" ht="40" customHeight="1" x14ac:dyDescent="0.15">
      <c r="A56" s="7" t="s">
        <v>75</v>
      </c>
      <c r="B56" s="2"/>
      <c r="C56" s="8"/>
      <c r="D56" s="11" t="s">
        <v>76</v>
      </c>
      <c r="E56" s="9">
        <v>65</v>
      </c>
      <c r="F56" s="9">
        <v>65</v>
      </c>
      <c r="G56" s="9">
        <v>65</v>
      </c>
      <c r="H56" s="9">
        <v>65</v>
      </c>
      <c r="I56" s="9">
        <v>65</v>
      </c>
      <c r="J56" s="9">
        <v>65</v>
      </c>
      <c r="K56" s="9">
        <v>65</v>
      </c>
      <c r="L56" s="9">
        <v>65</v>
      </c>
      <c r="M56" s="9">
        <v>65</v>
      </c>
      <c r="N56" s="9">
        <v>65</v>
      </c>
      <c r="O56" s="9">
        <v>65</v>
      </c>
      <c r="P56" s="9">
        <v>65</v>
      </c>
      <c r="Q56" s="9">
        <v>780</v>
      </c>
      <c r="R56" s="11" t="s">
        <v>77</v>
      </c>
      <c r="S56" s="9">
        <v>475</v>
      </c>
      <c r="T56" s="9">
        <v>475</v>
      </c>
      <c r="U56" s="9">
        <v>475</v>
      </c>
      <c r="V56" s="9">
        <v>475</v>
      </c>
      <c r="W56" s="9">
        <v>475</v>
      </c>
      <c r="X56" s="9">
        <v>475</v>
      </c>
      <c r="Y56" s="9">
        <v>475</v>
      </c>
      <c r="Z56" s="9">
        <v>475</v>
      </c>
      <c r="AA56" s="9">
        <v>475</v>
      </c>
      <c r="AB56" s="9">
        <v>475</v>
      </c>
      <c r="AC56" s="9">
        <v>475</v>
      </c>
      <c r="AD56" s="9">
        <v>475</v>
      </c>
      <c r="AE56" s="9">
        <v>5700</v>
      </c>
      <c r="AF56" s="11" t="s">
        <v>77</v>
      </c>
      <c r="AG56" s="9">
        <v>475</v>
      </c>
      <c r="AH56" s="9">
        <v>475</v>
      </c>
      <c r="AI56" s="9">
        <v>475</v>
      </c>
      <c r="AJ56" s="9">
        <v>475</v>
      </c>
      <c r="AK56" s="9">
        <v>475</v>
      </c>
      <c r="AL56" s="9">
        <v>475</v>
      </c>
      <c r="AM56" s="9">
        <v>475</v>
      </c>
      <c r="AN56" s="9">
        <v>475</v>
      </c>
      <c r="AO56" s="9">
        <v>475</v>
      </c>
      <c r="AP56" s="9">
        <v>475</v>
      </c>
      <c r="AQ56" s="9">
        <v>475</v>
      </c>
      <c r="AR56" s="9">
        <v>475</v>
      </c>
      <c r="AS56" s="9">
        <v>5700</v>
      </c>
    </row>
    <row r="57" spans="1:45" ht="40" customHeight="1" x14ac:dyDescent="0.15">
      <c r="A57" s="7" t="s">
        <v>78</v>
      </c>
      <c r="B57" s="2"/>
      <c r="C57" s="8"/>
      <c r="D57" s="11" t="s">
        <v>79</v>
      </c>
      <c r="E57" s="9">
        <v>50</v>
      </c>
      <c r="F57" s="9">
        <v>50</v>
      </c>
      <c r="G57" s="9">
        <v>50</v>
      </c>
      <c r="H57" s="9">
        <v>50</v>
      </c>
      <c r="I57" s="9">
        <v>50</v>
      </c>
      <c r="J57" s="9">
        <v>50</v>
      </c>
      <c r="K57" s="9">
        <v>50</v>
      </c>
      <c r="L57" s="9">
        <v>50</v>
      </c>
      <c r="M57" s="9">
        <v>50</v>
      </c>
      <c r="N57" s="9">
        <v>50</v>
      </c>
      <c r="O57" s="9">
        <v>50</v>
      </c>
      <c r="P57" s="9">
        <v>50</v>
      </c>
      <c r="Q57" s="9">
        <v>600</v>
      </c>
      <c r="R57" s="11" t="s">
        <v>79</v>
      </c>
      <c r="S57" s="9">
        <v>50</v>
      </c>
      <c r="T57" s="9">
        <v>50</v>
      </c>
      <c r="U57" s="9">
        <v>50</v>
      </c>
      <c r="V57" s="9">
        <v>50</v>
      </c>
      <c r="W57" s="9">
        <v>50</v>
      </c>
      <c r="X57" s="9">
        <v>50</v>
      </c>
      <c r="Y57" s="9">
        <v>50</v>
      </c>
      <c r="Z57" s="9">
        <v>50</v>
      </c>
      <c r="AA57" s="9">
        <v>50</v>
      </c>
      <c r="AB57" s="9">
        <v>50</v>
      </c>
      <c r="AC57" s="9">
        <v>50</v>
      </c>
      <c r="AD57" s="9">
        <v>50</v>
      </c>
      <c r="AE57" s="9">
        <v>600</v>
      </c>
      <c r="AF57" s="11" t="s">
        <v>79</v>
      </c>
      <c r="AG57" s="9">
        <v>50</v>
      </c>
      <c r="AH57" s="9">
        <v>50</v>
      </c>
      <c r="AI57" s="9">
        <v>50</v>
      </c>
      <c r="AJ57" s="9">
        <v>50</v>
      </c>
      <c r="AK57" s="9">
        <v>50</v>
      </c>
      <c r="AL57" s="9">
        <v>50</v>
      </c>
      <c r="AM57" s="9">
        <v>50</v>
      </c>
      <c r="AN57" s="9">
        <v>50</v>
      </c>
      <c r="AO57" s="9">
        <v>50</v>
      </c>
      <c r="AP57" s="9">
        <v>50</v>
      </c>
      <c r="AQ57" s="9">
        <v>50</v>
      </c>
      <c r="AR57" s="9">
        <v>50</v>
      </c>
      <c r="AS57" s="9">
        <v>600</v>
      </c>
    </row>
    <row r="58" spans="1:45" ht="40" customHeight="1" x14ac:dyDescent="0.15">
      <c r="A58" s="7" t="s">
        <v>31</v>
      </c>
      <c r="B58" s="2"/>
      <c r="C58" s="8">
        <v>500</v>
      </c>
      <c r="D58" s="11" t="s">
        <v>80</v>
      </c>
      <c r="E58" s="13"/>
      <c r="F58" s="13"/>
      <c r="G58" s="9">
        <v>100</v>
      </c>
      <c r="H58" s="13"/>
      <c r="I58" s="13"/>
      <c r="J58" s="9">
        <v>100</v>
      </c>
      <c r="K58" s="13"/>
      <c r="L58" s="13"/>
      <c r="M58" s="9">
        <v>100</v>
      </c>
      <c r="N58" s="13"/>
      <c r="O58" s="13"/>
      <c r="P58" s="9">
        <v>100</v>
      </c>
      <c r="Q58" s="9">
        <v>400</v>
      </c>
      <c r="R58" s="11" t="s">
        <v>80</v>
      </c>
      <c r="S58" s="13"/>
      <c r="T58" s="13"/>
      <c r="U58" s="9">
        <v>100</v>
      </c>
      <c r="V58" s="13"/>
      <c r="W58" s="13"/>
      <c r="X58" s="9">
        <v>100</v>
      </c>
      <c r="Y58" s="13"/>
      <c r="Z58" s="13"/>
      <c r="AA58" s="9">
        <v>100</v>
      </c>
      <c r="AB58" s="13"/>
      <c r="AC58" s="13"/>
      <c r="AD58" s="9">
        <v>100</v>
      </c>
      <c r="AE58" s="9">
        <v>400</v>
      </c>
      <c r="AF58" s="11" t="s">
        <v>80</v>
      </c>
      <c r="AG58" s="13"/>
      <c r="AH58" s="13"/>
      <c r="AI58" s="9">
        <v>100</v>
      </c>
      <c r="AJ58" s="13"/>
      <c r="AK58" s="13"/>
      <c r="AL58" s="9">
        <v>100</v>
      </c>
      <c r="AM58" s="13"/>
      <c r="AN58" s="13"/>
      <c r="AO58" s="9">
        <v>100</v>
      </c>
      <c r="AP58" s="13"/>
      <c r="AQ58" s="13"/>
      <c r="AR58" s="9">
        <v>100</v>
      </c>
      <c r="AS58" s="9">
        <v>400</v>
      </c>
    </row>
    <row r="59" spans="1:45" ht="40" customHeight="1" x14ac:dyDescent="0.15">
      <c r="A59" s="7" t="s">
        <v>81</v>
      </c>
      <c r="B59" s="2"/>
      <c r="C59" s="8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9" t="s">
        <v>55</v>
      </c>
      <c r="R59" s="11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9" t="s">
        <v>55</v>
      </c>
      <c r="AF59" s="11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9" t="s">
        <v>55</v>
      </c>
    </row>
    <row r="60" spans="1:45" ht="13" x14ac:dyDescent="0.15">
      <c r="A60" s="4" t="s">
        <v>82</v>
      </c>
      <c r="B60" s="5"/>
      <c r="C60" s="6"/>
      <c r="D60" s="1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2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 spans="1:45" ht="40" customHeight="1" x14ac:dyDescent="0.15">
      <c r="A61" s="7" t="s">
        <v>32</v>
      </c>
      <c r="B61" s="2" t="s">
        <v>33</v>
      </c>
      <c r="C61" s="8">
        <v>1600</v>
      </c>
      <c r="D61" s="11" t="s">
        <v>83</v>
      </c>
      <c r="E61" s="9">
        <v>5547</v>
      </c>
      <c r="F61" s="9">
        <v>5547</v>
      </c>
      <c r="G61" s="9">
        <v>5547</v>
      </c>
      <c r="H61" s="9">
        <v>5547</v>
      </c>
      <c r="I61" s="9">
        <v>5547</v>
      </c>
      <c r="J61" s="9">
        <v>5547</v>
      </c>
      <c r="K61" s="9">
        <v>5547</v>
      </c>
      <c r="L61" s="9">
        <v>5547</v>
      </c>
      <c r="M61" s="9">
        <v>5547</v>
      </c>
      <c r="N61" s="9">
        <v>5547</v>
      </c>
      <c r="O61" s="9">
        <v>5547</v>
      </c>
      <c r="P61" s="9">
        <v>5547</v>
      </c>
      <c r="Q61" s="9">
        <v>66560</v>
      </c>
      <c r="R61" s="11" t="s">
        <v>84</v>
      </c>
      <c r="S61" s="9">
        <v>5893</v>
      </c>
      <c r="T61" s="9">
        <v>5893</v>
      </c>
      <c r="U61" s="9">
        <v>5893</v>
      </c>
      <c r="V61" s="9">
        <v>5893</v>
      </c>
      <c r="W61" s="9">
        <v>5893</v>
      </c>
      <c r="X61" s="9">
        <v>5893</v>
      </c>
      <c r="Y61" s="9">
        <v>5893</v>
      </c>
      <c r="Z61" s="9">
        <v>5893</v>
      </c>
      <c r="AA61" s="9">
        <v>5893</v>
      </c>
      <c r="AB61" s="9">
        <v>5893</v>
      </c>
      <c r="AC61" s="9">
        <v>5893</v>
      </c>
      <c r="AD61" s="9">
        <v>5893</v>
      </c>
      <c r="AE61" s="9">
        <v>70720</v>
      </c>
      <c r="AF61" s="11" t="s">
        <v>85</v>
      </c>
      <c r="AG61" s="9">
        <v>5893</v>
      </c>
      <c r="AH61" s="9">
        <v>5893</v>
      </c>
      <c r="AI61" s="9">
        <v>8147</v>
      </c>
      <c r="AJ61" s="9">
        <v>8147</v>
      </c>
      <c r="AK61" s="9">
        <v>8147</v>
      </c>
      <c r="AL61" s="9">
        <v>8147</v>
      </c>
      <c r="AM61" s="9">
        <v>8147</v>
      </c>
      <c r="AN61" s="9">
        <v>8147</v>
      </c>
      <c r="AO61" s="9">
        <v>8147</v>
      </c>
      <c r="AP61" s="9">
        <v>8147</v>
      </c>
      <c r="AQ61" s="9">
        <v>8147</v>
      </c>
      <c r="AR61" s="9">
        <v>8147</v>
      </c>
      <c r="AS61" s="9">
        <v>93253</v>
      </c>
    </row>
    <row r="62" spans="1:45" ht="40" customHeight="1" x14ac:dyDescent="0.15">
      <c r="A62" s="7" t="s">
        <v>86</v>
      </c>
      <c r="B62" s="2" t="s">
        <v>35</v>
      </c>
      <c r="C62" s="8">
        <v>192</v>
      </c>
      <c r="D62" s="11" t="s">
        <v>87</v>
      </c>
      <c r="E62" s="9">
        <v>666</v>
      </c>
      <c r="F62" s="9">
        <v>666</v>
      </c>
      <c r="G62" s="9">
        <v>666</v>
      </c>
      <c r="H62" s="9">
        <v>666</v>
      </c>
      <c r="I62" s="9">
        <v>666</v>
      </c>
      <c r="J62" s="9">
        <v>666</v>
      </c>
      <c r="K62" s="9">
        <v>666</v>
      </c>
      <c r="L62" s="9">
        <v>666</v>
      </c>
      <c r="M62" s="9">
        <v>666</v>
      </c>
      <c r="N62" s="9">
        <v>666</v>
      </c>
      <c r="O62" s="9">
        <v>666</v>
      </c>
      <c r="P62" s="9">
        <v>666</v>
      </c>
      <c r="Q62" s="9">
        <v>7987</v>
      </c>
      <c r="R62" s="11" t="s">
        <v>87</v>
      </c>
      <c r="S62" s="9">
        <v>707</v>
      </c>
      <c r="T62" s="9">
        <v>707</v>
      </c>
      <c r="U62" s="9">
        <v>707</v>
      </c>
      <c r="V62" s="9">
        <v>707</v>
      </c>
      <c r="W62" s="9">
        <v>707</v>
      </c>
      <c r="X62" s="9">
        <v>707</v>
      </c>
      <c r="Y62" s="9">
        <v>707</v>
      </c>
      <c r="Z62" s="9">
        <v>707</v>
      </c>
      <c r="AA62" s="9">
        <v>707</v>
      </c>
      <c r="AB62" s="9">
        <v>707</v>
      </c>
      <c r="AC62" s="9">
        <v>707</v>
      </c>
      <c r="AD62" s="9">
        <v>707</v>
      </c>
      <c r="AE62" s="9">
        <v>8486</v>
      </c>
      <c r="AF62" s="11" t="s">
        <v>87</v>
      </c>
      <c r="AG62" s="9">
        <v>707</v>
      </c>
      <c r="AH62" s="9">
        <v>707</v>
      </c>
      <c r="AI62" s="9">
        <v>978</v>
      </c>
      <c r="AJ62" s="9">
        <v>978</v>
      </c>
      <c r="AK62" s="9">
        <v>978</v>
      </c>
      <c r="AL62" s="9">
        <v>978</v>
      </c>
      <c r="AM62" s="9">
        <v>978</v>
      </c>
      <c r="AN62" s="9">
        <v>978</v>
      </c>
      <c r="AO62" s="9">
        <v>978</v>
      </c>
      <c r="AP62" s="9">
        <v>978</v>
      </c>
      <c r="AQ62" s="9">
        <v>978</v>
      </c>
      <c r="AR62" s="9">
        <v>978</v>
      </c>
      <c r="AS62" s="9">
        <v>11190</v>
      </c>
    </row>
    <row r="63" spans="1:45" ht="40" customHeight="1" x14ac:dyDescent="0.15">
      <c r="A63" s="7" t="s">
        <v>88</v>
      </c>
      <c r="B63" s="2"/>
      <c r="C63" s="8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9" t="s">
        <v>55</v>
      </c>
      <c r="R63" s="11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9" t="s">
        <v>55</v>
      </c>
      <c r="AF63" s="11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9" t="s">
        <v>55</v>
      </c>
    </row>
    <row r="64" spans="1:45" ht="40" customHeight="1" x14ac:dyDescent="0.15">
      <c r="A64" s="7" t="s">
        <v>89</v>
      </c>
      <c r="B64" s="2"/>
      <c r="C64" s="8"/>
      <c r="D64" s="11" t="s">
        <v>90</v>
      </c>
      <c r="E64" s="13"/>
      <c r="F64" s="13"/>
      <c r="G64" s="13"/>
      <c r="H64" s="13"/>
      <c r="I64" s="13"/>
      <c r="J64" s="13"/>
      <c r="K64" s="13"/>
      <c r="L64" s="13"/>
      <c r="M64" s="9">
        <v>1100</v>
      </c>
      <c r="N64" s="13"/>
      <c r="O64" s="13"/>
      <c r="P64" s="13"/>
      <c r="Q64" s="9">
        <v>1100</v>
      </c>
      <c r="R64" s="11" t="s">
        <v>91</v>
      </c>
      <c r="S64" s="13"/>
      <c r="T64" s="13"/>
      <c r="U64" s="13"/>
      <c r="V64" s="13"/>
      <c r="W64" s="13"/>
      <c r="X64" s="13"/>
      <c r="Y64" s="13"/>
      <c r="Z64" s="13"/>
      <c r="AA64" s="9">
        <v>1200</v>
      </c>
      <c r="AB64" s="13"/>
      <c r="AC64" s="13"/>
      <c r="AD64" s="13"/>
      <c r="AE64" s="9">
        <v>1200</v>
      </c>
      <c r="AF64" s="11" t="s">
        <v>91</v>
      </c>
      <c r="AG64" s="13"/>
      <c r="AH64" s="13"/>
      <c r="AI64" s="13"/>
      <c r="AJ64" s="13"/>
      <c r="AK64" s="13"/>
      <c r="AL64" s="13"/>
      <c r="AM64" s="13"/>
      <c r="AN64" s="13"/>
      <c r="AO64" s="9">
        <v>1200</v>
      </c>
      <c r="AP64" s="13"/>
      <c r="AQ64" s="13"/>
      <c r="AR64" s="13"/>
      <c r="AS64" s="9">
        <v>1200</v>
      </c>
    </row>
    <row r="65" spans="1:45" ht="13" x14ac:dyDescent="0.15">
      <c r="A65" s="4" t="s">
        <v>92</v>
      </c>
      <c r="B65" s="5"/>
      <c r="C65" s="6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/>
      <c r="R65" s="12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5"/>
      <c r="AF65" s="12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5"/>
    </row>
    <row r="66" spans="1:45" ht="40" customHeight="1" x14ac:dyDescent="0.15">
      <c r="A66" s="7" t="s">
        <v>36</v>
      </c>
      <c r="B66" s="2" t="s">
        <v>37</v>
      </c>
      <c r="C66" s="8">
        <v>1000</v>
      </c>
      <c r="D66" s="11" t="s">
        <v>93</v>
      </c>
      <c r="E66" s="9">
        <v>100</v>
      </c>
      <c r="F66" s="9">
        <v>100</v>
      </c>
      <c r="G66" s="9">
        <v>100</v>
      </c>
      <c r="H66" s="9">
        <v>100</v>
      </c>
      <c r="I66" s="9">
        <v>100</v>
      </c>
      <c r="J66" s="9">
        <v>100</v>
      </c>
      <c r="K66" s="9">
        <v>100</v>
      </c>
      <c r="L66" s="9">
        <v>100</v>
      </c>
      <c r="M66" s="9">
        <v>100</v>
      </c>
      <c r="N66" s="9">
        <v>100</v>
      </c>
      <c r="O66" s="9">
        <v>100</v>
      </c>
      <c r="P66" s="9">
        <v>100</v>
      </c>
      <c r="Q66" s="9">
        <v>1200</v>
      </c>
      <c r="R66" s="11" t="s">
        <v>94</v>
      </c>
      <c r="S66" s="9">
        <v>125</v>
      </c>
      <c r="T66" s="9">
        <v>125</v>
      </c>
      <c r="U66" s="9">
        <v>800</v>
      </c>
      <c r="V66" s="9">
        <v>125</v>
      </c>
      <c r="W66" s="9">
        <v>125</v>
      </c>
      <c r="X66" s="9">
        <v>125</v>
      </c>
      <c r="Y66" s="9">
        <v>125</v>
      </c>
      <c r="Z66" s="9">
        <v>125</v>
      </c>
      <c r="AA66" s="9">
        <v>125</v>
      </c>
      <c r="AB66" s="9">
        <v>125</v>
      </c>
      <c r="AC66" s="9">
        <v>125</v>
      </c>
      <c r="AD66" s="9">
        <v>125</v>
      </c>
      <c r="AE66" s="9">
        <v>2175</v>
      </c>
      <c r="AF66" s="11" t="s">
        <v>95</v>
      </c>
      <c r="AG66" s="9">
        <v>150</v>
      </c>
      <c r="AH66" s="9">
        <v>150</v>
      </c>
      <c r="AI66" s="9">
        <v>825</v>
      </c>
      <c r="AJ66" s="9">
        <v>150</v>
      </c>
      <c r="AK66" s="9">
        <v>150</v>
      </c>
      <c r="AL66" s="9">
        <v>150</v>
      </c>
      <c r="AM66" s="9">
        <v>150</v>
      </c>
      <c r="AN66" s="9">
        <v>150</v>
      </c>
      <c r="AO66" s="9">
        <v>150</v>
      </c>
      <c r="AP66" s="9">
        <v>150</v>
      </c>
      <c r="AQ66" s="9">
        <v>150</v>
      </c>
      <c r="AR66" s="9">
        <v>150</v>
      </c>
      <c r="AS66" s="9">
        <v>2475</v>
      </c>
    </row>
    <row r="67" spans="1:45" ht="40" customHeight="1" x14ac:dyDescent="0.15">
      <c r="A67" s="7" t="s">
        <v>38</v>
      </c>
      <c r="B67" s="2" t="s">
        <v>39</v>
      </c>
      <c r="C67" s="8">
        <v>2000</v>
      </c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9" t="s">
        <v>55</v>
      </c>
      <c r="R67" s="11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9" t="s">
        <v>55</v>
      </c>
      <c r="AF67" s="11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9" t="s">
        <v>55</v>
      </c>
    </row>
    <row r="68" spans="1:45" ht="13" x14ac:dyDescent="0.15">
      <c r="A68" s="4" t="s">
        <v>96</v>
      </c>
      <c r="B68" s="5"/>
      <c r="C68" s="6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2"/>
      <c r="S68" s="1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2"/>
      <c r="AG68" s="15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/>
    </row>
    <row r="69" spans="1:45" ht="40" customHeight="1" x14ac:dyDescent="0.15">
      <c r="A69" s="7" t="s">
        <v>40</v>
      </c>
      <c r="B69" s="2" t="s">
        <v>41</v>
      </c>
      <c r="C69" s="8">
        <v>485</v>
      </c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9" t="s">
        <v>55</v>
      </c>
      <c r="R69" s="11" t="s">
        <v>97</v>
      </c>
      <c r="S69" s="9">
        <v>250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9">
        <v>250</v>
      </c>
      <c r="AF69" s="11" t="s">
        <v>98</v>
      </c>
      <c r="AG69" s="9">
        <v>250</v>
      </c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9">
        <v>250</v>
      </c>
    </row>
    <row r="70" spans="1:45" ht="40" customHeight="1" x14ac:dyDescent="0.15">
      <c r="A70" s="7" t="s">
        <v>99</v>
      </c>
      <c r="B70" s="2"/>
      <c r="C70" s="8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9" t="s">
        <v>55</v>
      </c>
      <c r="R70" s="11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9" t="s">
        <v>55</v>
      </c>
      <c r="AF70" s="11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9" t="s">
        <v>55</v>
      </c>
    </row>
    <row r="71" spans="1:45" ht="13" x14ac:dyDescent="0.15">
      <c r="A71" s="4" t="s">
        <v>100</v>
      </c>
      <c r="B71" s="5"/>
      <c r="C71" s="6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R71" s="12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2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5"/>
    </row>
    <row r="72" spans="1:45" ht="40" customHeight="1" x14ac:dyDescent="0.15">
      <c r="A72" s="7" t="s">
        <v>101</v>
      </c>
      <c r="B72" s="2"/>
      <c r="C72" s="8"/>
      <c r="D72" s="11" t="s">
        <v>102</v>
      </c>
      <c r="E72" s="13"/>
      <c r="F72" s="13"/>
      <c r="G72" s="13"/>
      <c r="H72" s="13"/>
      <c r="I72" s="13"/>
      <c r="J72" s="13"/>
      <c r="K72" s="13"/>
      <c r="L72" s="13"/>
      <c r="M72" s="9">
        <v>300</v>
      </c>
      <c r="N72" s="13"/>
      <c r="O72" s="13"/>
      <c r="P72" s="13"/>
      <c r="Q72" s="9">
        <v>300</v>
      </c>
      <c r="R72" s="11" t="s">
        <v>102</v>
      </c>
      <c r="S72" s="13"/>
      <c r="T72" s="13"/>
      <c r="U72" s="13"/>
      <c r="V72" s="13"/>
      <c r="W72" s="13"/>
      <c r="X72" s="13"/>
      <c r="Y72" s="13"/>
      <c r="Z72" s="13"/>
      <c r="AA72" s="9">
        <v>300</v>
      </c>
      <c r="AB72" s="13"/>
      <c r="AC72" s="13"/>
      <c r="AD72" s="13"/>
      <c r="AE72" s="9">
        <v>300</v>
      </c>
      <c r="AF72" s="11" t="s">
        <v>102</v>
      </c>
      <c r="AG72" s="13"/>
      <c r="AH72" s="13"/>
      <c r="AI72" s="13"/>
      <c r="AJ72" s="13"/>
      <c r="AK72" s="13"/>
      <c r="AL72" s="13"/>
      <c r="AM72" s="13"/>
      <c r="AN72" s="13"/>
      <c r="AO72" s="9">
        <v>300</v>
      </c>
      <c r="AP72" s="13"/>
      <c r="AQ72" s="13"/>
      <c r="AR72" s="13"/>
      <c r="AS72" s="9">
        <v>300</v>
      </c>
    </row>
    <row r="73" spans="1:45" ht="40" customHeight="1" x14ac:dyDescent="0.15">
      <c r="A73" s="7" t="s">
        <v>103</v>
      </c>
      <c r="B73" s="2"/>
      <c r="C73" s="8"/>
      <c r="D73" s="11"/>
      <c r="E73" s="9">
        <v>100</v>
      </c>
      <c r="F73" s="9">
        <v>100</v>
      </c>
      <c r="G73" s="9">
        <v>100</v>
      </c>
      <c r="H73" s="9">
        <v>100</v>
      </c>
      <c r="I73" s="9">
        <v>100</v>
      </c>
      <c r="J73" s="9">
        <v>100</v>
      </c>
      <c r="K73" s="9">
        <v>100</v>
      </c>
      <c r="L73" s="9">
        <v>100</v>
      </c>
      <c r="M73" s="9">
        <v>1900</v>
      </c>
      <c r="N73" s="9">
        <v>100</v>
      </c>
      <c r="O73" s="9">
        <v>100</v>
      </c>
      <c r="P73" s="9">
        <v>100</v>
      </c>
      <c r="Q73" s="9">
        <v>3000</v>
      </c>
      <c r="R73" s="11" t="s">
        <v>104</v>
      </c>
      <c r="S73" s="9">
        <v>125</v>
      </c>
      <c r="T73" s="9">
        <v>125</v>
      </c>
      <c r="U73" s="9">
        <v>125</v>
      </c>
      <c r="V73" s="9">
        <v>125</v>
      </c>
      <c r="W73" s="9">
        <v>125</v>
      </c>
      <c r="X73" s="9">
        <v>125</v>
      </c>
      <c r="Y73" s="9">
        <v>125</v>
      </c>
      <c r="Z73" s="9">
        <v>125</v>
      </c>
      <c r="AA73" s="9">
        <v>2600</v>
      </c>
      <c r="AB73" s="9">
        <v>125</v>
      </c>
      <c r="AC73" s="9">
        <v>125</v>
      </c>
      <c r="AD73" s="9">
        <v>125</v>
      </c>
      <c r="AE73" s="9">
        <v>3975</v>
      </c>
      <c r="AF73" s="11" t="s">
        <v>104</v>
      </c>
      <c r="AG73" s="9">
        <v>150</v>
      </c>
      <c r="AH73" s="9">
        <v>150</v>
      </c>
      <c r="AI73" s="9">
        <v>150</v>
      </c>
      <c r="AJ73" s="9">
        <v>150</v>
      </c>
      <c r="AK73" s="9">
        <v>150</v>
      </c>
      <c r="AL73" s="9">
        <v>150</v>
      </c>
      <c r="AM73" s="9">
        <v>150</v>
      </c>
      <c r="AN73" s="9">
        <v>150</v>
      </c>
      <c r="AO73" s="9">
        <v>2800</v>
      </c>
      <c r="AP73" s="9">
        <v>150</v>
      </c>
      <c r="AQ73" s="9">
        <v>150</v>
      </c>
      <c r="AR73" s="9">
        <v>150</v>
      </c>
      <c r="AS73" s="9">
        <v>4450</v>
      </c>
    </row>
    <row r="74" spans="1:45" ht="40" customHeight="1" x14ac:dyDescent="0.15">
      <c r="A74" s="7" t="s">
        <v>105</v>
      </c>
      <c r="B74" s="2"/>
      <c r="C74" s="8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9" t="s">
        <v>55</v>
      </c>
      <c r="R74" s="11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9" t="s">
        <v>55</v>
      </c>
      <c r="AF74" s="11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9" t="s">
        <v>55</v>
      </c>
    </row>
    <row r="75" spans="1:45" ht="40" customHeight="1" x14ac:dyDescent="0.15">
      <c r="A75" s="3" t="s">
        <v>42</v>
      </c>
      <c r="B75" s="2" t="s">
        <v>43</v>
      </c>
      <c r="C75" s="8">
        <v>3000</v>
      </c>
      <c r="D75" s="11" t="s">
        <v>106</v>
      </c>
      <c r="E75" s="9">
        <v>250</v>
      </c>
      <c r="F75" s="9">
        <v>250</v>
      </c>
      <c r="G75" s="9">
        <v>250</v>
      </c>
      <c r="H75" s="9">
        <v>250</v>
      </c>
      <c r="I75" s="9">
        <v>250</v>
      </c>
      <c r="J75" s="9">
        <v>250</v>
      </c>
      <c r="K75" s="9">
        <v>250</v>
      </c>
      <c r="L75" s="9">
        <v>250</v>
      </c>
      <c r="M75" s="9">
        <v>250</v>
      </c>
      <c r="N75" s="9">
        <v>250</v>
      </c>
      <c r="O75" s="9">
        <v>250</v>
      </c>
      <c r="P75" s="9">
        <v>250</v>
      </c>
      <c r="Q75" s="9">
        <v>3000</v>
      </c>
      <c r="R75" s="11" t="s">
        <v>106</v>
      </c>
      <c r="S75" s="9">
        <v>250</v>
      </c>
      <c r="T75" s="9">
        <v>250</v>
      </c>
      <c r="U75" s="9">
        <v>250</v>
      </c>
      <c r="V75" s="9">
        <v>250</v>
      </c>
      <c r="W75" s="9">
        <v>250</v>
      </c>
      <c r="X75" s="9">
        <v>250</v>
      </c>
      <c r="Y75" s="9">
        <v>250</v>
      </c>
      <c r="Z75" s="9">
        <v>250</v>
      </c>
      <c r="AA75" s="9">
        <v>250</v>
      </c>
      <c r="AB75" s="9">
        <v>250</v>
      </c>
      <c r="AC75" s="9">
        <v>250</v>
      </c>
      <c r="AD75" s="9">
        <v>250</v>
      </c>
      <c r="AE75" s="9">
        <v>3000</v>
      </c>
      <c r="AF75" s="11" t="s">
        <v>106</v>
      </c>
      <c r="AG75" s="9">
        <v>250</v>
      </c>
      <c r="AH75" s="9">
        <v>250</v>
      </c>
      <c r="AI75" s="9">
        <v>250</v>
      </c>
      <c r="AJ75" s="9">
        <v>250</v>
      </c>
      <c r="AK75" s="9">
        <v>250</v>
      </c>
      <c r="AL75" s="9">
        <v>250</v>
      </c>
      <c r="AM75" s="9">
        <v>250</v>
      </c>
      <c r="AN75" s="9">
        <v>250</v>
      </c>
      <c r="AO75" s="9">
        <v>250</v>
      </c>
      <c r="AP75" s="9">
        <v>250</v>
      </c>
      <c r="AQ75" s="9">
        <v>250</v>
      </c>
      <c r="AR75" s="9">
        <v>250</v>
      </c>
      <c r="AS75" s="9">
        <v>3000</v>
      </c>
    </row>
    <row r="76" spans="1:45" ht="40" customHeight="1" x14ac:dyDescent="0.15">
      <c r="A76" s="1" t="s">
        <v>107</v>
      </c>
      <c r="B76" s="2" t="s">
        <v>19</v>
      </c>
      <c r="C76" s="8">
        <f>SUM(C41:C75)</f>
        <v>22077</v>
      </c>
      <c r="D76" s="8"/>
      <c r="E76" s="8">
        <f t="shared" ref="E76:Q76" si="6">SUM(E41:E75)</f>
        <v>14544</v>
      </c>
      <c r="F76" s="8">
        <f t="shared" si="6"/>
        <v>13834</v>
      </c>
      <c r="G76" s="8">
        <f t="shared" si="6"/>
        <v>14521</v>
      </c>
      <c r="H76" s="8">
        <f t="shared" si="6"/>
        <v>14286</v>
      </c>
      <c r="I76" s="8">
        <f t="shared" si="6"/>
        <v>14956</v>
      </c>
      <c r="J76" s="8">
        <f t="shared" si="6"/>
        <v>16068</v>
      </c>
      <c r="K76" s="8">
        <f t="shared" si="6"/>
        <v>15326</v>
      </c>
      <c r="L76" s="8">
        <f t="shared" si="6"/>
        <v>15400</v>
      </c>
      <c r="M76" s="8">
        <f t="shared" si="6"/>
        <v>18804</v>
      </c>
      <c r="N76" s="8">
        <f t="shared" si="6"/>
        <v>13992</v>
      </c>
      <c r="O76" s="8">
        <f t="shared" si="6"/>
        <v>13896</v>
      </c>
      <c r="P76" s="8">
        <f t="shared" si="6"/>
        <v>14960</v>
      </c>
      <c r="Q76" s="8">
        <f t="shared" si="6"/>
        <v>180577</v>
      </c>
      <c r="R76" s="8"/>
      <c r="S76" s="8">
        <f t="shared" ref="S76:AE76" si="7">SUM(S41:S75)</f>
        <v>16093</v>
      </c>
      <c r="T76" s="8">
        <f t="shared" si="7"/>
        <v>15199</v>
      </c>
      <c r="U76" s="8">
        <f t="shared" si="7"/>
        <v>16890</v>
      </c>
      <c r="V76" s="8">
        <f t="shared" si="7"/>
        <v>15987</v>
      </c>
      <c r="W76" s="8">
        <f t="shared" si="7"/>
        <v>16345</v>
      </c>
      <c r="X76" s="8">
        <f t="shared" si="7"/>
        <v>17565</v>
      </c>
      <c r="Y76" s="8">
        <f t="shared" si="7"/>
        <v>17513</v>
      </c>
      <c r="Z76" s="8">
        <f t="shared" si="7"/>
        <v>17613</v>
      </c>
      <c r="AA76" s="8">
        <f t="shared" si="7"/>
        <v>22215</v>
      </c>
      <c r="AB76" s="8">
        <f t="shared" si="7"/>
        <v>15537</v>
      </c>
      <c r="AC76" s="8">
        <f t="shared" si="7"/>
        <v>15189</v>
      </c>
      <c r="AD76" s="8">
        <f t="shared" si="7"/>
        <v>16325</v>
      </c>
      <c r="AE76" s="8">
        <f t="shared" si="7"/>
        <v>202477</v>
      </c>
      <c r="AF76" s="8"/>
      <c r="AG76" s="8">
        <f t="shared" ref="AG76:AS76" si="8">SUM(AG41:AG75)</f>
        <v>16602</v>
      </c>
      <c r="AH76" s="8">
        <f t="shared" si="8"/>
        <v>15734</v>
      </c>
      <c r="AI76" s="8">
        <f t="shared" si="8"/>
        <v>19972</v>
      </c>
      <c r="AJ76" s="8">
        <f t="shared" si="8"/>
        <v>18824</v>
      </c>
      <c r="AK76" s="8">
        <f t="shared" si="8"/>
        <v>19461</v>
      </c>
      <c r="AL76" s="8">
        <f t="shared" si="8"/>
        <v>20757</v>
      </c>
      <c r="AM76" s="8">
        <f t="shared" si="8"/>
        <v>20631</v>
      </c>
      <c r="AN76" s="8">
        <f t="shared" si="8"/>
        <v>20769</v>
      </c>
      <c r="AO76" s="8">
        <f t="shared" si="8"/>
        <v>25571</v>
      </c>
      <c r="AP76" s="8">
        <f t="shared" si="8"/>
        <v>18691</v>
      </c>
      <c r="AQ76" s="8">
        <f t="shared" si="8"/>
        <v>18257</v>
      </c>
      <c r="AR76" s="8">
        <f t="shared" si="8"/>
        <v>19481</v>
      </c>
      <c r="AS76" s="8">
        <f t="shared" si="8"/>
        <v>234742</v>
      </c>
    </row>
    <row r="77" spans="1:45" s="31" customFormat="1" ht="13" x14ac:dyDescent="0.15">
      <c r="A77" s="28" t="s">
        <v>131</v>
      </c>
      <c r="B77" s="29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1:45" ht="40" customHeight="1" x14ac:dyDescent="0.15">
      <c r="A78" s="1" t="s">
        <v>108</v>
      </c>
      <c r="B78" s="11"/>
      <c r="C78" s="9">
        <f>SUM(C13-C38-C76)</f>
        <v>-112077</v>
      </c>
      <c r="D78" s="9"/>
      <c r="E78" s="9">
        <f>SUM(E13-E38-E76)</f>
        <v>-7434</v>
      </c>
      <c r="F78" s="9">
        <f>SUM(F13-F38-F76)</f>
        <v>-4984</v>
      </c>
      <c r="G78" s="9">
        <f>SUM(G13-G38-G76)</f>
        <v>-2987</v>
      </c>
      <c r="H78" s="9">
        <f>SUM(H13-H38-H76)</f>
        <v>-1508</v>
      </c>
      <c r="I78" s="9">
        <f>SUM(I13-I38-I76)</f>
        <v>1100</v>
      </c>
      <c r="J78" s="9">
        <f>SUM(J13-J38-J76)</f>
        <v>228</v>
      </c>
      <c r="K78" s="9">
        <f>SUM(K13-K38-K76)</f>
        <v>3021</v>
      </c>
      <c r="L78" s="9">
        <f>SUM(L13-L38-L76)</f>
        <v>9414</v>
      </c>
      <c r="M78" s="9">
        <f>SUM(M13-M38-M76)</f>
        <v>4090</v>
      </c>
      <c r="N78" s="9">
        <f>SUM(N13-N38-N76)</f>
        <v>2759</v>
      </c>
      <c r="O78" s="9">
        <f>SUM(O13-O38-O76)</f>
        <v>863</v>
      </c>
      <c r="P78" s="9">
        <f>SUM(P13-P38-P76)</f>
        <v>-1178</v>
      </c>
      <c r="Q78" s="9">
        <f>SUM(Q13-Q38-Q76)</f>
        <v>3397</v>
      </c>
      <c r="R78" s="9"/>
      <c r="S78" s="9">
        <f>SUM(S13-S38-S76)</f>
        <v>-7100</v>
      </c>
      <c r="T78" s="9">
        <f>SUM(T13-T38-T76)</f>
        <v>-3210</v>
      </c>
      <c r="U78" s="9">
        <f>SUM(U13-U38-U76)</f>
        <v>-691</v>
      </c>
      <c r="V78" s="9">
        <f>SUM(V13-V38-V76)</f>
        <v>1543</v>
      </c>
      <c r="W78" s="9">
        <f>SUM(W13-W38-W76)</f>
        <v>3332</v>
      </c>
      <c r="X78" s="9">
        <f>SUM(X13-X38-X76)</f>
        <v>4487</v>
      </c>
      <c r="Y78" s="9">
        <f>SUM(Y13-Y38-Y76)</f>
        <v>5499</v>
      </c>
      <c r="Z78" s="9">
        <f>SUM(Z13-Z38-Z76)</f>
        <v>17373</v>
      </c>
      <c r="AA78" s="9">
        <f>SUM(AA13-AA38-AA76)</f>
        <v>9315</v>
      </c>
      <c r="AB78" s="9">
        <f>SUM(AB13-AB38-AB76)</f>
        <v>8149</v>
      </c>
      <c r="AC78" s="9">
        <f>SUM(AC13-AC38-AC76)</f>
        <v>1600</v>
      </c>
      <c r="AD78" s="9">
        <f>SUM(AD13-AD38-AD76)</f>
        <v>572</v>
      </c>
      <c r="AE78" s="9">
        <f>SUM(AE13-AE38-AE76)</f>
        <v>40864</v>
      </c>
      <c r="AF78" s="9"/>
      <c r="AG78" s="9">
        <f>SUM(AG13-AG38-AG76)</f>
        <v>-6086</v>
      </c>
      <c r="AH78" s="9">
        <f>SUM(AH13-AH38-AH76)</f>
        <v>-1696</v>
      </c>
      <c r="AI78" s="9">
        <f>SUM(AI13-AI38-AI76)</f>
        <v>-1255</v>
      </c>
      <c r="AJ78" s="9">
        <f>SUM(AJ13-AJ38-AJ76)</f>
        <v>1280</v>
      </c>
      <c r="AK78" s="9">
        <f>SUM(AK13-AK38-AK76)</f>
        <v>3328</v>
      </c>
      <c r="AL78" s="9">
        <f>SUM(AL13-AL38-AL76)</f>
        <v>3926</v>
      </c>
      <c r="AM78" s="9">
        <f>SUM(AM13-AM38-AM76)</f>
        <v>5521</v>
      </c>
      <c r="AN78" s="9">
        <f>SUM(AN13-AN38-AN76)</f>
        <v>18121</v>
      </c>
      <c r="AO78" s="9">
        <f>SUM(AO13-AO38-AO76)</f>
        <v>10304</v>
      </c>
      <c r="AP78" s="9">
        <f>SUM(AP13-AP38-AP76)</f>
        <v>8758</v>
      </c>
      <c r="AQ78" s="9">
        <f>SUM(AQ13-AQ38-AQ76)</f>
        <v>667</v>
      </c>
      <c r="AR78" s="9">
        <f>SUM(AR13-AR38-AR76)</f>
        <v>-491</v>
      </c>
      <c r="AS78" s="9">
        <f>SUM(AS13-AS38-AS76)</f>
        <v>42386</v>
      </c>
    </row>
    <row r="79" spans="1:45" s="31" customFormat="1" ht="13" x14ac:dyDescent="0.15">
      <c r="A79" s="28" t="s">
        <v>132</v>
      </c>
      <c r="B79" s="29"/>
      <c r="C79" s="3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1:45" ht="40" customHeight="1" x14ac:dyDescent="0.15">
      <c r="A80" s="1" t="s">
        <v>24</v>
      </c>
      <c r="B80" s="2" t="s">
        <v>19</v>
      </c>
      <c r="C80" s="8">
        <v>0</v>
      </c>
      <c r="D80" s="2" t="s">
        <v>19</v>
      </c>
      <c r="E80" s="9">
        <v>15250</v>
      </c>
      <c r="F80" s="9">
        <v>19000</v>
      </c>
      <c r="G80" s="9">
        <v>24700</v>
      </c>
      <c r="H80" s="9">
        <v>27400</v>
      </c>
      <c r="I80" s="9">
        <v>34500</v>
      </c>
      <c r="J80" s="9">
        <v>35000</v>
      </c>
      <c r="K80" s="9">
        <v>39500</v>
      </c>
      <c r="L80" s="9">
        <v>53000</v>
      </c>
      <c r="M80" s="9">
        <v>49000</v>
      </c>
      <c r="N80" s="9">
        <v>36000</v>
      </c>
      <c r="O80" s="9">
        <v>32000</v>
      </c>
      <c r="P80" s="9">
        <v>30500</v>
      </c>
      <c r="Q80" s="9">
        <v>395850</v>
      </c>
      <c r="R80" s="2" t="s">
        <v>19</v>
      </c>
      <c r="S80" s="9">
        <v>19500</v>
      </c>
      <c r="T80" s="9">
        <v>26000</v>
      </c>
      <c r="U80" s="9">
        <v>35000</v>
      </c>
      <c r="V80" s="9">
        <v>38000</v>
      </c>
      <c r="W80" s="9">
        <v>42500</v>
      </c>
      <c r="X80" s="9">
        <v>47500</v>
      </c>
      <c r="Y80" s="9">
        <v>49500</v>
      </c>
      <c r="Z80" s="9">
        <v>74500</v>
      </c>
      <c r="AA80" s="9">
        <v>67300</v>
      </c>
      <c r="AB80" s="9">
        <v>50500</v>
      </c>
      <c r="AC80" s="9">
        <v>36000</v>
      </c>
      <c r="AD80" s="9">
        <v>37500</v>
      </c>
      <c r="AE80" s="9">
        <v>523800</v>
      </c>
      <c r="AF80" s="2" t="s">
        <v>19</v>
      </c>
      <c r="AG80" s="9">
        <v>23000</v>
      </c>
      <c r="AH80" s="9">
        <v>30600</v>
      </c>
      <c r="AI80" s="9">
        <v>40500</v>
      </c>
      <c r="AJ80" s="9">
        <v>43700</v>
      </c>
      <c r="AK80" s="9">
        <v>49400</v>
      </c>
      <c r="AL80" s="9">
        <v>53400</v>
      </c>
      <c r="AM80" s="9">
        <v>56500</v>
      </c>
      <c r="AN80" s="9">
        <v>83100</v>
      </c>
      <c r="AO80" s="9">
        <v>76900</v>
      </c>
      <c r="AP80" s="9">
        <v>59000</v>
      </c>
      <c r="AQ80" s="9">
        <v>40900</v>
      </c>
      <c r="AR80" s="9">
        <v>41900</v>
      </c>
      <c r="AS80" s="9">
        <v>598900</v>
      </c>
    </row>
    <row r="81" spans="1:45" ht="40" customHeight="1" x14ac:dyDescent="0.15">
      <c r="A81" s="1" t="s">
        <v>48</v>
      </c>
      <c r="B81" s="2" t="s">
        <v>19</v>
      </c>
      <c r="C81" s="2"/>
      <c r="D81" s="2" t="s">
        <v>19</v>
      </c>
      <c r="E81" s="9">
        <v>8139</v>
      </c>
      <c r="F81" s="9">
        <v>10151</v>
      </c>
      <c r="G81" s="9">
        <v>13166</v>
      </c>
      <c r="H81" s="9">
        <v>14622</v>
      </c>
      <c r="I81" s="9">
        <v>18443</v>
      </c>
      <c r="J81" s="9">
        <v>18703</v>
      </c>
      <c r="K81" s="9">
        <v>21153</v>
      </c>
      <c r="L81" s="9">
        <v>28186</v>
      </c>
      <c r="M81" s="9">
        <v>26106</v>
      </c>
      <c r="N81" s="9">
        <v>19249</v>
      </c>
      <c r="O81" s="9">
        <v>17240</v>
      </c>
      <c r="P81" s="9">
        <v>16718</v>
      </c>
      <c r="Q81" s="9">
        <v>211876</v>
      </c>
      <c r="R81" s="2" t="s">
        <v>19</v>
      </c>
      <c r="S81" s="9">
        <v>10508</v>
      </c>
      <c r="T81" s="9">
        <v>14010</v>
      </c>
      <c r="U81" s="9">
        <v>18800</v>
      </c>
      <c r="V81" s="9">
        <v>20470</v>
      </c>
      <c r="W81" s="9">
        <v>22823</v>
      </c>
      <c r="X81" s="9">
        <v>25448</v>
      </c>
      <c r="Y81" s="9">
        <v>26488</v>
      </c>
      <c r="Z81" s="9">
        <v>39514</v>
      </c>
      <c r="AA81" s="9">
        <v>35770</v>
      </c>
      <c r="AB81" s="9">
        <v>26814</v>
      </c>
      <c r="AC81" s="9">
        <v>19210</v>
      </c>
      <c r="AD81" s="9">
        <v>20603</v>
      </c>
      <c r="AE81" s="9">
        <v>280459</v>
      </c>
      <c r="AF81" s="2" t="s">
        <v>19</v>
      </c>
      <c r="AG81" s="9">
        <v>12484</v>
      </c>
      <c r="AH81" s="9">
        <v>16561</v>
      </c>
      <c r="AI81" s="9">
        <v>21783</v>
      </c>
      <c r="AJ81" s="9">
        <v>23596</v>
      </c>
      <c r="AK81" s="9">
        <v>26611</v>
      </c>
      <c r="AL81" s="9">
        <v>28717</v>
      </c>
      <c r="AM81" s="9">
        <v>30348</v>
      </c>
      <c r="AN81" s="9">
        <v>44211</v>
      </c>
      <c r="AO81" s="9">
        <v>41025</v>
      </c>
      <c r="AP81" s="9">
        <v>31551</v>
      </c>
      <c r="AQ81" s="9">
        <v>21976</v>
      </c>
      <c r="AR81" s="9">
        <v>22910</v>
      </c>
      <c r="AS81" s="9">
        <v>321772</v>
      </c>
    </row>
    <row r="82" spans="1:45" ht="40" customHeight="1" x14ac:dyDescent="0.15">
      <c r="A82" s="16" t="s">
        <v>109</v>
      </c>
      <c r="B82" s="2"/>
      <c r="C82" s="8">
        <v>90000</v>
      </c>
      <c r="D82" s="2"/>
      <c r="E82" s="13"/>
      <c r="F82" s="9">
        <v>8139</v>
      </c>
      <c r="G82" s="9">
        <v>10151</v>
      </c>
      <c r="H82" s="9">
        <v>13166</v>
      </c>
      <c r="I82" s="9">
        <v>14622</v>
      </c>
      <c r="J82" s="9">
        <v>18443</v>
      </c>
      <c r="K82" s="9">
        <v>18703</v>
      </c>
      <c r="L82" s="9">
        <v>21153</v>
      </c>
      <c r="M82" s="9">
        <v>28186</v>
      </c>
      <c r="N82" s="9">
        <v>26106</v>
      </c>
      <c r="O82" s="9">
        <v>19249</v>
      </c>
      <c r="P82" s="9">
        <v>17240</v>
      </c>
      <c r="Q82" s="9">
        <v>195158</v>
      </c>
      <c r="R82" s="2"/>
      <c r="S82" s="9">
        <v>16718</v>
      </c>
      <c r="T82" s="9">
        <v>10508</v>
      </c>
      <c r="U82" s="9">
        <v>14010</v>
      </c>
      <c r="V82" s="9">
        <v>18800</v>
      </c>
      <c r="W82" s="9">
        <v>20470</v>
      </c>
      <c r="X82" s="9">
        <v>22823</v>
      </c>
      <c r="Y82" s="9">
        <v>25448</v>
      </c>
      <c r="Z82" s="9">
        <v>26488</v>
      </c>
      <c r="AA82" s="9">
        <v>39514</v>
      </c>
      <c r="AB82" s="9">
        <v>35770</v>
      </c>
      <c r="AC82" s="9">
        <v>26814</v>
      </c>
      <c r="AD82" s="9">
        <v>19210</v>
      </c>
      <c r="AE82" s="9">
        <v>276574</v>
      </c>
      <c r="AF82" s="2"/>
      <c r="AG82" s="9">
        <v>20603</v>
      </c>
      <c r="AH82" s="9">
        <v>12484</v>
      </c>
      <c r="AI82" s="9">
        <v>16561</v>
      </c>
      <c r="AJ82" s="9">
        <v>21783</v>
      </c>
      <c r="AK82" s="9">
        <v>23596</v>
      </c>
      <c r="AL82" s="9">
        <v>26611</v>
      </c>
      <c r="AM82" s="9">
        <v>28717</v>
      </c>
      <c r="AN82" s="9">
        <v>30348</v>
      </c>
      <c r="AO82" s="9">
        <v>44211</v>
      </c>
      <c r="AP82" s="9">
        <v>41025</v>
      </c>
      <c r="AQ82" s="9">
        <v>31551</v>
      </c>
      <c r="AR82" s="9">
        <v>21976</v>
      </c>
      <c r="AS82" s="9">
        <v>319466</v>
      </c>
    </row>
    <row r="83" spans="1:45" ht="40" customHeight="1" x14ac:dyDescent="0.15">
      <c r="A83" s="16" t="s">
        <v>107</v>
      </c>
      <c r="B83" s="2" t="s">
        <v>19</v>
      </c>
      <c r="C83" s="8"/>
      <c r="D83" s="2" t="s">
        <v>19</v>
      </c>
      <c r="E83" s="9">
        <v>14543</v>
      </c>
      <c r="F83" s="9">
        <v>13833</v>
      </c>
      <c r="G83" s="9">
        <v>14520</v>
      </c>
      <c r="H83" s="9">
        <v>14285</v>
      </c>
      <c r="I83" s="9">
        <v>14955</v>
      </c>
      <c r="J83" s="9">
        <v>16067</v>
      </c>
      <c r="K83" s="9">
        <v>15325</v>
      </c>
      <c r="L83" s="9">
        <v>15399</v>
      </c>
      <c r="M83" s="9">
        <v>18803</v>
      </c>
      <c r="N83" s="9">
        <v>13991</v>
      </c>
      <c r="O83" s="9">
        <v>13895</v>
      </c>
      <c r="P83" s="9">
        <v>14959</v>
      </c>
      <c r="Q83" s="9">
        <v>180578</v>
      </c>
      <c r="R83" s="2" t="s">
        <v>19</v>
      </c>
      <c r="S83" s="9">
        <v>16094</v>
      </c>
      <c r="T83" s="9">
        <v>15200</v>
      </c>
      <c r="U83" s="9">
        <v>16891</v>
      </c>
      <c r="V83" s="9">
        <v>15988</v>
      </c>
      <c r="W83" s="9">
        <v>16346</v>
      </c>
      <c r="X83" s="9">
        <v>17566</v>
      </c>
      <c r="Y83" s="9">
        <v>17514</v>
      </c>
      <c r="Z83" s="9">
        <v>17614</v>
      </c>
      <c r="AA83" s="9">
        <v>22216</v>
      </c>
      <c r="AB83" s="9">
        <v>15538</v>
      </c>
      <c r="AC83" s="9">
        <v>15190</v>
      </c>
      <c r="AD83" s="9">
        <v>16326</v>
      </c>
      <c r="AE83" s="9">
        <v>202478</v>
      </c>
      <c r="AF83" s="2" t="s">
        <v>19</v>
      </c>
      <c r="AG83" s="9">
        <v>16603</v>
      </c>
      <c r="AH83" s="9">
        <v>15735</v>
      </c>
      <c r="AI83" s="9">
        <v>19971</v>
      </c>
      <c r="AJ83" s="9">
        <v>18823</v>
      </c>
      <c r="AK83" s="9">
        <v>19460</v>
      </c>
      <c r="AL83" s="9">
        <v>20756</v>
      </c>
      <c r="AM83" s="9">
        <v>20630</v>
      </c>
      <c r="AN83" s="9">
        <v>20769</v>
      </c>
      <c r="AO83" s="9">
        <v>25570</v>
      </c>
      <c r="AP83" s="9">
        <v>18690</v>
      </c>
      <c r="AQ83" s="9">
        <v>18256</v>
      </c>
      <c r="AR83" s="9">
        <v>19480</v>
      </c>
      <c r="AS83" s="9">
        <v>234742</v>
      </c>
    </row>
    <row r="84" spans="1:45" ht="40" customHeight="1" x14ac:dyDescent="0.15">
      <c r="A84" s="16" t="s">
        <v>110</v>
      </c>
      <c r="B84" s="2"/>
      <c r="C84" s="8">
        <v>22077</v>
      </c>
      <c r="D84" s="2"/>
      <c r="E84" s="9">
        <v>14543</v>
      </c>
      <c r="F84" s="9">
        <v>13833</v>
      </c>
      <c r="G84" s="9">
        <v>14520</v>
      </c>
      <c r="H84" s="9">
        <v>14285</v>
      </c>
      <c r="I84" s="9">
        <v>14955</v>
      </c>
      <c r="J84" s="9">
        <v>16067</v>
      </c>
      <c r="K84" s="9">
        <v>15325</v>
      </c>
      <c r="L84" s="9">
        <v>15399</v>
      </c>
      <c r="M84" s="9">
        <v>18803</v>
      </c>
      <c r="N84" s="9">
        <v>13991</v>
      </c>
      <c r="O84" s="9">
        <v>13895</v>
      </c>
      <c r="P84" s="9">
        <v>14959</v>
      </c>
      <c r="Q84" s="9">
        <v>180578</v>
      </c>
      <c r="R84" s="8"/>
      <c r="S84" s="9">
        <v>16094</v>
      </c>
      <c r="T84" s="9">
        <v>15200</v>
      </c>
      <c r="U84" s="9">
        <v>16891</v>
      </c>
      <c r="V84" s="9">
        <v>15988</v>
      </c>
      <c r="W84" s="9">
        <v>16346</v>
      </c>
      <c r="X84" s="9">
        <v>17566</v>
      </c>
      <c r="Y84" s="9">
        <v>17514</v>
      </c>
      <c r="Z84" s="9">
        <v>17614</v>
      </c>
      <c r="AA84" s="9">
        <v>22216</v>
      </c>
      <c r="AB84" s="9">
        <v>15538</v>
      </c>
      <c r="AC84" s="9">
        <v>15190</v>
      </c>
      <c r="AD84" s="9">
        <v>16326</v>
      </c>
      <c r="AE84" s="9">
        <v>202478</v>
      </c>
      <c r="AF84" s="2"/>
      <c r="AG84" s="9">
        <v>16603</v>
      </c>
      <c r="AH84" s="9">
        <v>15735</v>
      </c>
      <c r="AI84" s="9">
        <v>19971</v>
      </c>
      <c r="AJ84" s="9">
        <v>18823</v>
      </c>
      <c r="AK84" s="9">
        <v>19460</v>
      </c>
      <c r="AL84" s="9">
        <v>20756</v>
      </c>
      <c r="AM84" s="9">
        <v>20630</v>
      </c>
      <c r="AN84" s="9">
        <v>20769</v>
      </c>
      <c r="AO84" s="9">
        <v>25570</v>
      </c>
      <c r="AP84" s="9">
        <v>18690</v>
      </c>
      <c r="AQ84" s="9">
        <v>18256</v>
      </c>
      <c r="AR84" s="9">
        <v>19480</v>
      </c>
      <c r="AS84" s="9">
        <v>234742</v>
      </c>
    </row>
    <row r="85" spans="1:45" s="17" customFormat="1" ht="13" x14ac:dyDescent="0.15">
      <c r="A85" s="34" t="s">
        <v>111</v>
      </c>
      <c r="B85" s="35"/>
      <c r="C85" s="36"/>
      <c r="D85" s="3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6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5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</row>
    <row r="86" spans="1:45" ht="40" customHeight="1" x14ac:dyDescent="0.15">
      <c r="A86" s="7" t="s">
        <v>112</v>
      </c>
      <c r="B86" s="11" t="s">
        <v>113</v>
      </c>
      <c r="C86" s="9">
        <v>10000</v>
      </c>
      <c r="D86" s="2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2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1:45" ht="40" customHeight="1" x14ac:dyDescent="0.15">
      <c r="A87" s="7" t="s">
        <v>114</v>
      </c>
      <c r="B87" s="11" t="s">
        <v>115</v>
      </c>
      <c r="C87" s="9">
        <v>4000</v>
      </c>
      <c r="D87" s="2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2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1:45" ht="40" customHeight="1" x14ac:dyDescent="0.15">
      <c r="A88" s="7" t="s">
        <v>116</v>
      </c>
      <c r="B88" s="11" t="s">
        <v>117</v>
      </c>
      <c r="C88" s="9">
        <v>6000</v>
      </c>
      <c r="D88" s="2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3" t="s">
        <v>118</v>
      </c>
      <c r="S88" s="8">
        <v>3000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>
        <v>3000</v>
      </c>
      <c r="AF88" s="11" t="s">
        <v>118</v>
      </c>
      <c r="AG88" s="8">
        <v>3000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>
        <v>3000</v>
      </c>
    </row>
    <row r="89" spans="1:45" ht="40" customHeight="1" x14ac:dyDescent="0.15">
      <c r="A89" s="7" t="s">
        <v>119</v>
      </c>
      <c r="B89" s="11"/>
      <c r="C89" s="13"/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2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 ht="40" customHeight="1" x14ac:dyDescent="0.15">
      <c r="A90" s="7" t="s">
        <v>120</v>
      </c>
      <c r="B90" s="11" t="s">
        <v>121</v>
      </c>
      <c r="C90" s="9">
        <v>6000</v>
      </c>
      <c r="D90" s="2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3" t="s">
        <v>122</v>
      </c>
      <c r="S90" s="8">
        <v>3000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>
        <v>3000</v>
      </c>
      <c r="AF90" s="11" t="s">
        <v>122</v>
      </c>
      <c r="AG90" s="8">
        <v>3000</v>
      </c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>
        <v>3000</v>
      </c>
    </row>
    <row r="91" spans="1:45" ht="40" customHeight="1" x14ac:dyDescent="0.15">
      <c r="A91" s="7" t="s">
        <v>123</v>
      </c>
      <c r="B91" s="11"/>
      <c r="C91" s="13"/>
      <c r="D91" s="2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2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 ht="40" customHeight="1" x14ac:dyDescent="0.15">
      <c r="A92" s="1" t="s">
        <v>124</v>
      </c>
      <c r="B92" s="2"/>
      <c r="C92" s="9">
        <v>26000</v>
      </c>
      <c r="D92" s="2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>
        <v>6000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>
        <v>6000</v>
      </c>
      <c r="AF92" s="2"/>
      <c r="AG92" s="8">
        <v>6000</v>
      </c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>
        <v>6000</v>
      </c>
    </row>
    <row r="93" spans="1:45" ht="40" customHeight="1" x14ac:dyDescent="0.15">
      <c r="A93" s="1" t="s">
        <v>125</v>
      </c>
      <c r="B93" s="2" t="s">
        <v>19</v>
      </c>
      <c r="C93" s="8">
        <f>SUM(C80-C82-C84-C92)</f>
        <v>-138077</v>
      </c>
      <c r="D93" s="2" t="s">
        <v>19</v>
      </c>
      <c r="E93" s="9">
        <f t="shared" ref="E93:Q93" si="9">SUM(E80-E82-E84-E92)</f>
        <v>707</v>
      </c>
      <c r="F93" s="9">
        <f t="shared" si="9"/>
        <v>-2972</v>
      </c>
      <c r="G93" s="9">
        <f t="shared" si="9"/>
        <v>29</v>
      </c>
      <c r="H93" s="9">
        <f t="shared" si="9"/>
        <v>-51</v>
      </c>
      <c r="I93" s="9">
        <f t="shared" si="9"/>
        <v>4923</v>
      </c>
      <c r="J93" s="9">
        <f t="shared" si="9"/>
        <v>490</v>
      </c>
      <c r="K93" s="9">
        <f t="shared" si="9"/>
        <v>5472</v>
      </c>
      <c r="L93" s="9">
        <f t="shared" si="9"/>
        <v>16448</v>
      </c>
      <c r="M93" s="9">
        <f t="shared" si="9"/>
        <v>2011</v>
      </c>
      <c r="N93" s="9">
        <f t="shared" si="9"/>
        <v>-4097</v>
      </c>
      <c r="O93" s="9">
        <f t="shared" si="9"/>
        <v>-1144</v>
      </c>
      <c r="P93" s="9">
        <f t="shared" si="9"/>
        <v>-1699</v>
      </c>
      <c r="Q93" s="9">
        <f t="shared" si="9"/>
        <v>20114</v>
      </c>
      <c r="R93" s="9" t="s">
        <v>19</v>
      </c>
      <c r="S93" s="9">
        <f t="shared" ref="S93:AE93" si="10">SUM(S80-S82-S84-S92)</f>
        <v>-19312</v>
      </c>
      <c r="T93" s="9">
        <f t="shared" si="10"/>
        <v>292</v>
      </c>
      <c r="U93" s="9">
        <f t="shared" si="10"/>
        <v>4099</v>
      </c>
      <c r="V93" s="9">
        <f t="shared" si="10"/>
        <v>3212</v>
      </c>
      <c r="W93" s="9">
        <f t="shared" si="10"/>
        <v>5684</v>
      </c>
      <c r="X93" s="9">
        <f t="shared" si="10"/>
        <v>7111</v>
      </c>
      <c r="Y93" s="9">
        <f t="shared" si="10"/>
        <v>6538</v>
      </c>
      <c r="Z93" s="9">
        <f t="shared" si="10"/>
        <v>30398</v>
      </c>
      <c r="AA93" s="9">
        <f t="shared" si="10"/>
        <v>5570</v>
      </c>
      <c r="AB93" s="9">
        <f t="shared" si="10"/>
        <v>-808</v>
      </c>
      <c r="AC93" s="9">
        <f t="shared" si="10"/>
        <v>-6004</v>
      </c>
      <c r="AD93" s="9">
        <f t="shared" si="10"/>
        <v>1964</v>
      </c>
      <c r="AE93" s="9">
        <f t="shared" si="10"/>
        <v>38748</v>
      </c>
      <c r="AF93" s="9" t="s">
        <v>19</v>
      </c>
      <c r="AG93" s="9">
        <f t="shared" ref="AG93:AS93" si="11">SUM(AG80-AG82-AG84-AG92)</f>
        <v>-20206</v>
      </c>
      <c r="AH93" s="9">
        <f t="shared" si="11"/>
        <v>2381</v>
      </c>
      <c r="AI93" s="9">
        <f t="shared" si="11"/>
        <v>3968</v>
      </c>
      <c r="AJ93" s="9">
        <f t="shared" si="11"/>
        <v>3094</v>
      </c>
      <c r="AK93" s="9">
        <f t="shared" si="11"/>
        <v>6344</v>
      </c>
      <c r="AL93" s="9">
        <f t="shared" si="11"/>
        <v>6033</v>
      </c>
      <c r="AM93" s="9">
        <f t="shared" si="11"/>
        <v>7153</v>
      </c>
      <c r="AN93" s="9">
        <f t="shared" si="11"/>
        <v>31983</v>
      </c>
      <c r="AO93" s="9">
        <f t="shared" si="11"/>
        <v>7119</v>
      </c>
      <c r="AP93" s="9">
        <f t="shared" si="11"/>
        <v>-715</v>
      </c>
      <c r="AQ93" s="9">
        <f t="shared" si="11"/>
        <v>-8907</v>
      </c>
      <c r="AR93" s="9">
        <f t="shared" si="11"/>
        <v>444</v>
      </c>
      <c r="AS93" s="9">
        <f t="shared" si="11"/>
        <v>38692</v>
      </c>
    </row>
    <row r="94" spans="1:45" ht="40" customHeight="1" x14ac:dyDescent="0.15">
      <c r="A94" s="1" t="s">
        <v>126</v>
      </c>
      <c r="B94" s="2"/>
      <c r="C94" s="8">
        <f>(C93)</f>
        <v>-138077</v>
      </c>
      <c r="D94" s="2"/>
      <c r="E94" s="9">
        <f>SUM(C94+E93)</f>
        <v>-137370</v>
      </c>
      <c r="F94" s="9">
        <f t="shared" ref="F94:P94" si="12">SUM(E94+F93)</f>
        <v>-140342</v>
      </c>
      <c r="G94" s="9">
        <f t="shared" si="12"/>
        <v>-140313</v>
      </c>
      <c r="H94" s="9">
        <f t="shared" si="12"/>
        <v>-140364</v>
      </c>
      <c r="I94" s="9">
        <f t="shared" si="12"/>
        <v>-135441</v>
      </c>
      <c r="J94" s="9">
        <f t="shared" si="12"/>
        <v>-134951</v>
      </c>
      <c r="K94" s="9">
        <f t="shared" si="12"/>
        <v>-129479</v>
      </c>
      <c r="L94" s="9">
        <f t="shared" si="12"/>
        <v>-113031</v>
      </c>
      <c r="M94" s="9">
        <f t="shared" si="12"/>
        <v>-111020</v>
      </c>
      <c r="N94" s="9">
        <f t="shared" si="12"/>
        <v>-115117</v>
      </c>
      <c r="O94" s="9">
        <f t="shared" si="12"/>
        <v>-116261</v>
      </c>
      <c r="P94" s="9">
        <f t="shared" si="12"/>
        <v>-117960</v>
      </c>
      <c r="Q94" s="9">
        <f>P94</f>
        <v>-117960</v>
      </c>
      <c r="R94" s="9"/>
      <c r="S94" s="9">
        <f>Q94+S93</f>
        <v>-137272</v>
      </c>
      <c r="T94" s="9">
        <f t="shared" ref="T94:AD94" si="13">SUM(S94+T93)</f>
        <v>-136980</v>
      </c>
      <c r="U94" s="9">
        <f t="shared" si="13"/>
        <v>-132881</v>
      </c>
      <c r="V94" s="9">
        <f t="shared" si="13"/>
        <v>-129669</v>
      </c>
      <c r="W94" s="9">
        <f t="shared" si="13"/>
        <v>-123985</v>
      </c>
      <c r="X94" s="9">
        <f t="shared" si="13"/>
        <v>-116874</v>
      </c>
      <c r="Y94" s="9">
        <f t="shared" si="13"/>
        <v>-110336</v>
      </c>
      <c r="Z94" s="9">
        <f t="shared" si="13"/>
        <v>-79938</v>
      </c>
      <c r="AA94" s="9">
        <f t="shared" si="13"/>
        <v>-74368</v>
      </c>
      <c r="AB94" s="9">
        <f t="shared" si="13"/>
        <v>-75176</v>
      </c>
      <c r="AC94" s="9">
        <f t="shared" si="13"/>
        <v>-81180</v>
      </c>
      <c r="AD94" s="9">
        <f t="shared" si="13"/>
        <v>-79216</v>
      </c>
      <c r="AE94" s="9">
        <f>AD94</f>
        <v>-79216</v>
      </c>
      <c r="AF94" s="9"/>
      <c r="AG94" s="9">
        <f>SUM(AE94+AG93)</f>
        <v>-99422</v>
      </c>
      <c r="AH94" s="9">
        <f t="shared" ref="AH94:AR94" si="14">SUM(AG94+AH93)</f>
        <v>-97041</v>
      </c>
      <c r="AI94" s="9">
        <f t="shared" si="14"/>
        <v>-93073</v>
      </c>
      <c r="AJ94" s="9">
        <f t="shared" si="14"/>
        <v>-89979</v>
      </c>
      <c r="AK94" s="9">
        <f t="shared" si="14"/>
        <v>-83635</v>
      </c>
      <c r="AL94" s="9">
        <f t="shared" si="14"/>
        <v>-77602</v>
      </c>
      <c r="AM94" s="9">
        <f t="shared" si="14"/>
        <v>-70449</v>
      </c>
      <c r="AN94" s="9">
        <f t="shared" si="14"/>
        <v>-38466</v>
      </c>
      <c r="AO94" s="9">
        <f t="shared" si="14"/>
        <v>-31347</v>
      </c>
      <c r="AP94" s="9">
        <f t="shared" si="14"/>
        <v>-32062</v>
      </c>
      <c r="AQ94" s="9">
        <f t="shared" si="14"/>
        <v>-40969</v>
      </c>
      <c r="AR94" s="9">
        <f t="shared" si="14"/>
        <v>-40525</v>
      </c>
      <c r="AS94" s="9">
        <v>-40525</v>
      </c>
    </row>
  </sheetData>
  <mergeCells count="6">
    <mergeCell ref="A14:B14"/>
    <mergeCell ref="A3:B3"/>
    <mergeCell ref="A31:B31"/>
    <mergeCell ref="A39:B39"/>
    <mergeCell ref="A77:B77"/>
    <mergeCell ref="A79:B7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2017-06-29T17:32:02Z</dcterms:created>
  <dcterms:modified xsi:type="dcterms:W3CDTF">2017-06-29T17:32:02Z</dcterms:modified>
</cp:coreProperties>
</file>