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1580" windowHeight="8835"/>
  </bookViews>
  <sheets>
    <sheet name="Recta" sheetId="1" r:id="rId1"/>
    <sheet name="Parábola" sheetId="2" r:id="rId2"/>
    <sheet name="Potencial" sheetId="6" r:id="rId3"/>
    <sheet name="Exponencial" sheetId="7" r:id="rId4"/>
    <sheet name="Hipérbola" sheetId="5" r:id="rId5"/>
    <sheet name="Hipérbola (2)" sheetId="4" r:id="rId6"/>
    <sheet name="Comparación de Métodos" sheetId="8" r:id="rId7"/>
  </sheets>
  <calcPr calcId="144525"/>
</workbook>
</file>

<file path=xl/calcChain.xml><?xml version="1.0" encoding="utf-8"?>
<calcChain xmlns="http://schemas.openxmlformats.org/spreadsheetml/2006/main">
  <c r="X10" i="8" l="1"/>
  <c r="Y10" i="8"/>
  <c r="Z10" i="8"/>
  <c r="AA10" i="8"/>
  <c r="AB10" i="8"/>
  <c r="X11" i="8"/>
  <c r="Y11" i="8"/>
  <c r="Z11" i="8"/>
  <c r="AA11" i="8"/>
  <c r="AB11" i="8"/>
  <c r="X12" i="8"/>
  <c r="Y12" i="8"/>
  <c r="Z12" i="8"/>
  <c r="AA12" i="8"/>
  <c r="AB12" i="8"/>
  <c r="X13" i="8"/>
  <c r="Y13" i="8"/>
  <c r="Z13" i="8"/>
  <c r="AA13" i="8"/>
  <c r="AB13" i="8"/>
  <c r="X14" i="8"/>
  <c r="Y14" i="8"/>
  <c r="Z14" i="8"/>
  <c r="AA14" i="8"/>
  <c r="AB14" i="8"/>
  <c r="X15" i="8"/>
  <c r="Y15" i="8"/>
  <c r="Z15" i="8"/>
  <c r="AA15" i="8"/>
  <c r="AB15" i="8"/>
  <c r="X16" i="8"/>
  <c r="Y16" i="8"/>
  <c r="Z16" i="8"/>
  <c r="AA16" i="8"/>
  <c r="AB16" i="8"/>
  <c r="X17" i="8"/>
  <c r="Y17" i="8"/>
  <c r="Z17" i="8"/>
  <c r="AA17" i="8"/>
  <c r="AB17" i="8"/>
  <c r="X18" i="8"/>
  <c r="Y18" i="8"/>
  <c r="Z18" i="8"/>
  <c r="AA18" i="8"/>
  <c r="AB18" i="8"/>
  <c r="X19" i="8"/>
  <c r="Y19" i="8"/>
  <c r="Z19" i="8"/>
  <c r="AA19" i="8"/>
  <c r="AB19" i="8"/>
  <c r="X20" i="8"/>
  <c r="Y20" i="8"/>
  <c r="Z20" i="8"/>
  <c r="AA20" i="8"/>
  <c r="AB20" i="8"/>
  <c r="X21" i="8"/>
  <c r="Y21" i="8"/>
  <c r="Z21" i="8"/>
  <c r="AA21" i="8"/>
  <c r="AB21" i="8"/>
  <c r="X22" i="8"/>
  <c r="Y22" i="8"/>
  <c r="Z22" i="8"/>
  <c r="AA22" i="8"/>
  <c r="AB22" i="8"/>
  <c r="X23" i="8"/>
  <c r="Y23" i="8"/>
  <c r="Z23" i="8"/>
  <c r="AA23" i="8"/>
  <c r="AB23" i="8"/>
  <c r="X24" i="8"/>
  <c r="Y24" i="8"/>
  <c r="Z24" i="8"/>
  <c r="AA24" i="8"/>
  <c r="AB24" i="8"/>
  <c r="X25" i="8"/>
  <c r="Y25" i="8"/>
  <c r="Z25" i="8"/>
  <c r="AA25" i="8"/>
  <c r="AB25" i="8"/>
  <c r="X26" i="8"/>
  <c r="Y26" i="8"/>
  <c r="Z26" i="8"/>
  <c r="AA26" i="8"/>
  <c r="AB26" i="8"/>
  <c r="AB6" i="8"/>
  <c r="F7" i="8"/>
  <c r="X7" i="8" s="1"/>
  <c r="G7" i="8"/>
  <c r="Y7" i="8" s="1"/>
  <c r="H7" i="8"/>
  <c r="Z7" i="8" s="1"/>
  <c r="I7" i="8"/>
  <c r="AA7" i="8" s="1"/>
  <c r="J7" i="8"/>
  <c r="AB7" i="8" s="1"/>
  <c r="F8" i="8"/>
  <c r="X8" i="8" s="1"/>
  <c r="G8" i="8"/>
  <c r="Y8" i="8" s="1"/>
  <c r="H8" i="8"/>
  <c r="Z8" i="8" s="1"/>
  <c r="I8" i="8"/>
  <c r="AA8" i="8" s="1"/>
  <c r="J8" i="8"/>
  <c r="AB8" i="8" s="1"/>
  <c r="F9" i="8"/>
  <c r="X9" i="8" s="1"/>
  <c r="G9" i="8"/>
  <c r="Y9" i="8" s="1"/>
  <c r="H9" i="8"/>
  <c r="Z9" i="8" s="1"/>
  <c r="I9" i="8"/>
  <c r="AA9" i="8" s="1"/>
  <c r="J9" i="8"/>
  <c r="AB9" i="8" s="1"/>
  <c r="F10" i="8"/>
  <c r="G10" i="8"/>
  <c r="H10" i="8"/>
  <c r="I10" i="8"/>
  <c r="J10" i="8"/>
  <c r="F11" i="8"/>
  <c r="G11" i="8"/>
  <c r="H11" i="8"/>
  <c r="I11" i="8"/>
  <c r="J11" i="8"/>
  <c r="F12" i="8"/>
  <c r="G12" i="8"/>
  <c r="H12" i="8"/>
  <c r="I12" i="8"/>
  <c r="J12" i="8"/>
  <c r="F13" i="8"/>
  <c r="G13" i="8"/>
  <c r="H13" i="8"/>
  <c r="I13" i="8"/>
  <c r="J13" i="8"/>
  <c r="F14" i="8"/>
  <c r="G14" i="8"/>
  <c r="H14" i="8"/>
  <c r="I14" i="8"/>
  <c r="J14" i="8"/>
  <c r="F15" i="8"/>
  <c r="G15" i="8"/>
  <c r="H15" i="8"/>
  <c r="I15" i="8"/>
  <c r="J15" i="8"/>
  <c r="F16" i="8"/>
  <c r="G16" i="8"/>
  <c r="H16" i="8"/>
  <c r="I16" i="8"/>
  <c r="J16" i="8"/>
  <c r="F17" i="8"/>
  <c r="G17" i="8"/>
  <c r="H17" i="8"/>
  <c r="I17" i="8"/>
  <c r="J17" i="8"/>
  <c r="F18" i="8"/>
  <c r="G18" i="8"/>
  <c r="H18" i="8"/>
  <c r="I18" i="8"/>
  <c r="J18" i="8"/>
  <c r="F19" i="8"/>
  <c r="G19" i="8"/>
  <c r="H19" i="8"/>
  <c r="I19" i="8"/>
  <c r="J19" i="8"/>
  <c r="F20" i="8"/>
  <c r="G20" i="8"/>
  <c r="H20" i="8"/>
  <c r="I20" i="8"/>
  <c r="J20" i="8"/>
  <c r="F21" i="8"/>
  <c r="G21" i="8"/>
  <c r="H21" i="8"/>
  <c r="I21" i="8"/>
  <c r="J21" i="8"/>
  <c r="F22" i="8"/>
  <c r="G22" i="8"/>
  <c r="H22" i="8"/>
  <c r="I22" i="8"/>
  <c r="J22" i="8"/>
  <c r="F23" i="8"/>
  <c r="G23" i="8"/>
  <c r="H23" i="8"/>
  <c r="I23" i="8"/>
  <c r="J23" i="8"/>
  <c r="F24" i="8"/>
  <c r="G24" i="8"/>
  <c r="H24" i="8"/>
  <c r="I24" i="8"/>
  <c r="J24" i="8"/>
  <c r="F25" i="8"/>
  <c r="G25" i="8"/>
  <c r="H25" i="8"/>
  <c r="I25" i="8"/>
  <c r="J25" i="8"/>
  <c r="F26" i="8"/>
  <c r="G26" i="8"/>
  <c r="H26" i="8"/>
  <c r="I26" i="8"/>
  <c r="J26" i="8"/>
  <c r="J6" i="8"/>
  <c r="I6" i="8"/>
  <c r="AA6" i="8" s="1"/>
  <c r="H6" i="8"/>
  <c r="Z6" i="8" s="1"/>
  <c r="G6" i="8"/>
  <c r="Y6" i="8" s="1"/>
  <c r="F6" i="8"/>
  <c r="X6" i="8" s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6" i="8"/>
  <c r="E10" i="4"/>
  <c r="G10" i="4" s="1"/>
  <c r="F10" i="4"/>
  <c r="H10" i="4" s="1"/>
  <c r="E11" i="4"/>
  <c r="G11" i="4" s="1"/>
  <c r="F11" i="4"/>
  <c r="E12" i="4"/>
  <c r="G12" i="4" s="1"/>
  <c r="F12" i="4"/>
  <c r="H12" i="4" s="1"/>
  <c r="E13" i="4"/>
  <c r="G13" i="4" s="1"/>
  <c r="F13" i="4"/>
  <c r="E14" i="4"/>
  <c r="G14" i="4" s="1"/>
  <c r="F14" i="4"/>
  <c r="H14" i="4"/>
  <c r="E15" i="4"/>
  <c r="G15" i="4" s="1"/>
  <c r="F15" i="4"/>
  <c r="E16" i="4"/>
  <c r="G16" i="4" s="1"/>
  <c r="F16" i="4"/>
  <c r="E17" i="4"/>
  <c r="H17" i="4" s="1"/>
  <c r="F17" i="4"/>
  <c r="G17" i="4"/>
  <c r="E18" i="4"/>
  <c r="G18" i="4" s="1"/>
  <c r="F18" i="4"/>
  <c r="E19" i="4"/>
  <c r="F19" i="4"/>
  <c r="G19" i="4"/>
  <c r="H19" i="4"/>
  <c r="E20" i="4"/>
  <c r="G20" i="4" s="1"/>
  <c r="F20" i="4"/>
  <c r="H20" i="4"/>
  <c r="E21" i="4"/>
  <c r="F21" i="4"/>
  <c r="G21" i="4"/>
  <c r="H21" i="4"/>
  <c r="E22" i="4"/>
  <c r="G22" i="4" s="1"/>
  <c r="F22" i="4"/>
  <c r="E23" i="4"/>
  <c r="G23" i="4" s="1"/>
  <c r="F23" i="4"/>
  <c r="E24" i="4"/>
  <c r="G24" i="4" s="1"/>
  <c r="F24" i="4"/>
  <c r="E25" i="4"/>
  <c r="G25" i="4" s="1"/>
  <c r="F25" i="4"/>
  <c r="E26" i="4"/>
  <c r="G26" i="4" s="1"/>
  <c r="F26" i="4"/>
  <c r="H26" i="4"/>
  <c r="E27" i="4"/>
  <c r="H27" i="4" s="1"/>
  <c r="F27" i="4"/>
  <c r="G27" i="4"/>
  <c r="E28" i="4"/>
  <c r="G28" i="4" s="1"/>
  <c r="F28" i="4"/>
  <c r="H28" i="4"/>
  <c r="E29" i="4"/>
  <c r="G29" i="4" s="1"/>
  <c r="F29" i="4"/>
  <c r="F9" i="4"/>
  <c r="E9" i="4"/>
  <c r="H9" i="4" s="1"/>
  <c r="E10" i="5"/>
  <c r="G10" i="5" s="1"/>
  <c r="F10" i="5"/>
  <c r="E11" i="5"/>
  <c r="G11" i="5" s="1"/>
  <c r="F11" i="5"/>
  <c r="E12" i="5"/>
  <c r="G12" i="5" s="1"/>
  <c r="F12" i="5"/>
  <c r="E13" i="5"/>
  <c r="G13" i="5" s="1"/>
  <c r="F13" i="5"/>
  <c r="E14" i="5"/>
  <c r="G14" i="5" s="1"/>
  <c r="F14" i="5"/>
  <c r="E15" i="5"/>
  <c r="G15" i="5" s="1"/>
  <c r="F15" i="5"/>
  <c r="E16" i="5"/>
  <c r="G16" i="5" s="1"/>
  <c r="F16" i="5"/>
  <c r="E17" i="5"/>
  <c r="G17" i="5" s="1"/>
  <c r="F17" i="5"/>
  <c r="E18" i="5"/>
  <c r="G18" i="5" s="1"/>
  <c r="F18" i="5"/>
  <c r="E19" i="5"/>
  <c r="G19" i="5" s="1"/>
  <c r="F19" i="5"/>
  <c r="E20" i="5"/>
  <c r="G20" i="5" s="1"/>
  <c r="F20" i="5"/>
  <c r="E21" i="5"/>
  <c r="G21" i="5" s="1"/>
  <c r="F21" i="5"/>
  <c r="E22" i="5"/>
  <c r="G22" i="5" s="1"/>
  <c r="F22" i="5"/>
  <c r="E23" i="5"/>
  <c r="G23" i="5" s="1"/>
  <c r="F23" i="5"/>
  <c r="E24" i="5"/>
  <c r="G24" i="5" s="1"/>
  <c r="F24" i="5"/>
  <c r="E25" i="5"/>
  <c r="G25" i="5" s="1"/>
  <c r="F25" i="5"/>
  <c r="E26" i="5"/>
  <c r="G26" i="5" s="1"/>
  <c r="F26" i="5"/>
  <c r="E27" i="5"/>
  <c r="G27" i="5" s="1"/>
  <c r="F27" i="5"/>
  <c r="E28" i="5"/>
  <c r="G28" i="5" s="1"/>
  <c r="F28" i="5"/>
  <c r="E29" i="5"/>
  <c r="G29" i="5" s="1"/>
  <c r="F29" i="5"/>
  <c r="F9" i="5"/>
  <c r="E9" i="5"/>
  <c r="H9" i="5" s="1"/>
  <c r="E10" i="6"/>
  <c r="G10" i="6" s="1"/>
  <c r="F10" i="6"/>
  <c r="E11" i="6"/>
  <c r="G11" i="6" s="1"/>
  <c r="F11" i="6"/>
  <c r="E12" i="6"/>
  <c r="G12" i="6" s="1"/>
  <c r="F12" i="6"/>
  <c r="E13" i="6"/>
  <c r="G13" i="6" s="1"/>
  <c r="F13" i="6"/>
  <c r="E14" i="6"/>
  <c r="G14" i="6" s="1"/>
  <c r="F14" i="6"/>
  <c r="E15" i="6"/>
  <c r="G15" i="6" s="1"/>
  <c r="F15" i="6"/>
  <c r="E16" i="6"/>
  <c r="G16" i="6" s="1"/>
  <c r="F16" i="6"/>
  <c r="E17" i="6"/>
  <c r="G17" i="6" s="1"/>
  <c r="F17" i="6"/>
  <c r="E18" i="6"/>
  <c r="G18" i="6" s="1"/>
  <c r="F18" i="6"/>
  <c r="E19" i="6"/>
  <c r="G19" i="6" s="1"/>
  <c r="F19" i="6"/>
  <c r="E20" i="6"/>
  <c r="G20" i="6" s="1"/>
  <c r="F20" i="6"/>
  <c r="E21" i="6"/>
  <c r="G21" i="6" s="1"/>
  <c r="F21" i="6"/>
  <c r="E22" i="6"/>
  <c r="G22" i="6" s="1"/>
  <c r="F22" i="6"/>
  <c r="E23" i="6"/>
  <c r="G23" i="6" s="1"/>
  <c r="F23" i="6"/>
  <c r="E24" i="6"/>
  <c r="G24" i="6" s="1"/>
  <c r="F24" i="6"/>
  <c r="E25" i="6"/>
  <c r="G25" i="6" s="1"/>
  <c r="F25" i="6"/>
  <c r="E26" i="6"/>
  <c r="G26" i="6" s="1"/>
  <c r="F26" i="6"/>
  <c r="E27" i="6"/>
  <c r="G27" i="6" s="1"/>
  <c r="F27" i="6"/>
  <c r="E28" i="6"/>
  <c r="G28" i="6" s="1"/>
  <c r="F28" i="6"/>
  <c r="E29" i="6"/>
  <c r="G29" i="6" s="1"/>
  <c r="F29" i="6"/>
  <c r="F9" i="6"/>
  <c r="H9" i="6" s="1"/>
  <c r="E9" i="6"/>
  <c r="G9" i="6" s="1"/>
  <c r="B4" i="2"/>
  <c r="E8" i="2" a="1"/>
  <c r="E8" i="2" s="1"/>
  <c r="I8" i="2" s="1"/>
  <c r="F8" i="2"/>
  <c r="G8" i="2"/>
  <c r="H8" i="2"/>
  <c r="E9" i="2" a="1"/>
  <c r="E9" i="2" s="1"/>
  <c r="I9" i="2" s="1"/>
  <c r="F9" i="2"/>
  <c r="G9" i="2"/>
  <c r="H9" i="2"/>
  <c r="E10" i="2" a="1"/>
  <c r="E10" i="2" s="1"/>
  <c r="I10" i="2" s="1"/>
  <c r="F10" i="2"/>
  <c r="G10" i="2"/>
  <c r="H10" i="2"/>
  <c r="E11" i="2" a="1"/>
  <c r="E11" i="2"/>
  <c r="F11" i="2"/>
  <c r="G11" i="2"/>
  <c r="H11" i="2"/>
  <c r="I11" i="2"/>
  <c r="E12" i="2" a="1"/>
  <c r="E12" i="2" s="1"/>
  <c r="F12" i="2"/>
  <c r="G12" i="2"/>
  <c r="H12" i="2"/>
  <c r="I12" i="2"/>
  <c r="E13" i="2" a="1"/>
  <c r="E13" i="2" s="1"/>
  <c r="F13" i="2"/>
  <c r="G13" i="2"/>
  <c r="H13" i="2"/>
  <c r="I13" i="2"/>
  <c r="E14" i="2" a="1"/>
  <c r="E14" i="2" s="1"/>
  <c r="F14" i="2"/>
  <c r="G14" i="2"/>
  <c r="H14" i="2"/>
  <c r="I14" i="2"/>
  <c r="E15" i="2" a="1"/>
  <c r="E15" i="2"/>
  <c r="F15" i="2"/>
  <c r="G15" i="2"/>
  <c r="H15" i="2"/>
  <c r="I15" i="2"/>
  <c r="E16" i="2" a="1"/>
  <c r="E16" i="2" s="1"/>
  <c r="F16" i="2"/>
  <c r="G16" i="2"/>
  <c r="H16" i="2"/>
  <c r="I16" i="2"/>
  <c r="E17" i="2" a="1"/>
  <c r="E17" i="2" s="1"/>
  <c r="F17" i="2"/>
  <c r="G17" i="2"/>
  <c r="H17" i="2"/>
  <c r="I17" i="2"/>
  <c r="E18" i="2" a="1"/>
  <c r="E18" i="2" s="1"/>
  <c r="F18" i="2"/>
  <c r="G18" i="2"/>
  <c r="H18" i="2"/>
  <c r="I18" i="2"/>
  <c r="E19" i="2" a="1"/>
  <c r="E19" i="2"/>
  <c r="F19" i="2"/>
  <c r="G19" i="2"/>
  <c r="H19" i="2"/>
  <c r="I19" i="2"/>
  <c r="E20" i="2" a="1"/>
  <c r="E20" i="2" s="1"/>
  <c r="F20" i="2"/>
  <c r="G20" i="2"/>
  <c r="H20" i="2"/>
  <c r="I20" i="2"/>
  <c r="E21" i="2" a="1"/>
  <c r="E21" i="2" s="1"/>
  <c r="F21" i="2"/>
  <c r="G21" i="2"/>
  <c r="H21" i="2"/>
  <c r="I21" i="2"/>
  <c r="E22" i="2" a="1"/>
  <c r="E22" i="2" s="1"/>
  <c r="F22" i="2"/>
  <c r="G22" i="2"/>
  <c r="H22" i="2"/>
  <c r="I22" i="2"/>
  <c r="E23" i="2" a="1"/>
  <c r="E23" i="2"/>
  <c r="F23" i="2"/>
  <c r="G23" i="2"/>
  <c r="H23" i="2"/>
  <c r="I23" i="2"/>
  <c r="E24" i="2" a="1"/>
  <c r="E24" i="2" s="1"/>
  <c r="F24" i="2"/>
  <c r="G24" i="2"/>
  <c r="H24" i="2"/>
  <c r="I24" i="2"/>
  <c r="E25" i="2" a="1"/>
  <c r="E25" i="2" s="1"/>
  <c r="F25" i="2"/>
  <c r="G25" i="2"/>
  <c r="H25" i="2"/>
  <c r="I25" i="2"/>
  <c r="E26" i="2" a="1"/>
  <c r="E26" i="2" s="1"/>
  <c r="F26" i="2"/>
  <c r="G26" i="2"/>
  <c r="H26" i="2"/>
  <c r="I26" i="2"/>
  <c r="E27" i="2" a="1"/>
  <c r="E27" i="2"/>
  <c r="F27" i="2"/>
  <c r="G27" i="2"/>
  <c r="H27" i="2"/>
  <c r="I27" i="2"/>
  <c r="I7" i="2"/>
  <c r="H7" i="2"/>
  <c r="G7" i="2"/>
  <c r="F7" i="2"/>
  <c r="E7" i="2" a="1"/>
  <c r="E7" i="2" s="1"/>
  <c r="B4" i="1"/>
  <c r="F39" i="1" a="1"/>
  <c r="F39" i="1" s="1"/>
  <c r="B39" i="1" a="1"/>
  <c r="B39" i="1" s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F7" i="1"/>
  <c r="E7" i="1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9" i="7"/>
  <c r="E10" i="7"/>
  <c r="E11" i="7"/>
  <c r="E12" i="7"/>
  <c r="E13" i="7"/>
  <c r="G13" i="7" s="1"/>
  <c r="E14" i="7"/>
  <c r="G14" i="7" s="1"/>
  <c r="E15" i="7"/>
  <c r="G15" i="7" s="1"/>
  <c r="E16" i="7"/>
  <c r="G16" i="7" s="1"/>
  <c r="E17" i="7"/>
  <c r="G17" i="7" s="1"/>
  <c r="E18" i="7"/>
  <c r="H18" i="7" s="1"/>
  <c r="E19" i="7"/>
  <c r="H19" i="7" s="1"/>
  <c r="E20" i="7"/>
  <c r="H20" i="7" s="1"/>
  <c r="E21" i="7"/>
  <c r="G21" i="7" s="1"/>
  <c r="E22" i="7"/>
  <c r="G22" i="7" s="1"/>
  <c r="E23" i="7"/>
  <c r="G23" i="7" s="1"/>
  <c r="E24" i="7"/>
  <c r="G24" i="7" s="1"/>
  <c r="E25" i="7"/>
  <c r="G25" i="7" s="1"/>
  <c r="E26" i="7"/>
  <c r="H26" i="7" s="1"/>
  <c r="E27" i="7"/>
  <c r="H27" i="7" s="1"/>
  <c r="E28" i="7"/>
  <c r="H28" i="7" s="1"/>
  <c r="E29" i="7"/>
  <c r="G29" i="7" s="1"/>
  <c r="E9" i="7"/>
  <c r="G9" i="7" s="1"/>
  <c r="H29" i="4" l="1"/>
  <c r="H13" i="4"/>
  <c r="H22" i="4"/>
  <c r="H15" i="4"/>
  <c r="H24" i="4"/>
  <c r="H23" i="4"/>
  <c r="G9" i="4"/>
  <c r="H25" i="4"/>
  <c r="H16" i="4"/>
  <c r="H11" i="4"/>
  <c r="H18" i="4"/>
  <c r="G9" i="5"/>
  <c r="H29" i="5"/>
  <c r="H27" i="5"/>
  <c r="H25" i="5"/>
  <c r="H23" i="5"/>
  <c r="H21" i="5"/>
  <c r="H19" i="5"/>
  <c r="H17" i="5"/>
  <c r="H15" i="5"/>
  <c r="H13" i="5"/>
  <c r="H11" i="5"/>
  <c r="H28" i="5"/>
  <c r="H26" i="5"/>
  <c r="H24" i="5"/>
  <c r="H22" i="5"/>
  <c r="H20" i="5"/>
  <c r="H18" i="5"/>
  <c r="H16" i="5"/>
  <c r="H14" i="5"/>
  <c r="H12" i="5"/>
  <c r="H10" i="5"/>
  <c r="H12" i="7"/>
  <c r="H11" i="7"/>
  <c r="H10" i="7"/>
  <c r="H29" i="6"/>
  <c r="H27" i="6"/>
  <c r="H25" i="6"/>
  <c r="H23" i="6"/>
  <c r="H21" i="6"/>
  <c r="H19" i="6"/>
  <c r="H17" i="6"/>
  <c r="H15" i="6"/>
  <c r="H13" i="6"/>
  <c r="H11" i="6"/>
  <c r="H28" i="6"/>
  <c r="H26" i="6"/>
  <c r="H24" i="6"/>
  <c r="H22" i="6"/>
  <c r="H20" i="6"/>
  <c r="H18" i="6"/>
  <c r="H16" i="6"/>
  <c r="H14" i="6"/>
  <c r="H12" i="6"/>
  <c r="H10" i="6"/>
  <c r="F40" i="1"/>
  <c r="C40" i="1"/>
  <c r="B40" i="1"/>
  <c r="C39" i="1"/>
  <c r="H23" i="7"/>
  <c r="H21" i="7"/>
  <c r="H15" i="7"/>
  <c r="H13" i="7"/>
  <c r="G28" i="7"/>
  <c r="G20" i="7"/>
  <c r="G12" i="7"/>
  <c r="H29" i="7"/>
  <c r="H25" i="7"/>
  <c r="H17" i="7"/>
  <c r="G27" i="7"/>
  <c r="G11" i="7"/>
  <c r="H24" i="7"/>
  <c r="H16" i="7"/>
  <c r="G26" i="7"/>
  <c r="G18" i="7"/>
  <c r="G10" i="7"/>
  <c r="H9" i="7"/>
  <c r="H22" i="7"/>
  <c r="H14" i="7"/>
  <c r="G19" i="7"/>
  <c r="C16" i="8"/>
  <c r="D16" i="8"/>
  <c r="L16" i="8" s="1"/>
  <c r="C15" i="8"/>
  <c r="D15" i="8"/>
  <c r="L15" i="8" s="1"/>
  <c r="C14" i="8"/>
  <c r="D14" i="8"/>
  <c r="L14" i="8" s="1"/>
  <c r="C13" i="8"/>
  <c r="D13" i="8"/>
  <c r="L13" i="8"/>
  <c r="C12" i="8"/>
  <c r="D12" i="8"/>
  <c r="N12" i="8" s="1"/>
  <c r="C11" i="8"/>
  <c r="D11" i="8"/>
  <c r="L11" i="8" s="1"/>
  <c r="C6" i="8"/>
  <c r="D6" i="8"/>
  <c r="C7" i="8"/>
  <c r="D7" i="8"/>
  <c r="C8" i="8"/>
  <c r="D8" i="8"/>
  <c r="C9" i="8"/>
  <c r="D9" i="8"/>
  <c r="C10" i="8"/>
  <c r="D10" i="8"/>
  <c r="N10" i="8" s="1"/>
  <c r="M16" i="8"/>
  <c r="M15" i="8"/>
  <c r="M14" i="8"/>
  <c r="M13" i="8"/>
  <c r="M11" i="8"/>
  <c r="N16" i="8"/>
  <c r="N15" i="8"/>
  <c r="N13" i="8"/>
  <c r="N11" i="8"/>
  <c r="O16" i="8"/>
  <c r="O15" i="8"/>
  <c r="O14" i="8"/>
  <c r="O13" i="8"/>
  <c r="O12" i="8"/>
  <c r="O11" i="8"/>
  <c r="O10" i="8"/>
  <c r="P16" i="8"/>
  <c r="P15" i="8"/>
  <c r="P14" i="8"/>
  <c r="P13" i="8"/>
  <c r="P12" i="8"/>
  <c r="P11" i="8"/>
  <c r="R16" i="8"/>
  <c r="R15" i="8"/>
  <c r="R14" i="8"/>
  <c r="R13" i="8"/>
  <c r="R12" i="8"/>
  <c r="R11" i="8"/>
  <c r="R10" i="8"/>
  <c r="S16" i="8"/>
  <c r="S15" i="8"/>
  <c r="S14" i="8"/>
  <c r="S13" i="8"/>
  <c r="S12" i="8"/>
  <c r="S11" i="8"/>
  <c r="S10" i="8"/>
  <c r="T16" i="8"/>
  <c r="T15" i="8"/>
  <c r="T14" i="8"/>
  <c r="T13" i="8"/>
  <c r="T12" i="8"/>
  <c r="T11" i="8"/>
  <c r="T10" i="8"/>
  <c r="U16" i="8"/>
  <c r="U15" i="8"/>
  <c r="U14" i="8"/>
  <c r="U13" i="8"/>
  <c r="U12" i="8"/>
  <c r="U11" i="8"/>
  <c r="U10" i="8"/>
  <c r="V16" i="8"/>
  <c r="V15" i="8"/>
  <c r="V14" i="8"/>
  <c r="V13" i="8"/>
  <c r="V12" i="8"/>
  <c r="V11" i="8"/>
  <c r="V10" i="8"/>
  <c r="W16" i="8"/>
  <c r="W21" i="8"/>
  <c r="R21" i="8"/>
  <c r="S21" i="8"/>
  <c r="T21" i="8"/>
  <c r="V21" i="8"/>
  <c r="V25" i="8"/>
  <c r="Q16" i="8"/>
  <c r="L21" i="8"/>
  <c r="M21" i="8"/>
  <c r="N21" i="8"/>
  <c r="O21" i="8"/>
  <c r="P21" i="8"/>
  <c r="P25" i="8"/>
  <c r="K20" i="8"/>
  <c r="K21" i="8"/>
  <c r="K16" i="8"/>
  <c r="D18" i="8"/>
  <c r="D19" i="8"/>
  <c r="V19" i="8" s="1"/>
  <c r="D20" i="8"/>
  <c r="W20" i="8" s="1"/>
  <c r="D21" i="8"/>
  <c r="D22" i="8"/>
  <c r="D23" i="8"/>
  <c r="R23" i="8" s="1"/>
  <c r="D24" i="8"/>
  <c r="W24" i="8" s="1"/>
  <c r="D25" i="8"/>
  <c r="D26" i="8"/>
  <c r="D17" i="8"/>
  <c r="C18" i="8"/>
  <c r="C19" i="8"/>
  <c r="C20" i="8"/>
  <c r="C21" i="8"/>
  <c r="C22" i="8"/>
  <c r="C23" i="8"/>
  <c r="C24" i="8"/>
  <c r="C25" i="8"/>
  <c r="C26" i="8"/>
  <c r="C17" i="8"/>
  <c r="C28" i="1"/>
  <c r="D28" i="1"/>
  <c r="B8" i="1"/>
  <c r="B7" i="8" s="1"/>
  <c r="B11" i="1"/>
  <c r="B10" i="8"/>
  <c r="B12" i="1"/>
  <c r="B11" i="8" s="1"/>
  <c r="B13" i="1"/>
  <c r="B12" i="8"/>
  <c r="B14" i="1"/>
  <c r="B13" i="8" s="1"/>
  <c r="B15" i="1"/>
  <c r="B14" i="8"/>
  <c r="B16" i="1"/>
  <c r="B15" i="8" s="1"/>
  <c r="B17" i="1"/>
  <c r="B16" i="8"/>
  <c r="B18" i="1"/>
  <c r="B17" i="8" s="1"/>
  <c r="B19" i="1"/>
  <c r="B18" i="8"/>
  <c r="B20" i="1"/>
  <c r="B19" i="8" s="1"/>
  <c r="B21" i="1"/>
  <c r="B20" i="8"/>
  <c r="B22" i="1"/>
  <c r="B21" i="8" s="1"/>
  <c r="B23" i="1"/>
  <c r="B22" i="8"/>
  <c r="B24" i="1"/>
  <c r="B23" i="8" s="1"/>
  <c r="B25" i="1"/>
  <c r="B24" i="8"/>
  <c r="B26" i="1"/>
  <c r="B25" i="8" s="1"/>
  <c r="B27" i="1"/>
  <c r="B26" i="8"/>
  <c r="B6" i="8"/>
  <c r="D28" i="2"/>
  <c r="F36" i="2" s="1"/>
  <c r="H28" i="2"/>
  <c r="F35" i="2" s="1"/>
  <c r="B8" i="2"/>
  <c r="B9" i="2" s="1"/>
  <c r="B10" i="2" s="1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C28" i="2"/>
  <c r="C36" i="2"/>
  <c r="D35" i="2"/>
  <c r="E30" i="4"/>
  <c r="F30" i="4"/>
  <c r="E37" i="4" s="1"/>
  <c r="B10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D30" i="4"/>
  <c r="C30" i="4"/>
  <c r="F30" i="5"/>
  <c r="E37" i="5" s="1"/>
  <c r="B35" i="1"/>
  <c r="E35" i="1"/>
  <c r="C34" i="1"/>
  <c r="B10" i="5"/>
  <c r="B30" i="5" s="1"/>
  <c r="C37" i="5" s="1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D30" i="5"/>
  <c r="C30" i="5"/>
  <c r="B10" i="6"/>
  <c r="B11" i="6" s="1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D30" i="6"/>
  <c r="C30" i="6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10" i="7"/>
  <c r="B11" i="7" s="1"/>
  <c r="B12" i="7" s="1"/>
  <c r="D30" i="7"/>
  <c r="C30" i="7"/>
  <c r="K15" i="8"/>
  <c r="K14" i="8"/>
  <c r="K13" i="8"/>
  <c r="K12" i="8"/>
  <c r="K11" i="8"/>
  <c r="K10" i="8"/>
  <c r="Q15" i="8"/>
  <c r="Q14" i="8"/>
  <c r="Q13" i="8"/>
  <c r="Q12" i="8"/>
  <c r="Q11" i="8"/>
  <c r="Q10" i="8"/>
  <c r="W15" i="8"/>
  <c r="W14" i="8"/>
  <c r="W13" i="8"/>
  <c r="W12" i="8"/>
  <c r="W11" i="8"/>
  <c r="W10" i="8"/>
  <c r="I28" i="2" l="1"/>
  <c r="F34" i="2" s="1"/>
  <c r="K24" i="8"/>
  <c r="O18" i="8"/>
  <c r="T24" i="8"/>
  <c r="V18" i="8"/>
  <c r="R18" i="8"/>
  <c r="V26" i="8"/>
  <c r="O26" i="8"/>
  <c r="R26" i="8"/>
  <c r="L12" i="8"/>
  <c r="O25" i="8"/>
  <c r="P20" i="8"/>
  <c r="T25" i="8"/>
  <c r="U20" i="8"/>
  <c r="M25" i="8"/>
  <c r="M20" i="8"/>
  <c r="S25" i="8"/>
  <c r="T20" i="8"/>
  <c r="W25" i="8"/>
  <c r="K25" i="8"/>
  <c r="L25" i="8"/>
  <c r="L20" i="8"/>
  <c r="R25" i="8"/>
  <c r="S20" i="8"/>
  <c r="N14" i="8"/>
  <c r="M12" i="8"/>
  <c r="B12" i="6"/>
  <c r="B30" i="6" s="1"/>
  <c r="C37" i="6" s="1"/>
  <c r="C36" i="4"/>
  <c r="B37" i="4"/>
  <c r="G30" i="7"/>
  <c r="B36" i="7" s="1"/>
  <c r="E28" i="1"/>
  <c r="B34" i="1" s="1"/>
  <c r="G30" i="5"/>
  <c r="B36" i="5" s="1"/>
  <c r="B11" i="4"/>
  <c r="B12" i="4" s="1"/>
  <c r="F28" i="2"/>
  <c r="G30" i="6"/>
  <c r="B36" i="6" s="1"/>
  <c r="F30" i="6"/>
  <c r="E37" i="6" s="1"/>
  <c r="E30" i="7"/>
  <c r="E30" i="6"/>
  <c r="E30" i="5"/>
  <c r="B30" i="7"/>
  <c r="C37" i="7" s="1"/>
  <c r="H30" i="6"/>
  <c r="E36" i="6" s="1"/>
  <c r="F30" i="7"/>
  <c r="E37" i="7" s="1"/>
  <c r="F28" i="1"/>
  <c r="E34" i="1" s="1"/>
  <c r="G28" i="2"/>
  <c r="B34" i="2" s="1"/>
  <c r="E28" i="2"/>
  <c r="N23" i="8"/>
  <c r="L17" i="8"/>
  <c r="Q19" i="8"/>
  <c r="V22" i="8"/>
  <c r="U19" i="8"/>
  <c r="B9" i="1"/>
  <c r="K23" i="8"/>
  <c r="N26" i="8"/>
  <c r="P24" i="8"/>
  <c r="M23" i="8"/>
  <c r="N18" i="8"/>
  <c r="Q26" i="8"/>
  <c r="Q18" i="8"/>
  <c r="S24" i="8"/>
  <c r="U22" i="8"/>
  <c r="T19" i="8"/>
  <c r="V17" i="8"/>
  <c r="W17" i="8"/>
  <c r="K22" i="8"/>
  <c r="M26" i="8"/>
  <c r="O24" i="8"/>
  <c r="L23" i="8"/>
  <c r="P19" i="8"/>
  <c r="M18" i="8"/>
  <c r="Q25" i="8"/>
  <c r="Q17" i="8"/>
  <c r="U25" i="8"/>
  <c r="R24" i="8"/>
  <c r="T22" i="8"/>
  <c r="V20" i="8"/>
  <c r="S19" i="8"/>
  <c r="U17" i="8"/>
  <c r="P10" i="8"/>
  <c r="L10" i="8"/>
  <c r="L26" i="8"/>
  <c r="N24" i="8"/>
  <c r="P22" i="8"/>
  <c r="O19" i="8"/>
  <c r="L18" i="8"/>
  <c r="Q24" i="8"/>
  <c r="V23" i="8"/>
  <c r="S22" i="8"/>
  <c r="R19" i="8"/>
  <c r="T17" i="8"/>
  <c r="W26" i="8"/>
  <c r="W22" i="8"/>
  <c r="W18" i="8"/>
  <c r="B28" i="2"/>
  <c r="D36" i="2" s="1"/>
  <c r="K17" i="8"/>
  <c r="M24" i="8"/>
  <c r="O22" i="8"/>
  <c r="N19" i="8"/>
  <c r="P17" i="8"/>
  <c r="Q23" i="8"/>
  <c r="U23" i="8"/>
  <c r="R22" i="8"/>
  <c r="S17" i="8"/>
  <c r="M10" i="8"/>
  <c r="K19" i="8"/>
  <c r="L24" i="8"/>
  <c r="N22" i="8"/>
  <c r="M19" i="8"/>
  <c r="O17" i="8"/>
  <c r="Q22" i="8"/>
  <c r="U26" i="8"/>
  <c r="T23" i="8"/>
  <c r="U18" i="8"/>
  <c r="R17" i="8"/>
  <c r="W23" i="8"/>
  <c r="W19" i="8"/>
  <c r="K26" i="8"/>
  <c r="K18" i="8"/>
  <c r="N25" i="8"/>
  <c r="P23" i="8"/>
  <c r="M22" i="8"/>
  <c r="O20" i="8"/>
  <c r="L19" i="8"/>
  <c r="N17" i="8"/>
  <c r="Q21" i="8"/>
  <c r="T26" i="8"/>
  <c r="V24" i="8"/>
  <c r="S23" i="8"/>
  <c r="U21" i="8"/>
  <c r="R20" i="8"/>
  <c r="T18" i="8"/>
  <c r="P26" i="8"/>
  <c r="O23" i="8"/>
  <c r="L22" i="8"/>
  <c r="N20" i="8"/>
  <c r="P18" i="8"/>
  <c r="M17" i="8"/>
  <c r="Q20" i="8"/>
  <c r="S26" i="8"/>
  <c r="U24" i="8"/>
  <c r="S18" i="8"/>
  <c r="B36" i="2" l="1"/>
  <c r="C35" i="2"/>
  <c r="D34" i="2"/>
  <c r="B41" i="2" s="1" a="1"/>
  <c r="B37" i="6"/>
  <c r="C36" i="6"/>
  <c r="B41" i="6" s="1" a="1"/>
  <c r="H30" i="7"/>
  <c r="E36" i="7" s="1"/>
  <c r="G30" i="4"/>
  <c r="B36" i="4" s="1"/>
  <c r="B41" i="4" s="1" a="1"/>
  <c r="H30" i="5"/>
  <c r="E36" i="5" s="1"/>
  <c r="B35" i="2"/>
  <c r="C34" i="2"/>
  <c r="B37" i="7"/>
  <c r="C36" i="7"/>
  <c r="B41" i="7" s="1" a="1"/>
  <c r="H30" i="4"/>
  <c r="E36" i="4" s="1"/>
  <c r="B30" i="4"/>
  <c r="C37" i="4" s="1"/>
  <c r="B10" i="1"/>
  <c r="B9" i="8" s="1"/>
  <c r="B8" i="8"/>
  <c r="C36" i="5"/>
  <c r="B41" i="5" s="1" a="1"/>
  <c r="B37" i="5"/>
  <c r="B41" i="4" l="1"/>
  <c r="C42" i="4"/>
  <c r="B42" i="4"/>
  <c r="C41" i="4"/>
  <c r="B41" i="5"/>
  <c r="C42" i="5"/>
  <c r="B42" i="5"/>
  <c r="C41" i="5"/>
  <c r="B41" i="6"/>
  <c r="C42" i="6"/>
  <c r="B42" i="6"/>
  <c r="C41" i="6"/>
  <c r="B41" i="2"/>
  <c r="C41" i="2"/>
  <c r="D43" i="2"/>
  <c r="C43" i="2"/>
  <c r="B43" i="2"/>
  <c r="D42" i="2"/>
  <c r="C42" i="2"/>
  <c r="B42" i="2"/>
  <c r="D41" i="2"/>
  <c r="B41" i="7"/>
  <c r="C42" i="7"/>
  <c r="B42" i="7"/>
  <c r="C41" i="7"/>
  <c r="B28" i="1"/>
  <c r="C35" i="1" s="1"/>
  <c r="F41" i="4" l="1" a="1"/>
  <c r="F41" i="5" a="1"/>
  <c r="F41" i="6" a="1"/>
  <c r="G41" i="2" a="1"/>
  <c r="F41" i="7" a="1"/>
  <c r="F41" i="4" l="1"/>
  <c r="H41" i="4" s="1"/>
  <c r="F42" i="4"/>
  <c r="H42" i="4" s="1"/>
  <c r="F41" i="5"/>
  <c r="F42" i="5"/>
  <c r="H41" i="5" s="1"/>
  <c r="F41" i="6"/>
  <c r="F42" i="6"/>
  <c r="H42" i="6" s="1"/>
  <c r="H41" i="6"/>
  <c r="B6" i="6" s="1"/>
  <c r="G41" i="2"/>
  <c r="G43" i="2"/>
  <c r="G42" i="2"/>
  <c r="F41" i="7"/>
  <c r="H41" i="7" s="1"/>
  <c r="B6" i="7" s="1"/>
  <c r="F42" i="7"/>
  <c r="H42" i="7" s="1"/>
  <c r="H42" i="5" l="1"/>
  <c r="B6" i="5"/>
  <c r="M8" i="8"/>
  <c r="S7" i="8"/>
  <c r="O9" i="8"/>
  <c r="U8" i="8"/>
  <c r="O6" i="8"/>
  <c r="U6" i="8"/>
  <c r="S6" i="8"/>
  <c r="M6" i="8"/>
  <c r="S8" i="8"/>
  <c r="B6" i="4" l="1"/>
  <c r="U9" i="8"/>
  <c r="O8" i="8"/>
  <c r="S9" i="8"/>
  <c r="S27" i="8" s="1"/>
  <c r="M9" i="8"/>
  <c r="M7" i="8"/>
  <c r="V8" i="8"/>
  <c r="P8" i="8"/>
  <c r="U7" i="8"/>
  <c r="AA27" i="8"/>
  <c r="O7" i="8"/>
  <c r="O27" i="8" s="1"/>
  <c r="T7" i="8"/>
  <c r="N7" i="8"/>
  <c r="T8" i="8"/>
  <c r="N8" i="8"/>
  <c r="T6" i="8"/>
  <c r="N6" i="8"/>
  <c r="N9" i="8"/>
  <c r="T9" i="8"/>
  <c r="V7" i="8"/>
  <c r="P7" i="8"/>
  <c r="L7" i="8"/>
  <c r="R7" i="8"/>
  <c r="L6" i="8"/>
  <c r="R6" i="8"/>
  <c r="Y27" i="8"/>
  <c r="R9" i="8"/>
  <c r="L9" i="8"/>
  <c r="R8" i="8"/>
  <c r="L8" i="8"/>
  <c r="M27" i="8" l="1"/>
  <c r="U27" i="8"/>
  <c r="Z27" i="8"/>
  <c r="Q6" i="8"/>
  <c r="K6" i="8"/>
  <c r="W6" i="8"/>
  <c r="T27" i="8"/>
  <c r="W7" i="8"/>
  <c r="Q7" i="8"/>
  <c r="K7" i="8"/>
  <c r="Q8" i="8"/>
  <c r="W8" i="8"/>
  <c r="K8" i="8"/>
  <c r="K9" i="8"/>
  <c r="W9" i="8"/>
  <c r="Q9" i="8"/>
  <c r="P9" i="8"/>
  <c r="V9" i="8"/>
  <c r="X27" i="8"/>
  <c r="N27" i="8"/>
  <c r="R27" i="8"/>
  <c r="V6" i="8"/>
  <c r="P6" i="8"/>
  <c r="L27" i="8"/>
  <c r="P27" i="8" l="1"/>
  <c r="V27" i="8"/>
  <c r="W27" i="8"/>
  <c r="K27" i="8"/>
  <c r="AB27" i="8"/>
  <c r="Q27" i="8"/>
</calcChain>
</file>

<file path=xl/sharedStrings.xml><?xml version="1.0" encoding="utf-8"?>
<sst xmlns="http://schemas.openxmlformats.org/spreadsheetml/2006/main" count="163" uniqueCount="65">
  <si>
    <r>
      <t xml:space="preserve">X </t>
    </r>
    <r>
      <rPr>
        <vertAlign val="subscript"/>
        <sz val="10"/>
        <rFont val="Arial"/>
        <family val="2"/>
      </rPr>
      <t xml:space="preserve">i </t>
    </r>
    <r>
      <rPr>
        <vertAlign val="superscript"/>
        <sz val="10"/>
        <rFont val="Arial"/>
        <family val="2"/>
      </rPr>
      <t>2</t>
    </r>
  </si>
  <si>
    <r>
      <t xml:space="preserve">X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.Y</t>
    </r>
    <r>
      <rPr>
        <vertAlign val="subscript"/>
        <sz val="10"/>
        <rFont val="Arial"/>
        <family val="2"/>
      </rPr>
      <t>i</t>
    </r>
  </si>
  <si>
    <t>i</t>
  </si>
  <si>
    <r>
      <t>y</t>
    </r>
    <r>
      <rPr>
        <vertAlign val="subscript"/>
        <sz val="10"/>
        <rFont val="Arial"/>
        <family val="2"/>
      </rPr>
      <t>i</t>
    </r>
  </si>
  <si>
    <r>
      <t>x</t>
    </r>
    <r>
      <rPr>
        <vertAlign val="subscript"/>
        <sz val="10"/>
        <rFont val="Arial"/>
        <family val="2"/>
      </rPr>
      <t>i</t>
    </r>
  </si>
  <si>
    <r>
      <t xml:space="preserve">X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= x</t>
    </r>
    <r>
      <rPr>
        <vertAlign val="subscript"/>
        <sz val="10"/>
        <rFont val="Arial"/>
        <family val="2"/>
      </rPr>
      <t>i</t>
    </r>
  </si>
  <si>
    <r>
      <t>Y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= Ln y</t>
    </r>
    <r>
      <rPr>
        <vertAlign val="subscript"/>
        <sz val="10"/>
        <rFont val="Arial"/>
        <family val="2"/>
      </rPr>
      <t>i</t>
    </r>
  </si>
  <si>
    <t>x = X , ln y = Y , ln b = B , a = A</t>
  </si>
  <si>
    <t>Y = B + A.X</t>
  </si>
  <si>
    <t>A =</t>
  </si>
  <si>
    <t>B =</t>
  </si>
  <si>
    <t>a =</t>
  </si>
  <si>
    <t>b =</t>
  </si>
  <si>
    <t>ln x = X , ln y = Y , ln b = B , a = A</t>
  </si>
  <si>
    <r>
      <t xml:space="preserve">X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= Ln x</t>
    </r>
    <r>
      <rPr>
        <vertAlign val="subscript"/>
        <sz val="10"/>
        <rFont val="Arial"/>
        <family val="2"/>
      </rPr>
      <t>i</t>
    </r>
  </si>
  <si>
    <t>1/x = X , 1/y = Y , 1/a = B , b/a = A</t>
  </si>
  <si>
    <r>
      <t xml:space="preserve">X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= 1 / x</t>
    </r>
    <r>
      <rPr>
        <vertAlign val="subscript"/>
        <sz val="10"/>
        <rFont val="Arial"/>
        <family val="2"/>
      </rPr>
      <t>i</t>
    </r>
  </si>
  <si>
    <r>
      <t>Y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= 1 / y</t>
    </r>
    <r>
      <rPr>
        <vertAlign val="subscript"/>
        <sz val="10"/>
        <rFont val="Arial"/>
        <family val="2"/>
      </rPr>
      <t>i</t>
    </r>
  </si>
  <si>
    <t>x = X , 1/y = Y , b/a = B , 1/a = A</t>
  </si>
  <si>
    <t>c =</t>
  </si>
  <si>
    <t>Exponencial: e(x)</t>
  </si>
  <si>
    <t>Recta: r(x)</t>
  </si>
  <si>
    <t>Error r(x)</t>
  </si>
  <si>
    <t>Error p(x)</t>
  </si>
  <si>
    <t>Error e(x)</t>
  </si>
  <si>
    <t>Potencial: a(x)</t>
  </si>
  <si>
    <t>Error: a(x)</t>
  </si>
  <si>
    <t>Error</t>
  </si>
  <si>
    <t>Cuadrado de Errores</t>
  </si>
  <si>
    <t>Modelos Aproximantes</t>
  </si>
  <si>
    <t>Datos</t>
  </si>
  <si>
    <t>-</t>
  </si>
  <si>
    <r>
      <t>x</t>
    </r>
    <r>
      <rPr>
        <vertAlign val="subscript"/>
        <sz val="10"/>
        <color theme="1"/>
        <rFont val="Arial"/>
        <family val="2"/>
      </rPr>
      <t>i</t>
    </r>
  </si>
  <si>
    <r>
      <t>y</t>
    </r>
    <r>
      <rPr>
        <vertAlign val="subscript"/>
        <sz val="10"/>
        <color theme="1"/>
        <rFont val="Arial"/>
        <family val="2"/>
      </rPr>
      <t>i</t>
    </r>
  </si>
  <si>
    <r>
      <t>x</t>
    </r>
    <r>
      <rPr>
        <vertAlign val="subscript"/>
        <sz val="10"/>
        <color theme="1"/>
        <rFont val="Arial"/>
        <family val="2"/>
      </rPr>
      <t xml:space="preserve">i </t>
    </r>
    <r>
      <rPr>
        <vertAlign val="superscript"/>
        <sz val="10"/>
        <color theme="1"/>
        <rFont val="Arial"/>
        <family val="2"/>
      </rPr>
      <t>2</t>
    </r>
  </si>
  <si>
    <r>
      <t>x</t>
    </r>
    <r>
      <rPr>
        <vertAlign val="subscript"/>
        <sz val="10"/>
        <color theme="1"/>
        <rFont val="Arial"/>
        <family val="2"/>
      </rPr>
      <t xml:space="preserve">i </t>
    </r>
    <r>
      <rPr>
        <vertAlign val="superscript"/>
        <sz val="10"/>
        <color theme="1"/>
        <rFont val="Arial"/>
        <family val="2"/>
      </rPr>
      <t>3</t>
    </r>
    <r>
      <rPr>
        <sz val="10"/>
        <rFont val="Arial"/>
        <family val="2"/>
      </rPr>
      <t/>
    </r>
  </si>
  <si>
    <r>
      <t>x</t>
    </r>
    <r>
      <rPr>
        <vertAlign val="subscript"/>
        <sz val="10"/>
        <color theme="1"/>
        <rFont val="Arial"/>
        <family val="2"/>
      </rPr>
      <t xml:space="preserve">i </t>
    </r>
    <r>
      <rPr>
        <vertAlign val="superscript"/>
        <sz val="10"/>
        <color theme="1"/>
        <rFont val="Arial"/>
        <family val="2"/>
      </rPr>
      <t>4</t>
    </r>
    <r>
      <rPr>
        <sz val="10"/>
        <rFont val="Arial"/>
        <family val="2"/>
      </rPr>
      <t/>
    </r>
  </si>
  <si>
    <r>
      <t>x</t>
    </r>
    <r>
      <rPr>
        <vertAlign val="subscript"/>
        <sz val="10"/>
        <color theme="1"/>
        <rFont val="Arial"/>
        <family val="2"/>
      </rPr>
      <t>i</t>
    </r>
    <r>
      <rPr>
        <sz val="10"/>
        <color theme="1"/>
        <rFont val="Arial"/>
        <family val="2"/>
      </rPr>
      <t xml:space="preserve"> .y</t>
    </r>
    <r>
      <rPr>
        <vertAlign val="subscript"/>
        <sz val="10"/>
        <color theme="1"/>
        <rFont val="Arial"/>
        <family val="2"/>
      </rPr>
      <t>i</t>
    </r>
  </si>
  <si>
    <r>
      <t>x</t>
    </r>
    <r>
      <rPr>
        <vertAlign val="subscript"/>
        <sz val="10"/>
        <color theme="1"/>
        <rFont val="Arial"/>
        <family val="2"/>
      </rPr>
      <t xml:space="preserve">i 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.y</t>
    </r>
    <r>
      <rPr>
        <vertAlign val="subscript"/>
        <sz val="10"/>
        <color theme="1"/>
        <rFont val="Arial"/>
        <family val="2"/>
      </rPr>
      <t>i</t>
    </r>
  </si>
  <si>
    <t>Matriz Inversa:</t>
  </si>
  <si>
    <t>Matriz de Coeficientes:</t>
  </si>
  <si>
    <t>Terminos Independientes:</t>
  </si>
  <si>
    <t>Planteo del Sistema de Ecuaciones:</t>
  </si>
  <si>
    <t>Coeficientes "a" , "b" y "c":</t>
  </si>
  <si>
    <t>Coeficientes "A" y "B":</t>
  </si>
  <si>
    <t>Coeficientes "a" y "b":</t>
  </si>
  <si>
    <t>Aproximación Hiperbólica Tipo 1 : y = ax / b + x</t>
  </si>
  <si>
    <r>
      <t>Aproximación Exponencial : y = b.e</t>
    </r>
    <r>
      <rPr>
        <b/>
        <u/>
        <vertAlign val="superscript"/>
        <sz val="10"/>
        <rFont val="Arial"/>
        <family val="2"/>
      </rPr>
      <t>ax</t>
    </r>
  </si>
  <si>
    <t>Linealización: ln y = ln b + ax</t>
  </si>
  <si>
    <t>Linealización: ln y = ln b + a . ln x</t>
  </si>
  <si>
    <r>
      <t>Aproximación Potencial : y = b.x</t>
    </r>
    <r>
      <rPr>
        <b/>
        <u/>
        <vertAlign val="superscript"/>
        <sz val="10"/>
        <rFont val="Arial"/>
        <family val="2"/>
      </rPr>
      <t>a</t>
    </r>
  </si>
  <si>
    <r>
      <t>Aproximación Parabólica:</t>
    </r>
    <r>
      <rPr>
        <b/>
        <sz val="10"/>
        <rFont val="Arial"/>
        <family val="2"/>
      </rPr>
      <t xml:space="preserve"> a.x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+ b.x + c</t>
    </r>
  </si>
  <si>
    <r>
      <t>Aproximación Lineal:</t>
    </r>
    <r>
      <rPr>
        <b/>
        <sz val="10"/>
        <rFont val="Arial"/>
        <family val="2"/>
      </rPr>
      <t xml:space="preserve"> y = a.x + b</t>
    </r>
  </si>
  <si>
    <t>Comparación de Aproximaciónes</t>
  </si>
  <si>
    <t>Parábola: p(x)</t>
  </si>
  <si>
    <t>Hipérbola: H1(x)</t>
  </si>
  <si>
    <t>Hipérbola: H2(x)</t>
  </si>
  <si>
    <t>Error H1(x)</t>
  </si>
  <si>
    <t>Error H2(x)</t>
  </si>
  <si>
    <t>Módulo del Error</t>
  </si>
  <si>
    <t>Cantidad de decimales:</t>
  </si>
  <si>
    <t xml:space="preserve">Linealización: 1/y = b/a + 1/a * x </t>
  </si>
  <si>
    <t>Aproximación Hiperbólica Tipo 2 : y = a / b + x</t>
  </si>
  <si>
    <t>Linealización: 1/y = b/a * 1/x + 1/a</t>
  </si>
  <si>
    <t>Decimales de redondeo: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</si>
</sst>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u/>
      <vertAlign val="superscript"/>
      <sz val="1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/>
    <xf numFmtId="0" fontId="0" fillId="0" borderId="2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/>
    </xf>
    <xf numFmtId="0" fontId="6" fillId="0" borderId="0" xfId="0" applyFont="1"/>
    <xf numFmtId="0" fontId="5" fillId="5" borderId="1" xfId="0" applyFont="1" applyFill="1" applyBorder="1" applyAlignment="1">
      <alignment horizont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8" fillId="2" borderId="2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0" xfId="0" applyFill="1"/>
    <xf numFmtId="0" fontId="8" fillId="7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3" borderId="16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workbookViewId="0">
      <selection activeCell="B25" sqref="B25"/>
    </sheetView>
  </sheetViews>
  <sheetFormatPr defaultRowHeight="12.75" x14ac:dyDescent="0.2"/>
  <cols>
    <col min="1" max="256" width="11.42578125" customWidth="1"/>
  </cols>
  <sheetData>
    <row r="2" spans="2:9" x14ac:dyDescent="0.2">
      <c r="B2" s="59" t="s">
        <v>52</v>
      </c>
      <c r="C2" s="59"/>
      <c r="D2" s="59"/>
      <c r="E2" s="59"/>
      <c r="F2" s="59"/>
      <c r="G2" s="2"/>
      <c r="H2" s="2"/>
    </row>
    <row r="3" spans="2:9" x14ac:dyDescent="0.2">
      <c r="B3" s="1"/>
      <c r="C3" s="1"/>
      <c r="D3" s="14"/>
      <c r="E3" s="1"/>
      <c r="F3" s="1"/>
      <c r="G3" s="2"/>
      <c r="H3" s="2"/>
    </row>
    <row r="4" spans="2:9" x14ac:dyDescent="0.2">
      <c r="B4" s="60" t="str">
        <f>IF(ISNUMBER(F39),CONCATENATE("y = ",ROUND(F39,$I$4)," x + ",ROUND(F40,$I$4)))</f>
        <v>y = -3 x + 12</v>
      </c>
      <c r="C4" s="60"/>
      <c r="D4" s="60"/>
      <c r="E4" s="60"/>
      <c r="F4" s="60"/>
      <c r="H4" s="43" t="s">
        <v>60</v>
      </c>
      <c r="I4" s="10">
        <v>6</v>
      </c>
    </row>
    <row r="5" spans="2:9" ht="13.5" thickBot="1" x14ac:dyDescent="0.25"/>
    <row r="6" spans="2:9" ht="16.5" thickBot="1" x14ac:dyDescent="0.35">
      <c r="B6" s="47" t="s">
        <v>2</v>
      </c>
      <c r="C6" s="47" t="s">
        <v>4</v>
      </c>
      <c r="D6" s="47" t="s">
        <v>3</v>
      </c>
      <c r="E6" s="47" t="s">
        <v>0</v>
      </c>
      <c r="F6" s="47" t="s">
        <v>1</v>
      </c>
    </row>
    <row r="7" spans="2:9" x14ac:dyDescent="0.2">
      <c r="B7" s="31">
        <v>0</v>
      </c>
      <c r="C7" s="9">
        <v>1</v>
      </c>
      <c r="D7" s="9">
        <v>10</v>
      </c>
      <c r="E7" s="32">
        <f>IF(ISNUMBER(C7),ROUND(POWER(C7,2),$I$4),"")</f>
        <v>1</v>
      </c>
      <c r="F7" s="33">
        <f>IF(ISNUMBER(C7), IF(ISNUMBER(D7),ROUND(C7*D7,$I$4),""),"")</f>
        <v>10</v>
      </c>
    </row>
    <row r="8" spans="2:9" x14ac:dyDescent="0.2">
      <c r="B8" s="34">
        <f>IF(ISNUMBER(C8),B7+1,"")</f>
        <v>1</v>
      </c>
      <c r="C8" s="10">
        <v>2</v>
      </c>
      <c r="D8" s="10">
        <v>5</v>
      </c>
      <c r="E8" s="32">
        <f t="shared" ref="E8:E27" si="0">IF(ISNUMBER(C8),ROUND(POWER(C8,2),$I$4),"")</f>
        <v>4</v>
      </c>
      <c r="F8" s="33">
        <f t="shared" ref="F8:F27" si="1">IF(ISNUMBER(C8), IF(ISNUMBER(D8),ROUND(C8*D8,$I$4),""),"")</f>
        <v>10</v>
      </c>
    </row>
    <row r="9" spans="2:9" x14ac:dyDescent="0.2">
      <c r="B9" s="34">
        <f t="shared" ref="B9:B27" si="2">IF(ISNUMBER(C9),B8+1,"")</f>
        <v>2</v>
      </c>
      <c r="C9" s="10">
        <v>3</v>
      </c>
      <c r="D9" s="10">
        <v>2</v>
      </c>
      <c r="E9" s="32">
        <f t="shared" si="0"/>
        <v>9</v>
      </c>
      <c r="F9" s="33">
        <f t="shared" si="1"/>
        <v>6</v>
      </c>
    </row>
    <row r="10" spans="2:9" x14ac:dyDescent="0.2">
      <c r="B10" s="34">
        <f t="shared" si="2"/>
        <v>3</v>
      </c>
      <c r="C10" s="10">
        <v>4</v>
      </c>
      <c r="D10" s="10">
        <v>1</v>
      </c>
      <c r="E10" s="32">
        <f t="shared" si="0"/>
        <v>16</v>
      </c>
      <c r="F10" s="33">
        <f t="shared" si="1"/>
        <v>4</v>
      </c>
    </row>
    <row r="11" spans="2:9" x14ac:dyDescent="0.2">
      <c r="B11" s="34" t="str">
        <f t="shared" si="2"/>
        <v/>
      </c>
      <c r="C11" s="10"/>
      <c r="D11" s="10"/>
      <c r="E11" s="32" t="str">
        <f t="shared" si="0"/>
        <v/>
      </c>
      <c r="F11" s="33" t="str">
        <f t="shared" si="1"/>
        <v/>
      </c>
    </row>
    <row r="12" spans="2:9" x14ac:dyDescent="0.2">
      <c r="B12" s="34" t="str">
        <f t="shared" si="2"/>
        <v/>
      </c>
      <c r="C12" s="10"/>
      <c r="D12" s="10"/>
      <c r="E12" s="32" t="str">
        <f t="shared" si="0"/>
        <v/>
      </c>
      <c r="F12" s="33" t="str">
        <f t="shared" si="1"/>
        <v/>
      </c>
    </row>
    <row r="13" spans="2:9" x14ac:dyDescent="0.2">
      <c r="B13" s="34" t="str">
        <f t="shared" si="2"/>
        <v/>
      </c>
      <c r="C13" s="10"/>
      <c r="D13" s="10"/>
      <c r="E13" s="32" t="str">
        <f t="shared" si="0"/>
        <v/>
      </c>
      <c r="F13" s="33" t="str">
        <f t="shared" si="1"/>
        <v/>
      </c>
    </row>
    <row r="14" spans="2:9" x14ac:dyDescent="0.2">
      <c r="B14" s="34" t="str">
        <f t="shared" si="2"/>
        <v/>
      </c>
      <c r="C14" s="10"/>
      <c r="D14" s="10"/>
      <c r="E14" s="32" t="str">
        <f t="shared" si="0"/>
        <v/>
      </c>
      <c r="F14" s="33" t="str">
        <f t="shared" si="1"/>
        <v/>
      </c>
    </row>
    <row r="15" spans="2:9" x14ac:dyDescent="0.2">
      <c r="B15" s="34" t="str">
        <f t="shared" si="2"/>
        <v/>
      </c>
      <c r="C15" s="10"/>
      <c r="D15" s="10"/>
      <c r="E15" s="32" t="str">
        <f t="shared" si="0"/>
        <v/>
      </c>
      <c r="F15" s="33" t="str">
        <f t="shared" si="1"/>
        <v/>
      </c>
    </row>
    <row r="16" spans="2:9" x14ac:dyDescent="0.2">
      <c r="B16" s="34" t="str">
        <f t="shared" si="2"/>
        <v/>
      </c>
      <c r="C16" s="10"/>
      <c r="D16" s="10"/>
      <c r="E16" s="32" t="str">
        <f t="shared" si="0"/>
        <v/>
      </c>
      <c r="F16" s="33" t="str">
        <f t="shared" si="1"/>
        <v/>
      </c>
    </row>
    <row r="17" spans="2:6" x14ac:dyDescent="0.2">
      <c r="B17" s="34" t="str">
        <f t="shared" si="2"/>
        <v/>
      </c>
      <c r="C17" s="10"/>
      <c r="D17" s="10"/>
      <c r="E17" s="32" t="str">
        <f t="shared" si="0"/>
        <v/>
      </c>
      <c r="F17" s="33" t="str">
        <f t="shared" si="1"/>
        <v/>
      </c>
    </row>
    <row r="18" spans="2:6" x14ac:dyDescent="0.2">
      <c r="B18" s="34" t="str">
        <f t="shared" si="2"/>
        <v/>
      </c>
      <c r="C18" s="10"/>
      <c r="D18" s="10"/>
      <c r="E18" s="32" t="str">
        <f t="shared" si="0"/>
        <v/>
      </c>
      <c r="F18" s="33" t="str">
        <f t="shared" si="1"/>
        <v/>
      </c>
    </row>
    <row r="19" spans="2:6" x14ac:dyDescent="0.2">
      <c r="B19" s="34" t="str">
        <f t="shared" si="2"/>
        <v/>
      </c>
      <c r="C19" s="10"/>
      <c r="D19" s="10"/>
      <c r="E19" s="32" t="str">
        <f t="shared" si="0"/>
        <v/>
      </c>
      <c r="F19" s="33" t="str">
        <f t="shared" si="1"/>
        <v/>
      </c>
    </row>
    <row r="20" spans="2:6" x14ac:dyDescent="0.2">
      <c r="B20" s="34" t="str">
        <f t="shared" si="2"/>
        <v/>
      </c>
      <c r="C20" s="10"/>
      <c r="D20" s="10"/>
      <c r="E20" s="32" t="str">
        <f t="shared" si="0"/>
        <v/>
      </c>
      <c r="F20" s="33" t="str">
        <f t="shared" si="1"/>
        <v/>
      </c>
    </row>
    <row r="21" spans="2:6" x14ac:dyDescent="0.2">
      <c r="B21" s="34" t="str">
        <f t="shared" si="2"/>
        <v/>
      </c>
      <c r="C21" s="10"/>
      <c r="D21" s="10"/>
      <c r="E21" s="32" t="str">
        <f t="shared" si="0"/>
        <v/>
      </c>
      <c r="F21" s="33" t="str">
        <f t="shared" si="1"/>
        <v/>
      </c>
    </row>
    <row r="22" spans="2:6" x14ac:dyDescent="0.2">
      <c r="B22" s="34" t="str">
        <f t="shared" si="2"/>
        <v/>
      </c>
      <c r="C22" s="10"/>
      <c r="D22" s="10"/>
      <c r="E22" s="32" t="str">
        <f t="shared" si="0"/>
        <v/>
      </c>
      <c r="F22" s="33" t="str">
        <f t="shared" si="1"/>
        <v/>
      </c>
    </row>
    <row r="23" spans="2:6" x14ac:dyDescent="0.2">
      <c r="B23" s="34" t="str">
        <f t="shared" si="2"/>
        <v/>
      </c>
      <c r="C23" s="10"/>
      <c r="D23" s="10"/>
      <c r="E23" s="32" t="str">
        <f t="shared" si="0"/>
        <v/>
      </c>
      <c r="F23" s="33" t="str">
        <f t="shared" si="1"/>
        <v/>
      </c>
    </row>
    <row r="24" spans="2:6" x14ac:dyDescent="0.2">
      <c r="B24" s="34" t="str">
        <f t="shared" si="2"/>
        <v/>
      </c>
      <c r="C24" s="10"/>
      <c r="D24" s="10"/>
      <c r="E24" s="32" t="str">
        <f t="shared" si="0"/>
        <v/>
      </c>
      <c r="F24" s="33" t="str">
        <f t="shared" si="1"/>
        <v/>
      </c>
    </row>
    <row r="25" spans="2:6" x14ac:dyDescent="0.2">
      <c r="B25" s="34" t="str">
        <f t="shared" si="2"/>
        <v/>
      </c>
      <c r="C25" s="10"/>
      <c r="D25" s="10"/>
      <c r="E25" s="32" t="str">
        <f t="shared" si="0"/>
        <v/>
      </c>
      <c r="F25" s="33" t="str">
        <f t="shared" si="1"/>
        <v/>
      </c>
    </row>
    <row r="26" spans="2:6" x14ac:dyDescent="0.2">
      <c r="B26" s="34" t="str">
        <f t="shared" si="2"/>
        <v/>
      </c>
      <c r="C26" s="10"/>
      <c r="D26" s="10"/>
      <c r="E26" s="32" t="str">
        <f t="shared" si="0"/>
        <v/>
      </c>
      <c r="F26" s="33" t="str">
        <f t="shared" si="1"/>
        <v/>
      </c>
    </row>
    <row r="27" spans="2:6" ht="13.5" thickBot="1" x14ac:dyDescent="0.25">
      <c r="B27" s="37" t="str">
        <f t="shared" si="2"/>
        <v/>
      </c>
      <c r="C27" s="44"/>
      <c r="D27" s="44"/>
      <c r="E27" s="45" t="str">
        <f t="shared" si="0"/>
        <v/>
      </c>
      <c r="F27" s="46" t="str">
        <f t="shared" si="1"/>
        <v/>
      </c>
    </row>
    <row r="28" spans="2:6" ht="13.5" thickBot="1" x14ac:dyDescent="0.25">
      <c r="B28" s="40">
        <f>COUNT(B7:B27)</f>
        <v>4</v>
      </c>
      <c r="C28" s="40">
        <f>SUM(C7:C27)</f>
        <v>10</v>
      </c>
      <c r="D28" s="40">
        <f>SUM(D7:D27)</f>
        <v>18</v>
      </c>
      <c r="E28" s="40">
        <f>SUM(E7:E27)</f>
        <v>30</v>
      </c>
      <c r="F28" s="40">
        <f>SUM(F7:F27)</f>
        <v>30</v>
      </c>
    </row>
    <row r="30" spans="2:6" x14ac:dyDescent="0.2">
      <c r="B30" s="23" t="s">
        <v>42</v>
      </c>
    </row>
    <row r="32" spans="2:6" x14ac:dyDescent="0.2">
      <c r="B32" s="7" t="s">
        <v>40</v>
      </c>
      <c r="E32" s="7" t="s">
        <v>41</v>
      </c>
    </row>
    <row r="34" spans="2:7" x14ac:dyDescent="0.2">
      <c r="B34" s="16">
        <f>$E$28</f>
        <v>30</v>
      </c>
      <c r="C34" s="16">
        <f>$C$28</f>
        <v>10</v>
      </c>
      <c r="E34" s="16">
        <f>$F$28</f>
        <v>30</v>
      </c>
    </row>
    <row r="35" spans="2:7" x14ac:dyDescent="0.2">
      <c r="B35" s="16">
        <f>$C$28</f>
        <v>10</v>
      </c>
      <c r="C35" s="16">
        <f>$B$28</f>
        <v>4</v>
      </c>
      <c r="E35" s="16">
        <f>$D$28</f>
        <v>18</v>
      </c>
    </row>
    <row r="36" spans="2:7" x14ac:dyDescent="0.2">
      <c r="B36" s="3"/>
      <c r="C36" s="3"/>
    </row>
    <row r="37" spans="2:7" x14ac:dyDescent="0.2">
      <c r="B37" s="7" t="s">
        <v>39</v>
      </c>
      <c r="E37" s="7" t="s">
        <v>45</v>
      </c>
    </row>
    <row r="39" spans="2:7" x14ac:dyDescent="0.2">
      <c r="B39" s="16">
        <f t="array" ref="B39:C40">ROUND(MINVERSE(B34:C35),$I$4)</f>
        <v>0.2</v>
      </c>
      <c r="C39" s="16">
        <v>-0.5</v>
      </c>
      <c r="E39" s="15" t="s">
        <v>11</v>
      </c>
      <c r="F39" s="24">
        <f t="array" ref="F39:F40">ROUND(MMULT(B39:C40,E34:E35),$I$4)</f>
        <v>-3</v>
      </c>
      <c r="G39" s="7"/>
    </row>
    <row r="40" spans="2:7" x14ac:dyDescent="0.2">
      <c r="B40" s="16">
        <v>-0.5</v>
      </c>
      <c r="C40" s="16">
        <v>1.5</v>
      </c>
      <c r="E40" s="15" t="s">
        <v>12</v>
      </c>
      <c r="F40" s="24">
        <v>12</v>
      </c>
      <c r="G40" s="7"/>
    </row>
  </sheetData>
  <mergeCells count="2">
    <mergeCell ref="B2:F2"/>
    <mergeCell ref="B4:F4"/>
  </mergeCells>
  <phoneticPr fontId="1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workbookViewId="0">
      <selection activeCell="B23" sqref="B23"/>
    </sheetView>
  </sheetViews>
  <sheetFormatPr defaultRowHeight="12.75" x14ac:dyDescent="0.2"/>
  <cols>
    <col min="1" max="256" width="11.42578125" customWidth="1"/>
  </cols>
  <sheetData>
    <row r="2" spans="2:12" ht="14.25" x14ac:dyDescent="0.2">
      <c r="B2" s="59" t="s">
        <v>51</v>
      </c>
      <c r="C2" s="59"/>
      <c r="D2" s="59"/>
      <c r="E2" s="59"/>
      <c r="F2" s="59"/>
      <c r="G2" s="59"/>
      <c r="H2" s="59"/>
      <c r="I2" s="59"/>
    </row>
    <row r="3" spans="2:12" x14ac:dyDescent="0.2">
      <c r="D3" s="21"/>
    </row>
    <row r="4" spans="2:12" x14ac:dyDescent="0.2">
      <c r="B4" s="60" t="str">
        <f>IF(ISNUMBER(G41),CONCATENATE("y = ",ROUND(G41,$L$4)," x^2 + ",ROUND(G42,$L$4)," x + ",ROUND(G43,$L$4)),"")</f>
        <v>y = 1 x^2 + -8 x + 17</v>
      </c>
      <c r="C4" s="60"/>
      <c r="D4" s="60"/>
      <c r="E4" s="60"/>
      <c r="F4" s="60"/>
      <c r="G4" s="60"/>
      <c r="H4" s="60"/>
      <c r="I4" s="60"/>
      <c r="K4" s="43" t="s">
        <v>60</v>
      </c>
      <c r="L4" s="10">
        <v>6</v>
      </c>
    </row>
    <row r="5" spans="2:12" ht="13.5" thickBot="1" x14ac:dyDescent="0.25"/>
    <row r="6" spans="2:12" ht="16.5" thickBot="1" x14ac:dyDescent="0.35">
      <c r="B6" s="28" t="s">
        <v>2</v>
      </c>
      <c r="C6" s="28" t="s">
        <v>32</v>
      </c>
      <c r="D6" s="28" t="s">
        <v>33</v>
      </c>
      <c r="E6" s="28" t="s">
        <v>34</v>
      </c>
      <c r="F6" s="28" t="s">
        <v>35</v>
      </c>
      <c r="G6" s="28" t="s">
        <v>36</v>
      </c>
      <c r="H6" s="28" t="s">
        <v>37</v>
      </c>
      <c r="I6" s="28" t="s">
        <v>38</v>
      </c>
    </row>
    <row r="7" spans="2:12" x14ac:dyDescent="0.2">
      <c r="B7" s="31">
        <v>0</v>
      </c>
      <c r="C7" s="19">
        <v>1</v>
      </c>
      <c r="D7" s="17">
        <v>10</v>
      </c>
      <c r="E7" s="32">
        <f t="array" ref="E7">IF(ISNUMBER(C7),ROUND(POWER(C7,2),$L$4),"")</f>
        <v>1</v>
      </c>
      <c r="F7" s="32">
        <f>IF(ISNUMBER(C7),ROUND(POWER(C7,3),$L$4),"")</f>
        <v>1</v>
      </c>
      <c r="G7" s="32">
        <f>IF(ISNUMBER(C7),ROUND(POWER(C7,4),$L$4),"")</f>
        <v>1</v>
      </c>
      <c r="H7" s="32">
        <f>IF(ISNUMBER(C7), IF(ISNUMBER(D7),ROUND(C7*D7,$L$4),""),"")</f>
        <v>10</v>
      </c>
      <c r="I7" s="33">
        <f>IF(ISNUMBER(D7), IF(ISNUMBER(E7),ROUND(D7*E7,$L$4),""),"")</f>
        <v>10</v>
      </c>
    </row>
    <row r="8" spans="2:12" x14ac:dyDescent="0.2">
      <c r="B8" s="34">
        <f>IF(ISNUMBER(C8),B7+1,"")</f>
        <v>1</v>
      </c>
      <c r="C8" s="20">
        <v>2</v>
      </c>
      <c r="D8" s="18">
        <v>5</v>
      </c>
      <c r="E8" s="35">
        <f t="array" ref="E8">IF(ISNUMBER(C8),ROUND(POWER(C8,2),$L$4),"")</f>
        <v>4</v>
      </c>
      <c r="F8" s="35">
        <f t="shared" ref="F8:F27" si="0">IF(ISNUMBER(C8),ROUND(POWER(C8,3),$L$4),"")</f>
        <v>8</v>
      </c>
      <c r="G8" s="35">
        <f t="shared" ref="G8:G27" si="1">IF(ISNUMBER(C8),ROUND(POWER(C8,4),$L$4),"")</f>
        <v>16</v>
      </c>
      <c r="H8" s="35">
        <f t="shared" ref="H8:H27" si="2">IF(ISNUMBER(C8), IF(ISNUMBER(D8),ROUND(C8*D8,$L$4),""),"")</f>
        <v>10</v>
      </c>
      <c r="I8" s="36">
        <f t="shared" ref="I8:I27" si="3">IF(ISNUMBER(D8), IF(ISNUMBER(E8),ROUND(D8*E8,$L$4),""),"")</f>
        <v>20</v>
      </c>
    </row>
    <row r="9" spans="2:12" x14ac:dyDescent="0.2">
      <c r="B9" s="34">
        <f t="shared" ref="B9:B27" si="4">IF(ISNUMBER(C9),B8+1,"")</f>
        <v>2</v>
      </c>
      <c r="C9" s="20">
        <v>3</v>
      </c>
      <c r="D9" s="18">
        <v>2</v>
      </c>
      <c r="E9" s="35">
        <f t="array" ref="E9">IF(ISNUMBER(C9),ROUND(POWER(C9,2),$L$4),"")</f>
        <v>9</v>
      </c>
      <c r="F9" s="35">
        <f t="shared" si="0"/>
        <v>27</v>
      </c>
      <c r="G9" s="35">
        <f t="shared" si="1"/>
        <v>81</v>
      </c>
      <c r="H9" s="35">
        <f t="shared" si="2"/>
        <v>6</v>
      </c>
      <c r="I9" s="36">
        <f t="shared" si="3"/>
        <v>18</v>
      </c>
    </row>
    <row r="10" spans="2:12" x14ac:dyDescent="0.2">
      <c r="B10" s="34">
        <f t="shared" si="4"/>
        <v>3</v>
      </c>
      <c r="C10" s="20">
        <v>4</v>
      </c>
      <c r="D10" s="18">
        <v>1</v>
      </c>
      <c r="E10" s="35">
        <f t="array" ref="E10">IF(ISNUMBER(C10),ROUND(POWER(C10,2),$L$4),"")</f>
        <v>16</v>
      </c>
      <c r="F10" s="35">
        <f t="shared" si="0"/>
        <v>64</v>
      </c>
      <c r="G10" s="35">
        <f t="shared" si="1"/>
        <v>256</v>
      </c>
      <c r="H10" s="35">
        <f t="shared" si="2"/>
        <v>4</v>
      </c>
      <c r="I10" s="36">
        <f t="shared" si="3"/>
        <v>16</v>
      </c>
    </row>
    <row r="11" spans="2:12" x14ac:dyDescent="0.2">
      <c r="B11" s="34" t="str">
        <f t="shared" si="4"/>
        <v/>
      </c>
      <c r="C11" s="20"/>
      <c r="D11" s="18"/>
      <c r="E11" s="35" t="str">
        <f t="array" ref="E11">IF(ISNUMBER(C11),ROUND(POWER(C11,2),$L$4),"")</f>
        <v/>
      </c>
      <c r="F11" s="35" t="str">
        <f t="shared" si="0"/>
        <v/>
      </c>
      <c r="G11" s="35" t="str">
        <f t="shared" si="1"/>
        <v/>
      </c>
      <c r="H11" s="35" t="str">
        <f t="shared" si="2"/>
        <v/>
      </c>
      <c r="I11" s="36" t="str">
        <f t="shared" si="3"/>
        <v/>
      </c>
    </row>
    <row r="12" spans="2:12" x14ac:dyDescent="0.2">
      <c r="B12" s="34" t="str">
        <f t="shared" si="4"/>
        <v/>
      </c>
      <c r="C12" s="20"/>
      <c r="D12" s="18"/>
      <c r="E12" s="35" t="str">
        <f t="array" ref="E12">IF(ISNUMBER(C12),ROUND(POWER(C12,2),$L$4),"")</f>
        <v/>
      </c>
      <c r="F12" s="35" t="str">
        <f t="shared" si="0"/>
        <v/>
      </c>
      <c r="G12" s="35" t="str">
        <f t="shared" si="1"/>
        <v/>
      </c>
      <c r="H12" s="35" t="str">
        <f t="shared" si="2"/>
        <v/>
      </c>
      <c r="I12" s="36" t="str">
        <f t="shared" si="3"/>
        <v/>
      </c>
    </row>
    <row r="13" spans="2:12" x14ac:dyDescent="0.2">
      <c r="B13" s="34" t="str">
        <f t="shared" si="4"/>
        <v/>
      </c>
      <c r="C13" s="20"/>
      <c r="D13" s="18"/>
      <c r="E13" s="35" t="str">
        <f t="array" ref="E13">IF(ISNUMBER(C13),ROUND(POWER(C13,2),$L$4),"")</f>
        <v/>
      </c>
      <c r="F13" s="35" t="str">
        <f t="shared" si="0"/>
        <v/>
      </c>
      <c r="G13" s="35" t="str">
        <f t="shared" si="1"/>
        <v/>
      </c>
      <c r="H13" s="35" t="str">
        <f t="shared" si="2"/>
        <v/>
      </c>
      <c r="I13" s="36" t="str">
        <f t="shared" si="3"/>
        <v/>
      </c>
    </row>
    <row r="14" spans="2:12" x14ac:dyDescent="0.2">
      <c r="B14" s="34" t="str">
        <f t="shared" si="4"/>
        <v/>
      </c>
      <c r="C14" s="20"/>
      <c r="D14" s="18"/>
      <c r="E14" s="35" t="str">
        <f t="array" ref="E14">IF(ISNUMBER(C14),ROUND(POWER(C14,2),$L$4),"")</f>
        <v/>
      </c>
      <c r="F14" s="35" t="str">
        <f t="shared" si="0"/>
        <v/>
      </c>
      <c r="G14" s="35" t="str">
        <f t="shared" si="1"/>
        <v/>
      </c>
      <c r="H14" s="35" t="str">
        <f t="shared" si="2"/>
        <v/>
      </c>
      <c r="I14" s="36" t="str">
        <f t="shared" si="3"/>
        <v/>
      </c>
    </row>
    <row r="15" spans="2:12" x14ac:dyDescent="0.2">
      <c r="B15" s="34" t="str">
        <f t="shared" si="4"/>
        <v/>
      </c>
      <c r="C15" s="20"/>
      <c r="D15" s="18"/>
      <c r="E15" s="35" t="str">
        <f t="array" ref="E15">IF(ISNUMBER(C15),ROUND(POWER(C15,2),$L$4),"")</f>
        <v/>
      </c>
      <c r="F15" s="35" t="str">
        <f t="shared" si="0"/>
        <v/>
      </c>
      <c r="G15" s="35" t="str">
        <f t="shared" si="1"/>
        <v/>
      </c>
      <c r="H15" s="35" t="str">
        <f t="shared" si="2"/>
        <v/>
      </c>
      <c r="I15" s="36" t="str">
        <f t="shared" si="3"/>
        <v/>
      </c>
    </row>
    <row r="16" spans="2:12" x14ac:dyDescent="0.2">
      <c r="B16" s="34" t="str">
        <f t="shared" si="4"/>
        <v/>
      </c>
      <c r="C16" s="20"/>
      <c r="D16" s="18"/>
      <c r="E16" s="35" t="str">
        <f t="array" ref="E16">IF(ISNUMBER(C16),ROUND(POWER(C16,2),$L$4),"")</f>
        <v/>
      </c>
      <c r="F16" s="35" t="str">
        <f t="shared" si="0"/>
        <v/>
      </c>
      <c r="G16" s="35" t="str">
        <f t="shared" si="1"/>
        <v/>
      </c>
      <c r="H16" s="35" t="str">
        <f t="shared" si="2"/>
        <v/>
      </c>
      <c r="I16" s="36" t="str">
        <f t="shared" si="3"/>
        <v/>
      </c>
    </row>
    <row r="17" spans="2:9" x14ac:dyDescent="0.2">
      <c r="B17" s="34" t="str">
        <f t="shared" si="4"/>
        <v/>
      </c>
      <c r="C17" s="20"/>
      <c r="D17" s="18"/>
      <c r="E17" s="35" t="str">
        <f t="array" ref="E17">IF(ISNUMBER(C17),ROUND(POWER(C17,2),$L$4),"")</f>
        <v/>
      </c>
      <c r="F17" s="35" t="str">
        <f t="shared" si="0"/>
        <v/>
      </c>
      <c r="G17" s="35" t="str">
        <f t="shared" si="1"/>
        <v/>
      </c>
      <c r="H17" s="35" t="str">
        <f t="shared" si="2"/>
        <v/>
      </c>
      <c r="I17" s="36" t="str">
        <f t="shared" si="3"/>
        <v/>
      </c>
    </row>
    <row r="18" spans="2:9" x14ac:dyDescent="0.2">
      <c r="B18" s="34" t="str">
        <f t="shared" si="4"/>
        <v/>
      </c>
      <c r="C18" s="20"/>
      <c r="D18" s="18"/>
      <c r="E18" s="35" t="str">
        <f t="array" ref="E18">IF(ISNUMBER(C18),ROUND(POWER(C18,2),$L$4),"")</f>
        <v/>
      </c>
      <c r="F18" s="35" t="str">
        <f t="shared" si="0"/>
        <v/>
      </c>
      <c r="G18" s="35" t="str">
        <f t="shared" si="1"/>
        <v/>
      </c>
      <c r="H18" s="35" t="str">
        <f t="shared" si="2"/>
        <v/>
      </c>
      <c r="I18" s="36" t="str">
        <f t="shared" si="3"/>
        <v/>
      </c>
    </row>
    <row r="19" spans="2:9" x14ac:dyDescent="0.2">
      <c r="B19" s="34" t="str">
        <f t="shared" si="4"/>
        <v/>
      </c>
      <c r="C19" s="20"/>
      <c r="D19" s="18"/>
      <c r="E19" s="35" t="str">
        <f t="array" ref="E19">IF(ISNUMBER(C19),ROUND(POWER(C19,2),$L$4),"")</f>
        <v/>
      </c>
      <c r="F19" s="35" t="str">
        <f t="shared" si="0"/>
        <v/>
      </c>
      <c r="G19" s="35" t="str">
        <f t="shared" si="1"/>
        <v/>
      </c>
      <c r="H19" s="35" t="str">
        <f t="shared" si="2"/>
        <v/>
      </c>
      <c r="I19" s="36" t="str">
        <f t="shared" si="3"/>
        <v/>
      </c>
    </row>
    <row r="20" spans="2:9" x14ac:dyDescent="0.2">
      <c r="B20" s="34" t="str">
        <f t="shared" si="4"/>
        <v/>
      </c>
      <c r="C20" s="20"/>
      <c r="D20" s="18"/>
      <c r="E20" s="35" t="str">
        <f t="array" ref="E20">IF(ISNUMBER(C20),ROUND(POWER(C20,2),$L$4),"")</f>
        <v/>
      </c>
      <c r="F20" s="35" t="str">
        <f t="shared" si="0"/>
        <v/>
      </c>
      <c r="G20" s="35" t="str">
        <f t="shared" si="1"/>
        <v/>
      </c>
      <c r="H20" s="35" t="str">
        <f t="shared" si="2"/>
        <v/>
      </c>
      <c r="I20" s="36" t="str">
        <f t="shared" si="3"/>
        <v/>
      </c>
    </row>
    <row r="21" spans="2:9" x14ac:dyDescent="0.2">
      <c r="B21" s="34" t="str">
        <f t="shared" si="4"/>
        <v/>
      </c>
      <c r="C21" s="20"/>
      <c r="D21" s="18"/>
      <c r="E21" s="35" t="str">
        <f t="array" ref="E21">IF(ISNUMBER(C21),ROUND(POWER(C21,2),$L$4),"")</f>
        <v/>
      </c>
      <c r="F21" s="35" t="str">
        <f t="shared" si="0"/>
        <v/>
      </c>
      <c r="G21" s="35" t="str">
        <f t="shared" si="1"/>
        <v/>
      </c>
      <c r="H21" s="35" t="str">
        <f t="shared" si="2"/>
        <v/>
      </c>
      <c r="I21" s="36" t="str">
        <f t="shared" si="3"/>
        <v/>
      </c>
    </row>
    <row r="22" spans="2:9" x14ac:dyDescent="0.2">
      <c r="B22" s="34" t="str">
        <f t="shared" si="4"/>
        <v/>
      </c>
      <c r="C22" s="20"/>
      <c r="D22" s="18"/>
      <c r="E22" s="35" t="str">
        <f t="array" ref="E22">IF(ISNUMBER(C22),ROUND(POWER(C22,2),$L$4),"")</f>
        <v/>
      </c>
      <c r="F22" s="35" t="str">
        <f t="shared" si="0"/>
        <v/>
      </c>
      <c r="G22" s="35" t="str">
        <f t="shared" si="1"/>
        <v/>
      </c>
      <c r="H22" s="35" t="str">
        <f t="shared" si="2"/>
        <v/>
      </c>
      <c r="I22" s="36" t="str">
        <f t="shared" si="3"/>
        <v/>
      </c>
    </row>
    <row r="23" spans="2:9" x14ac:dyDescent="0.2">
      <c r="B23" s="34" t="str">
        <f t="shared" si="4"/>
        <v/>
      </c>
      <c r="C23" s="20"/>
      <c r="D23" s="18"/>
      <c r="E23" s="35" t="str">
        <f t="array" ref="E23">IF(ISNUMBER(C23),ROUND(POWER(C23,2),$L$4),"")</f>
        <v/>
      </c>
      <c r="F23" s="35" t="str">
        <f t="shared" si="0"/>
        <v/>
      </c>
      <c r="G23" s="35" t="str">
        <f t="shared" si="1"/>
        <v/>
      </c>
      <c r="H23" s="35" t="str">
        <f t="shared" si="2"/>
        <v/>
      </c>
      <c r="I23" s="36" t="str">
        <f t="shared" si="3"/>
        <v/>
      </c>
    </row>
    <row r="24" spans="2:9" x14ac:dyDescent="0.2">
      <c r="B24" s="34" t="str">
        <f t="shared" si="4"/>
        <v/>
      </c>
      <c r="C24" s="20"/>
      <c r="D24" s="18"/>
      <c r="E24" s="35" t="str">
        <f t="array" ref="E24">IF(ISNUMBER(C24),ROUND(POWER(C24,2),$L$4),"")</f>
        <v/>
      </c>
      <c r="F24" s="35" t="str">
        <f t="shared" si="0"/>
        <v/>
      </c>
      <c r="G24" s="35" t="str">
        <f t="shared" si="1"/>
        <v/>
      </c>
      <c r="H24" s="35" t="str">
        <f t="shared" si="2"/>
        <v/>
      </c>
      <c r="I24" s="36" t="str">
        <f t="shared" si="3"/>
        <v/>
      </c>
    </row>
    <row r="25" spans="2:9" x14ac:dyDescent="0.2">
      <c r="B25" s="34" t="str">
        <f t="shared" si="4"/>
        <v/>
      </c>
      <c r="C25" s="20"/>
      <c r="D25" s="18"/>
      <c r="E25" s="35" t="str">
        <f t="array" ref="E25">IF(ISNUMBER(C25),ROUND(POWER(C25,2),$L$4),"")</f>
        <v/>
      </c>
      <c r="F25" s="35" t="str">
        <f t="shared" si="0"/>
        <v/>
      </c>
      <c r="G25" s="35" t="str">
        <f t="shared" si="1"/>
        <v/>
      </c>
      <c r="H25" s="35" t="str">
        <f t="shared" si="2"/>
        <v/>
      </c>
      <c r="I25" s="36" t="str">
        <f t="shared" si="3"/>
        <v/>
      </c>
    </row>
    <row r="26" spans="2:9" x14ac:dyDescent="0.2">
      <c r="B26" s="34" t="str">
        <f t="shared" si="4"/>
        <v/>
      </c>
      <c r="C26" s="20"/>
      <c r="D26" s="18"/>
      <c r="E26" s="35" t="str">
        <f t="array" ref="E26">IF(ISNUMBER(C26),ROUND(POWER(C26,2),$L$4),"")</f>
        <v/>
      </c>
      <c r="F26" s="35" t="str">
        <f t="shared" si="0"/>
        <v/>
      </c>
      <c r="G26" s="35" t="str">
        <f t="shared" si="1"/>
        <v/>
      </c>
      <c r="H26" s="35" t="str">
        <f t="shared" si="2"/>
        <v/>
      </c>
      <c r="I26" s="36" t="str">
        <f t="shared" si="3"/>
        <v/>
      </c>
    </row>
    <row r="27" spans="2:9" ht="13.5" thickBot="1" x14ac:dyDescent="0.25">
      <c r="B27" s="37" t="str">
        <f t="shared" si="4"/>
        <v/>
      </c>
      <c r="C27" s="48"/>
      <c r="D27" s="49"/>
      <c r="E27" s="38" t="str">
        <f t="array" ref="E27">IF(ISNUMBER(C27),ROUND(POWER(C27,2),$L$4),"")</f>
        <v/>
      </c>
      <c r="F27" s="38" t="str">
        <f t="shared" si="0"/>
        <v/>
      </c>
      <c r="G27" s="38" t="str">
        <f t="shared" si="1"/>
        <v/>
      </c>
      <c r="H27" s="38" t="str">
        <f t="shared" si="2"/>
        <v/>
      </c>
      <c r="I27" s="39" t="str">
        <f t="shared" si="3"/>
        <v/>
      </c>
    </row>
    <row r="28" spans="2:9" ht="13.5" thickBot="1" x14ac:dyDescent="0.25">
      <c r="B28" s="40">
        <f>COUNT(B7:B27)</f>
        <v>4</v>
      </c>
      <c r="C28" s="40">
        <f t="shared" ref="C28:I28" si="5">SUM(C7:C27)</f>
        <v>10</v>
      </c>
      <c r="D28" s="40">
        <f t="shared" si="5"/>
        <v>18</v>
      </c>
      <c r="E28" s="40">
        <f t="shared" si="5"/>
        <v>30</v>
      </c>
      <c r="F28" s="40">
        <f t="shared" si="5"/>
        <v>100</v>
      </c>
      <c r="G28" s="40">
        <f t="shared" si="5"/>
        <v>354</v>
      </c>
      <c r="H28" s="40">
        <f t="shared" si="5"/>
        <v>30</v>
      </c>
      <c r="I28" s="40">
        <f t="shared" si="5"/>
        <v>64</v>
      </c>
    </row>
    <row r="30" spans="2:9" x14ac:dyDescent="0.2">
      <c r="B30" s="23" t="s">
        <v>42</v>
      </c>
    </row>
    <row r="32" spans="2:9" x14ac:dyDescent="0.2">
      <c r="B32" s="7" t="s">
        <v>40</v>
      </c>
      <c r="F32" s="7" t="s">
        <v>41</v>
      </c>
    </row>
    <row r="34" spans="2:7" x14ac:dyDescent="0.2">
      <c r="B34" s="16">
        <f>$G$28</f>
        <v>354</v>
      </c>
      <c r="C34" s="16">
        <f>$F$28</f>
        <v>100</v>
      </c>
      <c r="D34" s="16">
        <f>$E$28</f>
        <v>30</v>
      </c>
      <c r="F34" s="16">
        <f>$I$28</f>
        <v>64</v>
      </c>
    </row>
    <row r="35" spans="2:7" x14ac:dyDescent="0.2">
      <c r="B35" s="16">
        <f>$F$28</f>
        <v>100</v>
      </c>
      <c r="C35" s="16">
        <f>$E$28</f>
        <v>30</v>
      </c>
      <c r="D35" s="16">
        <f>$C$28</f>
        <v>10</v>
      </c>
      <c r="F35" s="16">
        <f>$H$28</f>
        <v>30</v>
      </c>
    </row>
    <row r="36" spans="2:7" x14ac:dyDescent="0.2">
      <c r="B36" s="16">
        <f>$E$28</f>
        <v>30</v>
      </c>
      <c r="C36" s="16">
        <f>$C$28</f>
        <v>10</v>
      </c>
      <c r="D36" s="16">
        <f>$B$28</f>
        <v>4</v>
      </c>
      <c r="F36" s="16">
        <f>$D$28</f>
        <v>18</v>
      </c>
    </row>
    <row r="37" spans="2:7" x14ac:dyDescent="0.2">
      <c r="B37" s="3"/>
      <c r="C37" s="3"/>
    </row>
    <row r="38" spans="2:7" x14ac:dyDescent="0.2">
      <c r="B38" s="3"/>
      <c r="C38" s="3"/>
    </row>
    <row r="39" spans="2:7" x14ac:dyDescent="0.2">
      <c r="B39" s="7" t="s">
        <v>39</v>
      </c>
      <c r="F39" s="7" t="s">
        <v>43</v>
      </c>
    </row>
    <row r="41" spans="2:7" x14ac:dyDescent="0.2">
      <c r="B41" s="16">
        <f t="array" ref="B41:D43">ROUND(MINVERSE(B34:D36),$L$4)</f>
        <v>0.25</v>
      </c>
      <c r="C41" s="16">
        <v>-1.25</v>
      </c>
      <c r="D41" s="16">
        <v>1.25</v>
      </c>
      <c r="F41" s="15" t="s">
        <v>11</v>
      </c>
      <c r="G41" s="22">
        <f t="array" ref="G41:G43">ROUND(MMULT(B41:D43,F34:F36),$L$4)</f>
        <v>1</v>
      </c>
    </row>
    <row r="42" spans="2:7" x14ac:dyDescent="0.2">
      <c r="B42" s="16">
        <v>-1.25</v>
      </c>
      <c r="C42" s="16">
        <v>6.45</v>
      </c>
      <c r="D42" s="16">
        <v>-6.75</v>
      </c>
      <c r="F42" s="15" t="s">
        <v>12</v>
      </c>
      <c r="G42" s="22">
        <v>-8</v>
      </c>
    </row>
    <row r="43" spans="2:7" x14ac:dyDescent="0.2">
      <c r="B43" s="16">
        <v>1.25</v>
      </c>
      <c r="C43" s="16">
        <v>-6.75</v>
      </c>
      <c r="D43" s="16">
        <v>7.75</v>
      </c>
      <c r="F43" s="15" t="s">
        <v>19</v>
      </c>
      <c r="G43" s="22">
        <v>17</v>
      </c>
    </row>
  </sheetData>
  <mergeCells count="2">
    <mergeCell ref="B2:I2"/>
    <mergeCell ref="B4:I4"/>
  </mergeCells>
  <phoneticPr fontId="1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workbookViewId="0">
      <selection activeCell="D18" sqref="D18"/>
    </sheetView>
  </sheetViews>
  <sheetFormatPr defaultRowHeight="12.75" x14ac:dyDescent="0.2"/>
  <cols>
    <col min="1" max="256" width="11.42578125" customWidth="1"/>
  </cols>
  <sheetData>
    <row r="2" spans="2:11" ht="14.25" x14ac:dyDescent="0.2">
      <c r="B2" s="59" t="s">
        <v>50</v>
      </c>
      <c r="C2" s="59"/>
      <c r="D2" s="59"/>
      <c r="E2" s="59"/>
      <c r="F2" s="59"/>
      <c r="G2" s="59"/>
      <c r="H2" s="59"/>
      <c r="I2" s="2"/>
      <c r="J2" s="2"/>
    </row>
    <row r="3" spans="2:11" x14ac:dyDescent="0.2">
      <c r="B3" s="1"/>
      <c r="C3" s="1"/>
      <c r="D3" s="1"/>
      <c r="E3" s="1"/>
      <c r="F3" s="1"/>
      <c r="G3" s="1"/>
      <c r="H3" s="1"/>
      <c r="I3" s="2"/>
      <c r="J3" s="2"/>
    </row>
    <row r="4" spans="2:11" x14ac:dyDescent="0.2">
      <c r="B4" s="7" t="s">
        <v>49</v>
      </c>
      <c r="E4" t="s">
        <v>13</v>
      </c>
      <c r="H4" s="7" t="s">
        <v>8</v>
      </c>
      <c r="J4" s="43" t="s">
        <v>60</v>
      </c>
      <c r="K4" s="10">
        <v>2</v>
      </c>
    </row>
    <row r="6" spans="2:11" x14ac:dyDescent="0.2">
      <c r="B6" s="60" t="str">
        <f>IF(ISNUMBER(H41),CONCATENATE("y = ",ROUND(H42,$K$4)," x ^ ( ",ROUND(H41,$K$4)," )"),"")</f>
        <v>y = 3,42 x ^ ( 0,91 )</v>
      </c>
      <c r="C6" s="60"/>
      <c r="D6" s="60"/>
      <c r="E6" s="60"/>
      <c r="F6" s="60"/>
      <c r="G6" s="60"/>
      <c r="H6" s="60"/>
    </row>
    <row r="7" spans="2:11" ht="13.5" thickBot="1" x14ac:dyDescent="0.25"/>
    <row r="8" spans="2:11" ht="16.5" thickBot="1" x14ac:dyDescent="0.35">
      <c r="B8" s="47" t="s">
        <v>2</v>
      </c>
      <c r="C8" s="47" t="s">
        <v>4</v>
      </c>
      <c r="D8" s="47" t="s">
        <v>3</v>
      </c>
      <c r="E8" s="47" t="s">
        <v>14</v>
      </c>
      <c r="F8" s="47" t="s">
        <v>6</v>
      </c>
      <c r="G8" s="47" t="s">
        <v>0</v>
      </c>
      <c r="H8" s="47" t="s">
        <v>1</v>
      </c>
    </row>
    <row r="9" spans="2:11" x14ac:dyDescent="0.2">
      <c r="B9" s="31">
        <v>0</v>
      </c>
      <c r="C9" s="9">
        <v>1</v>
      </c>
      <c r="D9" s="9">
        <v>4</v>
      </c>
      <c r="E9" s="32">
        <f>IF(ISBLANK(C9),"",ROUND(LOG(C9,EXP(1)),$K$4))</f>
        <v>0</v>
      </c>
      <c r="F9" s="32">
        <f>IF(ISBLANK(D9),"",IF(ISNUMBER(D9),ROUND(LOG(D9,EXP(1)),$K$4),""))</f>
        <v>1.39</v>
      </c>
      <c r="G9" s="32">
        <f>IF(ISNUMBER(E9),ROUND(POWER(E9,2),$K$4),"")</f>
        <v>0</v>
      </c>
      <c r="H9" s="33">
        <f>IF(ISNUMBER(E9), IF(ISNUMBER(F9),ROUND(E9*F9,$K$4),""),"")</f>
        <v>0</v>
      </c>
    </row>
    <row r="10" spans="2:11" x14ac:dyDescent="0.2">
      <c r="B10" s="34">
        <f>IF(ISNUMBER(C10),B9+1,"")</f>
        <v>1</v>
      </c>
      <c r="C10" s="10">
        <v>2</v>
      </c>
      <c r="D10" s="10">
        <v>5</v>
      </c>
      <c r="E10" s="32">
        <f t="shared" ref="E10:E29" si="0">IF(ISBLANK(C10),"",ROUND(LOG(C10,EXP(1)),$K$4))</f>
        <v>0.69</v>
      </c>
      <c r="F10" s="32">
        <f t="shared" ref="F10:F29" si="1">IF(ISBLANK(D10),"",IF(ISNUMBER(D10),ROUND(LOG(D10,EXP(1)),$K$4),""))</f>
        <v>1.61</v>
      </c>
      <c r="G10" s="32">
        <f t="shared" ref="G10:G29" si="2">IF(ISNUMBER(E10),ROUND(POWER(E10,2),$K$4),"")</f>
        <v>0.48</v>
      </c>
      <c r="H10" s="33">
        <f t="shared" ref="H10:H29" si="3">IF(ISNUMBER(E10), IF(ISNUMBER(F10),ROUND(E10*F10,$K$4),""),"")</f>
        <v>1.1100000000000001</v>
      </c>
    </row>
    <row r="11" spans="2:11" x14ac:dyDescent="0.2">
      <c r="B11" s="34">
        <f t="shared" ref="B11:B29" si="4">IF(ISNUMBER(C11),B10+1,"")</f>
        <v>2</v>
      </c>
      <c r="C11" s="10">
        <v>3</v>
      </c>
      <c r="D11" s="10">
        <v>8</v>
      </c>
      <c r="E11" s="32">
        <f t="shared" si="0"/>
        <v>1.1000000000000001</v>
      </c>
      <c r="F11" s="32">
        <f t="shared" si="1"/>
        <v>2.08</v>
      </c>
      <c r="G11" s="32">
        <f t="shared" si="2"/>
        <v>1.21</v>
      </c>
      <c r="H11" s="33">
        <f t="shared" si="3"/>
        <v>2.29</v>
      </c>
    </row>
    <row r="12" spans="2:11" x14ac:dyDescent="0.2">
      <c r="B12" s="34">
        <f t="shared" si="4"/>
        <v>3</v>
      </c>
      <c r="C12" s="10">
        <v>4</v>
      </c>
      <c r="D12" s="10">
        <v>15</v>
      </c>
      <c r="E12" s="32">
        <f t="shared" si="0"/>
        <v>1.39</v>
      </c>
      <c r="F12" s="32">
        <f t="shared" si="1"/>
        <v>2.71</v>
      </c>
      <c r="G12" s="32">
        <f t="shared" si="2"/>
        <v>1.93</v>
      </c>
      <c r="H12" s="33">
        <f t="shared" si="3"/>
        <v>3.77</v>
      </c>
    </row>
    <row r="13" spans="2:11" x14ac:dyDescent="0.2">
      <c r="B13" s="34" t="str">
        <f t="shared" si="4"/>
        <v/>
      </c>
      <c r="C13" s="10"/>
      <c r="D13" s="10"/>
      <c r="E13" s="32" t="str">
        <f t="shared" si="0"/>
        <v/>
      </c>
      <c r="F13" s="32" t="str">
        <f t="shared" si="1"/>
        <v/>
      </c>
      <c r="G13" s="32" t="str">
        <f t="shared" si="2"/>
        <v/>
      </c>
      <c r="H13" s="33" t="str">
        <f t="shared" si="3"/>
        <v/>
      </c>
    </row>
    <row r="14" spans="2:11" x14ac:dyDescent="0.2">
      <c r="B14" s="34" t="str">
        <f t="shared" si="4"/>
        <v/>
      </c>
      <c r="C14" s="10"/>
      <c r="D14" s="10"/>
      <c r="E14" s="32" t="str">
        <f t="shared" si="0"/>
        <v/>
      </c>
      <c r="F14" s="32" t="str">
        <f t="shared" si="1"/>
        <v/>
      </c>
      <c r="G14" s="32" t="str">
        <f t="shared" si="2"/>
        <v/>
      </c>
      <c r="H14" s="33" t="str">
        <f t="shared" si="3"/>
        <v/>
      </c>
    </row>
    <row r="15" spans="2:11" x14ac:dyDescent="0.2">
      <c r="B15" s="34" t="str">
        <f t="shared" si="4"/>
        <v/>
      </c>
      <c r="C15" s="10"/>
      <c r="D15" s="10"/>
      <c r="E15" s="32" t="str">
        <f t="shared" si="0"/>
        <v/>
      </c>
      <c r="F15" s="32" t="str">
        <f t="shared" si="1"/>
        <v/>
      </c>
      <c r="G15" s="32" t="str">
        <f t="shared" si="2"/>
        <v/>
      </c>
      <c r="H15" s="33" t="str">
        <f t="shared" si="3"/>
        <v/>
      </c>
    </row>
    <row r="16" spans="2:11" x14ac:dyDescent="0.2">
      <c r="B16" s="34" t="str">
        <f t="shared" si="4"/>
        <v/>
      </c>
      <c r="C16" s="10"/>
      <c r="D16" s="10"/>
      <c r="E16" s="32" t="str">
        <f t="shared" si="0"/>
        <v/>
      </c>
      <c r="F16" s="32" t="str">
        <f t="shared" si="1"/>
        <v/>
      </c>
      <c r="G16" s="32" t="str">
        <f t="shared" si="2"/>
        <v/>
      </c>
      <c r="H16" s="33" t="str">
        <f t="shared" si="3"/>
        <v/>
      </c>
    </row>
    <row r="17" spans="2:8" x14ac:dyDescent="0.2">
      <c r="B17" s="34" t="str">
        <f t="shared" si="4"/>
        <v/>
      </c>
      <c r="C17" s="10"/>
      <c r="D17" s="10"/>
      <c r="E17" s="32" t="str">
        <f t="shared" si="0"/>
        <v/>
      </c>
      <c r="F17" s="32" t="str">
        <f t="shared" si="1"/>
        <v/>
      </c>
      <c r="G17" s="32" t="str">
        <f t="shared" si="2"/>
        <v/>
      </c>
      <c r="H17" s="33" t="str">
        <f t="shared" si="3"/>
        <v/>
      </c>
    </row>
    <row r="18" spans="2:8" x14ac:dyDescent="0.2">
      <c r="B18" s="34" t="str">
        <f t="shared" si="4"/>
        <v/>
      </c>
      <c r="C18" s="10"/>
      <c r="D18" s="10"/>
      <c r="E18" s="32" t="str">
        <f t="shared" si="0"/>
        <v/>
      </c>
      <c r="F18" s="32" t="str">
        <f t="shared" si="1"/>
        <v/>
      </c>
      <c r="G18" s="32" t="str">
        <f t="shared" si="2"/>
        <v/>
      </c>
      <c r="H18" s="33" t="str">
        <f t="shared" si="3"/>
        <v/>
      </c>
    </row>
    <row r="19" spans="2:8" x14ac:dyDescent="0.2">
      <c r="B19" s="34" t="str">
        <f t="shared" si="4"/>
        <v/>
      </c>
      <c r="C19" s="10"/>
      <c r="D19" s="10"/>
      <c r="E19" s="32" t="str">
        <f t="shared" si="0"/>
        <v/>
      </c>
      <c r="F19" s="32" t="str">
        <f t="shared" si="1"/>
        <v/>
      </c>
      <c r="G19" s="32" t="str">
        <f t="shared" si="2"/>
        <v/>
      </c>
      <c r="H19" s="33" t="str">
        <f t="shared" si="3"/>
        <v/>
      </c>
    </row>
    <row r="20" spans="2:8" x14ac:dyDescent="0.2">
      <c r="B20" s="34" t="str">
        <f t="shared" si="4"/>
        <v/>
      </c>
      <c r="C20" s="10"/>
      <c r="D20" s="10"/>
      <c r="E20" s="32" t="str">
        <f t="shared" si="0"/>
        <v/>
      </c>
      <c r="F20" s="32" t="str">
        <f t="shared" si="1"/>
        <v/>
      </c>
      <c r="G20" s="32" t="str">
        <f t="shared" si="2"/>
        <v/>
      </c>
      <c r="H20" s="33" t="str">
        <f t="shared" si="3"/>
        <v/>
      </c>
    </row>
    <row r="21" spans="2:8" x14ac:dyDescent="0.2">
      <c r="B21" s="34" t="str">
        <f t="shared" si="4"/>
        <v/>
      </c>
      <c r="C21" s="10"/>
      <c r="D21" s="10"/>
      <c r="E21" s="32" t="str">
        <f t="shared" si="0"/>
        <v/>
      </c>
      <c r="F21" s="32" t="str">
        <f t="shared" si="1"/>
        <v/>
      </c>
      <c r="G21" s="32" t="str">
        <f t="shared" si="2"/>
        <v/>
      </c>
      <c r="H21" s="33" t="str">
        <f t="shared" si="3"/>
        <v/>
      </c>
    </row>
    <row r="22" spans="2:8" x14ac:dyDescent="0.2">
      <c r="B22" s="34" t="str">
        <f t="shared" si="4"/>
        <v/>
      </c>
      <c r="C22" s="10"/>
      <c r="D22" s="10"/>
      <c r="E22" s="32" t="str">
        <f t="shared" si="0"/>
        <v/>
      </c>
      <c r="F22" s="32" t="str">
        <f t="shared" si="1"/>
        <v/>
      </c>
      <c r="G22" s="32" t="str">
        <f t="shared" si="2"/>
        <v/>
      </c>
      <c r="H22" s="33" t="str">
        <f t="shared" si="3"/>
        <v/>
      </c>
    </row>
    <row r="23" spans="2:8" x14ac:dyDescent="0.2">
      <c r="B23" s="34" t="str">
        <f t="shared" si="4"/>
        <v/>
      </c>
      <c r="C23" s="10"/>
      <c r="D23" s="10"/>
      <c r="E23" s="32" t="str">
        <f t="shared" si="0"/>
        <v/>
      </c>
      <c r="F23" s="32" t="str">
        <f t="shared" si="1"/>
        <v/>
      </c>
      <c r="G23" s="32" t="str">
        <f t="shared" si="2"/>
        <v/>
      </c>
      <c r="H23" s="33" t="str">
        <f t="shared" si="3"/>
        <v/>
      </c>
    </row>
    <row r="24" spans="2:8" x14ac:dyDescent="0.2">
      <c r="B24" s="34" t="str">
        <f t="shared" si="4"/>
        <v/>
      </c>
      <c r="C24" s="10"/>
      <c r="D24" s="10"/>
      <c r="E24" s="32" t="str">
        <f t="shared" si="0"/>
        <v/>
      </c>
      <c r="F24" s="32" t="str">
        <f t="shared" si="1"/>
        <v/>
      </c>
      <c r="G24" s="32" t="str">
        <f t="shared" si="2"/>
        <v/>
      </c>
      <c r="H24" s="33" t="str">
        <f t="shared" si="3"/>
        <v/>
      </c>
    </row>
    <row r="25" spans="2:8" x14ac:dyDescent="0.2">
      <c r="B25" s="34" t="str">
        <f t="shared" si="4"/>
        <v/>
      </c>
      <c r="C25" s="10"/>
      <c r="D25" s="10"/>
      <c r="E25" s="32" t="str">
        <f t="shared" si="0"/>
        <v/>
      </c>
      <c r="F25" s="32" t="str">
        <f t="shared" si="1"/>
        <v/>
      </c>
      <c r="G25" s="32" t="str">
        <f t="shared" si="2"/>
        <v/>
      </c>
      <c r="H25" s="33" t="str">
        <f t="shared" si="3"/>
        <v/>
      </c>
    </row>
    <row r="26" spans="2:8" x14ac:dyDescent="0.2">
      <c r="B26" s="34" t="str">
        <f t="shared" si="4"/>
        <v/>
      </c>
      <c r="C26" s="10"/>
      <c r="D26" s="10"/>
      <c r="E26" s="32" t="str">
        <f t="shared" si="0"/>
        <v/>
      </c>
      <c r="F26" s="32" t="str">
        <f t="shared" si="1"/>
        <v/>
      </c>
      <c r="G26" s="32" t="str">
        <f t="shared" si="2"/>
        <v/>
      </c>
      <c r="H26" s="33" t="str">
        <f t="shared" si="3"/>
        <v/>
      </c>
    </row>
    <row r="27" spans="2:8" x14ac:dyDescent="0.2">
      <c r="B27" s="34" t="str">
        <f t="shared" si="4"/>
        <v/>
      </c>
      <c r="C27" s="10"/>
      <c r="D27" s="10"/>
      <c r="E27" s="32" t="str">
        <f t="shared" si="0"/>
        <v/>
      </c>
      <c r="F27" s="32" t="str">
        <f t="shared" si="1"/>
        <v/>
      </c>
      <c r="G27" s="32" t="str">
        <f t="shared" si="2"/>
        <v/>
      </c>
      <c r="H27" s="33" t="str">
        <f t="shared" si="3"/>
        <v/>
      </c>
    </row>
    <row r="28" spans="2:8" x14ac:dyDescent="0.2">
      <c r="B28" s="34" t="str">
        <f t="shared" si="4"/>
        <v/>
      </c>
      <c r="C28" s="10"/>
      <c r="D28" s="10"/>
      <c r="E28" s="32" t="str">
        <f t="shared" si="0"/>
        <v/>
      </c>
      <c r="F28" s="32" t="str">
        <f t="shared" si="1"/>
        <v/>
      </c>
      <c r="G28" s="32" t="str">
        <f t="shared" si="2"/>
        <v/>
      </c>
      <c r="H28" s="33" t="str">
        <f t="shared" si="3"/>
        <v/>
      </c>
    </row>
    <row r="29" spans="2:8" ht="13.5" thickBot="1" x14ac:dyDescent="0.25">
      <c r="B29" s="37" t="str">
        <f t="shared" si="4"/>
        <v/>
      </c>
      <c r="C29" s="44"/>
      <c r="D29" s="44"/>
      <c r="E29" s="45" t="str">
        <f t="shared" si="0"/>
        <v/>
      </c>
      <c r="F29" s="45" t="str">
        <f t="shared" si="1"/>
        <v/>
      </c>
      <c r="G29" s="45" t="str">
        <f t="shared" si="2"/>
        <v/>
      </c>
      <c r="H29" s="46" t="str">
        <f t="shared" si="3"/>
        <v/>
      </c>
    </row>
    <row r="30" spans="2:8" ht="13.5" thickBot="1" x14ac:dyDescent="0.25">
      <c r="B30" s="50">
        <f>COUNT(B9:B29)</f>
        <v>4</v>
      </c>
      <c r="C30" s="50">
        <f t="shared" ref="C30:H30" si="5">SUM(C9:C29)</f>
        <v>10</v>
      </c>
      <c r="D30" s="50">
        <f t="shared" si="5"/>
        <v>32</v>
      </c>
      <c r="E30" s="50">
        <f t="shared" si="5"/>
        <v>3.1799999999999997</v>
      </c>
      <c r="F30" s="50">
        <f t="shared" si="5"/>
        <v>7.79</v>
      </c>
      <c r="G30" s="50">
        <f t="shared" si="5"/>
        <v>3.62</v>
      </c>
      <c r="H30" s="50">
        <f t="shared" si="5"/>
        <v>7.17</v>
      </c>
    </row>
    <row r="32" spans="2:8" x14ac:dyDescent="0.2">
      <c r="B32" s="23" t="s">
        <v>42</v>
      </c>
    </row>
    <row r="34" spans="2:8" x14ac:dyDescent="0.2">
      <c r="B34" s="7" t="s">
        <v>40</v>
      </c>
      <c r="E34" s="7" t="s">
        <v>41</v>
      </c>
    </row>
    <row r="36" spans="2:8" x14ac:dyDescent="0.2">
      <c r="B36" s="16">
        <f>$G$30</f>
        <v>3.62</v>
      </c>
      <c r="C36" s="16">
        <f>$E$30</f>
        <v>3.1799999999999997</v>
      </c>
      <c r="E36" s="16">
        <f>$H$30</f>
        <v>7.17</v>
      </c>
    </row>
    <row r="37" spans="2:8" x14ac:dyDescent="0.2">
      <c r="B37" s="16">
        <f>$E$30</f>
        <v>3.1799999999999997</v>
      </c>
      <c r="C37" s="16">
        <f>$B$30</f>
        <v>4</v>
      </c>
      <c r="E37" s="16">
        <f>$F$30</f>
        <v>7.79</v>
      </c>
    </row>
    <row r="38" spans="2:8" x14ac:dyDescent="0.2">
      <c r="B38" s="3"/>
      <c r="C38" s="3"/>
    </row>
    <row r="39" spans="2:8" x14ac:dyDescent="0.2">
      <c r="B39" s="7" t="s">
        <v>39</v>
      </c>
      <c r="E39" s="7" t="s">
        <v>44</v>
      </c>
      <c r="G39" s="7" t="s">
        <v>45</v>
      </c>
    </row>
    <row r="41" spans="2:8" x14ac:dyDescent="0.2">
      <c r="B41" s="16">
        <f t="array" ref="B41:C42">ROUND(MINVERSE(B36:C37),$K$4)</f>
        <v>0.92</v>
      </c>
      <c r="C41" s="16">
        <v>-0.73</v>
      </c>
      <c r="E41" s="15" t="s">
        <v>9</v>
      </c>
      <c r="F41" s="24">
        <f t="array" ref="F41:F42">ROUND(MMULT(B41:C42,E36:E37),$K$4)</f>
        <v>0.91</v>
      </c>
      <c r="G41" s="15" t="s">
        <v>11</v>
      </c>
      <c r="H41" s="24">
        <f>IF(ISNUMBER(F41),F41,"")</f>
        <v>0.91</v>
      </c>
    </row>
    <row r="42" spans="2:8" x14ac:dyDescent="0.2">
      <c r="B42" s="16">
        <v>-0.73</v>
      </c>
      <c r="C42" s="16">
        <v>0.83</v>
      </c>
      <c r="E42" s="15" t="s">
        <v>10</v>
      </c>
      <c r="F42" s="24">
        <v>1.23</v>
      </c>
      <c r="G42" s="15" t="s">
        <v>12</v>
      </c>
      <c r="H42" s="24">
        <f>IF(ISNUMBER(F42),ROUND(EXP(F42),$K$4),"")</f>
        <v>3.42</v>
      </c>
    </row>
  </sheetData>
  <mergeCells count="2">
    <mergeCell ref="B2:H2"/>
    <mergeCell ref="B6:H6"/>
  </mergeCells>
  <phoneticPr fontId="1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workbookViewId="0">
      <selection activeCell="D26" sqref="D26"/>
    </sheetView>
  </sheetViews>
  <sheetFormatPr defaultRowHeight="12.75" x14ac:dyDescent="0.2"/>
  <cols>
    <col min="1" max="2" width="11.42578125" customWidth="1"/>
    <col min="3" max="3" width="12.28515625" bestFit="1" customWidth="1"/>
    <col min="4" max="256" width="11.42578125" customWidth="1"/>
  </cols>
  <sheetData>
    <row r="2" spans="2:11" ht="14.25" x14ac:dyDescent="0.2">
      <c r="B2" s="59" t="s">
        <v>47</v>
      </c>
      <c r="C2" s="59"/>
      <c r="D2" s="59"/>
      <c r="E2" s="59"/>
      <c r="F2" s="59"/>
      <c r="G2" s="59"/>
      <c r="H2" s="59"/>
      <c r="I2" s="2"/>
      <c r="J2" s="2"/>
    </row>
    <row r="3" spans="2:11" x14ac:dyDescent="0.2">
      <c r="B3" s="1"/>
      <c r="C3" s="1"/>
      <c r="D3" s="1"/>
      <c r="E3" s="1"/>
      <c r="F3" s="1"/>
      <c r="G3" s="1"/>
      <c r="H3" s="1"/>
      <c r="I3" s="2"/>
      <c r="J3" s="2"/>
    </row>
    <row r="4" spans="2:11" x14ac:dyDescent="0.2">
      <c r="B4" s="7" t="s">
        <v>48</v>
      </c>
      <c r="E4" t="s">
        <v>7</v>
      </c>
      <c r="H4" s="7" t="s">
        <v>8</v>
      </c>
      <c r="J4" s="43" t="s">
        <v>60</v>
      </c>
      <c r="K4" s="10">
        <v>2</v>
      </c>
    </row>
    <row r="6" spans="2:11" x14ac:dyDescent="0.2">
      <c r="B6" s="60" t="str">
        <f>IF(ISNUMBER(H41),CONCATENATE("y = ",ROUND(H42,$K$4)," e ^ ( ",ROUND(H41,$K$4)," x )"),"")</f>
        <v>y = 22,42 e ^ ( -0,78 x )</v>
      </c>
      <c r="C6" s="60"/>
      <c r="D6" s="60"/>
      <c r="E6" s="60"/>
      <c r="F6" s="60"/>
      <c r="G6" s="60"/>
      <c r="H6" s="60"/>
    </row>
    <row r="7" spans="2:11" ht="13.5" thickBot="1" x14ac:dyDescent="0.25"/>
    <row r="8" spans="2:11" ht="16.5" thickBot="1" x14ac:dyDescent="0.35">
      <c r="B8" s="47" t="s">
        <v>2</v>
      </c>
      <c r="C8" s="47" t="s">
        <v>4</v>
      </c>
      <c r="D8" s="47" t="s">
        <v>3</v>
      </c>
      <c r="E8" s="47" t="s">
        <v>5</v>
      </c>
      <c r="F8" s="47" t="s">
        <v>6</v>
      </c>
      <c r="G8" s="47" t="s">
        <v>0</v>
      </c>
      <c r="H8" s="47" t="s">
        <v>1</v>
      </c>
    </row>
    <row r="9" spans="2:11" x14ac:dyDescent="0.2">
      <c r="B9" s="31">
        <v>0</v>
      </c>
      <c r="C9" s="9">
        <v>1</v>
      </c>
      <c r="D9" s="9">
        <v>10</v>
      </c>
      <c r="E9" s="32">
        <f>IF(ISBLANK(C9),"",ROUND(C9,$K$4))</f>
        <v>1</v>
      </c>
      <c r="F9" s="32">
        <f>IF(ISBLANK(D9),"",IF(ISNUMBER(D9),ROUND(LOG(D9,EXP(1)),$K$4),""))</f>
        <v>2.2999999999999998</v>
      </c>
      <c r="G9" s="32">
        <f>IF(ISNUMBER(E9),ROUND(POWER(E9,2),$K$4),"")</f>
        <v>1</v>
      </c>
      <c r="H9" s="33">
        <f>IF(ISNUMBER(E9), IF(ISNUMBER(F9),ROUND(E9*F9,$K$4),""),"")</f>
        <v>2.2999999999999998</v>
      </c>
    </row>
    <row r="10" spans="2:11" x14ac:dyDescent="0.2">
      <c r="B10" s="34">
        <f>IF(ISNUMBER(C10),B9+1,"")</f>
        <v>1</v>
      </c>
      <c r="C10" s="10">
        <v>2</v>
      </c>
      <c r="D10" s="10">
        <v>5</v>
      </c>
      <c r="E10" s="32">
        <f t="shared" ref="E10:E29" si="0">IF(ISBLANK(C10),"",ROUND(C10,$K$4))</f>
        <v>2</v>
      </c>
      <c r="F10" s="32">
        <f t="shared" ref="F10:F29" si="1">IF(ISBLANK(D10),"",IF(ISNUMBER(D10),ROUND(LOG(D10,EXP(1)),$K$4),""))</f>
        <v>1.61</v>
      </c>
      <c r="G10" s="32">
        <f t="shared" ref="G10:G29" si="2">IF(ISNUMBER(E10),ROUND(POWER(E10,2),$K$4),"")</f>
        <v>4</v>
      </c>
      <c r="H10" s="33">
        <f t="shared" ref="H10:H29" si="3">IF(ISNUMBER(E10), IF(ISNUMBER(F10),ROUND(E10*F10,$K$4),""),"")</f>
        <v>3.22</v>
      </c>
    </row>
    <row r="11" spans="2:11" x14ac:dyDescent="0.2">
      <c r="B11" s="34">
        <f t="shared" ref="B11:B29" si="4">IF(ISNUMBER(C11),B10+1,"")</f>
        <v>2</v>
      </c>
      <c r="C11" s="10">
        <v>3</v>
      </c>
      <c r="D11" s="10">
        <v>2</v>
      </c>
      <c r="E11" s="32">
        <f t="shared" si="0"/>
        <v>3</v>
      </c>
      <c r="F11" s="32">
        <f t="shared" si="1"/>
        <v>0.69</v>
      </c>
      <c r="G11" s="32">
        <f t="shared" si="2"/>
        <v>9</v>
      </c>
      <c r="H11" s="33">
        <f t="shared" si="3"/>
        <v>2.0699999999999998</v>
      </c>
    </row>
    <row r="12" spans="2:11" x14ac:dyDescent="0.2">
      <c r="B12" s="34">
        <f t="shared" si="4"/>
        <v>3</v>
      </c>
      <c r="C12" s="10">
        <v>4</v>
      </c>
      <c r="D12" s="10">
        <v>1</v>
      </c>
      <c r="E12" s="32">
        <f t="shared" si="0"/>
        <v>4</v>
      </c>
      <c r="F12" s="32">
        <f t="shared" si="1"/>
        <v>0</v>
      </c>
      <c r="G12" s="32">
        <f t="shared" si="2"/>
        <v>16</v>
      </c>
      <c r="H12" s="33">
        <f t="shared" si="3"/>
        <v>0</v>
      </c>
    </row>
    <row r="13" spans="2:11" x14ac:dyDescent="0.2">
      <c r="B13" s="34" t="str">
        <f t="shared" si="4"/>
        <v/>
      </c>
      <c r="C13" s="10"/>
      <c r="D13" s="10"/>
      <c r="E13" s="32" t="str">
        <f t="shared" si="0"/>
        <v/>
      </c>
      <c r="F13" s="32" t="str">
        <f t="shared" si="1"/>
        <v/>
      </c>
      <c r="G13" s="32" t="str">
        <f t="shared" si="2"/>
        <v/>
      </c>
      <c r="H13" s="33" t="str">
        <f t="shared" si="3"/>
        <v/>
      </c>
    </row>
    <row r="14" spans="2:11" x14ac:dyDescent="0.2">
      <c r="B14" s="34" t="str">
        <f t="shared" si="4"/>
        <v/>
      </c>
      <c r="C14" s="10"/>
      <c r="D14" s="10"/>
      <c r="E14" s="32" t="str">
        <f t="shared" si="0"/>
        <v/>
      </c>
      <c r="F14" s="32" t="str">
        <f t="shared" si="1"/>
        <v/>
      </c>
      <c r="G14" s="32" t="str">
        <f t="shared" si="2"/>
        <v/>
      </c>
      <c r="H14" s="33" t="str">
        <f t="shared" si="3"/>
        <v/>
      </c>
    </row>
    <row r="15" spans="2:11" x14ac:dyDescent="0.2">
      <c r="B15" s="34" t="str">
        <f t="shared" si="4"/>
        <v/>
      </c>
      <c r="C15" s="10"/>
      <c r="D15" s="10"/>
      <c r="E15" s="32" t="str">
        <f t="shared" si="0"/>
        <v/>
      </c>
      <c r="F15" s="32" t="str">
        <f t="shared" si="1"/>
        <v/>
      </c>
      <c r="G15" s="32" t="str">
        <f t="shared" si="2"/>
        <v/>
      </c>
      <c r="H15" s="33" t="str">
        <f t="shared" si="3"/>
        <v/>
      </c>
    </row>
    <row r="16" spans="2:11" x14ac:dyDescent="0.2">
      <c r="B16" s="34" t="str">
        <f t="shared" si="4"/>
        <v/>
      </c>
      <c r="C16" s="10"/>
      <c r="D16" s="10"/>
      <c r="E16" s="32" t="str">
        <f t="shared" si="0"/>
        <v/>
      </c>
      <c r="F16" s="32" t="str">
        <f t="shared" si="1"/>
        <v/>
      </c>
      <c r="G16" s="32" t="str">
        <f t="shared" si="2"/>
        <v/>
      </c>
      <c r="H16" s="33" t="str">
        <f t="shared" si="3"/>
        <v/>
      </c>
    </row>
    <row r="17" spans="2:8" x14ac:dyDescent="0.2">
      <c r="B17" s="34" t="str">
        <f t="shared" si="4"/>
        <v/>
      </c>
      <c r="C17" s="10"/>
      <c r="D17" s="10"/>
      <c r="E17" s="32" t="str">
        <f t="shared" si="0"/>
        <v/>
      </c>
      <c r="F17" s="32" t="str">
        <f t="shared" si="1"/>
        <v/>
      </c>
      <c r="G17" s="32" t="str">
        <f t="shared" si="2"/>
        <v/>
      </c>
      <c r="H17" s="33" t="str">
        <f t="shared" si="3"/>
        <v/>
      </c>
    </row>
    <row r="18" spans="2:8" x14ac:dyDescent="0.2">
      <c r="B18" s="34" t="str">
        <f t="shared" si="4"/>
        <v/>
      </c>
      <c r="C18" s="10"/>
      <c r="D18" s="10"/>
      <c r="E18" s="32" t="str">
        <f t="shared" si="0"/>
        <v/>
      </c>
      <c r="F18" s="32" t="str">
        <f t="shared" si="1"/>
        <v/>
      </c>
      <c r="G18" s="32" t="str">
        <f t="shared" si="2"/>
        <v/>
      </c>
      <c r="H18" s="33" t="str">
        <f t="shared" si="3"/>
        <v/>
      </c>
    </row>
    <row r="19" spans="2:8" x14ac:dyDescent="0.2">
      <c r="B19" s="34" t="str">
        <f t="shared" si="4"/>
        <v/>
      </c>
      <c r="C19" s="10"/>
      <c r="D19" s="10"/>
      <c r="E19" s="32" t="str">
        <f t="shared" si="0"/>
        <v/>
      </c>
      <c r="F19" s="32" t="str">
        <f t="shared" si="1"/>
        <v/>
      </c>
      <c r="G19" s="32" t="str">
        <f t="shared" si="2"/>
        <v/>
      </c>
      <c r="H19" s="33" t="str">
        <f t="shared" si="3"/>
        <v/>
      </c>
    </row>
    <row r="20" spans="2:8" x14ac:dyDescent="0.2">
      <c r="B20" s="34" t="str">
        <f t="shared" si="4"/>
        <v/>
      </c>
      <c r="C20" s="10"/>
      <c r="D20" s="10"/>
      <c r="E20" s="32" t="str">
        <f t="shared" si="0"/>
        <v/>
      </c>
      <c r="F20" s="32" t="str">
        <f t="shared" si="1"/>
        <v/>
      </c>
      <c r="G20" s="32" t="str">
        <f t="shared" si="2"/>
        <v/>
      </c>
      <c r="H20" s="33" t="str">
        <f t="shared" si="3"/>
        <v/>
      </c>
    </row>
    <row r="21" spans="2:8" x14ac:dyDescent="0.2">
      <c r="B21" s="34" t="str">
        <f t="shared" si="4"/>
        <v/>
      </c>
      <c r="C21" s="10"/>
      <c r="D21" s="10"/>
      <c r="E21" s="32" t="str">
        <f t="shared" si="0"/>
        <v/>
      </c>
      <c r="F21" s="32" t="str">
        <f t="shared" si="1"/>
        <v/>
      </c>
      <c r="G21" s="32" t="str">
        <f t="shared" si="2"/>
        <v/>
      </c>
      <c r="H21" s="33" t="str">
        <f t="shared" si="3"/>
        <v/>
      </c>
    </row>
    <row r="22" spans="2:8" x14ac:dyDescent="0.2">
      <c r="B22" s="34" t="str">
        <f t="shared" si="4"/>
        <v/>
      </c>
      <c r="C22" s="10"/>
      <c r="D22" s="10"/>
      <c r="E22" s="32" t="str">
        <f t="shared" si="0"/>
        <v/>
      </c>
      <c r="F22" s="32" t="str">
        <f t="shared" si="1"/>
        <v/>
      </c>
      <c r="G22" s="32" t="str">
        <f t="shared" si="2"/>
        <v/>
      </c>
      <c r="H22" s="33" t="str">
        <f t="shared" si="3"/>
        <v/>
      </c>
    </row>
    <row r="23" spans="2:8" x14ac:dyDescent="0.2">
      <c r="B23" s="34" t="str">
        <f t="shared" si="4"/>
        <v/>
      </c>
      <c r="C23" s="10"/>
      <c r="D23" s="10"/>
      <c r="E23" s="32" t="str">
        <f t="shared" si="0"/>
        <v/>
      </c>
      <c r="F23" s="32" t="str">
        <f t="shared" si="1"/>
        <v/>
      </c>
      <c r="G23" s="32" t="str">
        <f t="shared" si="2"/>
        <v/>
      </c>
      <c r="H23" s="33" t="str">
        <f t="shared" si="3"/>
        <v/>
      </c>
    </row>
    <row r="24" spans="2:8" x14ac:dyDescent="0.2">
      <c r="B24" s="34" t="str">
        <f t="shared" si="4"/>
        <v/>
      </c>
      <c r="C24" s="10"/>
      <c r="D24" s="10"/>
      <c r="E24" s="32" t="str">
        <f t="shared" si="0"/>
        <v/>
      </c>
      <c r="F24" s="32" t="str">
        <f t="shared" si="1"/>
        <v/>
      </c>
      <c r="G24" s="32" t="str">
        <f t="shared" si="2"/>
        <v/>
      </c>
      <c r="H24" s="33" t="str">
        <f t="shared" si="3"/>
        <v/>
      </c>
    </row>
    <row r="25" spans="2:8" x14ac:dyDescent="0.2">
      <c r="B25" s="34" t="str">
        <f t="shared" si="4"/>
        <v/>
      </c>
      <c r="C25" s="10"/>
      <c r="D25" s="10"/>
      <c r="E25" s="32" t="str">
        <f t="shared" si="0"/>
        <v/>
      </c>
      <c r="F25" s="32" t="str">
        <f t="shared" si="1"/>
        <v/>
      </c>
      <c r="G25" s="32" t="str">
        <f t="shared" si="2"/>
        <v/>
      </c>
      <c r="H25" s="33" t="str">
        <f t="shared" si="3"/>
        <v/>
      </c>
    </row>
    <row r="26" spans="2:8" x14ac:dyDescent="0.2">
      <c r="B26" s="34" t="str">
        <f t="shared" si="4"/>
        <v/>
      </c>
      <c r="C26" s="10"/>
      <c r="D26" s="10"/>
      <c r="E26" s="32" t="str">
        <f t="shared" si="0"/>
        <v/>
      </c>
      <c r="F26" s="32" t="str">
        <f t="shared" si="1"/>
        <v/>
      </c>
      <c r="G26" s="32" t="str">
        <f t="shared" si="2"/>
        <v/>
      </c>
      <c r="H26" s="33" t="str">
        <f t="shared" si="3"/>
        <v/>
      </c>
    </row>
    <row r="27" spans="2:8" x14ac:dyDescent="0.2">
      <c r="B27" s="34" t="str">
        <f t="shared" si="4"/>
        <v/>
      </c>
      <c r="C27" s="10"/>
      <c r="D27" s="10"/>
      <c r="E27" s="32" t="str">
        <f t="shared" si="0"/>
        <v/>
      </c>
      <c r="F27" s="32" t="str">
        <f t="shared" si="1"/>
        <v/>
      </c>
      <c r="G27" s="32" t="str">
        <f t="shared" si="2"/>
        <v/>
      </c>
      <c r="H27" s="33" t="str">
        <f t="shared" si="3"/>
        <v/>
      </c>
    </row>
    <row r="28" spans="2:8" x14ac:dyDescent="0.2">
      <c r="B28" s="34" t="str">
        <f t="shared" si="4"/>
        <v/>
      </c>
      <c r="C28" s="10"/>
      <c r="D28" s="10"/>
      <c r="E28" s="32" t="str">
        <f t="shared" si="0"/>
        <v/>
      </c>
      <c r="F28" s="32" t="str">
        <f t="shared" si="1"/>
        <v/>
      </c>
      <c r="G28" s="32" t="str">
        <f t="shared" si="2"/>
        <v/>
      </c>
      <c r="H28" s="33" t="str">
        <f t="shared" si="3"/>
        <v/>
      </c>
    </row>
    <row r="29" spans="2:8" ht="13.5" thickBot="1" x14ac:dyDescent="0.25">
      <c r="B29" s="37" t="str">
        <f t="shared" si="4"/>
        <v/>
      </c>
      <c r="C29" s="44"/>
      <c r="D29" s="44"/>
      <c r="E29" s="45" t="str">
        <f t="shared" si="0"/>
        <v/>
      </c>
      <c r="F29" s="45" t="str">
        <f t="shared" si="1"/>
        <v/>
      </c>
      <c r="G29" s="45" t="str">
        <f t="shared" si="2"/>
        <v/>
      </c>
      <c r="H29" s="46" t="str">
        <f t="shared" si="3"/>
        <v/>
      </c>
    </row>
    <row r="30" spans="2:8" ht="13.5" thickBot="1" x14ac:dyDescent="0.25">
      <c r="B30" s="40">
        <f>COUNT(B9:B29)</f>
        <v>4</v>
      </c>
      <c r="C30" s="40">
        <f t="shared" ref="C30:H30" si="5">SUM(C9:C29)</f>
        <v>10</v>
      </c>
      <c r="D30" s="40">
        <f t="shared" si="5"/>
        <v>18</v>
      </c>
      <c r="E30" s="40">
        <f t="shared" si="5"/>
        <v>10</v>
      </c>
      <c r="F30" s="40">
        <f t="shared" si="5"/>
        <v>4.5999999999999996</v>
      </c>
      <c r="G30" s="40">
        <f t="shared" si="5"/>
        <v>30</v>
      </c>
      <c r="H30" s="40">
        <f t="shared" si="5"/>
        <v>7.59</v>
      </c>
    </row>
    <row r="32" spans="2:8" x14ac:dyDescent="0.2">
      <c r="B32" s="23" t="s">
        <v>42</v>
      </c>
    </row>
    <row r="34" spans="2:8" x14ac:dyDescent="0.2">
      <c r="B34" s="7" t="s">
        <v>40</v>
      </c>
      <c r="E34" s="7" t="s">
        <v>41</v>
      </c>
    </row>
    <row r="36" spans="2:8" x14ac:dyDescent="0.2">
      <c r="B36" s="16">
        <f>$G$30</f>
        <v>30</v>
      </c>
      <c r="C36" s="16">
        <f>$E$30</f>
        <v>10</v>
      </c>
      <c r="E36" s="16">
        <f>$H$30</f>
        <v>7.59</v>
      </c>
    </row>
    <row r="37" spans="2:8" x14ac:dyDescent="0.2">
      <c r="B37" s="16">
        <f>$E$30</f>
        <v>10</v>
      </c>
      <c r="C37" s="16">
        <f>$B$30</f>
        <v>4</v>
      </c>
      <c r="E37" s="16">
        <f>$F$30</f>
        <v>4.5999999999999996</v>
      </c>
    </row>
    <row r="38" spans="2:8" x14ac:dyDescent="0.2">
      <c r="B38" s="3"/>
      <c r="C38" s="3"/>
    </row>
    <row r="39" spans="2:8" x14ac:dyDescent="0.2">
      <c r="B39" s="7" t="s">
        <v>39</v>
      </c>
      <c r="E39" s="7" t="s">
        <v>44</v>
      </c>
      <c r="G39" s="7" t="s">
        <v>45</v>
      </c>
    </row>
    <row r="41" spans="2:8" x14ac:dyDescent="0.2">
      <c r="B41" s="16">
        <f t="array" ref="B41:C42">ROUND(MINVERSE(B36:C37),$K$4)</f>
        <v>0.2</v>
      </c>
      <c r="C41" s="16">
        <v>-0.5</v>
      </c>
      <c r="E41" s="15" t="s">
        <v>9</v>
      </c>
      <c r="F41" s="24">
        <f t="array" ref="F41:F42">ROUND(MMULT(B41:C42,E36:E37),$K$4)</f>
        <v>-0.78</v>
      </c>
      <c r="G41" s="15" t="s">
        <v>11</v>
      </c>
      <c r="H41" s="24">
        <f>IF(ISNUMBER(F41),F41,"")</f>
        <v>-0.78</v>
      </c>
    </row>
    <row r="42" spans="2:8" x14ac:dyDescent="0.2">
      <c r="B42" s="16">
        <v>-0.5</v>
      </c>
      <c r="C42" s="16">
        <v>1.5</v>
      </c>
      <c r="E42" s="15" t="s">
        <v>10</v>
      </c>
      <c r="F42" s="24">
        <v>3.11</v>
      </c>
      <c r="G42" s="15" t="s">
        <v>12</v>
      </c>
      <c r="H42" s="24">
        <f>IF(ISNUMBER(F42),ROUND(EXP(F42),$K$4),"")</f>
        <v>22.42</v>
      </c>
    </row>
  </sheetData>
  <mergeCells count="2">
    <mergeCell ref="B2:H2"/>
    <mergeCell ref="B6:H6"/>
  </mergeCells>
  <phoneticPr fontId="1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workbookViewId="0">
      <selection activeCell="B5" sqref="B5"/>
    </sheetView>
  </sheetViews>
  <sheetFormatPr defaultRowHeight="12.75" x14ac:dyDescent="0.2"/>
  <cols>
    <col min="1" max="256" width="11.42578125" customWidth="1"/>
  </cols>
  <sheetData>
    <row r="2" spans="2:11" x14ac:dyDescent="0.2">
      <c r="B2" s="59" t="s">
        <v>46</v>
      </c>
      <c r="C2" s="59"/>
      <c r="D2" s="59"/>
      <c r="E2" s="59"/>
      <c r="F2" s="59"/>
      <c r="G2" s="59"/>
      <c r="H2" s="59"/>
      <c r="I2" s="2"/>
      <c r="J2" s="2"/>
    </row>
    <row r="3" spans="2:11" x14ac:dyDescent="0.2">
      <c r="B3" s="1"/>
      <c r="C3" s="1"/>
      <c r="D3" s="1"/>
      <c r="E3" s="1"/>
      <c r="F3" s="1"/>
      <c r="G3" s="1"/>
      <c r="H3" s="1"/>
      <c r="I3" s="2"/>
      <c r="J3" s="2"/>
    </row>
    <row r="4" spans="2:11" x14ac:dyDescent="0.2">
      <c r="B4" s="7" t="s">
        <v>63</v>
      </c>
      <c r="E4" t="s">
        <v>15</v>
      </c>
      <c r="H4" s="7" t="s">
        <v>8</v>
      </c>
    </row>
    <row r="6" spans="2:11" x14ac:dyDescent="0.2">
      <c r="B6" s="60" t="str">
        <f>IF(ISNUMBER(H41),CONCATENATE("y = ",ROUND(H41,$K$6)," x / ( ",ROUND(H42,$K$6)," + x )"),"")</f>
        <v>y = 21,739 x / ( 0,01 + x )</v>
      </c>
      <c r="C6" s="60"/>
      <c r="D6" s="60"/>
      <c r="E6" s="60"/>
      <c r="F6" s="60"/>
      <c r="G6" s="60"/>
      <c r="H6" s="60"/>
      <c r="J6" s="43" t="s">
        <v>60</v>
      </c>
      <c r="K6" s="10">
        <v>3</v>
      </c>
    </row>
    <row r="7" spans="2:11" ht="13.5" thickBot="1" x14ac:dyDescent="0.25"/>
    <row r="8" spans="2:11" ht="16.5" thickBot="1" x14ac:dyDescent="0.35">
      <c r="B8" s="47" t="s">
        <v>2</v>
      </c>
      <c r="C8" s="47" t="s">
        <v>4</v>
      </c>
      <c r="D8" s="47" t="s">
        <v>3</v>
      </c>
      <c r="E8" s="47" t="s">
        <v>16</v>
      </c>
      <c r="F8" s="47" t="s">
        <v>17</v>
      </c>
      <c r="G8" s="47" t="s">
        <v>0</v>
      </c>
      <c r="H8" s="47" t="s">
        <v>1</v>
      </c>
    </row>
    <row r="9" spans="2:11" x14ac:dyDescent="0.2">
      <c r="B9" s="53">
        <v>0</v>
      </c>
      <c r="C9" s="19">
        <v>1</v>
      </c>
      <c r="D9" s="17">
        <v>4</v>
      </c>
      <c r="E9" s="52">
        <f>IF(ISBLANK(C9),"",ROUND(1/C9,$K$6))</f>
        <v>1</v>
      </c>
      <c r="F9" s="52">
        <f>IF(ISBLANK(D9),"",IF(ISNUMBER(D9),ROUND(1/D9,$K$6),""))</f>
        <v>0.25</v>
      </c>
      <c r="G9" s="52">
        <f>IF(ISNUMBER(E9),ROUND(POWER(E9,2),$K$6),"")</f>
        <v>1</v>
      </c>
      <c r="H9" s="54">
        <f>IF(ISNUMBER(E9), IF(ISNUMBER(F9),ROUND(E9*F9,$K$6),""),"")</f>
        <v>0.25</v>
      </c>
    </row>
    <row r="10" spans="2:11" x14ac:dyDescent="0.2">
      <c r="B10" s="55">
        <f>IF(ISNUMBER(C10),B9+1,"")</f>
        <v>1</v>
      </c>
      <c r="C10" s="20">
        <v>2</v>
      </c>
      <c r="D10" s="18">
        <v>5</v>
      </c>
      <c r="E10" s="42">
        <f t="shared" ref="E10:E29" si="0">IF(ISBLANK(C10),"",ROUND(1/C10,$K$6))</f>
        <v>0.5</v>
      </c>
      <c r="F10" s="42">
        <f t="shared" ref="F10:F29" si="1">IF(ISBLANK(D10),"",IF(ISNUMBER(D10),ROUND(1/D10,$K$6),""))</f>
        <v>0.2</v>
      </c>
      <c r="G10" s="42">
        <f t="shared" ref="G10:G29" si="2">IF(ISNUMBER(E10),ROUND(POWER(E10,2),$K$6),"")</f>
        <v>0.25</v>
      </c>
      <c r="H10" s="56">
        <f t="shared" ref="H10:H29" si="3">IF(ISNUMBER(E10), IF(ISNUMBER(F10),ROUND(E10*F10,$K$6),""),"")</f>
        <v>0.1</v>
      </c>
    </row>
    <row r="11" spans="2:11" x14ac:dyDescent="0.2">
      <c r="B11" s="55">
        <f t="shared" ref="B11:B29" si="4">IF(ISNUMBER(C11),B10+1,"")</f>
        <v>2</v>
      </c>
      <c r="C11" s="20">
        <v>3</v>
      </c>
      <c r="D11" s="18">
        <v>8</v>
      </c>
      <c r="E11" s="42">
        <f t="shared" si="0"/>
        <v>0.33300000000000002</v>
      </c>
      <c r="F11" s="42">
        <f t="shared" si="1"/>
        <v>0.125</v>
      </c>
      <c r="G11" s="42">
        <f t="shared" si="2"/>
        <v>0.111</v>
      </c>
      <c r="H11" s="56">
        <f t="shared" si="3"/>
        <v>4.2000000000000003E-2</v>
      </c>
    </row>
    <row r="12" spans="2:11" x14ac:dyDescent="0.2">
      <c r="B12" s="55">
        <f t="shared" si="4"/>
        <v>3</v>
      </c>
      <c r="C12" s="20">
        <v>4</v>
      </c>
      <c r="D12" s="18">
        <v>15</v>
      </c>
      <c r="E12" s="42">
        <f t="shared" si="0"/>
        <v>0.25</v>
      </c>
      <c r="F12" s="42">
        <f t="shared" si="1"/>
        <v>6.7000000000000004E-2</v>
      </c>
      <c r="G12" s="42">
        <f t="shared" si="2"/>
        <v>6.3E-2</v>
      </c>
      <c r="H12" s="56">
        <f t="shared" si="3"/>
        <v>1.7000000000000001E-2</v>
      </c>
    </row>
    <row r="13" spans="2:11" x14ac:dyDescent="0.2">
      <c r="B13" s="55" t="str">
        <f t="shared" si="4"/>
        <v/>
      </c>
      <c r="C13" s="20"/>
      <c r="D13" s="18"/>
      <c r="E13" s="42" t="str">
        <f t="shared" si="0"/>
        <v/>
      </c>
      <c r="F13" s="42" t="str">
        <f t="shared" si="1"/>
        <v/>
      </c>
      <c r="G13" s="42" t="str">
        <f t="shared" si="2"/>
        <v/>
      </c>
      <c r="H13" s="56" t="str">
        <f t="shared" si="3"/>
        <v/>
      </c>
    </row>
    <row r="14" spans="2:11" x14ac:dyDescent="0.2">
      <c r="B14" s="55" t="str">
        <f t="shared" si="4"/>
        <v/>
      </c>
      <c r="C14" s="20"/>
      <c r="D14" s="18"/>
      <c r="E14" s="42" t="str">
        <f t="shared" si="0"/>
        <v/>
      </c>
      <c r="F14" s="42" t="str">
        <f t="shared" si="1"/>
        <v/>
      </c>
      <c r="G14" s="42" t="str">
        <f t="shared" si="2"/>
        <v/>
      </c>
      <c r="H14" s="56" t="str">
        <f t="shared" si="3"/>
        <v/>
      </c>
    </row>
    <row r="15" spans="2:11" x14ac:dyDescent="0.2">
      <c r="B15" s="55" t="str">
        <f t="shared" si="4"/>
        <v/>
      </c>
      <c r="C15" s="20"/>
      <c r="D15" s="18"/>
      <c r="E15" s="42" t="str">
        <f t="shared" si="0"/>
        <v/>
      </c>
      <c r="F15" s="42" t="str">
        <f t="shared" si="1"/>
        <v/>
      </c>
      <c r="G15" s="42" t="str">
        <f t="shared" si="2"/>
        <v/>
      </c>
      <c r="H15" s="56" t="str">
        <f t="shared" si="3"/>
        <v/>
      </c>
    </row>
    <row r="16" spans="2:11" x14ac:dyDescent="0.2">
      <c r="B16" s="55" t="str">
        <f t="shared" si="4"/>
        <v/>
      </c>
      <c r="C16" s="20"/>
      <c r="D16" s="18"/>
      <c r="E16" s="42" t="str">
        <f t="shared" si="0"/>
        <v/>
      </c>
      <c r="F16" s="42" t="str">
        <f t="shared" si="1"/>
        <v/>
      </c>
      <c r="G16" s="42" t="str">
        <f t="shared" si="2"/>
        <v/>
      </c>
      <c r="H16" s="56" t="str">
        <f t="shared" si="3"/>
        <v/>
      </c>
    </row>
    <row r="17" spans="2:8" x14ac:dyDescent="0.2">
      <c r="B17" s="55" t="str">
        <f t="shared" si="4"/>
        <v/>
      </c>
      <c r="C17" s="20"/>
      <c r="D17" s="18"/>
      <c r="E17" s="42" t="str">
        <f t="shared" si="0"/>
        <v/>
      </c>
      <c r="F17" s="42" t="str">
        <f t="shared" si="1"/>
        <v/>
      </c>
      <c r="G17" s="42" t="str">
        <f t="shared" si="2"/>
        <v/>
      </c>
      <c r="H17" s="56" t="str">
        <f t="shared" si="3"/>
        <v/>
      </c>
    </row>
    <row r="18" spans="2:8" x14ac:dyDescent="0.2">
      <c r="B18" s="55" t="str">
        <f t="shared" si="4"/>
        <v/>
      </c>
      <c r="C18" s="20"/>
      <c r="D18" s="18"/>
      <c r="E18" s="42" t="str">
        <f t="shared" si="0"/>
        <v/>
      </c>
      <c r="F18" s="42" t="str">
        <f t="shared" si="1"/>
        <v/>
      </c>
      <c r="G18" s="42" t="str">
        <f t="shared" si="2"/>
        <v/>
      </c>
      <c r="H18" s="56" t="str">
        <f t="shared" si="3"/>
        <v/>
      </c>
    </row>
    <row r="19" spans="2:8" x14ac:dyDescent="0.2">
      <c r="B19" s="55" t="str">
        <f t="shared" si="4"/>
        <v/>
      </c>
      <c r="C19" s="20"/>
      <c r="D19" s="18"/>
      <c r="E19" s="42" t="str">
        <f t="shared" si="0"/>
        <v/>
      </c>
      <c r="F19" s="42" t="str">
        <f t="shared" si="1"/>
        <v/>
      </c>
      <c r="G19" s="42" t="str">
        <f t="shared" si="2"/>
        <v/>
      </c>
      <c r="H19" s="56" t="str">
        <f t="shared" si="3"/>
        <v/>
      </c>
    </row>
    <row r="20" spans="2:8" x14ac:dyDescent="0.2">
      <c r="B20" s="55" t="str">
        <f t="shared" si="4"/>
        <v/>
      </c>
      <c r="C20" s="20"/>
      <c r="D20" s="18"/>
      <c r="E20" s="42" t="str">
        <f t="shared" si="0"/>
        <v/>
      </c>
      <c r="F20" s="42" t="str">
        <f t="shared" si="1"/>
        <v/>
      </c>
      <c r="G20" s="42" t="str">
        <f t="shared" si="2"/>
        <v/>
      </c>
      <c r="H20" s="56" t="str">
        <f t="shared" si="3"/>
        <v/>
      </c>
    </row>
    <row r="21" spans="2:8" x14ac:dyDescent="0.2">
      <c r="B21" s="55" t="str">
        <f t="shared" si="4"/>
        <v/>
      </c>
      <c r="C21" s="20"/>
      <c r="D21" s="18"/>
      <c r="E21" s="42" t="str">
        <f t="shared" si="0"/>
        <v/>
      </c>
      <c r="F21" s="42" t="str">
        <f t="shared" si="1"/>
        <v/>
      </c>
      <c r="G21" s="42" t="str">
        <f t="shared" si="2"/>
        <v/>
      </c>
      <c r="H21" s="56" t="str">
        <f t="shared" si="3"/>
        <v/>
      </c>
    </row>
    <row r="22" spans="2:8" x14ac:dyDescent="0.2">
      <c r="B22" s="55" t="str">
        <f t="shared" si="4"/>
        <v/>
      </c>
      <c r="C22" s="20"/>
      <c r="D22" s="18"/>
      <c r="E22" s="42" t="str">
        <f t="shared" si="0"/>
        <v/>
      </c>
      <c r="F22" s="42" t="str">
        <f t="shared" si="1"/>
        <v/>
      </c>
      <c r="G22" s="42" t="str">
        <f t="shared" si="2"/>
        <v/>
      </c>
      <c r="H22" s="56" t="str">
        <f t="shared" si="3"/>
        <v/>
      </c>
    </row>
    <row r="23" spans="2:8" x14ac:dyDescent="0.2">
      <c r="B23" s="55" t="str">
        <f t="shared" si="4"/>
        <v/>
      </c>
      <c r="C23" s="20"/>
      <c r="D23" s="18"/>
      <c r="E23" s="42" t="str">
        <f t="shared" si="0"/>
        <v/>
      </c>
      <c r="F23" s="42" t="str">
        <f t="shared" si="1"/>
        <v/>
      </c>
      <c r="G23" s="42" t="str">
        <f t="shared" si="2"/>
        <v/>
      </c>
      <c r="H23" s="56" t="str">
        <f t="shared" si="3"/>
        <v/>
      </c>
    </row>
    <row r="24" spans="2:8" x14ac:dyDescent="0.2">
      <c r="B24" s="55" t="str">
        <f t="shared" si="4"/>
        <v/>
      </c>
      <c r="C24" s="20"/>
      <c r="D24" s="18"/>
      <c r="E24" s="42" t="str">
        <f t="shared" si="0"/>
        <v/>
      </c>
      <c r="F24" s="42" t="str">
        <f t="shared" si="1"/>
        <v/>
      </c>
      <c r="G24" s="42" t="str">
        <f t="shared" si="2"/>
        <v/>
      </c>
      <c r="H24" s="56" t="str">
        <f t="shared" si="3"/>
        <v/>
      </c>
    </row>
    <row r="25" spans="2:8" x14ac:dyDescent="0.2">
      <c r="B25" s="55" t="str">
        <f t="shared" si="4"/>
        <v/>
      </c>
      <c r="C25" s="20"/>
      <c r="D25" s="18"/>
      <c r="E25" s="42" t="str">
        <f t="shared" si="0"/>
        <v/>
      </c>
      <c r="F25" s="42" t="str">
        <f t="shared" si="1"/>
        <v/>
      </c>
      <c r="G25" s="42" t="str">
        <f t="shared" si="2"/>
        <v/>
      </c>
      <c r="H25" s="56" t="str">
        <f t="shared" si="3"/>
        <v/>
      </c>
    </row>
    <row r="26" spans="2:8" x14ac:dyDescent="0.2">
      <c r="B26" s="55" t="str">
        <f t="shared" si="4"/>
        <v/>
      </c>
      <c r="C26" s="20"/>
      <c r="D26" s="18"/>
      <c r="E26" s="42" t="str">
        <f t="shared" si="0"/>
        <v/>
      </c>
      <c r="F26" s="42" t="str">
        <f t="shared" si="1"/>
        <v/>
      </c>
      <c r="G26" s="42" t="str">
        <f t="shared" si="2"/>
        <v/>
      </c>
      <c r="H26" s="56" t="str">
        <f t="shared" si="3"/>
        <v/>
      </c>
    </row>
    <row r="27" spans="2:8" x14ac:dyDescent="0.2">
      <c r="B27" s="55" t="str">
        <f t="shared" si="4"/>
        <v/>
      </c>
      <c r="C27" s="20"/>
      <c r="D27" s="18"/>
      <c r="E27" s="42" t="str">
        <f t="shared" si="0"/>
        <v/>
      </c>
      <c r="F27" s="42" t="str">
        <f t="shared" si="1"/>
        <v/>
      </c>
      <c r="G27" s="42" t="str">
        <f t="shared" si="2"/>
        <v/>
      </c>
      <c r="H27" s="56" t="str">
        <f t="shared" si="3"/>
        <v/>
      </c>
    </row>
    <row r="28" spans="2:8" x14ac:dyDescent="0.2">
      <c r="B28" s="55" t="str">
        <f t="shared" si="4"/>
        <v/>
      </c>
      <c r="C28" s="20"/>
      <c r="D28" s="18"/>
      <c r="E28" s="42" t="str">
        <f t="shared" si="0"/>
        <v/>
      </c>
      <c r="F28" s="42" t="str">
        <f t="shared" si="1"/>
        <v/>
      </c>
      <c r="G28" s="42" t="str">
        <f t="shared" si="2"/>
        <v/>
      </c>
      <c r="H28" s="56" t="str">
        <f t="shared" si="3"/>
        <v/>
      </c>
    </row>
    <row r="29" spans="2:8" ht="13.5" thickBot="1" x14ac:dyDescent="0.25">
      <c r="B29" s="57" t="str">
        <f t="shared" si="4"/>
        <v/>
      </c>
      <c r="C29" s="48"/>
      <c r="D29" s="49"/>
      <c r="E29" s="51" t="str">
        <f t="shared" si="0"/>
        <v/>
      </c>
      <c r="F29" s="51" t="str">
        <f t="shared" si="1"/>
        <v/>
      </c>
      <c r="G29" s="51" t="str">
        <f t="shared" si="2"/>
        <v/>
      </c>
      <c r="H29" s="58" t="str">
        <f t="shared" si="3"/>
        <v/>
      </c>
    </row>
    <row r="30" spans="2:8" ht="13.5" thickBot="1" x14ac:dyDescent="0.25">
      <c r="B30" s="40">
        <f>COUNT(B9:B29)</f>
        <v>4</v>
      </c>
      <c r="C30" s="40">
        <f t="shared" ref="C30:H30" si="5">SUM(C9:C29)</f>
        <v>10</v>
      </c>
      <c r="D30" s="40">
        <f t="shared" si="5"/>
        <v>32</v>
      </c>
      <c r="E30" s="40">
        <f t="shared" si="5"/>
        <v>2.0830000000000002</v>
      </c>
      <c r="F30" s="40">
        <f t="shared" si="5"/>
        <v>0.6419999999999999</v>
      </c>
      <c r="G30" s="40">
        <f t="shared" si="5"/>
        <v>1.4239999999999999</v>
      </c>
      <c r="H30" s="40">
        <f t="shared" si="5"/>
        <v>0.40899999999999997</v>
      </c>
    </row>
    <row r="32" spans="2:8" x14ac:dyDescent="0.2">
      <c r="B32" s="23" t="s">
        <v>42</v>
      </c>
    </row>
    <row r="34" spans="2:8" x14ac:dyDescent="0.2">
      <c r="B34" s="7" t="s">
        <v>40</v>
      </c>
      <c r="E34" s="7" t="s">
        <v>41</v>
      </c>
    </row>
    <row r="36" spans="2:8" x14ac:dyDescent="0.2">
      <c r="B36" s="26">
        <f>$G$30</f>
        <v>1.4239999999999999</v>
      </c>
      <c r="C36" s="26">
        <f>$E$30</f>
        <v>2.0830000000000002</v>
      </c>
      <c r="E36" s="26">
        <f>$H$30</f>
        <v>0.40899999999999997</v>
      </c>
    </row>
    <row r="37" spans="2:8" x14ac:dyDescent="0.2">
      <c r="B37" s="26">
        <f>$E$30</f>
        <v>2.0830000000000002</v>
      </c>
      <c r="C37" s="26">
        <f>$B$30</f>
        <v>4</v>
      </c>
      <c r="E37" s="26">
        <f>$F$30</f>
        <v>0.6419999999999999</v>
      </c>
    </row>
    <row r="38" spans="2:8" x14ac:dyDescent="0.2">
      <c r="B38" s="3"/>
      <c r="C38" s="3"/>
    </row>
    <row r="39" spans="2:8" x14ac:dyDescent="0.2">
      <c r="B39" s="7" t="s">
        <v>39</v>
      </c>
      <c r="E39" s="7" t="s">
        <v>44</v>
      </c>
      <c r="G39" s="7" t="s">
        <v>45</v>
      </c>
    </row>
    <row r="41" spans="2:8" x14ac:dyDescent="0.2">
      <c r="B41" s="26">
        <f t="array" ref="B41:C42">ROUND(MINVERSE(B36:C37),$K$6)</f>
        <v>2.9470000000000001</v>
      </c>
      <c r="C41" s="26">
        <v>-1.5349999999999999</v>
      </c>
      <c r="E41" s="15" t="s">
        <v>9</v>
      </c>
      <c r="F41" s="27">
        <f t="array" ref="F41:F42">ROUND(MMULT(B41:C42,E36:E37),$K$6)</f>
        <v>0.22</v>
      </c>
      <c r="G41" s="15" t="s">
        <v>11</v>
      </c>
      <c r="H41" s="27">
        <f>IF(ISNUMBER(F42),ROUND(1/F42,$K$6),"")</f>
        <v>21.739000000000001</v>
      </c>
    </row>
    <row r="42" spans="2:8" x14ac:dyDescent="0.2">
      <c r="B42" s="26">
        <v>-1.5349999999999999</v>
      </c>
      <c r="C42" s="26">
        <v>1.0489999999999999</v>
      </c>
      <c r="E42" s="15" t="s">
        <v>10</v>
      </c>
      <c r="F42" s="27">
        <v>4.5999999999999999E-2</v>
      </c>
      <c r="G42" s="15" t="s">
        <v>12</v>
      </c>
      <c r="H42" s="27">
        <f>IF(ISNUMBER(F41),ROUND(F41/H41,$K$6),"")</f>
        <v>0.01</v>
      </c>
    </row>
  </sheetData>
  <mergeCells count="2">
    <mergeCell ref="B2:H2"/>
    <mergeCell ref="B6:H6"/>
  </mergeCells>
  <phoneticPr fontId="1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workbookViewId="0">
      <selection activeCell="C3" sqref="C3"/>
    </sheetView>
  </sheetViews>
  <sheetFormatPr defaultRowHeight="12.75" x14ac:dyDescent="0.2"/>
  <cols>
    <col min="1" max="256" width="11.42578125" customWidth="1"/>
  </cols>
  <sheetData>
    <row r="2" spans="2:11" x14ac:dyDescent="0.2">
      <c r="B2" s="59" t="s">
        <v>62</v>
      </c>
      <c r="C2" s="59"/>
      <c r="D2" s="59"/>
      <c r="E2" s="59"/>
      <c r="F2" s="59"/>
      <c r="G2" s="59"/>
      <c r="H2" s="59"/>
      <c r="I2" s="2"/>
      <c r="J2" s="2"/>
    </row>
    <row r="3" spans="2:11" x14ac:dyDescent="0.2">
      <c r="B3" s="1"/>
      <c r="C3" s="1"/>
      <c r="D3" s="1"/>
      <c r="E3" s="1"/>
      <c r="F3" s="1"/>
      <c r="G3" s="1"/>
      <c r="H3" s="1"/>
      <c r="I3" s="2"/>
      <c r="J3" s="2"/>
    </row>
    <row r="4" spans="2:11" x14ac:dyDescent="0.2">
      <c r="B4" s="7" t="s">
        <v>61</v>
      </c>
      <c r="E4" t="s">
        <v>18</v>
      </c>
      <c r="H4" s="7" t="s">
        <v>8</v>
      </c>
      <c r="J4" s="43" t="s">
        <v>60</v>
      </c>
      <c r="K4" s="10">
        <v>3</v>
      </c>
    </row>
    <row r="6" spans="2:11" x14ac:dyDescent="0.2">
      <c r="B6" s="60" t="str">
        <f>IF(ISNUMBER(H41),CONCATENATE("y = ",ROUND(H41,$K$4)," / ( ",ROUND(H42,$K$4)," + x )"),"")</f>
        <v>y = -16,129 / ( -5,113 + x )</v>
      </c>
      <c r="C6" s="60"/>
      <c r="D6" s="60"/>
      <c r="E6" s="60"/>
      <c r="F6" s="60"/>
      <c r="G6" s="60"/>
      <c r="H6" s="60"/>
    </row>
    <row r="7" spans="2:11" ht="13.5" thickBot="1" x14ac:dyDescent="0.25"/>
    <row r="8" spans="2:11" ht="16.5" thickBot="1" x14ac:dyDescent="0.35">
      <c r="B8" s="11" t="s">
        <v>2</v>
      </c>
      <c r="C8" s="12" t="s">
        <v>4</v>
      </c>
      <c r="D8" s="12" t="s">
        <v>3</v>
      </c>
      <c r="E8" s="12" t="s">
        <v>5</v>
      </c>
      <c r="F8" s="12" t="s">
        <v>17</v>
      </c>
      <c r="G8" s="12" t="s">
        <v>0</v>
      </c>
      <c r="H8" s="13" t="s">
        <v>1</v>
      </c>
    </row>
    <row r="9" spans="2:11" x14ac:dyDescent="0.2">
      <c r="B9" s="31">
        <v>0</v>
      </c>
      <c r="C9" s="9">
        <v>1</v>
      </c>
      <c r="D9" s="9">
        <v>4</v>
      </c>
      <c r="E9" s="32">
        <f>IF(ISBLANK(C9),"",ROUND(C9,$K$4))</f>
        <v>1</v>
      </c>
      <c r="F9" s="32">
        <f>IF(ISBLANK(D9),"",IF(ISNUMBER(D9),ROUND(1/D9,$K$4),""))</f>
        <v>0.25</v>
      </c>
      <c r="G9" s="32">
        <f>IF(ISNUMBER(E9),ROUND(POWER(E9,2),$K$4),"")</f>
        <v>1</v>
      </c>
      <c r="H9" s="33">
        <f>IF(ISNUMBER(E9), IF(ISNUMBER(F9),ROUND(E9*F9,$K$4),""),"")</f>
        <v>0.25</v>
      </c>
    </row>
    <row r="10" spans="2:11" x14ac:dyDescent="0.2">
      <c r="B10" s="34">
        <f>IF(ISNUMBER(C10),B9+1,"")</f>
        <v>1</v>
      </c>
      <c r="C10" s="10">
        <v>2</v>
      </c>
      <c r="D10" s="10">
        <v>5</v>
      </c>
      <c r="E10" s="32">
        <f t="shared" ref="E10:E29" si="0">IF(ISBLANK(C10),"",ROUND(C10,$K$4))</f>
        <v>2</v>
      </c>
      <c r="F10" s="32">
        <f t="shared" ref="F10:F29" si="1">IF(ISBLANK(D10),"",IF(ISNUMBER(D10),ROUND(1/D10,$K$4),""))</f>
        <v>0.2</v>
      </c>
      <c r="G10" s="32">
        <f t="shared" ref="G10:G29" si="2">IF(ISNUMBER(E10),ROUND(POWER(E10,2),$K$4),"")</f>
        <v>4</v>
      </c>
      <c r="H10" s="33">
        <f t="shared" ref="H10:H29" si="3">IF(ISNUMBER(E10), IF(ISNUMBER(F10),ROUND(E10*F10,$K$4),""),"")</f>
        <v>0.4</v>
      </c>
    </row>
    <row r="11" spans="2:11" x14ac:dyDescent="0.2">
      <c r="B11" s="34">
        <f t="shared" ref="B11:B29" si="4">IF(ISNUMBER(C11),B10+1,"")</f>
        <v>2</v>
      </c>
      <c r="C11" s="10">
        <v>3</v>
      </c>
      <c r="D11" s="10">
        <v>8</v>
      </c>
      <c r="E11" s="32">
        <f t="shared" si="0"/>
        <v>3</v>
      </c>
      <c r="F11" s="32">
        <f t="shared" si="1"/>
        <v>0.125</v>
      </c>
      <c r="G11" s="32">
        <f t="shared" si="2"/>
        <v>9</v>
      </c>
      <c r="H11" s="33">
        <f t="shared" si="3"/>
        <v>0.375</v>
      </c>
    </row>
    <row r="12" spans="2:11" x14ac:dyDescent="0.2">
      <c r="B12" s="34">
        <f t="shared" si="4"/>
        <v>3</v>
      </c>
      <c r="C12" s="10">
        <v>4</v>
      </c>
      <c r="D12" s="10">
        <v>15</v>
      </c>
      <c r="E12" s="32">
        <f t="shared" si="0"/>
        <v>4</v>
      </c>
      <c r="F12" s="32">
        <f t="shared" si="1"/>
        <v>6.7000000000000004E-2</v>
      </c>
      <c r="G12" s="32">
        <f t="shared" si="2"/>
        <v>16</v>
      </c>
      <c r="H12" s="33">
        <f t="shared" si="3"/>
        <v>0.26800000000000002</v>
      </c>
    </row>
    <row r="13" spans="2:11" x14ac:dyDescent="0.2">
      <c r="B13" s="34" t="str">
        <f t="shared" si="4"/>
        <v/>
      </c>
      <c r="C13" s="10"/>
      <c r="D13" s="10"/>
      <c r="E13" s="32" t="str">
        <f t="shared" si="0"/>
        <v/>
      </c>
      <c r="F13" s="32" t="str">
        <f t="shared" si="1"/>
        <v/>
      </c>
      <c r="G13" s="32" t="str">
        <f t="shared" si="2"/>
        <v/>
      </c>
      <c r="H13" s="33" t="str">
        <f t="shared" si="3"/>
        <v/>
      </c>
    </row>
    <row r="14" spans="2:11" x14ac:dyDescent="0.2">
      <c r="B14" s="34" t="str">
        <f t="shared" si="4"/>
        <v/>
      </c>
      <c r="C14" s="10"/>
      <c r="D14" s="10"/>
      <c r="E14" s="32" t="str">
        <f t="shared" si="0"/>
        <v/>
      </c>
      <c r="F14" s="32" t="str">
        <f t="shared" si="1"/>
        <v/>
      </c>
      <c r="G14" s="32" t="str">
        <f t="shared" si="2"/>
        <v/>
      </c>
      <c r="H14" s="33" t="str">
        <f t="shared" si="3"/>
        <v/>
      </c>
    </row>
    <row r="15" spans="2:11" x14ac:dyDescent="0.2">
      <c r="B15" s="34" t="str">
        <f t="shared" si="4"/>
        <v/>
      </c>
      <c r="C15" s="10"/>
      <c r="D15" s="10"/>
      <c r="E15" s="32" t="str">
        <f t="shared" si="0"/>
        <v/>
      </c>
      <c r="F15" s="32" t="str">
        <f t="shared" si="1"/>
        <v/>
      </c>
      <c r="G15" s="32" t="str">
        <f t="shared" si="2"/>
        <v/>
      </c>
      <c r="H15" s="33" t="str">
        <f t="shared" si="3"/>
        <v/>
      </c>
    </row>
    <row r="16" spans="2:11" x14ac:dyDescent="0.2">
      <c r="B16" s="34" t="str">
        <f t="shared" si="4"/>
        <v/>
      </c>
      <c r="C16" s="10"/>
      <c r="D16" s="10"/>
      <c r="E16" s="32" t="str">
        <f t="shared" si="0"/>
        <v/>
      </c>
      <c r="F16" s="32" t="str">
        <f t="shared" si="1"/>
        <v/>
      </c>
      <c r="G16" s="32" t="str">
        <f t="shared" si="2"/>
        <v/>
      </c>
      <c r="H16" s="33" t="str">
        <f t="shared" si="3"/>
        <v/>
      </c>
    </row>
    <row r="17" spans="2:8" x14ac:dyDescent="0.2">
      <c r="B17" s="34" t="str">
        <f t="shared" si="4"/>
        <v/>
      </c>
      <c r="C17" s="10"/>
      <c r="D17" s="10"/>
      <c r="E17" s="32" t="str">
        <f t="shared" si="0"/>
        <v/>
      </c>
      <c r="F17" s="32" t="str">
        <f t="shared" si="1"/>
        <v/>
      </c>
      <c r="G17" s="32" t="str">
        <f t="shared" si="2"/>
        <v/>
      </c>
      <c r="H17" s="33" t="str">
        <f t="shared" si="3"/>
        <v/>
      </c>
    </row>
    <row r="18" spans="2:8" x14ac:dyDescent="0.2">
      <c r="B18" s="34" t="str">
        <f t="shared" si="4"/>
        <v/>
      </c>
      <c r="C18" s="10"/>
      <c r="D18" s="10"/>
      <c r="E18" s="32" t="str">
        <f t="shared" si="0"/>
        <v/>
      </c>
      <c r="F18" s="32" t="str">
        <f t="shared" si="1"/>
        <v/>
      </c>
      <c r="G18" s="32" t="str">
        <f t="shared" si="2"/>
        <v/>
      </c>
      <c r="H18" s="33" t="str">
        <f t="shared" si="3"/>
        <v/>
      </c>
    </row>
    <row r="19" spans="2:8" x14ac:dyDescent="0.2">
      <c r="B19" s="34" t="str">
        <f t="shared" si="4"/>
        <v/>
      </c>
      <c r="C19" s="10"/>
      <c r="D19" s="10"/>
      <c r="E19" s="32" t="str">
        <f t="shared" si="0"/>
        <v/>
      </c>
      <c r="F19" s="32" t="str">
        <f t="shared" si="1"/>
        <v/>
      </c>
      <c r="G19" s="32" t="str">
        <f t="shared" si="2"/>
        <v/>
      </c>
      <c r="H19" s="33" t="str">
        <f t="shared" si="3"/>
        <v/>
      </c>
    </row>
    <row r="20" spans="2:8" x14ac:dyDescent="0.2">
      <c r="B20" s="34" t="str">
        <f t="shared" si="4"/>
        <v/>
      </c>
      <c r="C20" s="10"/>
      <c r="D20" s="10"/>
      <c r="E20" s="32" t="str">
        <f t="shared" si="0"/>
        <v/>
      </c>
      <c r="F20" s="32" t="str">
        <f t="shared" si="1"/>
        <v/>
      </c>
      <c r="G20" s="32" t="str">
        <f t="shared" si="2"/>
        <v/>
      </c>
      <c r="H20" s="33" t="str">
        <f t="shared" si="3"/>
        <v/>
      </c>
    </row>
    <row r="21" spans="2:8" x14ac:dyDescent="0.2">
      <c r="B21" s="34" t="str">
        <f t="shared" si="4"/>
        <v/>
      </c>
      <c r="C21" s="10"/>
      <c r="D21" s="10"/>
      <c r="E21" s="32" t="str">
        <f t="shared" si="0"/>
        <v/>
      </c>
      <c r="F21" s="32" t="str">
        <f t="shared" si="1"/>
        <v/>
      </c>
      <c r="G21" s="32" t="str">
        <f t="shared" si="2"/>
        <v/>
      </c>
      <c r="H21" s="33" t="str">
        <f t="shared" si="3"/>
        <v/>
      </c>
    </row>
    <row r="22" spans="2:8" x14ac:dyDescent="0.2">
      <c r="B22" s="34" t="str">
        <f t="shared" si="4"/>
        <v/>
      </c>
      <c r="C22" s="10"/>
      <c r="D22" s="10"/>
      <c r="E22" s="32" t="str">
        <f t="shared" si="0"/>
        <v/>
      </c>
      <c r="F22" s="32" t="str">
        <f t="shared" si="1"/>
        <v/>
      </c>
      <c r="G22" s="32" t="str">
        <f t="shared" si="2"/>
        <v/>
      </c>
      <c r="H22" s="33" t="str">
        <f t="shared" si="3"/>
        <v/>
      </c>
    </row>
    <row r="23" spans="2:8" x14ac:dyDescent="0.2">
      <c r="B23" s="34" t="str">
        <f t="shared" si="4"/>
        <v/>
      </c>
      <c r="C23" s="10"/>
      <c r="D23" s="10"/>
      <c r="E23" s="32" t="str">
        <f t="shared" si="0"/>
        <v/>
      </c>
      <c r="F23" s="32" t="str">
        <f t="shared" si="1"/>
        <v/>
      </c>
      <c r="G23" s="32" t="str">
        <f t="shared" si="2"/>
        <v/>
      </c>
      <c r="H23" s="33" t="str">
        <f t="shared" si="3"/>
        <v/>
      </c>
    </row>
    <row r="24" spans="2:8" x14ac:dyDescent="0.2">
      <c r="B24" s="34" t="str">
        <f t="shared" si="4"/>
        <v/>
      </c>
      <c r="C24" s="10"/>
      <c r="D24" s="10"/>
      <c r="E24" s="32" t="str">
        <f t="shared" si="0"/>
        <v/>
      </c>
      <c r="F24" s="32" t="str">
        <f t="shared" si="1"/>
        <v/>
      </c>
      <c r="G24" s="32" t="str">
        <f t="shared" si="2"/>
        <v/>
      </c>
      <c r="H24" s="33" t="str">
        <f t="shared" si="3"/>
        <v/>
      </c>
    </row>
    <row r="25" spans="2:8" x14ac:dyDescent="0.2">
      <c r="B25" s="34" t="str">
        <f t="shared" si="4"/>
        <v/>
      </c>
      <c r="C25" s="10"/>
      <c r="D25" s="10"/>
      <c r="E25" s="32" t="str">
        <f t="shared" si="0"/>
        <v/>
      </c>
      <c r="F25" s="32" t="str">
        <f t="shared" si="1"/>
        <v/>
      </c>
      <c r="G25" s="32" t="str">
        <f t="shared" si="2"/>
        <v/>
      </c>
      <c r="H25" s="33" t="str">
        <f t="shared" si="3"/>
        <v/>
      </c>
    </row>
    <row r="26" spans="2:8" x14ac:dyDescent="0.2">
      <c r="B26" s="34" t="str">
        <f t="shared" si="4"/>
        <v/>
      </c>
      <c r="C26" s="10"/>
      <c r="D26" s="10"/>
      <c r="E26" s="32" t="str">
        <f t="shared" si="0"/>
        <v/>
      </c>
      <c r="F26" s="32" t="str">
        <f t="shared" si="1"/>
        <v/>
      </c>
      <c r="G26" s="32" t="str">
        <f t="shared" si="2"/>
        <v/>
      </c>
      <c r="H26" s="33" t="str">
        <f t="shared" si="3"/>
        <v/>
      </c>
    </row>
    <row r="27" spans="2:8" x14ac:dyDescent="0.2">
      <c r="B27" s="34" t="str">
        <f t="shared" si="4"/>
        <v/>
      </c>
      <c r="C27" s="10"/>
      <c r="D27" s="10"/>
      <c r="E27" s="32" t="str">
        <f t="shared" si="0"/>
        <v/>
      </c>
      <c r="F27" s="32" t="str">
        <f t="shared" si="1"/>
        <v/>
      </c>
      <c r="G27" s="32" t="str">
        <f t="shared" si="2"/>
        <v/>
      </c>
      <c r="H27" s="33" t="str">
        <f t="shared" si="3"/>
        <v/>
      </c>
    </row>
    <row r="28" spans="2:8" x14ac:dyDescent="0.2">
      <c r="B28" s="34" t="str">
        <f t="shared" si="4"/>
        <v/>
      </c>
      <c r="C28" s="10"/>
      <c r="D28" s="10"/>
      <c r="E28" s="32" t="str">
        <f t="shared" si="0"/>
        <v/>
      </c>
      <c r="F28" s="32" t="str">
        <f t="shared" si="1"/>
        <v/>
      </c>
      <c r="G28" s="32" t="str">
        <f t="shared" si="2"/>
        <v/>
      </c>
      <c r="H28" s="33" t="str">
        <f t="shared" si="3"/>
        <v/>
      </c>
    </row>
    <row r="29" spans="2:8" x14ac:dyDescent="0.2">
      <c r="B29" s="34" t="str">
        <f t="shared" si="4"/>
        <v/>
      </c>
      <c r="C29" s="10"/>
      <c r="D29" s="10"/>
      <c r="E29" s="32" t="str">
        <f t="shared" si="0"/>
        <v/>
      </c>
      <c r="F29" s="32" t="str">
        <f t="shared" si="1"/>
        <v/>
      </c>
      <c r="G29" s="32" t="str">
        <f t="shared" si="2"/>
        <v/>
      </c>
      <c r="H29" s="33" t="str">
        <f t="shared" si="3"/>
        <v/>
      </c>
    </row>
    <row r="30" spans="2:8" ht="13.5" thickBot="1" x14ac:dyDescent="0.25">
      <c r="B30" s="4">
        <f>COUNT(B9:B29)</f>
        <v>4</v>
      </c>
      <c r="C30" s="5">
        <f t="shared" ref="C30:H30" si="5">SUM(C9:C29)</f>
        <v>10</v>
      </c>
      <c r="D30" s="5">
        <f t="shared" si="5"/>
        <v>32</v>
      </c>
      <c r="E30" s="5">
        <f t="shared" si="5"/>
        <v>10</v>
      </c>
      <c r="F30" s="5">
        <f t="shared" si="5"/>
        <v>0.6419999999999999</v>
      </c>
      <c r="G30" s="5">
        <f t="shared" si="5"/>
        <v>30</v>
      </c>
      <c r="H30" s="6">
        <f t="shared" si="5"/>
        <v>1.2929999999999999</v>
      </c>
    </row>
    <row r="32" spans="2:8" x14ac:dyDescent="0.2">
      <c r="B32" s="23" t="s">
        <v>42</v>
      </c>
    </row>
    <row r="34" spans="2:8" x14ac:dyDescent="0.2">
      <c r="B34" s="7" t="s">
        <v>40</v>
      </c>
      <c r="E34" s="7" t="s">
        <v>41</v>
      </c>
    </row>
    <row r="36" spans="2:8" x14ac:dyDescent="0.2">
      <c r="B36" s="16">
        <f>$G$30</f>
        <v>30</v>
      </c>
      <c r="C36" s="16">
        <f>$E$30</f>
        <v>10</v>
      </c>
      <c r="E36" s="25">
        <f>$H$30</f>
        <v>1.2929999999999999</v>
      </c>
    </row>
    <row r="37" spans="2:8" x14ac:dyDescent="0.2">
      <c r="B37" s="16">
        <f>$E$30</f>
        <v>10</v>
      </c>
      <c r="C37" s="16">
        <f>$B$30</f>
        <v>4</v>
      </c>
      <c r="E37" s="25">
        <f>$F$30</f>
        <v>0.6419999999999999</v>
      </c>
    </row>
    <row r="38" spans="2:8" x14ac:dyDescent="0.2">
      <c r="B38" s="3"/>
      <c r="C38" s="3"/>
    </row>
    <row r="39" spans="2:8" x14ac:dyDescent="0.2">
      <c r="B39" s="7" t="s">
        <v>39</v>
      </c>
      <c r="E39" s="7" t="s">
        <v>44</v>
      </c>
      <c r="G39" s="7" t="s">
        <v>45</v>
      </c>
    </row>
    <row r="40" spans="2:8" x14ac:dyDescent="0.2">
      <c r="G40" s="41"/>
    </row>
    <row r="41" spans="2:8" x14ac:dyDescent="0.2">
      <c r="B41" s="16">
        <f t="array" ref="B41:C42">ROUND(MINVERSE(B36:C37),$K$4)</f>
        <v>0.2</v>
      </c>
      <c r="C41" s="16">
        <v>-0.5</v>
      </c>
      <c r="E41" s="15" t="s">
        <v>9</v>
      </c>
      <c r="F41" s="24">
        <f t="array" ref="F41:F42">ROUND(MMULT(B41:C42,E36:E37),$K$4)</f>
        <v>-6.2E-2</v>
      </c>
      <c r="G41" s="15" t="s">
        <v>11</v>
      </c>
      <c r="H41" s="24">
        <f>IF(ISNUMBER(F41),ROUND(1/F41,$K$4),"")</f>
        <v>-16.129000000000001</v>
      </c>
    </row>
    <row r="42" spans="2:8" x14ac:dyDescent="0.2">
      <c r="B42" s="16">
        <v>-0.5</v>
      </c>
      <c r="C42" s="16">
        <v>1.5</v>
      </c>
      <c r="E42" s="15" t="s">
        <v>10</v>
      </c>
      <c r="F42" s="24">
        <v>0.317</v>
      </c>
      <c r="G42" s="15" t="s">
        <v>12</v>
      </c>
      <c r="H42" s="24">
        <f>IF(ISNUMBER(F42),ROUND(F42*H41,$K$4),"")</f>
        <v>-5.1130000000000004</v>
      </c>
    </row>
  </sheetData>
  <mergeCells count="2">
    <mergeCell ref="B2:H2"/>
    <mergeCell ref="B6:H6"/>
  </mergeCells>
  <phoneticPr fontId="1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9"/>
  <sheetViews>
    <sheetView topLeftCell="A2" workbookViewId="0">
      <selection activeCell="D30" sqref="D30"/>
    </sheetView>
  </sheetViews>
  <sheetFormatPr defaultRowHeight="12.75" x14ac:dyDescent="0.2"/>
  <cols>
    <col min="1" max="1" width="11.42578125" customWidth="1"/>
    <col min="2" max="2" width="6.85546875" customWidth="1"/>
    <col min="3" max="3" width="6.28515625" customWidth="1"/>
    <col min="4" max="4" width="6.140625" customWidth="1"/>
    <col min="5" max="7" width="14.28515625" customWidth="1"/>
    <col min="8" max="8" width="15.5703125" customWidth="1"/>
    <col min="9" max="10" width="14.28515625" customWidth="1"/>
    <col min="11" max="256" width="11.42578125" customWidth="1"/>
  </cols>
  <sheetData>
    <row r="2" spans="2:28" x14ac:dyDescent="0.2">
      <c r="B2" s="59" t="s">
        <v>53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3" spans="2:28" ht="13.5" thickBot="1" x14ac:dyDescent="0.25"/>
    <row r="4" spans="2:28" ht="13.5" thickBot="1" x14ac:dyDescent="0.25">
      <c r="B4" s="61" t="s">
        <v>30</v>
      </c>
      <c r="C4" s="62"/>
      <c r="D4" s="63"/>
      <c r="E4" s="64" t="s">
        <v>29</v>
      </c>
      <c r="F4" s="64"/>
      <c r="G4" s="64"/>
      <c r="H4" s="64"/>
      <c r="I4" s="64"/>
      <c r="J4" s="64"/>
      <c r="K4" s="64" t="s">
        <v>27</v>
      </c>
      <c r="L4" s="64"/>
      <c r="M4" s="64"/>
      <c r="N4" s="64"/>
      <c r="O4" s="64"/>
      <c r="P4" s="64"/>
      <c r="Q4" s="64" t="s">
        <v>59</v>
      </c>
      <c r="R4" s="64"/>
      <c r="S4" s="64"/>
      <c r="T4" s="64"/>
      <c r="U4" s="64"/>
      <c r="V4" s="64"/>
      <c r="W4" s="64" t="s">
        <v>28</v>
      </c>
      <c r="X4" s="64"/>
      <c r="Y4" s="64"/>
      <c r="Z4" s="64"/>
      <c r="AA4" s="64"/>
      <c r="AB4" s="64"/>
    </row>
    <row r="5" spans="2:28" ht="16.5" thickBot="1" x14ac:dyDescent="0.35">
      <c r="B5" s="30" t="s">
        <v>2</v>
      </c>
      <c r="C5" s="30" t="s">
        <v>32</v>
      </c>
      <c r="D5" s="30" t="s">
        <v>33</v>
      </c>
      <c r="E5" s="30" t="s">
        <v>21</v>
      </c>
      <c r="F5" s="30" t="s">
        <v>54</v>
      </c>
      <c r="G5" s="30" t="s">
        <v>25</v>
      </c>
      <c r="H5" s="30" t="s">
        <v>20</v>
      </c>
      <c r="I5" s="30" t="s">
        <v>55</v>
      </c>
      <c r="J5" s="30" t="s">
        <v>56</v>
      </c>
      <c r="K5" s="30" t="s">
        <v>22</v>
      </c>
      <c r="L5" s="30" t="s">
        <v>23</v>
      </c>
      <c r="M5" s="30" t="s">
        <v>26</v>
      </c>
      <c r="N5" s="30" t="s">
        <v>24</v>
      </c>
      <c r="O5" s="30" t="s">
        <v>57</v>
      </c>
      <c r="P5" s="30" t="s">
        <v>58</v>
      </c>
      <c r="Q5" s="30" t="s">
        <v>22</v>
      </c>
      <c r="R5" s="30" t="s">
        <v>23</v>
      </c>
      <c r="S5" s="30" t="s">
        <v>26</v>
      </c>
      <c r="T5" s="30" t="s">
        <v>24</v>
      </c>
      <c r="U5" s="30" t="s">
        <v>57</v>
      </c>
      <c r="V5" s="30" t="s">
        <v>58</v>
      </c>
      <c r="W5" s="30" t="s">
        <v>22</v>
      </c>
      <c r="X5" s="30" t="s">
        <v>23</v>
      </c>
      <c r="Y5" s="30" t="s">
        <v>26</v>
      </c>
      <c r="Z5" s="30" t="s">
        <v>24</v>
      </c>
      <c r="AA5" s="30" t="s">
        <v>57</v>
      </c>
      <c r="AB5" s="30" t="s">
        <v>58</v>
      </c>
    </row>
    <row r="6" spans="2:28" x14ac:dyDescent="0.2">
      <c r="B6" s="31">
        <f>Recta!B7</f>
        <v>0</v>
      </c>
      <c r="C6" s="32">
        <f>IF(ISNUMBER(Recta!C7),Recta!C7,"")</f>
        <v>1</v>
      </c>
      <c r="D6" s="32">
        <f>IF(ISNUMBER(Recta!D7),Recta!D7,"")</f>
        <v>10</v>
      </c>
      <c r="E6" s="32">
        <f>IF(ISNUMBER(C6),ROUND(C6*Recta!$F$39 + Recta!$F$40,$E$29),"")</f>
        <v>9</v>
      </c>
      <c r="F6" s="32">
        <f>IF(ISNUMBER(C6),ROUND((C6^2)*Parábola!$G$41+ C6*Parábola!$G$42+Parábola!$G$43,$E$29),"")</f>
        <v>10</v>
      </c>
      <c r="G6" s="32">
        <f>IF(ISNUMBER(C6),ROUND(C6^(Potencial!$H$41)*Potencial!$H$42,$E$29),"")</f>
        <v>3.42</v>
      </c>
      <c r="H6" s="32">
        <f>IF(ISNUMBER(C6),ROUND((EXP(C6*Exponencial!$H$41))*(Exponencial!$H$42),$E$29),"")</f>
        <v>10.28</v>
      </c>
      <c r="I6" s="32">
        <f>IF(ISNUMBER(C6),ROUND((Hipérbola!$H$41*C6)/(Hipérbola!$H$42+C6),$E$29),"")</f>
        <v>21.52</v>
      </c>
      <c r="J6" s="32">
        <f>IF(ISNUMBER(C6),ROUND('Hipérbola (2)'!$H$41/('Hipérbola (2)'!$H$42+C6),$E$29),"")</f>
        <v>3.92</v>
      </c>
      <c r="K6" s="32">
        <f t="shared" ref="K6:K26" si="0">IF(ISNUMBER($D6),$D6-E6,"")</f>
        <v>1</v>
      </c>
      <c r="L6" s="32">
        <f t="shared" ref="L6:L26" si="1">IF(ISNUMBER($D6),$D6-F6,"")</f>
        <v>0</v>
      </c>
      <c r="M6" s="32">
        <f t="shared" ref="M6:M26" si="2">IF(ISNUMBER($D6),$D6-G6,"")</f>
        <v>6.58</v>
      </c>
      <c r="N6" s="32">
        <f t="shared" ref="N6:N26" si="3">IF(ISNUMBER($D6),$D6-H6,"")</f>
        <v>-0.27999999999999936</v>
      </c>
      <c r="O6" s="32">
        <f t="shared" ref="O6:O26" si="4">IF(ISNUMBER($D6),$D6-I6,"")</f>
        <v>-11.52</v>
      </c>
      <c r="P6" s="32">
        <f t="shared" ref="P6:P26" si="5">IF(ISNUMBER($D6),$D6-J6,"")</f>
        <v>6.08</v>
      </c>
      <c r="Q6" s="32">
        <f>IF(ISNUMBER($D6),ABS($D6-E6),"")</f>
        <v>1</v>
      </c>
      <c r="R6" s="32">
        <f t="shared" ref="R6:V21" si="6">IF(ISNUMBER($D6),ABS($D6-F6),"")</f>
        <v>0</v>
      </c>
      <c r="S6" s="32">
        <f t="shared" si="6"/>
        <v>6.58</v>
      </c>
      <c r="T6" s="32">
        <f t="shared" si="6"/>
        <v>0.27999999999999936</v>
      </c>
      <c r="U6" s="32">
        <f t="shared" si="6"/>
        <v>11.52</v>
      </c>
      <c r="V6" s="32">
        <f t="shared" si="6"/>
        <v>6.08</v>
      </c>
      <c r="W6" s="32">
        <f t="shared" ref="W6" si="7">IF(ISNUMBER($D6),($D6-E6)^2,"")</f>
        <v>1</v>
      </c>
      <c r="X6" s="32">
        <f>IF(ISNUMBER($D6),ROUND(($D6-F6)^2,$E$29),"")</f>
        <v>0</v>
      </c>
      <c r="Y6" s="32">
        <f>IF(ISNUMBER($D6),ROUND(($D6-G6)^2,$E$29),"")</f>
        <v>43.3</v>
      </c>
      <c r="Z6" s="32">
        <f>IF(ISNUMBER($D6),ROUND(($D6-H6)^2,$E$29),"")</f>
        <v>0.08</v>
      </c>
      <c r="AA6" s="32">
        <f>IF(ISNUMBER($D6),ROUND(($D6-I6)^2,$E$29),"")</f>
        <v>132.71</v>
      </c>
      <c r="AB6" s="33">
        <f>IF(ISNUMBER($D6),ROUND(($D6-J6)^2,$E$29),"")</f>
        <v>36.97</v>
      </c>
    </row>
    <row r="7" spans="2:28" x14ac:dyDescent="0.2">
      <c r="B7" s="34">
        <f>Recta!B8</f>
        <v>1</v>
      </c>
      <c r="C7" s="35">
        <f>IF(ISNUMBER(Recta!C8),Recta!C8,"")</f>
        <v>2</v>
      </c>
      <c r="D7" s="35">
        <f>IF(ISNUMBER(Recta!D8),Recta!D8,"")</f>
        <v>5</v>
      </c>
      <c r="E7" s="32">
        <f>IF(ISNUMBER(C7),ROUND(C7*Recta!$F$39 + Recta!$F$40,$E$29),"")</f>
        <v>6</v>
      </c>
      <c r="F7" s="32">
        <f>IF(ISNUMBER(C7),ROUND((C7^2)*Parábola!$G$41+ C7*Parábola!$G$42+Parábola!$G$43,$E$29),"")</f>
        <v>5</v>
      </c>
      <c r="G7" s="32">
        <f>IF(ISNUMBER(C7),ROUND(C7^(Potencial!$H$41)*Potencial!$H$42,$E$29),"")</f>
        <v>6.43</v>
      </c>
      <c r="H7" s="32">
        <f>IF(ISNUMBER(C7),ROUND((EXP(C7*Exponencial!$H$41))*(Exponencial!$H$42),$E$29),"")</f>
        <v>4.71</v>
      </c>
      <c r="I7" s="32">
        <f>IF(ISNUMBER(C7),ROUND((Hipérbola!$H$41*C7)/(Hipérbola!$H$42+C7),$E$29),"")</f>
        <v>21.63</v>
      </c>
      <c r="J7" s="32">
        <f>IF(ISNUMBER(C7),ROUND('Hipérbola (2)'!$H$41/('Hipérbola (2)'!$H$42+C7),$E$29),"")</f>
        <v>5.18</v>
      </c>
      <c r="K7" s="35">
        <f t="shared" si="0"/>
        <v>-1</v>
      </c>
      <c r="L7" s="35">
        <f t="shared" si="1"/>
        <v>0</v>
      </c>
      <c r="M7" s="35">
        <f t="shared" si="2"/>
        <v>-1.4299999999999997</v>
      </c>
      <c r="N7" s="35">
        <f t="shared" si="3"/>
        <v>0.29000000000000004</v>
      </c>
      <c r="O7" s="35">
        <f t="shared" si="4"/>
        <v>-16.63</v>
      </c>
      <c r="P7" s="35">
        <f t="shared" si="5"/>
        <v>-0.17999999999999972</v>
      </c>
      <c r="Q7" s="35">
        <f t="shared" ref="Q7:Q26" si="8">IF(ISNUMBER($D7),ABS($D7-E7),"")</f>
        <v>1</v>
      </c>
      <c r="R7" s="35">
        <f t="shared" si="6"/>
        <v>0</v>
      </c>
      <c r="S7" s="35">
        <f t="shared" si="6"/>
        <v>1.4299999999999997</v>
      </c>
      <c r="T7" s="35">
        <f t="shared" si="6"/>
        <v>0.29000000000000004</v>
      </c>
      <c r="U7" s="35">
        <f t="shared" si="6"/>
        <v>16.63</v>
      </c>
      <c r="V7" s="35">
        <f t="shared" si="6"/>
        <v>0.17999999999999972</v>
      </c>
      <c r="W7" s="35">
        <f t="shared" ref="W7:W26" si="9">IF(ISNUMBER($D7),($D7-E7)^2,"")</f>
        <v>1</v>
      </c>
      <c r="X7" s="32">
        <f t="shared" ref="X7:X26" si="10">IF(ISNUMBER($D7),ROUND(($D7-F7)^2,$E$29),"")</f>
        <v>0</v>
      </c>
      <c r="Y7" s="32">
        <f t="shared" ref="Y7:Y26" si="11">IF(ISNUMBER($D7),ROUND(($D7-G7)^2,$E$29),"")</f>
        <v>2.04</v>
      </c>
      <c r="Z7" s="32">
        <f t="shared" ref="Z7:Z26" si="12">IF(ISNUMBER($D7),ROUND(($D7-H7)^2,$E$29),"")</f>
        <v>0.08</v>
      </c>
      <c r="AA7" s="32">
        <f t="shared" ref="AA7:AA26" si="13">IF(ISNUMBER($D7),ROUND(($D7-I7)^2,$E$29),"")</f>
        <v>276.56</v>
      </c>
      <c r="AB7" s="33">
        <f t="shared" ref="AB7:AB26" si="14">IF(ISNUMBER($D7),ROUND(($D7-J7)^2,$E$29),"")</f>
        <v>0.03</v>
      </c>
    </row>
    <row r="8" spans="2:28" x14ac:dyDescent="0.2">
      <c r="B8" s="34">
        <f>Recta!B9</f>
        <v>2</v>
      </c>
      <c r="C8" s="35">
        <f>IF(ISNUMBER(Recta!C9),Recta!C9,"")</f>
        <v>3</v>
      </c>
      <c r="D8" s="35">
        <f>IF(ISNUMBER(Recta!D9),Recta!D9,"")</f>
        <v>2</v>
      </c>
      <c r="E8" s="32">
        <f>IF(ISNUMBER(C8),ROUND(C8*Recta!$F$39 + Recta!$F$40,$E$29),"")</f>
        <v>3</v>
      </c>
      <c r="F8" s="32">
        <f>IF(ISNUMBER(C8),ROUND((C8^2)*Parábola!$G$41+ C8*Parábola!$G$42+Parábola!$G$43,$E$29),"")</f>
        <v>2</v>
      </c>
      <c r="G8" s="32">
        <f>IF(ISNUMBER(C8),ROUND(C8^(Potencial!$H$41)*Potencial!$H$42,$E$29),"")</f>
        <v>9.2899999999999991</v>
      </c>
      <c r="H8" s="32">
        <f>IF(ISNUMBER(C8),ROUND((EXP(C8*Exponencial!$H$41))*(Exponencial!$H$42),$E$29),"")</f>
        <v>2.16</v>
      </c>
      <c r="I8" s="32">
        <f>IF(ISNUMBER(C8),ROUND((Hipérbola!$H$41*C8)/(Hipérbola!$H$42+C8),$E$29),"")</f>
        <v>21.67</v>
      </c>
      <c r="J8" s="32">
        <f>IF(ISNUMBER(C8),ROUND('Hipérbola (2)'!$H$41/('Hipérbola (2)'!$H$42+C8),$E$29),"")</f>
        <v>7.63</v>
      </c>
      <c r="K8" s="35">
        <f t="shared" si="0"/>
        <v>-1</v>
      </c>
      <c r="L8" s="35">
        <f t="shared" si="1"/>
        <v>0</v>
      </c>
      <c r="M8" s="35">
        <f t="shared" si="2"/>
        <v>-7.2899999999999991</v>
      </c>
      <c r="N8" s="35">
        <f t="shared" si="3"/>
        <v>-0.16000000000000014</v>
      </c>
      <c r="O8" s="35">
        <f t="shared" si="4"/>
        <v>-19.670000000000002</v>
      </c>
      <c r="P8" s="35">
        <f t="shared" si="5"/>
        <v>-5.63</v>
      </c>
      <c r="Q8" s="35">
        <f t="shared" si="8"/>
        <v>1</v>
      </c>
      <c r="R8" s="35">
        <f t="shared" si="6"/>
        <v>0</v>
      </c>
      <c r="S8" s="35">
        <f t="shared" si="6"/>
        <v>7.2899999999999991</v>
      </c>
      <c r="T8" s="35">
        <f t="shared" si="6"/>
        <v>0.16000000000000014</v>
      </c>
      <c r="U8" s="35">
        <f t="shared" si="6"/>
        <v>19.670000000000002</v>
      </c>
      <c r="V8" s="35">
        <f t="shared" si="6"/>
        <v>5.63</v>
      </c>
      <c r="W8" s="35">
        <f t="shared" si="9"/>
        <v>1</v>
      </c>
      <c r="X8" s="32">
        <f t="shared" si="10"/>
        <v>0</v>
      </c>
      <c r="Y8" s="32">
        <f t="shared" si="11"/>
        <v>53.14</v>
      </c>
      <c r="Z8" s="32">
        <f t="shared" si="12"/>
        <v>0.03</v>
      </c>
      <c r="AA8" s="32">
        <f t="shared" si="13"/>
        <v>386.91</v>
      </c>
      <c r="AB8" s="33">
        <f t="shared" si="14"/>
        <v>31.7</v>
      </c>
    </row>
    <row r="9" spans="2:28" x14ac:dyDescent="0.2">
      <c r="B9" s="34">
        <f>Recta!B10</f>
        <v>3</v>
      </c>
      <c r="C9" s="35">
        <f>IF(ISNUMBER(Recta!C10),Recta!C10,"")</f>
        <v>4</v>
      </c>
      <c r="D9" s="35">
        <f>IF(ISNUMBER(Recta!D10),Recta!D10,"")</f>
        <v>1</v>
      </c>
      <c r="E9" s="32">
        <f>IF(ISNUMBER(C9),ROUND(C9*Recta!$F$39 + Recta!$F$40,$E$29),"")</f>
        <v>0</v>
      </c>
      <c r="F9" s="32">
        <f>IF(ISNUMBER(C9),ROUND((C9^2)*Parábola!$G$41+ C9*Parábola!$G$42+Parábola!$G$43,$E$29),"")</f>
        <v>1</v>
      </c>
      <c r="G9" s="32">
        <f>IF(ISNUMBER(C9),ROUND(C9^(Potencial!$H$41)*Potencial!$H$42,$E$29),"")</f>
        <v>12.08</v>
      </c>
      <c r="H9" s="32">
        <f>IF(ISNUMBER(C9),ROUND((EXP(C9*Exponencial!$H$41))*(Exponencial!$H$42),$E$29),"")</f>
        <v>0.99</v>
      </c>
      <c r="I9" s="32">
        <f>IF(ISNUMBER(C9),ROUND((Hipérbola!$H$41*C9)/(Hipérbola!$H$42+C9),$E$29),"")</f>
        <v>21.68</v>
      </c>
      <c r="J9" s="32">
        <f>IF(ISNUMBER(C9),ROUND('Hipérbola (2)'!$H$41/('Hipérbola (2)'!$H$42+C9),$E$29),"")</f>
        <v>14.49</v>
      </c>
      <c r="K9" s="35">
        <f t="shared" si="0"/>
        <v>1</v>
      </c>
      <c r="L9" s="35">
        <f t="shared" si="1"/>
        <v>0</v>
      </c>
      <c r="M9" s="35">
        <f t="shared" si="2"/>
        <v>-11.08</v>
      </c>
      <c r="N9" s="35">
        <f t="shared" si="3"/>
        <v>1.0000000000000009E-2</v>
      </c>
      <c r="O9" s="35">
        <f t="shared" si="4"/>
        <v>-20.68</v>
      </c>
      <c r="P9" s="35">
        <f t="shared" si="5"/>
        <v>-13.49</v>
      </c>
      <c r="Q9" s="35">
        <f t="shared" si="8"/>
        <v>1</v>
      </c>
      <c r="R9" s="35">
        <f t="shared" si="6"/>
        <v>0</v>
      </c>
      <c r="S9" s="35">
        <f t="shared" si="6"/>
        <v>11.08</v>
      </c>
      <c r="T9" s="35">
        <f t="shared" si="6"/>
        <v>1.0000000000000009E-2</v>
      </c>
      <c r="U9" s="35">
        <f t="shared" si="6"/>
        <v>20.68</v>
      </c>
      <c r="V9" s="35">
        <f t="shared" si="6"/>
        <v>13.49</v>
      </c>
      <c r="W9" s="35">
        <f t="shared" si="9"/>
        <v>1</v>
      </c>
      <c r="X9" s="32">
        <f t="shared" si="10"/>
        <v>0</v>
      </c>
      <c r="Y9" s="32">
        <f t="shared" si="11"/>
        <v>122.77</v>
      </c>
      <c r="Z9" s="32">
        <f t="shared" si="12"/>
        <v>0</v>
      </c>
      <c r="AA9" s="32">
        <f t="shared" si="13"/>
        <v>427.66</v>
      </c>
      <c r="AB9" s="33">
        <f t="shared" si="14"/>
        <v>181.98</v>
      </c>
    </row>
    <row r="10" spans="2:28" x14ac:dyDescent="0.2">
      <c r="B10" s="34" t="str">
        <f>Recta!B11</f>
        <v/>
      </c>
      <c r="C10" s="35" t="str">
        <f>IF(ISNUMBER(Recta!C11),Recta!C11,"")</f>
        <v/>
      </c>
      <c r="D10" s="35" t="str">
        <f>IF(ISNUMBER(Recta!D11),Recta!D11,"")</f>
        <v/>
      </c>
      <c r="E10" s="32" t="str">
        <f>IF(ISNUMBER(C10),ROUND(C10*Recta!$F$39 + Recta!$F$40,$E$29),"")</f>
        <v/>
      </c>
      <c r="F10" s="32" t="str">
        <f>IF(ISNUMBER(C10),ROUND((C10^2)*Parábola!$G$41+ C10*Parábola!$G$42+Parábola!$G$43,$E$29),"")</f>
        <v/>
      </c>
      <c r="G10" s="32" t="str">
        <f>IF(ISNUMBER(C10),ROUND(C10^(Potencial!$H$41)*Potencial!$H$42,$E$29),"")</f>
        <v/>
      </c>
      <c r="H10" s="32" t="str">
        <f>IF(ISNUMBER(C10),ROUND((EXP(C10*Exponencial!$H$41))*(Exponencial!$H$42),$E$29),"")</f>
        <v/>
      </c>
      <c r="I10" s="32" t="str">
        <f>IF(ISNUMBER(C10),ROUND((Hipérbola!$H$41*C10)/(Hipérbola!$H$42+C10),$E$29),"")</f>
        <v/>
      </c>
      <c r="J10" s="32" t="str">
        <f>IF(ISNUMBER(C10),ROUND('Hipérbola (2)'!$H$41/('Hipérbola (2)'!$H$42+C10),$E$29),"")</f>
        <v/>
      </c>
      <c r="K10" s="35" t="str">
        <f t="shared" si="0"/>
        <v/>
      </c>
      <c r="L10" s="35" t="str">
        <f t="shared" si="1"/>
        <v/>
      </c>
      <c r="M10" s="35" t="str">
        <f t="shared" si="2"/>
        <v/>
      </c>
      <c r="N10" s="35" t="str">
        <f t="shared" si="3"/>
        <v/>
      </c>
      <c r="O10" s="35" t="str">
        <f t="shared" si="4"/>
        <v/>
      </c>
      <c r="P10" s="35" t="str">
        <f t="shared" si="5"/>
        <v/>
      </c>
      <c r="Q10" s="35" t="str">
        <f t="shared" si="8"/>
        <v/>
      </c>
      <c r="R10" s="35" t="str">
        <f t="shared" si="6"/>
        <v/>
      </c>
      <c r="S10" s="35" t="str">
        <f t="shared" si="6"/>
        <v/>
      </c>
      <c r="T10" s="35" t="str">
        <f t="shared" si="6"/>
        <v/>
      </c>
      <c r="U10" s="35" t="str">
        <f t="shared" si="6"/>
        <v/>
      </c>
      <c r="V10" s="35" t="str">
        <f t="shared" si="6"/>
        <v/>
      </c>
      <c r="W10" s="35" t="str">
        <f t="shared" si="9"/>
        <v/>
      </c>
      <c r="X10" s="32" t="str">
        <f t="shared" si="10"/>
        <v/>
      </c>
      <c r="Y10" s="32" t="str">
        <f t="shared" si="11"/>
        <v/>
      </c>
      <c r="Z10" s="32" t="str">
        <f t="shared" si="12"/>
        <v/>
      </c>
      <c r="AA10" s="32" t="str">
        <f t="shared" si="13"/>
        <v/>
      </c>
      <c r="AB10" s="33" t="str">
        <f t="shared" si="14"/>
        <v/>
      </c>
    </row>
    <row r="11" spans="2:28" x14ac:dyDescent="0.2">
      <c r="B11" s="34" t="str">
        <f>Recta!B12</f>
        <v/>
      </c>
      <c r="C11" s="35" t="str">
        <f>IF(ISNUMBER(Recta!C12),Recta!C12,"")</f>
        <v/>
      </c>
      <c r="D11" s="35" t="str">
        <f>IF(ISNUMBER(Recta!D12),Recta!D12,"")</f>
        <v/>
      </c>
      <c r="E11" s="32" t="str">
        <f>IF(ISNUMBER(C11),ROUND(C11*Recta!$F$39 + Recta!$F$40,$E$29),"")</f>
        <v/>
      </c>
      <c r="F11" s="32" t="str">
        <f>IF(ISNUMBER(C11),ROUND((C11^2)*Parábola!$G$41+ C11*Parábola!$G$42+Parábola!$G$43,$E$29),"")</f>
        <v/>
      </c>
      <c r="G11" s="32" t="str">
        <f>IF(ISNUMBER(C11),ROUND(C11^(Potencial!$H$41)*Potencial!$H$42,$E$29),"")</f>
        <v/>
      </c>
      <c r="H11" s="32" t="str">
        <f>IF(ISNUMBER(C11),ROUND((EXP(C11*Exponencial!$H$41))*(Exponencial!$H$42),$E$29),"")</f>
        <v/>
      </c>
      <c r="I11" s="32" t="str">
        <f>IF(ISNUMBER(C11),ROUND((Hipérbola!$H$41*C11)/(Hipérbola!$H$42+C11),$E$29),"")</f>
        <v/>
      </c>
      <c r="J11" s="32" t="str">
        <f>IF(ISNUMBER(C11),ROUND('Hipérbola (2)'!$H$41/('Hipérbola (2)'!$H$42+C11),$E$29),"")</f>
        <v/>
      </c>
      <c r="K11" s="35" t="str">
        <f t="shared" si="0"/>
        <v/>
      </c>
      <c r="L11" s="35" t="str">
        <f t="shared" si="1"/>
        <v/>
      </c>
      <c r="M11" s="35" t="str">
        <f t="shared" si="2"/>
        <v/>
      </c>
      <c r="N11" s="35" t="str">
        <f t="shared" si="3"/>
        <v/>
      </c>
      <c r="O11" s="35" t="str">
        <f t="shared" si="4"/>
        <v/>
      </c>
      <c r="P11" s="35" t="str">
        <f t="shared" si="5"/>
        <v/>
      </c>
      <c r="Q11" s="35" t="str">
        <f t="shared" si="8"/>
        <v/>
      </c>
      <c r="R11" s="35" t="str">
        <f t="shared" si="6"/>
        <v/>
      </c>
      <c r="S11" s="35" t="str">
        <f t="shared" si="6"/>
        <v/>
      </c>
      <c r="T11" s="35" t="str">
        <f t="shared" si="6"/>
        <v/>
      </c>
      <c r="U11" s="35" t="str">
        <f t="shared" si="6"/>
        <v/>
      </c>
      <c r="V11" s="35" t="str">
        <f t="shared" si="6"/>
        <v/>
      </c>
      <c r="W11" s="35" t="str">
        <f t="shared" si="9"/>
        <v/>
      </c>
      <c r="X11" s="32" t="str">
        <f t="shared" si="10"/>
        <v/>
      </c>
      <c r="Y11" s="32" t="str">
        <f t="shared" si="11"/>
        <v/>
      </c>
      <c r="Z11" s="32" t="str">
        <f t="shared" si="12"/>
        <v/>
      </c>
      <c r="AA11" s="32" t="str">
        <f t="shared" si="13"/>
        <v/>
      </c>
      <c r="AB11" s="33" t="str">
        <f t="shared" si="14"/>
        <v/>
      </c>
    </row>
    <row r="12" spans="2:28" x14ac:dyDescent="0.2">
      <c r="B12" s="34" t="str">
        <f>Recta!B13</f>
        <v/>
      </c>
      <c r="C12" s="35" t="str">
        <f>IF(ISNUMBER(Recta!C13),Recta!C13,"")</f>
        <v/>
      </c>
      <c r="D12" s="35" t="str">
        <f>IF(ISNUMBER(Recta!D13),Recta!D13,"")</f>
        <v/>
      </c>
      <c r="E12" s="32" t="str">
        <f>IF(ISNUMBER(C12),ROUND(C12*Recta!$F$39 + Recta!$F$40,$E$29),"")</f>
        <v/>
      </c>
      <c r="F12" s="32" t="str">
        <f>IF(ISNUMBER(C12),ROUND((C12^2)*Parábola!$G$41+ C12*Parábola!$G$42+Parábola!$G$43,$E$29),"")</f>
        <v/>
      </c>
      <c r="G12" s="32" t="str">
        <f>IF(ISNUMBER(C12),ROUND(C12^(Potencial!$H$41)*Potencial!$H$42,$E$29),"")</f>
        <v/>
      </c>
      <c r="H12" s="32" t="str">
        <f>IF(ISNUMBER(C12),ROUND((EXP(C12*Exponencial!$H$41))*(Exponencial!$H$42),$E$29),"")</f>
        <v/>
      </c>
      <c r="I12" s="32" t="str">
        <f>IF(ISNUMBER(C12),ROUND((Hipérbola!$H$41*C12)/(Hipérbola!$H$42+C12),$E$29),"")</f>
        <v/>
      </c>
      <c r="J12" s="32" t="str">
        <f>IF(ISNUMBER(C12),ROUND('Hipérbola (2)'!$H$41/('Hipérbola (2)'!$H$42+C12),$E$29),"")</f>
        <v/>
      </c>
      <c r="K12" s="35" t="str">
        <f t="shared" si="0"/>
        <v/>
      </c>
      <c r="L12" s="35" t="str">
        <f t="shared" si="1"/>
        <v/>
      </c>
      <c r="M12" s="35" t="str">
        <f t="shared" si="2"/>
        <v/>
      </c>
      <c r="N12" s="35" t="str">
        <f t="shared" si="3"/>
        <v/>
      </c>
      <c r="O12" s="35" t="str">
        <f t="shared" si="4"/>
        <v/>
      </c>
      <c r="P12" s="35" t="str">
        <f t="shared" si="5"/>
        <v/>
      </c>
      <c r="Q12" s="35" t="str">
        <f t="shared" si="8"/>
        <v/>
      </c>
      <c r="R12" s="35" t="str">
        <f t="shared" si="6"/>
        <v/>
      </c>
      <c r="S12" s="35" t="str">
        <f t="shared" si="6"/>
        <v/>
      </c>
      <c r="T12" s="35" t="str">
        <f t="shared" si="6"/>
        <v/>
      </c>
      <c r="U12" s="35" t="str">
        <f t="shared" si="6"/>
        <v/>
      </c>
      <c r="V12" s="35" t="str">
        <f t="shared" si="6"/>
        <v/>
      </c>
      <c r="W12" s="35" t="str">
        <f t="shared" si="9"/>
        <v/>
      </c>
      <c r="X12" s="32" t="str">
        <f t="shared" si="10"/>
        <v/>
      </c>
      <c r="Y12" s="32" t="str">
        <f t="shared" si="11"/>
        <v/>
      </c>
      <c r="Z12" s="32" t="str">
        <f t="shared" si="12"/>
        <v/>
      </c>
      <c r="AA12" s="32" t="str">
        <f t="shared" si="13"/>
        <v/>
      </c>
      <c r="AB12" s="33" t="str">
        <f t="shared" si="14"/>
        <v/>
      </c>
    </row>
    <row r="13" spans="2:28" x14ac:dyDescent="0.2">
      <c r="B13" s="34" t="str">
        <f>Recta!B14</f>
        <v/>
      </c>
      <c r="C13" s="35" t="str">
        <f>IF(ISNUMBER(Recta!C14),Recta!C14,"")</f>
        <v/>
      </c>
      <c r="D13" s="35" t="str">
        <f>IF(ISNUMBER(Recta!D14),Recta!D14,"")</f>
        <v/>
      </c>
      <c r="E13" s="32" t="str">
        <f>IF(ISNUMBER(C13),ROUND(C13*Recta!$F$39 + Recta!$F$40,$E$29),"")</f>
        <v/>
      </c>
      <c r="F13" s="32" t="str">
        <f>IF(ISNUMBER(C13),ROUND((C13^2)*Parábola!$G$41+ C13*Parábola!$G$42+Parábola!$G$43,$E$29),"")</f>
        <v/>
      </c>
      <c r="G13" s="32" t="str">
        <f>IF(ISNUMBER(C13),ROUND(C13^(Potencial!$H$41)*Potencial!$H$42,$E$29),"")</f>
        <v/>
      </c>
      <c r="H13" s="32" t="str">
        <f>IF(ISNUMBER(C13),ROUND((EXP(C13*Exponencial!$H$41))*(Exponencial!$H$42),$E$29),"")</f>
        <v/>
      </c>
      <c r="I13" s="32" t="str">
        <f>IF(ISNUMBER(C13),ROUND((Hipérbola!$H$41*C13)/(Hipérbola!$H$42+C13),$E$29),"")</f>
        <v/>
      </c>
      <c r="J13" s="32" t="str">
        <f>IF(ISNUMBER(C13),ROUND('Hipérbola (2)'!$H$41/('Hipérbola (2)'!$H$42+C13),$E$29),"")</f>
        <v/>
      </c>
      <c r="K13" s="35" t="str">
        <f t="shared" si="0"/>
        <v/>
      </c>
      <c r="L13" s="35" t="str">
        <f t="shared" si="1"/>
        <v/>
      </c>
      <c r="M13" s="35" t="str">
        <f t="shared" si="2"/>
        <v/>
      </c>
      <c r="N13" s="35" t="str">
        <f t="shared" si="3"/>
        <v/>
      </c>
      <c r="O13" s="35" t="str">
        <f t="shared" si="4"/>
        <v/>
      </c>
      <c r="P13" s="35" t="str">
        <f t="shared" si="5"/>
        <v/>
      </c>
      <c r="Q13" s="35" t="str">
        <f t="shared" si="8"/>
        <v/>
      </c>
      <c r="R13" s="35" t="str">
        <f t="shared" si="6"/>
        <v/>
      </c>
      <c r="S13" s="35" t="str">
        <f t="shared" si="6"/>
        <v/>
      </c>
      <c r="T13" s="35" t="str">
        <f t="shared" si="6"/>
        <v/>
      </c>
      <c r="U13" s="35" t="str">
        <f t="shared" si="6"/>
        <v/>
      </c>
      <c r="V13" s="35" t="str">
        <f t="shared" si="6"/>
        <v/>
      </c>
      <c r="W13" s="35" t="str">
        <f t="shared" si="9"/>
        <v/>
      </c>
      <c r="X13" s="32" t="str">
        <f t="shared" si="10"/>
        <v/>
      </c>
      <c r="Y13" s="32" t="str">
        <f t="shared" si="11"/>
        <v/>
      </c>
      <c r="Z13" s="32" t="str">
        <f t="shared" si="12"/>
        <v/>
      </c>
      <c r="AA13" s="32" t="str">
        <f t="shared" si="13"/>
        <v/>
      </c>
      <c r="AB13" s="33" t="str">
        <f t="shared" si="14"/>
        <v/>
      </c>
    </row>
    <row r="14" spans="2:28" x14ac:dyDescent="0.2">
      <c r="B14" s="34" t="str">
        <f>Recta!B15</f>
        <v/>
      </c>
      <c r="C14" s="35" t="str">
        <f>IF(ISNUMBER(Recta!C15),Recta!C15,"")</f>
        <v/>
      </c>
      <c r="D14" s="35" t="str">
        <f>IF(ISNUMBER(Recta!D15),Recta!D15,"")</f>
        <v/>
      </c>
      <c r="E14" s="32" t="str">
        <f>IF(ISNUMBER(C14),ROUND(C14*Recta!$F$39 + Recta!$F$40,$E$29),"")</f>
        <v/>
      </c>
      <c r="F14" s="32" t="str">
        <f>IF(ISNUMBER(C14),ROUND((C14^2)*Parábola!$G$41+ C14*Parábola!$G$42+Parábola!$G$43,$E$29),"")</f>
        <v/>
      </c>
      <c r="G14" s="32" t="str">
        <f>IF(ISNUMBER(C14),ROUND(C14^(Potencial!$H$41)*Potencial!$H$42,$E$29),"")</f>
        <v/>
      </c>
      <c r="H14" s="32" t="str">
        <f>IF(ISNUMBER(C14),ROUND((EXP(C14*Exponencial!$H$41))*(Exponencial!$H$42),$E$29),"")</f>
        <v/>
      </c>
      <c r="I14" s="32" t="str">
        <f>IF(ISNUMBER(C14),ROUND((Hipérbola!$H$41*C14)/(Hipérbola!$H$42+C14),$E$29),"")</f>
        <v/>
      </c>
      <c r="J14" s="32" t="str">
        <f>IF(ISNUMBER(C14),ROUND('Hipérbola (2)'!$H$41/('Hipérbola (2)'!$H$42+C14),$E$29),"")</f>
        <v/>
      </c>
      <c r="K14" s="35" t="str">
        <f t="shared" si="0"/>
        <v/>
      </c>
      <c r="L14" s="35" t="str">
        <f t="shared" si="1"/>
        <v/>
      </c>
      <c r="M14" s="35" t="str">
        <f t="shared" si="2"/>
        <v/>
      </c>
      <c r="N14" s="35" t="str">
        <f t="shared" si="3"/>
        <v/>
      </c>
      <c r="O14" s="35" t="str">
        <f t="shared" si="4"/>
        <v/>
      </c>
      <c r="P14" s="35" t="str">
        <f t="shared" si="5"/>
        <v/>
      </c>
      <c r="Q14" s="35" t="str">
        <f t="shared" si="8"/>
        <v/>
      </c>
      <c r="R14" s="35" t="str">
        <f t="shared" si="6"/>
        <v/>
      </c>
      <c r="S14" s="35" t="str">
        <f t="shared" si="6"/>
        <v/>
      </c>
      <c r="T14" s="35" t="str">
        <f t="shared" si="6"/>
        <v/>
      </c>
      <c r="U14" s="35" t="str">
        <f t="shared" si="6"/>
        <v/>
      </c>
      <c r="V14" s="35" t="str">
        <f t="shared" si="6"/>
        <v/>
      </c>
      <c r="W14" s="35" t="str">
        <f t="shared" si="9"/>
        <v/>
      </c>
      <c r="X14" s="32" t="str">
        <f t="shared" si="10"/>
        <v/>
      </c>
      <c r="Y14" s="32" t="str">
        <f t="shared" si="11"/>
        <v/>
      </c>
      <c r="Z14" s="32" t="str">
        <f t="shared" si="12"/>
        <v/>
      </c>
      <c r="AA14" s="32" t="str">
        <f t="shared" si="13"/>
        <v/>
      </c>
      <c r="AB14" s="33" t="str">
        <f t="shared" si="14"/>
        <v/>
      </c>
    </row>
    <row r="15" spans="2:28" x14ac:dyDescent="0.2">
      <c r="B15" s="34" t="str">
        <f>Recta!B16</f>
        <v/>
      </c>
      <c r="C15" s="35" t="str">
        <f>IF(ISNUMBER(Recta!C16),Recta!C16,"")</f>
        <v/>
      </c>
      <c r="D15" s="35" t="str">
        <f>IF(ISNUMBER(Recta!D16),Recta!D16,"")</f>
        <v/>
      </c>
      <c r="E15" s="32" t="str">
        <f>IF(ISNUMBER(C15),ROUND(C15*Recta!$F$39 + Recta!$F$40,$E$29),"")</f>
        <v/>
      </c>
      <c r="F15" s="32" t="str">
        <f>IF(ISNUMBER(C15),ROUND((C15^2)*Parábola!$G$41+ C15*Parábola!$G$42+Parábola!$G$43,$E$29),"")</f>
        <v/>
      </c>
      <c r="G15" s="32" t="str">
        <f>IF(ISNUMBER(C15),ROUND(C15^(Potencial!$H$41)*Potencial!$H$42,$E$29),"")</f>
        <v/>
      </c>
      <c r="H15" s="32" t="str">
        <f>IF(ISNUMBER(C15),ROUND((EXP(C15*Exponencial!$H$41))*(Exponencial!$H$42),$E$29),"")</f>
        <v/>
      </c>
      <c r="I15" s="32" t="str">
        <f>IF(ISNUMBER(C15),ROUND((Hipérbola!$H$41*C15)/(Hipérbola!$H$42+C15),$E$29),"")</f>
        <v/>
      </c>
      <c r="J15" s="32" t="str">
        <f>IF(ISNUMBER(C15),ROUND('Hipérbola (2)'!$H$41/('Hipérbola (2)'!$H$42+C15),$E$29),"")</f>
        <v/>
      </c>
      <c r="K15" s="35" t="str">
        <f t="shared" si="0"/>
        <v/>
      </c>
      <c r="L15" s="35" t="str">
        <f t="shared" si="1"/>
        <v/>
      </c>
      <c r="M15" s="35" t="str">
        <f t="shared" si="2"/>
        <v/>
      </c>
      <c r="N15" s="35" t="str">
        <f t="shared" si="3"/>
        <v/>
      </c>
      <c r="O15" s="35" t="str">
        <f t="shared" si="4"/>
        <v/>
      </c>
      <c r="P15" s="35" t="str">
        <f t="shared" si="5"/>
        <v/>
      </c>
      <c r="Q15" s="35" t="str">
        <f t="shared" si="8"/>
        <v/>
      </c>
      <c r="R15" s="35" t="str">
        <f t="shared" si="6"/>
        <v/>
      </c>
      <c r="S15" s="35" t="str">
        <f t="shared" si="6"/>
        <v/>
      </c>
      <c r="T15" s="35" t="str">
        <f t="shared" si="6"/>
        <v/>
      </c>
      <c r="U15" s="35" t="str">
        <f t="shared" si="6"/>
        <v/>
      </c>
      <c r="V15" s="35" t="str">
        <f t="shared" si="6"/>
        <v/>
      </c>
      <c r="W15" s="35" t="str">
        <f t="shared" si="9"/>
        <v/>
      </c>
      <c r="X15" s="32" t="str">
        <f t="shared" si="10"/>
        <v/>
      </c>
      <c r="Y15" s="32" t="str">
        <f t="shared" si="11"/>
        <v/>
      </c>
      <c r="Z15" s="32" t="str">
        <f t="shared" si="12"/>
        <v/>
      </c>
      <c r="AA15" s="32" t="str">
        <f t="shared" si="13"/>
        <v/>
      </c>
      <c r="AB15" s="33" t="str">
        <f t="shared" si="14"/>
        <v/>
      </c>
    </row>
    <row r="16" spans="2:28" x14ac:dyDescent="0.2">
      <c r="B16" s="34" t="str">
        <f>Recta!B17</f>
        <v/>
      </c>
      <c r="C16" s="35" t="str">
        <f>IF(ISNUMBER(Recta!C17),Recta!C17,"")</f>
        <v/>
      </c>
      <c r="D16" s="35" t="str">
        <f>IF(ISNUMBER(Recta!D17),Recta!D17,"")</f>
        <v/>
      </c>
      <c r="E16" s="32" t="str">
        <f>IF(ISNUMBER(C16),ROUND(C16*Recta!$F$39 + Recta!$F$40,$E$29),"")</f>
        <v/>
      </c>
      <c r="F16" s="32" t="str">
        <f>IF(ISNUMBER(C16),ROUND((C16^2)*Parábola!$G$41+ C16*Parábola!$G$42+Parábola!$G$43,$E$29),"")</f>
        <v/>
      </c>
      <c r="G16" s="32" t="str">
        <f>IF(ISNUMBER(C16),ROUND(C16^(Potencial!$H$41)*Potencial!$H$42,$E$29),"")</f>
        <v/>
      </c>
      <c r="H16" s="32" t="str">
        <f>IF(ISNUMBER(C16),ROUND((EXP(C16*Exponencial!$H$41))*(Exponencial!$H$42),$E$29),"")</f>
        <v/>
      </c>
      <c r="I16" s="32" t="str">
        <f>IF(ISNUMBER(C16),ROUND((Hipérbola!$H$41*C16)/(Hipérbola!$H$42+C16),$E$29),"")</f>
        <v/>
      </c>
      <c r="J16" s="32" t="str">
        <f>IF(ISNUMBER(C16),ROUND('Hipérbola (2)'!$H$41/('Hipérbola (2)'!$H$42+C16),$E$29),"")</f>
        <v/>
      </c>
      <c r="K16" s="35" t="str">
        <f t="shared" si="0"/>
        <v/>
      </c>
      <c r="L16" s="35" t="str">
        <f t="shared" si="1"/>
        <v/>
      </c>
      <c r="M16" s="35" t="str">
        <f t="shared" si="2"/>
        <v/>
      </c>
      <c r="N16" s="35" t="str">
        <f t="shared" si="3"/>
        <v/>
      </c>
      <c r="O16" s="35" t="str">
        <f t="shared" si="4"/>
        <v/>
      </c>
      <c r="P16" s="35" t="str">
        <f t="shared" si="5"/>
        <v/>
      </c>
      <c r="Q16" s="35" t="str">
        <f t="shared" si="8"/>
        <v/>
      </c>
      <c r="R16" s="35" t="str">
        <f t="shared" si="6"/>
        <v/>
      </c>
      <c r="S16" s="35" t="str">
        <f t="shared" si="6"/>
        <v/>
      </c>
      <c r="T16" s="35" t="str">
        <f t="shared" si="6"/>
        <v/>
      </c>
      <c r="U16" s="35" t="str">
        <f t="shared" si="6"/>
        <v/>
      </c>
      <c r="V16" s="35" t="str">
        <f t="shared" si="6"/>
        <v/>
      </c>
      <c r="W16" s="35" t="str">
        <f t="shared" si="9"/>
        <v/>
      </c>
      <c r="X16" s="32" t="str">
        <f t="shared" si="10"/>
        <v/>
      </c>
      <c r="Y16" s="32" t="str">
        <f t="shared" si="11"/>
        <v/>
      </c>
      <c r="Z16" s="32" t="str">
        <f t="shared" si="12"/>
        <v/>
      </c>
      <c r="AA16" s="32" t="str">
        <f t="shared" si="13"/>
        <v/>
      </c>
      <c r="AB16" s="33" t="str">
        <f t="shared" si="14"/>
        <v/>
      </c>
    </row>
    <row r="17" spans="2:28" x14ac:dyDescent="0.2">
      <c r="B17" s="34" t="str">
        <f>Recta!B18</f>
        <v/>
      </c>
      <c r="C17" s="35" t="str">
        <f>IF(ISNUMBER(Recta!C18),Recta!C18,"")</f>
        <v/>
      </c>
      <c r="D17" s="35" t="str">
        <f>IF(ISNUMBER(Recta!D18),Recta!D18,"")</f>
        <v/>
      </c>
      <c r="E17" s="32" t="str">
        <f>IF(ISNUMBER(C17),ROUND(C17*Recta!$F$39 + Recta!$F$40,$E$29),"")</f>
        <v/>
      </c>
      <c r="F17" s="32" t="str">
        <f>IF(ISNUMBER(C17),ROUND((C17^2)*Parábola!$G$41+ C17*Parábola!$G$42+Parábola!$G$43,$E$29),"")</f>
        <v/>
      </c>
      <c r="G17" s="32" t="str">
        <f>IF(ISNUMBER(C17),ROUND(C17^(Potencial!$H$41)*Potencial!$H$42,$E$29),"")</f>
        <v/>
      </c>
      <c r="H17" s="32" t="str">
        <f>IF(ISNUMBER(C17),ROUND((EXP(C17*Exponencial!$H$41))*(Exponencial!$H$42),$E$29),"")</f>
        <v/>
      </c>
      <c r="I17" s="32" t="str">
        <f>IF(ISNUMBER(C17),ROUND((Hipérbola!$H$41*C17)/(Hipérbola!$H$42+C17),$E$29),"")</f>
        <v/>
      </c>
      <c r="J17" s="32" t="str">
        <f>IF(ISNUMBER(C17),ROUND('Hipérbola (2)'!$H$41/('Hipérbola (2)'!$H$42+C17),$E$29),"")</f>
        <v/>
      </c>
      <c r="K17" s="35" t="str">
        <f t="shared" si="0"/>
        <v/>
      </c>
      <c r="L17" s="35" t="str">
        <f t="shared" si="1"/>
        <v/>
      </c>
      <c r="M17" s="35" t="str">
        <f t="shared" si="2"/>
        <v/>
      </c>
      <c r="N17" s="35" t="str">
        <f t="shared" si="3"/>
        <v/>
      </c>
      <c r="O17" s="35" t="str">
        <f t="shared" si="4"/>
        <v/>
      </c>
      <c r="P17" s="35" t="str">
        <f t="shared" si="5"/>
        <v/>
      </c>
      <c r="Q17" s="35" t="str">
        <f t="shared" si="8"/>
        <v/>
      </c>
      <c r="R17" s="35" t="str">
        <f t="shared" si="6"/>
        <v/>
      </c>
      <c r="S17" s="35" t="str">
        <f t="shared" si="6"/>
        <v/>
      </c>
      <c r="T17" s="35" t="str">
        <f t="shared" si="6"/>
        <v/>
      </c>
      <c r="U17" s="35" t="str">
        <f t="shared" si="6"/>
        <v/>
      </c>
      <c r="V17" s="35" t="str">
        <f t="shared" si="6"/>
        <v/>
      </c>
      <c r="W17" s="35" t="str">
        <f t="shared" si="9"/>
        <v/>
      </c>
      <c r="X17" s="32" t="str">
        <f t="shared" si="10"/>
        <v/>
      </c>
      <c r="Y17" s="32" t="str">
        <f t="shared" si="11"/>
        <v/>
      </c>
      <c r="Z17" s="32" t="str">
        <f t="shared" si="12"/>
        <v/>
      </c>
      <c r="AA17" s="32" t="str">
        <f t="shared" si="13"/>
        <v/>
      </c>
      <c r="AB17" s="33" t="str">
        <f t="shared" si="14"/>
        <v/>
      </c>
    </row>
    <row r="18" spans="2:28" x14ac:dyDescent="0.2">
      <c r="B18" s="34" t="str">
        <f>Recta!B19</f>
        <v/>
      </c>
      <c r="C18" s="35" t="str">
        <f>IF(ISNUMBER(Recta!C19),Recta!C19,"")</f>
        <v/>
      </c>
      <c r="D18" s="35" t="str">
        <f>IF(ISNUMBER(Recta!D19),Recta!D19,"")</f>
        <v/>
      </c>
      <c r="E18" s="32" t="str">
        <f>IF(ISNUMBER(C18),ROUND(C18*Recta!$F$39 + Recta!$F$40,$E$29),"")</f>
        <v/>
      </c>
      <c r="F18" s="32" t="str">
        <f>IF(ISNUMBER(C18),ROUND((C18^2)*Parábola!$G$41+ C18*Parábola!$G$42+Parábola!$G$43,$E$29),"")</f>
        <v/>
      </c>
      <c r="G18" s="32" t="str">
        <f>IF(ISNUMBER(C18),ROUND(C18^(Potencial!$H$41)*Potencial!$H$42,$E$29),"")</f>
        <v/>
      </c>
      <c r="H18" s="32" t="str">
        <f>IF(ISNUMBER(C18),ROUND((EXP(C18*Exponencial!$H$41))*(Exponencial!$H$42),$E$29),"")</f>
        <v/>
      </c>
      <c r="I18" s="32" t="str">
        <f>IF(ISNUMBER(C18),ROUND((Hipérbola!$H$41*C18)/(Hipérbola!$H$42+C18),$E$29),"")</f>
        <v/>
      </c>
      <c r="J18" s="32" t="str">
        <f>IF(ISNUMBER(C18),ROUND('Hipérbola (2)'!$H$41/('Hipérbola (2)'!$H$42+C18),$E$29),"")</f>
        <v/>
      </c>
      <c r="K18" s="35" t="str">
        <f t="shared" si="0"/>
        <v/>
      </c>
      <c r="L18" s="35" t="str">
        <f t="shared" si="1"/>
        <v/>
      </c>
      <c r="M18" s="35" t="str">
        <f t="shared" si="2"/>
        <v/>
      </c>
      <c r="N18" s="35" t="str">
        <f t="shared" si="3"/>
        <v/>
      </c>
      <c r="O18" s="35" t="str">
        <f t="shared" si="4"/>
        <v/>
      </c>
      <c r="P18" s="35" t="str">
        <f t="shared" si="5"/>
        <v/>
      </c>
      <c r="Q18" s="35" t="str">
        <f t="shared" si="8"/>
        <v/>
      </c>
      <c r="R18" s="35" t="str">
        <f t="shared" si="6"/>
        <v/>
      </c>
      <c r="S18" s="35" t="str">
        <f t="shared" si="6"/>
        <v/>
      </c>
      <c r="T18" s="35" t="str">
        <f t="shared" si="6"/>
        <v/>
      </c>
      <c r="U18" s="35" t="str">
        <f t="shared" si="6"/>
        <v/>
      </c>
      <c r="V18" s="35" t="str">
        <f t="shared" si="6"/>
        <v/>
      </c>
      <c r="W18" s="35" t="str">
        <f t="shared" si="9"/>
        <v/>
      </c>
      <c r="X18" s="32" t="str">
        <f t="shared" si="10"/>
        <v/>
      </c>
      <c r="Y18" s="32" t="str">
        <f t="shared" si="11"/>
        <v/>
      </c>
      <c r="Z18" s="32" t="str">
        <f t="shared" si="12"/>
        <v/>
      </c>
      <c r="AA18" s="32" t="str">
        <f t="shared" si="13"/>
        <v/>
      </c>
      <c r="AB18" s="33" t="str">
        <f t="shared" si="14"/>
        <v/>
      </c>
    </row>
    <row r="19" spans="2:28" x14ac:dyDescent="0.2">
      <c r="B19" s="34" t="str">
        <f>Recta!B20</f>
        <v/>
      </c>
      <c r="C19" s="35" t="str">
        <f>IF(ISNUMBER(Recta!C20),Recta!C20,"")</f>
        <v/>
      </c>
      <c r="D19" s="35" t="str">
        <f>IF(ISNUMBER(Recta!D20),Recta!D20,"")</f>
        <v/>
      </c>
      <c r="E19" s="32" t="str">
        <f>IF(ISNUMBER(C19),ROUND(C19*Recta!$F$39 + Recta!$F$40,$E$29),"")</f>
        <v/>
      </c>
      <c r="F19" s="32" t="str">
        <f>IF(ISNUMBER(C19),ROUND((C19^2)*Parábola!$G$41+ C19*Parábola!$G$42+Parábola!$G$43,$E$29),"")</f>
        <v/>
      </c>
      <c r="G19" s="32" t="str">
        <f>IF(ISNUMBER(C19),ROUND(C19^(Potencial!$H$41)*Potencial!$H$42,$E$29),"")</f>
        <v/>
      </c>
      <c r="H19" s="32" t="str">
        <f>IF(ISNUMBER(C19),ROUND((EXP(C19*Exponencial!$H$41))*(Exponencial!$H$42),$E$29),"")</f>
        <v/>
      </c>
      <c r="I19" s="32" t="str">
        <f>IF(ISNUMBER(C19),ROUND((Hipérbola!$H$41*C19)/(Hipérbola!$H$42+C19),$E$29),"")</f>
        <v/>
      </c>
      <c r="J19" s="32" t="str">
        <f>IF(ISNUMBER(C19),ROUND('Hipérbola (2)'!$H$41/('Hipérbola (2)'!$H$42+C19),$E$29),"")</f>
        <v/>
      </c>
      <c r="K19" s="35" t="str">
        <f t="shared" si="0"/>
        <v/>
      </c>
      <c r="L19" s="35" t="str">
        <f t="shared" si="1"/>
        <v/>
      </c>
      <c r="M19" s="35" t="str">
        <f t="shared" si="2"/>
        <v/>
      </c>
      <c r="N19" s="35" t="str">
        <f t="shared" si="3"/>
        <v/>
      </c>
      <c r="O19" s="35" t="str">
        <f t="shared" si="4"/>
        <v/>
      </c>
      <c r="P19" s="35" t="str">
        <f t="shared" si="5"/>
        <v/>
      </c>
      <c r="Q19" s="35" t="str">
        <f t="shared" si="8"/>
        <v/>
      </c>
      <c r="R19" s="35" t="str">
        <f t="shared" si="6"/>
        <v/>
      </c>
      <c r="S19" s="35" t="str">
        <f t="shared" si="6"/>
        <v/>
      </c>
      <c r="T19" s="35" t="str">
        <f t="shared" si="6"/>
        <v/>
      </c>
      <c r="U19" s="35" t="str">
        <f t="shared" si="6"/>
        <v/>
      </c>
      <c r="V19" s="35" t="str">
        <f t="shared" si="6"/>
        <v/>
      </c>
      <c r="W19" s="35" t="str">
        <f t="shared" si="9"/>
        <v/>
      </c>
      <c r="X19" s="32" t="str">
        <f t="shared" si="10"/>
        <v/>
      </c>
      <c r="Y19" s="32" t="str">
        <f t="shared" si="11"/>
        <v/>
      </c>
      <c r="Z19" s="32" t="str">
        <f t="shared" si="12"/>
        <v/>
      </c>
      <c r="AA19" s="32" t="str">
        <f t="shared" si="13"/>
        <v/>
      </c>
      <c r="AB19" s="33" t="str">
        <f t="shared" si="14"/>
        <v/>
      </c>
    </row>
    <row r="20" spans="2:28" x14ac:dyDescent="0.2">
      <c r="B20" s="34" t="str">
        <f>Recta!B21</f>
        <v/>
      </c>
      <c r="C20" s="35" t="str">
        <f>IF(ISNUMBER(Recta!C21),Recta!C21,"")</f>
        <v/>
      </c>
      <c r="D20" s="35" t="str">
        <f>IF(ISNUMBER(Recta!D21),Recta!D21,"")</f>
        <v/>
      </c>
      <c r="E20" s="32" t="str">
        <f>IF(ISNUMBER(C20),ROUND(C20*Recta!$F$39 + Recta!$F$40,$E$29),"")</f>
        <v/>
      </c>
      <c r="F20" s="32" t="str">
        <f>IF(ISNUMBER(C20),ROUND((C20^2)*Parábola!$G$41+ C20*Parábola!$G$42+Parábola!$G$43,$E$29),"")</f>
        <v/>
      </c>
      <c r="G20" s="32" t="str">
        <f>IF(ISNUMBER(C20),ROUND(C20^(Potencial!$H$41)*Potencial!$H$42,$E$29),"")</f>
        <v/>
      </c>
      <c r="H20" s="32" t="str">
        <f>IF(ISNUMBER(C20),ROUND((EXP(C20*Exponencial!$H$41))*(Exponencial!$H$42),$E$29),"")</f>
        <v/>
      </c>
      <c r="I20" s="32" t="str">
        <f>IF(ISNUMBER(C20),ROUND((Hipérbola!$H$41*C20)/(Hipérbola!$H$42+C20),$E$29),"")</f>
        <v/>
      </c>
      <c r="J20" s="32" t="str">
        <f>IF(ISNUMBER(C20),ROUND('Hipérbola (2)'!$H$41/('Hipérbola (2)'!$H$42+C20),$E$29),"")</f>
        <v/>
      </c>
      <c r="K20" s="35" t="str">
        <f t="shared" si="0"/>
        <v/>
      </c>
      <c r="L20" s="35" t="str">
        <f t="shared" si="1"/>
        <v/>
      </c>
      <c r="M20" s="35" t="str">
        <f t="shared" si="2"/>
        <v/>
      </c>
      <c r="N20" s="35" t="str">
        <f t="shared" si="3"/>
        <v/>
      </c>
      <c r="O20" s="35" t="str">
        <f t="shared" si="4"/>
        <v/>
      </c>
      <c r="P20" s="35" t="str">
        <f t="shared" si="5"/>
        <v/>
      </c>
      <c r="Q20" s="35" t="str">
        <f t="shared" si="8"/>
        <v/>
      </c>
      <c r="R20" s="35" t="str">
        <f t="shared" si="6"/>
        <v/>
      </c>
      <c r="S20" s="35" t="str">
        <f t="shared" si="6"/>
        <v/>
      </c>
      <c r="T20" s="35" t="str">
        <f t="shared" si="6"/>
        <v/>
      </c>
      <c r="U20" s="35" t="str">
        <f t="shared" si="6"/>
        <v/>
      </c>
      <c r="V20" s="35" t="str">
        <f t="shared" si="6"/>
        <v/>
      </c>
      <c r="W20" s="35" t="str">
        <f t="shared" si="9"/>
        <v/>
      </c>
      <c r="X20" s="32" t="str">
        <f t="shared" si="10"/>
        <v/>
      </c>
      <c r="Y20" s="32" t="str">
        <f t="shared" si="11"/>
        <v/>
      </c>
      <c r="Z20" s="32" t="str">
        <f t="shared" si="12"/>
        <v/>
      </c>
      <c r="AA20" s="32" t="str">
        <f t="shared" si="13"/>
        <v/>
      </c>
      <c r="AB20" s="33" t="str">
        <f t="shared" si="14"/>
        <v/>
      </c>
    </row>
    <row r="21" spans="2:28" x14ac:dyDescent="0.2">
      <c r="B21" s="34" t="str">
        <f>Recta!B22</f>
        <v/>
      </c>
      <c r="C21" s="35" t="str">
        <f>IF(ISNUMBER(Recta!C22),Recta!C22,"")</f>
        <v/>
      </c>
      <c r="D21" s="35" t="str">
        <f>IF(ISNUMBER(Recta!D22),Recta!D22,"")</f>
        <v/>
      </c>
      <c r="E21" s="32" t="str">
        <f>IF(ISNUMBER(C21),ROUND(C21*Recta!$F$39 + Recta!$F$40,$E$29),"")</f>
        <v/>
      </c>
      <c r="F21" s="32" t="str">
        <f>IF(ISNUMBER(C21),ROUND((C21^2)*Parábola!$G$41+ C21*Parábola!$G$42+Parábola!$G$43,$E$29),"")</f>
        <v/>
      </c>
      <c r="G21" s="32" t="str">
        <f>IF(ISNUMBER(C21),ROUND(C21^(Potencial!$H$41)*Potencial!$H$42,$E$29),"")</f>
        <v/>
      </c>
      <c r="H21" s="32" t="str">
        <f>IF(ISNUMBER(C21),ROUND((EXP(C21*Exponencial!$H$41))*(Exponencial!$H$42),$E$29),"")</f>
        <v/>
      </c>
      <c r="I21" s="32" t="str">
        <f>IF(ISNUMBER(C21),ROUND((Hipérbola!$H$41*C21)/(Hipérbola!$H$42+C21),$E$29),"")</f>
        <v/>
      </c>
      <c r="J21" s="32" t="str">
        <f>IF(ISNUMBER(C21),ROUND('Hipérbola (2)'!$H$41/('Hipérbola (2)'!$H$42+C21),$E$29),"")</f>
        <v/>
      </c>
      <c r="K21" s="35" t="str">
        <f t="shared" si="0"/>
        <v/>
      </c>
      <c r="L21" s="35" t="str">
        <f t="shared" si="1"/>
        <v/>
      </c>
      <c r="M21" s="35" t="str">
        <f t="shared" si="2"/>
        <v/>
      </c>
      <c r="N21" s="35" t="str">
        <f t="shared" si="3"/>
        <v/>
      </c>
      <c r="O21" s="35" t="str">
        <f t="shared" si="4"/>
        <v/>
      </c>
      <c r="P21" s="35" t="str">
        <f t="shared" si="5"/>
        <v/>
      </c>
      <c r="Q21" s="35" t="str">
        <f t="shared" si="8"/>
        <v/>
      </c>
      <c r="R21" s="35" t="str">
        <f t="shared" si="6"/>
        <v/>
      </c>
      <c r="S21" s="35" t="str">
        <f t="shared" si="6"/>
        <v/>
      </c>
      <c r="T21" s="35" t="str">
        <f t="shared" si="6"/>
        <v/>
      </c>
      <c r="U21" s="35" t="str">
        <f t="shared" si="6"/>
        <v/>
      </c>
      <c r="V21" s="35" t="str">
        <f t="shared" si="6"/>
        <v/>
      </c>
      <c r="W21" s="35" t="str">
        <f t="shared" si="9"/>
        <v/>
      </c>
      <c r="X21" s="32" t="str">
        <f t="shared" si="10"/>
        <v/>
      </c>
      <c r="Y21" s="32" t="str">
        <f t="shared" si="11"/>
        <v/>
      </c>
      <c r="Z21" s="32" t="str">
        <f t="shared" si="12"/>
        <v/>
      </c>
      <c r="AA21" s="32" t="str">
        <f t="shared" si="13"/>
        <v/>
      </c>
      <c r="AB21" s="33" t="str">
        <f t="shared" si="14"/>
        <v/>
      </c>
    </row>
    <row r="22" spans="2:28" x14ac:dyDescent="0.2">
      <c r="B22" s="34" t="str">
        <f>Recta!B23</f>
        <v/>
      </c>
      <c r="C22" s="35" t="str">
        <f>IF(ISNUMBER(Recta!C23),Recta!C23,"")</f>
        <v/>
      </c>
      <c r="D22" s="35" t="str">
        <f>IF(ISNUMBER(Recta!D23),Recta!D23,"")</f>
        <v/>
      </c>
      <c r="E22" s="32" t="str">
        <f>IF(ISNUMBER(C22),ROUND(C22*Recta!$F$39 + Recta!$F$40,$E$29),"")</f>
        <v/>
      </c>
      <c r="F22" s="32" t="str">
        <f>IF(ISNUMBER(C22),ROUND((C22^2)*Parábola!$G$41+ C22*Parábola!$G$42+Parábola!$G$43,$E$29),"")</f>
        <v/>
      </c>
      <c r="G22" s="32" t="str">
        <f>IF(ISNUMBER(C22),ROUND(C22^(Potencial!$H$41)*Potencial!$H$42,$E$29),"")</f>
        <v/>
      </c>
      <c r="H22" s="32" t="str">
        <f>IF(ISNUMBER(C22),ROUND((EXP(C22*Exponencial!$H$41))*(Exponencial!$H$42),$E$29),"")</f>
        <v/>
      </c>
      <c r="I22" s="32" t="str">
        <f>IF(ISNUMBER(C22),ROUND((Hipérbola!$H$41*C22)/(Hipérbola!$H$42+C22),$E$29),"")</f>
        <v/>
      </c>
      <c r="J22" s="32" t="str">
        <f>IF(ISNUMBER(C22),ROUND('Hipérbola (2)'!$H$41/('Hipérbola (2)'!$H$42+C22),$E$29),"")</f>
        <v/>
      </c>
      <c r="K22" s="35" t="str">
        <f t="shared" si="0"/>
        <v/>
      </c>
      <c r="L22" s="35" t="str">
        <f t="shared" si="1"/>
        <v/>
      </c>
      <c r="M22" s="35" t="str">
        <f t="shared" si="2"/>
        <v/>
      </c>
      <c r="N22" s="35" t="str">
        <f t="shared" si="3"/>
        <v/>
      </c>
      <c r="O22" s="35" t="str">
        <f t="shared" si="4"/>
        <v/>
      </c>
      <c r="P22" s="35" t="str">
        <f t="shared" si="5"/>
        <v/>
      </c>
      <c r="Q22" s="35" t="str">
        <f t="shared" si="8"/>
        <v/>
      </c>
      <c r="R22" s="35" t="str">
        <f t="shared" ref="R22:V26" si="15">IF(ISNUMBER($D22),ABS($D22-F22),"")</f>
        <v/>
      </c>
      <c r="S22" s="35" t="str">
        <f t="shared" si="15"/>
        <v/>
      </c>
      <c r="T22" s="35" t="str">
        <f t="shared" si="15"/>
        <v/>
      </c>
      <c r="U22" s="35" t="str">
        <f t="shared" si="15"/>
        <v/>
      </c>
      <c r="V22" s="35" t="str">
        <f t="shared" si="15"/>
        <v/>
      </c>
      <c r="W22" s="35" t="str">
        <f t="shared" si="9"/>
        <v/>
      </c>
      <c r="X22" s="32" t="str">
        <f t="shared" si="10"/>
        <v/>
      </c>
      <c r="Y22" s="32" t="str">
        <f t="shared" si="11"/>
        <v/>
      </c>
      <c r="Z22" s="32" t="str">
        <f t="shared" si="12"/>
        <v/>
      </c>
      <c r="AA22" s="32" t="str">
        <f t="shared" si="13"/>
        <v/>
      </c>
      <c r="AB22" s="33" t="str">
        <f t="shared" si="14"/>
        <v/>
      </c>
    </row>
    <row r="23" spans="2:28" x14ac:dyDescent="0.2">
      <c r="B23" s="34" t="str">
        <f>Recta!B24</f>
        <v/>
      </c>
      <c r="C23" s="35" t="str">
        <f>IF(ISNUMBER(Recta!C24),Recta!C24,"")</f>
        <v/>
      </c>
      <c r="D23" s="35" t="str">
        <f>IF(ISNUMBER(Recta!D24),Recta!D24,"")</f>
        <v/>
      </c>
      <c r="E23" s="32" t="str">
        <f>IF(ISNUMBER(C23),ROUND(C23*Recta!$F$39 + Recta!$F$40,$E$29),"")</f>
        <v/>
      </c>
      <c r="F23" s="32" t="str">
        <f>IF(ISNUMBER(C23),ROUND((C23^2)*Parábola!$G$41+ C23*Parábola!$G$42+Parábola!$G$43,$E$29),"")</f>
        <v/>
      </c>
      <c r="G23" s="32" t="str">
        <f>IF(ISNUMBER(C23),ROUND(C23^(Potencial!$H$41)*Potencial!$H$42,$E$29),"")</f>
        <v/>
      </c>
      <c r="H23" s="32" t="str">
        <f>IF(ISNUMBER(C23),ROUND((EXP(C23*Exponencial!$H$41))*(Exponencial!$H$42),$E$29),"")</f>
        <v/>
      </c>
      <c r="I23" s="32" t="str">
        <f>IF(ISNUMBER(C23),ROUND((Hipérbola!$H$41*C23)/(Hipérbola!$H$42+C23),$E$29),"")</f>
        <v/>
      </c>
      <c r="J23" s="32" t="str">
        <f>IF(ISNUMBER(C23),ROUND('Hipérbola (2)'!$H$41/('Hipérbola (2)'!$H$42+C23),$E$29),"")</f>
        <v/>
      </c>
      <c r="K23" s="35" t="str">
        <f t="shared" si="0"/>
        <v/>
      </c>
      <c r="L23" s="35" t="str">
        <f t="shared" si="1"/>
        <v/>
      </c>
      <c r="M23" s="35" t="str">
        <f t="shared" si="2"/>
        <v/>
      </c>
      <c r="N23" s="35" t="str">
        <f t="shared" si="3"/>
        <v/>
      </c>
      <c r="O23" s="35" t="str">
        <f t="shared" si="4"/>
        <v/>
      </c>
      <c r="P23" s="35" t="str">
        <f t="shared" si="5"/>
        <v/>
      </c>
      <c r="Q23" s="35" t="str">
        <f t="shared" si="8"/>
        <v/>
      </c>
      <c r="R23" s="35" t="str">
        <f t="shared" si="15"/>
        <v/>
      </c>
      <c r="S23" s="35" t="str">
        <f t="shared" si="15"/>
        <v/>
      </c>
      <c r="T23" s="35" t="str">
        <f t="shared" si="15"/>
        <v/>
      </c>
      <c r="U23" s="35" t="str">
        <f t="shared" si="15"/>
        <v/>
      </c>
      <c r="V23" s="35" t="str">
        <f t="shared" si="15"/>
        <v/>
      </c>
      <c r="W23" s="35" t="str">
        <f t="shared" si="9"/>
        <v/>
      </c>
      <c r="X23" s="32" t="str">
        <f t="shared" si="10"/>
        <v/>
      </c>
      <c r="Y23" s="32" t="str">
        <f t="shared" si="11"/>
        <v/>
      </c>
      <c r="Z23" s="32" t="str">
        <f t="shared" si="12"/>
        <v/>
      </c>
      <c r="AA23" s="32" t="str">
        <f t="shared" si="13"/>
        <v/>
      </c>
      <c r="AB23" s="33" t="str">
        <f t="shared" si="14"/>
        <v/>
      </c>
    </row>
    <row r="24" spans="2:28" x14ac:dyDescent="0.2">
      <c r="B24" s="34" t="str">
        <f>Recta!B25</f>
        <v/>
      </c>
      <c r="C24" s="35" t="str">
        <f>IF(ISNUMBER(Recta!C25),Recta!C25,"")</f>
        <v/>
      </c>
      <c r="D24" s="35" t="str">
        <f>IF(ISNUMBER(Recta!D25),Recta!D25,"")</f>
        <v/>
      </c>
      <c r="E24" s="32" t="str">
        <f>IF(ISNUMBER(C24),ROUND(C24*Recta!$F$39 + Recta!$F$40,$E$29),"")</f>
        <v/>
      </c>
      <c r="F24" s="32" t="str">
        <f>IF(ISNUMBER(C24),ROUND((C24^2)*Parábola!$G$41+ C24*Parábola!$G$42+Parábola!$G$43,$E$29),"")</f>
        <v/>
      </c>
      <c r="G24" s="32" t="str">
        <f>IF(ISNUMBER(C24),ROUND(C24^(Potencial!$H$41)*Potencial!$H$42,$E$29),"")</f>
        <v/>
      </c>
      <c r="H24" s="32" t="str">
        <f>IF(ISNUMBER(C24),ROUND((EXP(C24*Exponencial!$H$41))*(Exponencial!$H$42),$E$29),"")</f>
        <v/>
      </c>
      <c r="I24" s="32" t="str">
        <f>IF(ISNUMBER(C24),ROUND((Hipérbola!$H$41*C24)/(Hipérbola!$H$42+C24),$E$29),"")</f>
        <v/>
      </c>
      <c r="J24" s="32" t="str">
        <f>IF(ISNUMBER(C24),ROUND('Hipérbola (2)'!$H$41/('Hipérbola (2)'!$H$42+C24),$E$29),"")</f>
        <v/>
      </c>
      <c r="K24" s="35" t="str">
        <f t="shared" si="0"/>
        <v/>
      </c>
      <c r="L24" s="35" t="str">
        <f t="shared" si="1"/>
        <v/>
      </c>
      <c r="M24" s="35" t="str">
        <f t="shared" si="2"/>
        <v/>
      </c>
      <c r="N24" s="35" t="str">
        <f t="shared" si="3"/>
        <v/>
      </c>
      <c r="O24" s="35" t="str">
        <f t="shared" si="4"/>
        <v/>
      </c>
      <c r="P24" s="35" t="str">
        <f t="shared" si="5"/>
        <v/>
      </c>
      <c r="Q24" s="35" t="str">
        <f t="shared" si="8"/>
        <v/>
      </c>
      <c r="R24" s="35" t="str">
        <f t="shared" si="15"/>
        <v/>
      </c>
      <c r="S24" s="35" t="str">
        <f t="shared" si="15"/>
        <v/>
      </c>
      <c r="T24" s="35" t="str">
        <f t="shared" si="15"/>
        <v/>
      </c>
      <c r="U24" s="35" t="str">
        <f t="shared" si="15"/>
        <v/>
      </c>
      <c r="V24" s="35" t="str">
        <f t="shared" si="15"/>
        <v/>
      </c>
      <c r="W24" s="35" t="str">
        <f t="shared" si="9"/>
        <v/>
      </c>
      <c r="X24" s="32" t="str">
        <f t="shared" si="10"/>
        <v/>
      </c>
      <c r="Y24" s="32" t="str">
        <f t="shared" si="11"/>
        <v/>
      </c>
      <c r="Z24" s="32" t="str">
        <f t="shared" si="12"/>
        <v/>
      </c>
      <c r="AA24" s="32" t="str">
        <f t="shared" si="13"/>
        <v/>
      </c>
      <c r="AB24" s="33" t="str">
        <f t="shared" si="14"/>
        <v/>
      </c>
    </row>
    <row r="25" spans="2:28" x14ac:dyDescent="0.2">
      <c r="B25" s="34" t="str">
        <f>Recta!B26</f>
        <v/>
      </c>
      <c r="C25" s="35" t="str">
        <f>IF(ISNUMBER(Recta!C26),Recta!C26,"")</f>
        <v/>
      </c>
      <c r="D25" s="35" t="str">
        <f>IF(ISNUMBER(Recta!D26),Recta!D26,"")</f>
        <v/>
      </c>
      <c r="E25" s="32" t="str">
        <f>IF(ISNUMBER(C25),ROUND(C25*Recta!$F$39 + Recta!$F$40,$E$29),"")</f>
        <v/>
      </c>
      <c r="F25" s="32" t="str">
        <f>IF(ISNUMBER(C25),ROUND((C25^2)*Parábola!$G$41+ C25*Parábola!$G$42+Parábola!$G$43,$E$29),"")</f>
        <v/>
      </c>
      <c r="G25" s="32" t="str">
        <f>IF(ISNUMBER(C25),ROUND(C25^(Potencial!$H$41)*Potencial!$H$42,$E$29),"")</f>
        <v/>
      </c>
      <c r="H25" s="32" t="str">
        <f>IF(ISNUMBER(C25),ROUND((EXP(C25*Exponencial!$H$41))*(Exponencial!$H$42),$E$29),"")</f>
        <v/>
      </c>
      <c r="I25" s="32" t="str">
        <f>IF(ISNUMBER(C25),ROUND((Hipérbola!$H$41*C25)/(Hipérbola!$H$42+C25),$E$29),"")</f>
        <v/>
      </c>
      <c r="J25" s="32" t="str">
        <f>IF(ISNUMBER(C25),ROUND('Hipérbola (2)'!$H$41/('Hipérbola (2)'!$H$42+C25),$E$29),"")</f>
        <v/>
      </c>
      <c r="K25" s="35" t="str">
        <f t="shared" si="0"/>
        <v/>
      </c>
      <c r="L25" s="35" t="str">
        <f t="shared" si="1"/>
        <v/>
      </c>
      <c r="M25" s="35" t="str">
        <f t="shared" si="2"/>
        <v/>
      </c>
      <c r="N25" s="35" t="str">
        <f t="shared" si="3"/>
        <v/>
      </c>
      <c r="O25" s="35" t="str">
        <f t="shared" si="4"/>
        <v/>
      </c>
      <c r="P25" s="35" t="str">
        <f t="shared" si="5"/>
        <v/>
      </c>
      <c r="Q25" s="35" t="str">
        <f t="shared" si="8"/>
        <v/>
      </c>
      <c r="R25" s="35" t="str">
        <f t="shared" si="15"/>
        <v/>
      </c>
      <c r="S25" s="35" t="str">
        <f t="shared" si="15"/>
        <v/>
      </c>
      <c r="T25" s="35" t="str">
        <f t="shared" si="15"/>
        <v/>
      </c>
      <c r="U25" s="35" t="str">
        <f t="shared" si="15"/>
        <v/>
      </c>
      <c r="V25" s="35" t="str">
        <f t="shared" si="15"/>
        <v/>
      </c>
      <c r="W25" s="35" t="str">
        <f t="shared" si="9"/>
        <v/>
      </c>
      <c r="X25" s="32" t="str">
        <f t="shared" si="10"/>
        <v/>
      </c>
      <c r="Y25" s="32" t="str">
        <f t="shared" si="11"/>
        <v/>
      </c>
      <c r="Z25" s="32" t="str">
        <f t="shared" si="12"/>
        <v/>
      </c>
      <c r="AA25" s="32" t="str">
        <f t="shared" si="13"/>
        <v/>
      </c>
      <c r="AB25" s="33" t="str">
        <f t="shared" si="14"/>
        <v/>
      </c>
    </row>
    <row r="26" spans="2:28" ht="13.5" thickBot="1" x14ac:dyDescent="0.25">
      <c r="B26" s="37" t="str">
        <f>Recta!B27</f>
        <v/>
      </c>
      <c r="C26" s="38" t="str">
        <f>IF(ISNUMBER(Recta!C27),Recta!C27,"")</f>
        <v/>
      </c>
      <c r="D26" s="38" t="str">
        <f>IF(ISNUMBER(Recta!D27),Recta!D27,"")</f>
        <v/>
      </c>
      <c r="E26" s="32" t="str">
        <f>IF(ISNUMBER(C26),ROUND(C26*Recta!$F$39 + Recta!$F$40,$E$29),"")</f>
        <v/>
      </c>
      <c r="F26" s="32" t="str">
        <f>IF(ISNUMBER(C26),ROUND((C26^2)*Parábola!$G$41+ C26*Parábola!$G$42+Parábola!$G$43,$E$29),"")</f>
        <v/>
      </c>
      <c r="G26" s="32" t="str">
        <f>IF(ISNUMBER(C26),ROUND(C26^(Potencial!$H$41)*Potencial!$H$42,$E$29),"")</f>
        <v/>
      </c>
      <c r="H26" s="32" t="str">
        <f>IF(ISNUMBER(C26),ROUND((EXP(C26*Exponencial!$H$41))*(Exponencial!$H$42),$E$29),"")</f>
        <v/>
      </c>
      <c r="I26" s="32" t="str">
        <f>IF(ISNUMBER(C26),ROUND((Hipérbola!$H$41*C26)/(Hipérbola!$H$42+C26),$E$29),"")</f>
        <v/>
      </c>
      <c r="J26" s="32" t="str">
        <f>IF(ISNUMBER(C26),ROUND('Hipérbola (2)'!$H$41/('Hipérbola (2)'!$H$42+C26),$E$29),"")</f>
        <v/>
      </c>
      <c r="K26" s="38" t="str">
        <f t="shared" si="0"/>
        <v/>
      </c>
      <c r="L26" s="38" t="str">
        <f t="shared" si="1"/>
        <v/>
      </c>
      <c r="M26" s="38" t="str">
        <f t="shared" si="2"/>
        <v/>
      </c>
      <c r="N26" s="38" t="str">
        <f t="shared" si="3"/>
        <v/>
      </c>
      <c r="O26" s="38" t="str">
        <f t="shared" si="4"/>
        <v/>
      </c>
      <c r="P26" s="38" t="str">
        <f t="shared" si="5"/>
        <v/>
      </c>
      <c r="Q26" s="38" t="str">
        <f t="shared" si="8"/>
        <v/>
      </c>
      <c r="R26" s="38" t="str">
        <f t="shared" si="15"/>
        <v/>
      </c>
      <c r="S26" s="38" t="str">
        <f t="shared" si="15"/>
        <v/>
      </c>
      <c r="T26" s="38" t="str">
        <f t="shared" si="15"/>
        <v/>
      </c>
      <c r="U26" s="38" t="str">
        <f t="shared" si="15"/>
        <v/>
      </c>
      <c r="V26" s="38" t="str">
        <f t="shared" si="15"/>
        <v/>
      </c>
      <c r="W26" s="38" t="str">
        <f t="shared" si="9"/>
        <v/>
      </c>
      <c r="X26" s="32" t="str">
        <f t="shared" si="10"/>
        <v/>
      </c>
      <c r="Y26" s="32" t="str">
        <f t="shared" si="11"/>
        <v/>
      </c>
      <c r="Z26" s="32" t="str">
        <f t="shared" si="12"/>
        <v/>
      </c>
      <c r="AA26" s="32" t="str">
        <f t="shared" si="13"/>
        <v/>
      </c>
      <c r="AB26" s="33" t="str">
        <f t="shared" si="14"/>
        <v/>
      </c>
    </row>
    <row r="27" spans="2:28" ht="13.5" thickBot="1" x14ac:dyDescent="0.25">
      <c r="B27" s="40" t="s">
        <v>31</v>
      </c>
      <c r="C27" s="40" t="s">
        <v>31</v>
      </c>
      <c r="D27" s="40" t="s">
        <v>31</v>
      </c>
      <c r="E27" s="40" t="s">
        <v>31</v>
      </c>
      <c r="F27" s="40" t="s">
        <v>31</v>
      </c>
      <c r="G27" s="40" t="s">
        <v>31</v>
      </c>
      <c r="H27" s="40" t="s">
        <v>31</v>
      </c>
      <c r="I27" s="40" t="s">
        <v>31</v>
      </c>
      <c r="J27" s="40" t="s">
        <v>31</v>
      </c>
      <c r="K27" s="8">
        <f>ROUND(SUM(K6:K26),$E$29)</f>
        <v>0</v>
      </c>
      <c r="L27" s="8">
        <f t="shared" ref="L27:AB27" si="16">ROUND(SUM(L6:L26),$E$29)</f>
        <v>0</v>
      </c>
      <c r="M27" s="8">
        <f t="shared" si="16"/>
        <v>-13.22</v>
      </c>
      <c r="N27" s="8">
        <f t="shared" si="16"/>
        <v>-0.14000000000000001</v>
      </c>
      <c r="O27" s="8">
        <f t="shared" si="16"/>
        <v>-68.5</v>
      </c>
      <c r="P27" s="8">
        <f t="shared" si="16"/>
        <v>-13.22</v>
      </c>
      <c r="Q27" s="8">
        <f t="shared" si="16"/>
        <v>4</v>
      </c>
      <c r="R27" s="8">
        <f t="shared" si="16"/>
        <v>0</v>
      </c>
      <c r="S27" s="8">
        <f t="shared" si="16"/>
        <v>26.38</v>
      </c>
      <c r="T27" s="8">
        <f t="shared" si="16"/>
        <v>0.74</v>
      </c>
      <c r="U27" s="8">
        <f t="shared" si="16"/>
        <v>68.5</v>
      </c>
      <c r="V27" s="8">
        <f t="shared" si="16"/>
        <v>25.38</v>
      </c>
      <c r="W27" s="8">
        <f t="shared" si="16"/>
        <v>4</v>
      </c>
      <c r="X27" s="8">
        <f t="shared" si="16"/>
        <v>0</v>
      </c>
      <c r="Y27" s="8">
        <f t="shared" si="16"/>
        <v>221.25</v>
      </c>
      <c r="Z27" s="8">
        <f t="shared" si="16"/>
        <v>0.19</v>
      </c>
      <c r="AA27" s="8">
        <f t="shared" si="16"/>
        <v>1223.8399999999999</v>
      </c>
      <c r="AB27" s="8">
        <f t="shared" si="16"/>
        <v>250.68</v>
      </c>
    </row>
    <row r="29" spans="2:28" x14ac:dyDescent="0.2">
      <c r="D29" s="29" t="s">
        <v>64</v>
      </c>
      <c r="E29" s="10">
        <v>2</v>
      </c>
    </row>
  </sheetData>
  <mergeCells count="6">
    <mergeCell ref="B2:AB2"/>
    <mergeCell ref="B4:D4"/>
    <mergeCell ref="K4:P4"/>
    <mergeCell ref="Q4:V4"/>
    <mergeCell ref="W4:AB4"/>
    <mergeCell ref="E4:J4"/>
  </mergeCells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Recta</vt:lpstr>
      <vt:lpstr>Parábola</vt:lpstr>
      <vt:lpstr>Potencial</vt:lpstr>
      <vt:lpstr>Exponencial</vt:lpstr>
      <vt:lpstr>Hipérbola</vt:lpstr>
      <vt:lpstr>Hipérbola (2)</vt:lpstr>
      <vt:lpstr>Comparación de Métodos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2009-07-03T05:18:43Z</dcterms:created>
  <dcterms:modified xsi:type="dcterms:W3CDTF">2014-07-25T18:25:09Z</dcterms:modified>
</cp:coreProperties>
</file>