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GoogleDrive-113626893456251289633/Mi unidad/UCA Sincronizado/UCA Proyecto de TESIS/Estadísticas/Github/Archivos originales usados/"/>
    </mc:Choice>
  </mc:AlternateContent>
  <xr:revisionPtr revIDLastSave="0" documentId="13_ncr:1_{A139DF4E-C6CA-5A43-8BC3-3A237145D0FC}" xr6:coauthVersionLast="47" xr6:coauthVersionMax="47" xr10:uidLastSave="{00000000-0000-0000-0000-000000000000}"/>
  <bookViews>
    <workbookView xWindow="0" yWindow="0" windowWidth="27320" windowHeight="15360" activeTab="3" xr2:uid="{00000000-000D-0000-FFFF-FFFF00000000}"/>
  </bookViews>
  <sheets>
    <sheet name="X M 2002 a 2tr2022" sheetId="1" r:id="rId1"/>
    <sheet name="X M 1980 a 1tr2022" sheetId="2" r:id="rId2"/>
    <sheet name="E 1980 a 2tr2022" sheetId="3" r:id="rId3"/>
    <sheet name="PBI Corriente en dólar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4" l="1"/>
  <c r="C42" i="4"/>
  <c r="C41" i="4"/>
  <c r="E41" i="4" s="1"/>
  <c r="C40" i="4"/>
  <c r="E40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2" i="4" s="1"/>
  <c r="C21" i="4"/>
  <c r="E21" i="4" s="1"/>
  <c r="C20" i="4"/>
  <c r="E20" i="4" s="1"/>
  <c r="C19" i="4"/>
  <c r="C18" i="4"/>
  <c r="E18" i="4" s="1"/>
  <c r="C17" i="4"/>
  <c r="E17" i="4" s="1"/>
  <c r="C16" i="4"/>
  <c r="C15" i="4"/>
  <c r="C14" i="4"/>
  <c r="C13" i="4"/>
  <c r="C12" i="4"/>
  <c r="E12" i="4" s="1"/>
  <c r="C11" i="4"/>
  <c r="C10" i="4"/>
  <c r="C9" i="4"/>
  <c r="C8" i="4"/>
  <c r="C7" i="4"/>
  <c r="E7" i="4" s="1"/>
  <c r="C6" i="4"/>
  <c r="C5" i="4"/>
  <c r="E5" i="4" s="1"/>
  <c r="C4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19" i="4"/>
  <c r="E16" i="4"/>
  <c r="E15" i="4"/>
  <c r="E14" i="4"/>
  <c r="E13" i="4"/>
  <c r="E11" i="4"/>
  <c r="E10" i="4"/>
  <c r="E9" i="4"/>
  <c r="E8" i="4"/>
  <c r="E6" i="4"/>
  <c r="E4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Q219" i="1"/>
  <c r="P219" i="1"/>
  <c r="O219" i="1"/>
  <c r="L249" i="1"/>
  <c r="L246" i="1"/>
  <c r="L243" i="1"/>
  <c r="L240" i="1"/>
  <c r="L237" i="1"/>
  <c r="L234" i="1"/>
  <c r="L231" i="1"/>
  <c r="L228" i="1"/>
  <c r="L225" i="1"/>
  <c r="L222" i="1"/>
  <c r="L219" i="1"/>
  <c r="L216" i="1"/>
  <c r="L213" i="1"/>
  <c r="L210" i="1"/>
  <c r="L207" i="1"/>
  <c r="L204" i="1"/>
  <c r="L201" i="1"/>
  <c r="L198" i="1"/>
  <c r="L195" i="1"/>
  <c r="L192" i="1"/>
  <c r="L189" i="1"/>
  <c r="L186" i="1"/>
  <c r="L183" i="1"/>
  <c r="L180" i="1"/>
  <c r="L177" i="1"/>
  <c r="L174" i="1"/>
  <c r="L171" i="1"/>
  <c r="L168" i="1"/>
  <c r="L165" i="1"/>
  <c r="L162" i="1"/>
  <c r="L159" i="1"/>
  <c r="L156" i="1"/>
  <c r="L153" i="1"/>
  <c r="L150" i="1"/>
  <c r="L147" i="1"/>
  <c r="L144" i="1"/>
  <c r="L141" i="1"/>
  <c r="L138" i="1"/>
  <c r="L135" i="1"/>
  <c r="L132" i="1"/>
  <c r="L129" i="1"/>
  <c r="L126" i="1"/>
  <c r="L123" i="1"/>
  <c r="L120" i="1"/>
  <c r="L117" i="1"/>
  <c r="L114" i="1"/>
  <c r="L111" i="1"/>
  <c r="L108" i="1"/>
  <c r="L105" i="1"/>
  <c r="L102" i="1"/>
  <c r="L99" i="1"/>
  <c r="L96" i="1"/>
  <c r="L93" i="1"/>
  <c r="L90" i="1"/>
  <c r="L87" i="1"/>
  <c r="L84" i="1"/>
  <c r="L81" i="1"/>
  <c r="L78" i="1"/>
  <c r="L75" i="1"/>
  <c r="L72" i="1"/>
  <c r="L69" i="1"/>
  <c r="L66" i="1"/>
  <c r="L63" i="1"/>
  <c r="L60" i="1"/>
  <c r="L57" i="1"/>
  <c r="L54" i="1"/>
  <c r="L51" i="1"/>
  <c r="L48" i="1"/>
  <c r="L45" i="1"/>
  <c r="L42" i="1"/>
  <c r="L39" i="1"/>
  <c r="L36" i="1"/>
  <c r="L33" i="1"/>
  <c r="L30" i="1"/>
  <c r="L27" i="1"/>
  <c r="L24" i="1"/>
  <c r="L21" i="1"/>
  <c r="L18" i="1"/>
  <c r="L15" i="1"/>
  <c r="L12" i="1"/>
  <c r="L9" i="1"/>
  <c r="F249" i="1"/>
  <c r="F246" i="1"/>
  <c r="F243" i="1"/>
  <c r="F240" i="1"/>
  <c r="F237" i="1"/>
  <c r="F234" i="1"/>
  <c r="F231" i="1"/>
  <c r="F228" i="1"/>
  <c r="F225" i="1"/>
  <c r="F222" i="1"/>
  <c r="F219" i="1"/>
  <c r="F216" i="1"/>
  <c r="F213" i="1"/>
  <c r="F210" i="1"/>
  <c r="F207" i="1"/>
  <c r="F204" i="1"/>
  <c r="F201" i="1"/>
  <c r="F198" i="1"/>
  <c r="F195" i="1"/>
  <c r="F192" i="1"/>
  <c r="F189" i="1"/>
  <c r="F186" i="1"/>
  <c r="F183" i="1"/>
  <c r="F180" i="1"/>
  <c r="F177" i="1"/>
  <c r="F174" i="1"/>
  <c r="F171" i="1"/>
  <c r="F168" i="1"/>
  <c r="F165" i="1"/>
  <c r="F162" i="1"/>
  <c r="F159" i="1"/>
  <c r="F156" i="1"/>
  <c r="F153" i="1"/>
  <c r="F150" i="1"/>
  <c r="F147" i="1"/>
  <c r="F144" i="1"/>
  <c r="F141" i="1"/>
  <c r="F138" i="1"/>
  <c r="F135" i="1"/>
  <c r="F132" i="1"/>
  <c r="F129" i="1"/>
  <c r="F126" i="1"/>
  <c r="F123" i="1"/>
  <c r="F120" i="1"/>
  <c r="F117" i="1"/>
  <c r="F114" i="1"/>
  <c r="F111" i="1"/>
  <c r="F108" i="1"/>
  <c r="F105" i="1"/>
  <c r="F102" i="1"/>
  <c r="F99" i="1"/>
  <c r="F96" i="1"/>
  <c r="F93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F48" i="1"/>
  <c r="F45" i="1"/>
  <c r="F42" i="1"/>
  <c r="F39" i="1"/>
  <c r="F36" i="1"/>
  <c r="F33" i="1"/>
  <c r="F30" i="1"/>
  <c r="F27" i="1"/>
  <c r="F24" i="1"/>
  <c r="F21" i="1"/>
  <c r="F18" i="1"/>
  <c r="F15" i="1"/>
  <c r="F12" i="1"/>
  <c r="F9" i="1"/>
  <c r="L6" i="1"/>
  <c r="F6" i="1"/>
  <c r="K249" i="1"/>
  <c r="J249" i="1"/>
  <c r="K246" i="1"/>
  <c r="J246" i="1"/>
  <c r="K243" i="1"/>
  <c r="J243" i="1"/>
  <c r="K240" i="1"/>
  <c r="J240" i="1"/>
  <c r="K237" i="1"/>
  <c r="J237" i="1"/>
  <c r="K234" i="1"/>
  <c r="J234" i="1"/>
  <c r="K228" i="1"/>
  <c r="K231" i="1"/>
  <c r="J231" i="1"/>
  <c r="J228" i="1"/>
  <c r="J225" i="1"/>
  <c r="K225" i="1"/>
  <c r="K222" i="1"/>
  <c r="J222" i="1"/>
  <c r="J219" i="1"/>
  <c r="K219" i="1"/>
  <c r="K216" i="1"/>
  <c r="J216" i="1"/>
  <c r="J213" i="1"/>
  <c r="K213" i="1"/>
  <c r="K210" i="1"/>
  <c r="J210" i="1"/>
  <c r="J207" i="1"/>
  <c r="K207" i="1"/>
  <c r="K204" i="1"/>
  <c r="J204" i="1"/>
  <c r="J201" i="1"/>
  <c r="K201" i="1"/>
  <c r="K198" i="1"/>
  <c r="J198" i="1"/>
  <c r="J195" i="1"/>
  <c r="K195" i="1"/>
  <c r="K192" i="1"/>
  <c r="J192" i="1"/>
  <c r="J189" i="1"/>
  <c r="K189" i="1"/>
  <c r="K186" i="1"/>
  <c r="J186" i="1"/>
  <c r="J183" i="1"/>
  <c r="K183" i="1"/>
  <c r="K180" i="1"/>
  <c r="J180" i="1"/>
  <c r="J177" i="1"/>
  <c r="K177" i="1"/>
  <c r="K174" i="1"/>
  <c r="J174" i="1"/>
  <c r="J171" i="1"/>
  <c r="K171" i="1"/>
  <c r="K168" i="1"/>
  <c r="J168" i="1"/>
  <c r="J165" i="1"/>
  <c r="K165" i="1"/>
  <c r="K162" i="1"/>
  <c r="J162" i="1"/>
  <c r="J159" i="1"/>
  <c r="K159" i="1"/>
  <c r="K156" i="1"/>
  <c r="J156" i="1"/>
  <c r="K153" i="1"/>
  <c r="J153" i="1"/>
  <c r="J150" i="1"/>
  <c r="K150" i="1"/>
  <c r="K147" i="1"/>
  <c r="J147" i="1"/>
  <c r="J144" i="1"/>
  <c r="K144" i="1"/>
  <c r="K141" i="1"/>
  <c r="J141" i="1"/>
  <c r="K138" i="1"/>
  <c r="J138" i="1"/>
  <c r="J135" i="1"/>
  <c r="K135" i="1"/>
  <c r="K132" i="1"/>
  <c r="J132" i="1"/>
  <c r="J129" i="1"/>
  <c r="K129" i="1"/>
  <c r="K126" i="1"/>
  <c r="J126" i="1"/>
  <c r="J123" i="1"/>
  <c r="K123" i="1"/>
  <c r="K120" i="1"/>
  <c r="J120" i="1"/>
  <c r="J117" i="1"/>
  <c r="K117" i="1"/>
  <c r="K114" i="1"/>
  <c r="J114" i="1"/>
  <c r="J111" i="1"/>
  <c r="K111" i="1"/>
  <c r="K108" i="1"/>
  <c r="J108" i="1"/>
  <c r="J105" i="1"/>
  <c r="K105" i="1"/>
  <c r="K102" i="1"/>
  <c r="J102" i="1"/>
  <c r="J99" i="1"/>
  <c r="K99" i="1"/>
  <c r="K96" i="1"/>
  <c r="J96" i="1"/>
  <c r="J93" i="1"/>
  <c r="K93" i="1"/>
  <c r="K90" i="1"/>
  <c r="J90" i="1"/>
  <c r="J87" i="1"/>
  <c r="K87" i="1"/>
  <c r="K84" i="1"/>
  <c r="J84" i="1"/>
  <c r="J81" i="1"/>
  <c r="K81" i="1"/>
  <c r="K78" i="1"/>
  <c r="J78" i="1"/>
  <c r="J75" i="1"/>
  <c r="K75" i="1"/>
  <c r="K72" i="1"/>
  <c r="J72" i="1"/>
  <c r="J69" i="1"/>
  <c r="K69" i="1"/>
  <c r="K66" i="1"/>
  <c r="J66" i="1"/>
  <c r="J63" i="1"/>
  <c r="K63" i="1"/>
  <c r="K60" i="1"/>
  <c r="J60" i="1"/>
  <c r="J57" i="1"/>
  <c r="K57" i="1"/>
  <c r="K54" i="1"/>
  <c r="J54" i="1"/>
  <c r="J51" i="1"/>
  <c r="K51" i="1"/>
  <c r="K48" i="1"/>
  <c r="J48" i="1"/>
  <c r="J45" i="1"/>
  <c r="K45" i="1"/>
  <c r="J42" i="1"/>
  <c r="K42" i="1"/>
  <c r="K39" i="1"/>
  <c r="J39" i="1"/>
  <c r="J36" i="1"/>
  <c r="K36" i="1"/>
  <c r="K33" i="1"/>
  <c r="J33" i="1"/>
  <c r="K30" i="1"/>
  <c r="J30" i="1"/>
  <c r="J27" i="1"/>
  <c r="K27" i="1"/>
  <c r="K24" i="1"/>
  <c r="J24" i="1"/>
  <c r="J21" i="1"/>
  <c r="K21" i="1"/>
  <c r="K18" i="1"/>
  <c r="J18" i="1"/>
  <c r="K15" i="1"/>
  <c r="J15" i="1"/>
  <c r="K12" i="1"/>
  <c r="J12" i="1"/>
  <c r="K9" i="1"/>
  <c r="J9" i="1"/>
  <c r="K6" i="1"/>
  <c r="J6" i="1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H125" i="3" l="1"/>
  <c r="H122" i="3"/>
  <c r="H119" i="3"/>
  <c r="H116" i="3"/>
  <c r="H113" i="3"/>
  <c r="H110" i="3"/>
  <c r="H107" i="3"/>
  <c r="H104" i="3"/>
  <c r="H101" i="3"/>
  <c r="H98" i="3"/>
  <c r="H95" i="3"/>
  <c r="H92" i="3"/>
  <c r="H89" i="3"/>
  <c r="H86" i="3"/>
  <c r="H83" i="3"/>
  <c r="H80" i="3"/>
  <c r="H77" i="3"/>
  <c r="H74" i="3"/>
  <c r="H71" i="3"/>
  <c r="H68" i="3"/>
  <c r="H65" i="3"/>
  <c r="H62" i="3"/>
  <c r="H59" i="3"/>
  <c r="H56" i="3"/>
  <c r="H53" i="3"/>
  <c r="H50" i="3"/>
  <c r="H47" i="3"/>
  <c r="H44" i="3"/>
  <c r="H41" i="3"/>
  <c r="H38" i="3"/>
  <c r="H35" i="3"/>
  <c r="H32" i="3"/>
  <c r="H29" i="3"/>
  <c r="H26" i="3"/>
  <c r="H23" i="3"/>
  <c r="H20" i="3"/>
  <c r="H17" i="3"/>
  <c r="H14" i="3"/>
  <c r="H11" i="3"/>
  <c r="H8" i="3"/>
  <c r="H5" i="3"/>
  <c r="M3" i="3" l="1"/>
  <c r="K3" i="3"/>
  <c r="H512" i="3"/>
  <c r="H509" i="3"/>
  <c r="H506" i="3"/>
  <c r="H503" i="3"/>
  <c r="H500" i="3"/>
  <c r="H497" i="3"/>
  <c r="H494" i="3"/>
  <c r="H491" i="3"/>
  <c r="H488" i="3"/>
  <c r="H485" i="3"/>
  <c r="H482" i="3"/>
  <c r="H479" i="3"/>
  <c r="H476" i="3"/>
  <c r="H473" i="3"/>
  <c r="H470" i="3"/>
  <c r="H467" i="3"/>
  <c r="H464" i="3"/>
  <c r="H461" i="3"/>
  <c r="H458" i="3"/>
  <c r="H455" i="3"/>
  <c r="H452" i="3"/>
  <c r="H449" i="3"/>
  <c r="H446" i="3"/>
  <c r="H443" i="3"/>
  <c r="H440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H356" i="3"/>
  <c r="H353" i="3"/>
  <c r="H350" i="3"/>
  <c r="H347" i="3"/>
  <c r="H344" i="3"/>
  <c r="H341" i="3"/>
  <c r="H338" i="3"/>
  <c r="H335" i="3"/>
  <c r="H332" i="3"/>
  <c r="H329" i="3"/>
  <c r="H326" i="3"/>
  <c r="H323" i="3"/>
  <c r="H320" i="3"/>
  <c r="H317" i="3"/>
  <c r="H314" i="3"/>
  <c r="H311" i="3"/>
  <c r="H308" i="3"/>
  <c r="H305" i="3"/>
  <c r="H302" i="3"/>
  <c r="H299" i="3"/>
  <c r="H296" i="3"/>
  <c r="H293" i="3"/>
  <c r="H290" i="3"/>
  <c r="H287" i="3"/>
  <c r="H284" i="3"/>
  <c r="H281" i="3"/>
  <c r="H278" i="3"/>
  <c r="H275" i="3"/>
  <c r="H272" i="3"/>
  <c r="H269" i="3"/>
  <c r="H266" i="3"/>
  <c r="H263" i="3"/>
  <c r="H260" i="3"/>
  <c r="H257" i="3"/>
  <c r="H254" i="3"/>
  <c r="H251" i="3"/>
  <c r="H248" i="3"/>
  <c r="H245" i="3"/>
  <c r="H242" i="3"/>
  <c r="H239" i="3"/>
  <c r="H236" i="3"/>
  <c r="H233" i="3"/>
  <c r="H230" i="3"/>
  <c r="H227" i="3"/>
  <c r="H224" i="3"/>
  <c r="H221" i="3"/>
  <c r="H218" i="3"/>
  <c r="H215" i="3"/>
  <c r="H212" i="3"/>
  <c r="H209" i="3"/>
  <c r="H206" i="3"/>
  <c r="H203" i="3"/>
  <c r="H200" i="3"/>
  <c r="H197" i="3"/>
  <c r="H194" i="3"/>
  <c r="H191" i="3"/>
  <c r="H188" i="3"/>
  <c r="H185" i="3"/>
  <c r="H182" i="3"/>
  <c r="H179" i="3"/>
  <c r="H176" i="3"/>
  <c r="H173" i="3"/>
  <c r="H170" i="3"/>
  <c r="H167" i="3"/>
  <c r="H164" i="3"/>
  <c r="H161" i="3"/>
  <c r="H158" i="3"/>
  <c r="H155" i="3"/>
  <c r="H152" i="3"/>
  <c r="H149" i="3"/>
  <c r="H146" i="3"/>
  <c r="H143" i="3"/>
  <c r="H140" i="3"/>
  <c r="H137" i="3"/>
  <c r="H134" i="3"/>
  <c r="H131" i="3"/>
  <c r="H128" i="3"/>
</calcChain>
</file>

<file path=xl/sharedStrings.xml><?xml version="1.0" encoding="utf-8"?>
<sst xmlns="http://schemas.openxmlformats.org/spreadsheetml/2006/main" count="1484" uniqueCount="49">
  <si>
    <t>Serie Intercambio comercial</t>
  </si>
  <si>
    <t>Año</t>
  </si>
  <si>
    <t>Mes</t>
  </si>
  <si>
    <t>Exportaciones</t>
  </si>
  <si>
    <t>Importaciones</t>
  </si>
  <si>
    <t>Intercambio comercial</t>
  </si>
  <si>
    <t xml:space="preserve">1ºTrimestre </t>
  </si>
  <si>
    <t xml:space="preserve">2ºTrimestre </t>
  </si>
  <si>
    <t xml:space="preserve">3ºTrimestre </t>
  </si>
  <si>
    <t xml:space="preserve">4ºTrimestre </t>
  </si>
  <si>
    <t>trimestre</t>
  </si>
  <si>
    <t>año</t>
  </si>
  <si>
    <t>X fob</t>
  </si>
  <si>
    <t>M cif</t>
  </si>
  <si>
    <t>Usar de acá 1980 a 2001</t>
  </si>
  <si>
    <t>Acá usar 2002 a 2020</t>
  </si>
  <si>
    <t>INDEC Exportaciones FOB e Importaciones CIF. En U$S</t>
  </si>
  <si>
    <t>En millones de dólares</t>
  </si>
  <si>
    <t>BCRA E nominal mensual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</si>
  <si>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</si>
  <si>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</si>
  <si>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</si>
  <si>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</si>
  <si>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</si>
  <si>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</si>
  <si>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</si>
  <si>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</si>
  <si>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</si>
  <si>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</si>
  <si>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</si>
  <si>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</si>
  <si>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 xml:space="preserve">Ene. </t>
  </si>
  <si>
    <t>Ene. *</t>
  </si>
  <si>
    <t>Tipo de cambio de valuación 1u$s =</t>
  </si>
  <si>
    <t>Equivalencia de la unidad monetaria original con la actual</t>
  </si>
  <si>
    <t>E expresado en pesos (la moneda actual)</t>
  </si>
  <si>
    <t>2ºTrimestre</t>
  </si>
  <si>
    <t>E en pesos del momento</t>
  </si>
  <si>
    <t>BCRA ($ del momento)</t>
  </si>
  <si>
    <t>PBI millones $ corrientes</t>
  </si>
  <si>
    <t>PBI millones u$s</t>
  </si>
  <si>
    <t>E ($ del momento)</t>
  </si>
  <si>
    <t>X+M</t>
  </si>
  <si>
    <t>X fob e M cif en millones de US$ 1980 a 1tr2022 INDEC. 1980 a 2001 descargado de la página de la Cancillería Argentina; 2002 a 2022 descargado de INDEC.</t>
  </si>
  <si>
    <t xml:space="preserve">PBI INDEC a precios corrientes. Cuadro 8 de Oferta y demanda globales. 1993 a 2003: INDEC cuadro 9_1 bajado por mí en el 2013, que es igual al que se puede bajar ahora de la página del INDEC con base 1993 (siempre a precios corrientes). 2004 a 2022: es el que aparece en la base estadística actual del INDEC. </t>
  </si>
  <si>
    <t>1980 a 1992: PBI BCRA (fuente original) y datos.gob (de ahí lo bajé) a precios 1986, trimestral, precios de mercado. Millones de pesos. Lo pongo en amarillo porque no me gusta nada</t>
  </si>
  <si>
    <t>PBI millones $ a precios de 1986</t>
  </si>
  <si>
    <t>1980 a 1992: Banco Mundial a precios corrientes en moneda nacional. Anual (lo repetí en cada cuatrimestre)</t>
  </si>
  <si>
    <t>E (equivalencia $ actuales)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</si>
</sst>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"/>
    <numFmt numFmtId="166" formatCode="0_ ;\-0\ "/>
    <numFmt numFmtId="167" formatCode="_ * #,##0.0000_ ;_ * \-#,##0.0000_ ;_ * &quot;-&quot;????_ ;_ @_ "/>
    <numFmt numFmtId="168" formatCode="0.000E+00"/>
    <numFmt numFmtId="170" formatCode="#,##0.0000"/>
  </numFmts>
  <fonts count="1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FF0000"/>
      <name val="Helvetica Neue"/>
      <family val="2"/>
    </font>
    <font>
      <sz val="10"/>
      <name val="MS Sans Serif"/>
    </font>
    <font>
      <sz val="10"/>
      <name val="Roboto"/>
    </font>
    <font>
      <sz val="10"/>
      <color indexed="9"/>
      <name val="Roboto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/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165" fontId="0" fillId="0" borderId="7" xfId="0" applyNumberFormat="1" applyFont="1" applyBorder="1" applyAlignment="1">
      <alignment vertical="top"/>
    </xf>
    <xf numFmtId="0" fontId="3" fillId="0" borderId="0" xfId="0" applyNumberFormat="1" applyFont="1" applyAlignment="1">
      <alignment vertical="top"/>
    </xf>
    <xf numFmtId="0" fontId="0" fillId="0" borderId="0" xfId="0" applyAlignment="1"/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6" fontId="6" fillId="4" borderId="0" xfId="1" applyNumberFormat="1" applyFont="1" applyFill="1"/>
    <xf numFmtId="0" fontId="6" fillId="4" borderId="0" xfId="1" applyFont="1" applyFill="1"/>
    <xf numFmtId="166" fontId="7" fillId="4" borderId="0" xfId="1" applyNumberFormat="1" applyFont="1" applyFill="1"/>
    <xf numFmtId="167" fontId="6" fillId="4" borderId="0" xfId="0" applyNumberFormat="1" applyFont="1" applyFill="1" applyAlignment="1"/>
    <xf numFmtId="167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168" fontId="6" fillId="4" borderId="0" xfId="0" applyNumberFormat="1" applyFont="1" applyFill="1" applyAlignment="1"/>
    <xf numFmtId="1" fontId="6" fillId="4" borderId="0" xfId="0" applyNumberFormat="1" applyFont="1" applyFill="1" applyAlignment="1"/>
    <xf numFmtId="2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/>
    </xf>
    <xf numFmtId="4" fontId="0" fillId="0" borderId="0" xfId="0" applyNumberFormat="1" applyFont="1" applyAlignment="1">
      <alignment horizontal="right" vertical="top"/>
    </xf>
    <xf numFmtId="0" fontId="3" fillId="0" borderId="0" xfId="0" applyNumberFormat="1" applyFont="1" applyAlignment="1">
      <alignment horizontal="right" vertical="top"/>
    </xf>
    <xf numFmtId="3" fontId="8" fillId="0" borderId="0" xfId="0" applyNumberFormat="1" applyFont="1" applyFill="1" applyAlignment="1">
      <alignment horizontal="right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Alignment="1"/>
    <xf numFmtId="3" fontId="10" fillId="0" borderId="0" xfId="0" applyNumberFormat="1" applyFont="1" applyFill="1" applyBorder="1" applyAlignment="1"/>
    <xf numFmtId="1" fontId="0" fillId="5" borderId="3" xfId="0" applyNumberFormat="1" applyFill="1" applyBorder="1" applyAlignment="1">
      <alignment vertical="top"/>
    </xf>
    <xf numFmtId="1" fontId="0" fillId="5" borderId="6" xfId="0" applyNumberForma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top"/>
    </xf>
    <xf numFmtId="4" fontId="0" fillId="5" borderId="6" xfId="0" applyNumberFormat="1" applyFill="1" applyBorder="1" applyAlignment="1">
      <alignment vertical="top"/>
    </xf>
    <xf numFmtId="3" fontId="0" fillId="5" borderId="6" xfId="0" applyNumberFormat="1" applyFill="1" applyBorder="1" applyAlignment="1">
      <alignment vertical="top"/>
    </xf>
    <xf numFmtId="170" fontId="0" fillId="5" borderId="3" xfId="0" applyNumberFormat="1" applyFill="1" applyBorder="1" applyAlignment="1">
      <alignment vertical="top"/>
    </xf>
  </cellXfs>
  <cellStyles count="2">
    <cellStyle name="Cambiar to&amp;do" xfId="1" xr:uid="{13647137-7B9A-564F-85FC-EA8F82FC078C}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3"/>
  <sheetViews>
    <sheetView showGridLines="0" workbookViewId="0">
      <selection activeCell="J6" sqref="J6:K250"/>
    </sheetView>
  </sheetViews>
  <sheetFormatPr baseColWidth="10" defaultColWidth="8.33203125" defaultRowHeight="20" customHeight="1"/>
  <cols>
    <col min="1" max="1" width="5.1640625" style="1" customWidth="1"/>
    <col min="2" max="2" width="4.83203125" style="1" customWidth="1"/>
    <col min="3" max="3" width="18" style="1" customWidth="1"/>
    <col min="4" max="4" width="16.6640625" style="1" customWidth="1"/>
    <col min="5" max="5" width="19.33203125" style="1" customWidth="1"/>
    <col min="6" max="6" width="20.83203125" style="1" customWidth="1"/>
    <col min="7" max="7" width="8.33203125" style="1"/>
    <col min="8" max="8" width="12.1640625" style="1" customWidth="1"/>
    <col min="9" max="9" width="8.33203125" style="1"/>
    <col min="10" max="10" width="19.1640625" style="1" customWidth="1"/>
    <col min="11" max="11" width="14.6640625" style="1" customWidth="1"/>
    <col min="12" max="12" width="23.6640625" style="1" customWidth="1"/>
    <col min="13" max="14" width="8.33203125" style="1"/>
    <col min="15" max="15" width="9.1640625" style="1" bestFit="1" customWidth="1"/>
    <col min="16" max="16" width="14.6640625" style="1" customWidth="1"/>
    <col min="17" max="17" width="17.5" style="1" customWidth="1"/>
    <col min="18" max="16384" width="8.33203125" style="1"/>
  </cols>
  <sheetData>
    <row r="1" spans="1:12" ht="20" customHeight="1">
      <c r="A1" s="12" t="s">
        <v>16</v>
      </c>
      <c r="G1" s="16" t="s">
        <v>15</v>
      </c>
    </row>
    <row r="2" spans="1:12" ht="27.75" customHeight="1">
      <c r="A2" s="37" t="s">
        <v>0</v>
      </c>
      <c r="B2" s="37"/>
      <c r="C2" s="37"/>
      <c r="D2" s="37"/>
      <c r="E2" s="37"/>
      <c r="J2" s="12" t="s">
        <v>17</v>
      </c>
    </row>
    <row r="3" spans="1:12" ht="20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H3" s="12" t="s">
        <v>10</v>
      </c>
      <c r="I3" s="12" t="s">
        <v>11</v>
      </c>
      <c r="J3" s="12" t="s">
        <v>12</v>
      </c>
      <c r="K3" s="12" t="s">
        <v>13</v>
      </c>
      <c r="L3" s="30" t="s">
        <v>42</v>
      </c>
    </row>
    <row r="4" spans="1:12" ht="20.25" customHeight="1">
      <c r="A4" s="3">
        <v>2002</v>
      </c>
      <c r="B4" s="4">
        <v>1</v>
      </c>
      <c r="C4" s="5">
        <v>1817821769</v>
      </c>
      <c r="D4" s="5">
        <v>850579913</v>
      </c>
      <c r="E4" s="5">
        <v>2668401682</v>
      </c>
    </row>
    <row r="5" spans="1:12" ht="20" customHeight="1">
      <c r="A5" s="6">
        <v>2002</v>
      </c>
      <c r="B5" s="7">
        <v>2</v>
      </c>
      <c r="C5" s="8">
        <v>1781933597</v>
      </c>
      <c r="D5" s="8">
        <v>627759578</v>
      </c>
      <c r="E5" s="8">
        <v>2409693175</v>
      </c>
    </row>
    <row r="6" spans="1:12" ht="20" customHeight="1">
      <c r="A6" s="6">
        <v>2002</v>
      </c>
      <c r="B6" s="7">
        <v>3</v>
      </c>
      <c r="C6" s="8">
        <v>2112397988</v>
      </c>
      <c r="D6" s="8">
        <v>592890030</v>
      </c>
      <c r="E6" s="8">
        <v>2705288018</v>
      </c>
      <c r="F6" s="1">
        <f>SUM(E4:E6)</f>
        <v>7783382875</v>
      </c>
      <c r="H6" s="13" t="s">
        <v>6</v>
      </c>
      <c r="I6" s="13">
        <v>2002</v>
      </c>
      <c r="J6" s="28">
        <f>SUM(C4:C6)/1000000</f>
        <v>5712.153354</v>
      </c>
      <c r="K6" s="28">
        <f>SUM(D4:D6)/1000000</f>
        <v>2071.2295210000002</v>
      </c>
      <c r="L6" s="29">
        <f>+J6+K6</f>
        <v>7783.3828750000002</v>
      </c>
    </row>
    <row r="7" spans="1:12" ht="20" customHeight="1">
      <c r="A7" s="6">
        <v>2002</v>
      </c>
      <c r="B7" s="7">
        <v>4</v>
      </c>
      <c r="C7" s="8">
        <v>2181683896</v>
      </c>
      <c r="D7" s="8">
        <v>612000097</v>
      </c>
      <c r="E7" s="8">
        <v>2793683993</v>
      </c>
      <c r="H7" s="13"/>
      <c r="I7" s="13"/>
    </row>
    <row r="8" spans="1:12" ht="20" customHeight="1">
      <c r="A8" s="6">
        <v>2002</v>
      </c>
      <c r="B8" s="7">
        <v>5</v>
      </c>
      <c r="C8" s="8">
        <v>2369474217</v>
      </c>
      <c r="D8" s="8">
        <v>861772801</v>
      </c>
      <c r="E8" s="8">
        <v>3231247018</v>
      </c>
      <c r="H8" s="13"/>
      <c r="I8" s="13"/>
    </row>
    <row r="9" spans="1:12" ht="20" customHeight="1">
      <c r="A9" s="6">
        <v>2002</v>
      </c>
      <c r="B9" s="7">
        <v>6</v>
      </c>
      <c r="C9" s="8">
        <v>2226452400</v>
      </c>
      <c r="D9" s="8">
        <v>682741867</v>
      </c>
      <c r="E9" s="8">
        <v>2909194267</v>
      </c>
      <c r="F9" s="1">
        <f>SUM(E7:E9)</f>
        <v>8934125278</v>
      </c>
      <c r="H9" s="13" t="s">
        <v>7</v>
      </c>
      <c r="I9" s="13">
        <v>2002</v>
      </c>
      <c r="J9" s="28">
        <f>SUM(C7:C9)/1000000</f>
        <v>6777.6105129999996</v>
      </c>
      <c r="K9" s="28">
        <f>SUM(D7:D9)/1000000</f>
        <v>2156.5147649999999</v>
      </c>
      <c r="L9" s="29">
        <f>+J9+K9</f>
        <v>8934.1252779999995</v>
      </c>
    </row>
    <row r="10" spans="1:12" ht="20" customHeight="1">
      <c r="A10" s="6">
        <v>2002</v>
      </c>
      <c r="B10" s="7">
        <v>7</v>
      </c>
      <c r="C10" s="8">
        <v>2244532617</v>
      </c>
      <c r="D10" s="8">
        <v>811047619</v>
      </c>
      <c r="E10" s="8">
        <v>3055580236</v>
      </c>
      <c r="H10" s="13"/>
      <c r="I10" s="13"/>
    </row>
    <row r="11" spans="1:12" ht="20" customHeight="1">
      <c r="A11" s="6">
        <v>2002</v>
      </c>
      <c r="B11" s="7">
        <v>8</v>
      </c>
      <c r="C11" s="8">
        <v>2176772870</v>
      </c>
      <c r="D11" s="8">
        <v>762015248</v>
      </c>
      <c r="E11" s="8">
        <v>2938788118</v>
      </c>
      <c r="H11" s="13"/>
      <c r="I11" s="13"/>
    </row>
    <row r="12" spans="1:12" ht="20" customHeight="1">
      <c r="A12" s="6">
        <v>2002</v>
      </c>
      <c r="B12" s="7">
        <v>9</v>
      </c>
      <c r="C12" s="8">
        <v>2296652424</v>
      </c>
      <c r="D12" s="8">
        <v>719036240</v>
      </c>
      <c r="E12" s="8">
        <v>3015688664</v>
      </c>
      <c r="F12" s="1">
        <f>SUM(E10:E12)</f>
        <v>9010057018</v>
      </c>
      <c r="H12" s="13" t="s">
        <v>8</v>
      </c>
      <c r="I12" s="13">
        <v>2002</v>
      </c>
      <c r="J12" s="28">
        <f>SUM(C10:C12)/1000000</f>
        <v>6717.9579110000004</v>
      </c>
      <c r="K12" s="28">
        <f>SUM(D10:D12)/1000000</f>
        <v>2292.099107</v>
      </c>
      <c r="L12" s="29">
        <f>+J12+K12</f>
        <v>9010.0570179999995</v>
      </c>
    </row>
    <row r="13" spans="1:12" ht="20" customHeight="1">
      <c r="A13" s="6">
        <v>2002</v>
      </c>
      <c r="B13" s="7">
        <v>10</v>
      </c>
      <c r="C13" s="8">
        <v>2258078685</v>
      </c>
      <c r="D13" s="8">
        <v>875887994</v>
      </c>
      <c r="E13" s="8">
        <v>3133966679</v>
      </c>
      <c r="H13" s="13"/>
      <c r="I13" s="13"/>
    </row>
    <row r="14" spans="1:12" ht="20" customHeight="1">
      <c r="A14" s="6">
        <v>2002</v>
      </c>
      <c r="B14" s="7">
        <v>11</v>
      </c>
      <c r="C14" s="8">
        <v>2160459019</v>
      </c>
      <c r="D14" s="8">
        <v>808925851</v>
      </c>
      <c r="E14" s="8">
        <v>2969384870</v>
      </c>
      <c r="H14" s="13"/>
      <c r="I14" s="13"/>
    </row>
    <row r="15" spans="1:12" ht="20" customHeight="1">
      <c r="A15" s="6">
        <v>2002</v>
      </c>
      <c r="B15" s="7">
        <v>12</v>
      </c>
      <c r="C15" s="8">
        <v>2024339229</v>
      </c>
      <c r="D15" s="8">
        <v>784885921</v>
      </c>
      <c r="E15" s="8">
        <v>2809225150</v>
      </c>
      <c r="F15" s="1">
        <f>SUM(E13:E15)</f>
        <v>8912576699</v>
      </c>
      <c r="H15" s="13" t="s">
        <v>9</v>
      </c>
      <c r="I15" s="13">
        <v>2002</v>
      </c>
      <c r="J15" s="28">
        <f>SUM(C13:C15)/1000000</f>
        <v>6442.8769329999996</v>
      </c>
      <c r="K15" s="28">
        <f>SUM(D13:D15)/1000000</f>
        <v>2469.6997660000002</v>
      </c>
      <c r="L15" s="29">
        <f>+J15+K15</f>
        <v>8912.5766989999993</v>
      </c>
    </row>
    <row r="16" spans="1:12" ht="20" customHeight="1">
      <c r="A16" s="6">
        <v>2003</v>
      </c>
      <c r="B16" s="7">
        <v>1</v>
      </c>
      <c r="C16" s="8">
        <v>2194600115</v>
      </c>
      <c r="D16" s="8">
        <v>798965113</v>
      </c>
      <c r="E16" s="8">
        <v>2993565228</v>
      </c>
      <c r="H16" s="13"/>
      <c r="I16" s="13"/>
    </row>
    <row r="17" spans="1:12" ht="20" customHeight="1">
      <c r="A17" s="6">
        <v>2003</v>
      </c>
      <c r="B17" s="7">
        <v>2</v>
      </c>
      <c r="C17" s="8">
        <v>2128348099</v>
      </c>
      <c r="D17" s="8">
        <v>776897236</v>
      </c>
      <c r="E17" s="8">
        <v>2905245335</v>
      </c>
      <c r="H17" s="13"/>
      <c r="I17" s="13"/>
    </row>
    <row r="18" spans="1:12" ht="20" customHeight="1">
      <c r="A18" s="6">
        <v>2003</v>
      </c>
      <c r="B18" s="7">
        <v>3</v>
      </c>
      <c r="C18" s="8">
        <v>2252140654</v>
      </c>
      <c r="D18" s="8">
        <v>933671292</v>
      </c>
      <c r="E18" s="8">
        <v>3185811946</v>
      </c>
      <c r="F18" s="1">
        <f>SUM(E16:E18)</f>
        <v>9084622509</v>
      </c>
      <c r="H18" s="13" t="s">
        <v>6</v>
      </c>
      <c r="I18" s="13">
        <v>2003</v>
      </c>
      <c r="J18" s="28">
        <f>SUM(C16:C18)/1000000</f>
        <v>6575.0888679999998</v>
      </c>
      <c r="K18" s="28">
        <f>SUM(D16:D18)/1000000</f>
        <v>2509.533641</v>
      </c>
      <c r="L18" s="29">
        <f>+J18+K18</f>
        <v>9084.6225090000007</v>
      </c>
    </row>
    <row r="19" spans="1:12" ht="20" customHeight="1">
      <c r="A19" s="6">
        <v>2003</v>
      </c>
      <c r="B19" s="7">
        <v>4</v>
      </c>
      <c r="C19" s="8">
        <v>2458771586</v>
      </c>
      <c r="D19" s="8">
        <v>1109900313</v>
      </c>
      <c r="E19" s="8">
        <v>3568671899</v>
      </c>
      <c r="H19" s="13"/>
      <c r="I19" s="13"/>
    </row>
    <row r="20" spans="1:12" ht="20" customHeight="1">
      <c r="A20" s="6">
        <v>2003</v>
      </c>
      <c r="B20" s="7">
        <v>5</v>
      </c>
      <c r="C20" s="8">
        <v>3122970139</v>
      </c>
      <c r="D20" s="8">
        <v>1085073495</v>
      </c>
      <c r="E20" s="8">
        <v>4208043634</v>
      </c>
      <c r="H20" s="13"/>
      <c r="I20" s="13"/>
    </row>
    <row r="21" spans="1:12" ht="20" customHeight="1">
      <c r="A21" s="6">
        <v>2003</v>
      </c>
      <c r="B21" s="7">
        <v>6</v>
      </c>
      <c r="C21" s="8">
        <v>2874302247</v>
      </c>
      <c r="D21" s="8">
        <v>1149080471</v>
      </c>
      <c r="E21" s="8">
        <v>4023382718</v>
      </c>
      <c r="F21" s="1">
        <f>SUM(E19:E21)</f>
        <v>11800098251</v>
      </c>
      <c r="H21" s="13" t="s">
        <v>7</v>
      </c>
      <c r="I21" s="13">
        <v>2003</v>
      </c>
      <c r="J21" s="28">
        <f>SUM(C19:C21)/1000000</f>
        <v>8456.0439719999995</v>
      </c>
      <c r="K21" s="28">
        <f>SUM(D19:D21)/1000000</f>
        <v>3344.054279</v>
      </c>
      <c r="L21" s="29">
        <f>+J21+K21</f>
        <v>11800.098250999999</v>
      </c>
    </row>
    <row r="22" spans="1:12" ht="20" customHeight="1">
      <c r="A22" s="6">
        <v>2003</v>
      </c>
      <c r="B22" s="7">
        <v>7</v>
      </c>
      <c r="C22" s="8">
        <v>2835561342</v>
      </c>
      <c r="D22" s="8">
        <v>1259782508</v>
      </c>
      <c r="E22" s="8">
        <v>4095343850</v>
      </c>
      <c r="H22" s="13"/>
      <c r="I22" s="13"/>
    </row>
    <row r="23" spans="1:12" ht="20" customHeight="1">
      <c r="A23" s="6">
        <v>2003</v>
      </c>
      <c r="B23" s="7">
        <v>8</v>
      </c>
      <c r="C23" s="8">
        <v>2346896698</v>
      </c>
      <c r="D23" s="8">
        <v>1135068814</v>
      </c>
      <c r="E23" s="8">
        <v>3481965512</v>
      </c>
      <c r="H23" s="13"/>
      <c r="I23" s="13"/>
    </row>
    <row r="24" spans="1:12" ht="20" customHeight="1">
      <c r="A24" s="6">
        <v>2003</v>
      </c>
      <c r="B24" s="7">
        <v>9</v>
      </c>
      <c r="C24" s="8">
        <v>2368509313</v>
      </c>
      <c r="D24" s="8">
        <v>1318223550</v>
      </c>
      <c r="E24" s="8">
        <v>3686732863</v>
      </c>
      <c r="F24" s="1">
        <f>SUM(E22:E24)</f>
        <v>11264042225</v>
      </c>
      <c r="H24" s="13" t="s">
        <v>8</v>
      </c>
      <c r="I24" s="13">
        <v>2003</v>
      </c>
      <c r="J24" s="28">
        <f>SUM(C22:C24)/1000000</f>
        <v>7550.967353</v>
      </c>
      <c r="K24" s="28">
        <f>SUM(D22:D24)/1000000</f>
        <v>3713.0748720000001</v>
      </c>
      <c r="L24" s="29">
        <f>+J24+K24</f>
        <v>11264.042225000001</v>
      </c>
    </row>
    <row r="25" spans="1:12" ht="20" customHeight="1">
      <c r="A25" s="6">
        <v>2003</v>
      </c>
      <c r="B25" s="7">
        <v>10</v>
      </c>
      <c r="C25" s="8">
        <v>2441194198</v>
      </c>
      <c r="D25" s="8">
        <v>1439599106</v>
      </c>
      <c r="E25" s="8">
        <v>3880793304</v>
      </c>
      <c r="H25" s="13"/>
      <c r="I25" s="13"/>
    </row>
    <row r="26" spans="1:12" ht="20" customHeight="1">
      <c r="A26" s="6">
        <v>2003</v>
      </c>
      <c r="B26" s="7">
        <v>11</v>
      </c>
      <c r="C26" s="8">
        <v>2453730904</v>
      </c>
      <c r="D26" s="8">
        <v>1336225802</v>
      </c>
      <c r="E26" s="8">
        <v>3789956706</v>
      </c>
      <c r="H26" s="13"/>
      <c r="I26" s="13"/>
    </row>
    <row r="27" spans="1:12" ht="20" customHeight="1">
      <c r="A27" s="6">
        <v>2003</v>
      </c>
      <c r="B27" s="7">
        <v>12</v>
      </c>
      <c r="C27" s="8">
        <v>2461727320</v>
      </c>
      <c r="D27" s="8">
        <v>1508286436</v>
      </c>
      <c r="E27" s="8">
        <v>3970013756</v>
      </c>
      <c r="F27" s="1">
        <f>SUM(E25:E27)</f>
        <v>11640763766</v>
      </c>
      <c r="H27" s="13" t="s">
        <v>9</v>
      </c>
      <c r="I27" s="13">
        <v>2003</v>
      </c>
      <c r="J27" s="28">
        <f>SUM(C25:C27)/1000000</f>
        <v>7356.6524220000001</v>
      </c>
      <c r="K27" s="28">
        <f>SUM(D25:D27)/1000000</f>
        <v>4284.1113439999999</v>
      </c>
      <c r="L27" s="29">
        <f>+J27+K27</f>
        <v>11640.763766</v>
      </c>
    </row>
    <row r="28" spans="1:12" ht="20" customHeight="1">
      <c r="A28" s="6">
        <v>2004</v>
      </c>
      <c r="B28" s="7">
        <v>1</v>
      </c>
      <c r="C28" s="8">
        <v>2322450679</v>
      </c>
      <c r="D28" s="8">
        <v>1608575067</v>
      </c>
      <c r="E28" s="8">
        <v>3931025746</v>
      </c>
      <c r="H28" s="13"/>
      <c r="I28" s="13"/>
    </row>
    <row r="29" spans="1:12" ht="20" customHeight="1">
      <c r="A29" s="6">
        <v>2004</v>
      </c>
      <c r="B29" s="7">
        <v>2</v>
      </c>
      <c r="C29" s="8">
        <v>2395035139</v>
      </c>
      <c r="D29" s="8">
        <v>1363731431</v>
      </c>
      <c r="E29" s="8">
        <v>3758766570</v>
      </c>
      <c r="H29" s="13"/>
      <c r="I29" s="13"/>
    </row>
    <row r="30" spans="1:12" ht="20" customHeight="1">
      <c r="A30" s="6">
        <v>2004</v>
      </c>
      <c r="B30" s="7">
        <v>3</v>
      </c>
      <c r="C30" s="8">
        <v>2657573743</v>
      </c>
      <c r="D30" s="8">
        <v>1690058163</v>
      </c>
      <c r="E30" s="8">
        <v>4347631906</v>
      </c>
      <c r="F30" s="1">
        <f>SUM(E28:E30)</f>
        <v>12037424222</v>
      </c>
      <c r="H30" s="13" t="s">
        <v>6</v>
      </c>
      <c r="I30" s="13">
        <v>2004</v>
      </c>
      <c r="J30" s="28">
        <f>SUM(C28:C30)/1000000</f>
        <v>7375.059561</v>
      </c>
      <c r="K30" s="28">
        <f>SUM(D28:D30)/1000000</f>
        <v>4662.3646609999996</v>
      </c>
      <c r="L30" s="29">
        <f>+J30+K30</f>
        <v>12037.424222</v>
      </c>
    </row>
    <row r="31" spans="1:12" ht="20" customHeight="1">
      <c r="A31" s="6">
        <v>2004</v>
      </c>
      <c r="B31" s="7">
        <v>4</v>
      </c>
      <c r="C31" s="8">
        <v>3039747864</v>
      </c>
      <c r="D31" s="8">
        <v>1650876869</v>
      </c>
      <c r="E31" s="8">
        <v>4690624733</v>
      </c>
      <c r="H31" s="13"/>
      <c r="I31" s="13"/>
    </row>
    <row r="32" spans="1:12" ht="20" customHeight="1">
      <c r="A32" s="6">
        <v>2004</v>
      </c>
      <c r="B32" s="7">
        <v>5</v>
      </c>
      <c r="C32" s="8">
        <v>3394395773</v>
      </c>
      <c r="D32" s="8">
        <v>1792157340</v>
      </c>
      <c r="E32" s="8">
        <v>5186553113</v>
      </c>
      <c r="H32" s="13"/>
      <c r="I32" s="13"/>
    </row>
    <row r="33" spans="1:12" ht="20" customHeight="1">
      <c r="A33" s="6">
        <v>2004</v>
      </c>
      <c r="B33" s="7">
        <v>6</v>
      </c>
      <c r="C33" s="8">
        <v>2950695035</v>
      </c>
      <c r="D33" s="8">
        <v>2039339799</v>
      </c>
      <c r="E33" s="8">
        <v>4990034834</v>
      </c>
      <c r="F33" s="1">
        <f>SUM(E31:E33)</f>
        <v>14867212680</v>
      </c>
      <c r="H33" s="13" t="s">
        <v>7</v>
      </c>
      <c r="I33" s="13">
        <v>2004</v>
      </c>
      <c r="J33" s="28">
        <f>SUM(C31:C33)/1000000</f>
        <v>9384.8386719999999</v>
      </c>
      <c r="K33" s="28">
        <f>SUM(D31:D33)/1000000</f>
        <v>5482.3740079999998</v>
      </c>
      <c r="L33" s="29">
        <f>+J33+K33</f>
        <v>14867.212680000001</v>
      </c>
    </row>
    <row r="34" spans="1:12" ht="20" customHeight="1">
      <c r="A34" s="6">
        <v>2004</v>
      </c>
      <c r="B34" s="7">
        <v>7</v>
      </c>
      <c r="C34" s="8">
        <v>3034288112</v>
      </c>
      <c r="D34" s="8">
        <v>1969827469</v>
      </c>
      <c r="E34" s="8">
        <v>5004115581</v>
      </c>
      <c r="H34" s="13"/>
      <c r="I34" s="13"/>
    </row>
    <row r="35" spans="1:12" ht="20" customHeight="1">
      <c r="A35" s="6">
        <v>2004</v>
      </c>
      <c r="B35" s="7">
        <v>8</v>
      </c>
      <c r="C35" s="8">
        <v>2944953517</v>
      </c>
      <c r="D35" s="8">
        <v>2031629332</v>
      </c>
      <c r="E35" s="8">
        <v>4976582849</v>
      </c>
      <c r="H35" s="13"/>
      <c r="I35" s="13"/>
    </row>
    <row r="36" spans="1:12" ht="20" customHeight="1">
      <c r="A36" s="6">
        <v>2004</v>
      </c>
      <c r="B36" s="7">
        <v>9</v>
      </c>
      <c r="C36" s="8">
        <v>3001937097</v>
      </c>
      <c r="D36" s="8">
        <v>2025221298</v>
      </c>
      <c r="E36" s="8">
        <v>5027158395</v>
      </c>
      <c r="F36" s="1">
        <f>SUM(E34:E36)</f>
        <v>15007856825</v>
      </c>
      <c r="H36" s="13" t="s">
        <v>8</v>
      </c>
      <c r="I36" s="13">
        <v>2004</v>
      </c>
      <c r="J36" s="28">
        <f>SUM(C34:C36)/1000000</f>
        <v>8981.1787260000001</v>
      </c>
      <c r="K36" s="28">
        <f>SUM(D34:D36)/1000000</f>
        <v>6026.6780989999997</v>
      </c>
      <c r="L36" s="29">
        <f>+J36+K36</f>
        <v>15007.856824999999</v>
      </c>
    </row>
    <row r="37" spans="1:12" ht="20" customHeight="1">
      <c r="A37" s="6">
        <v>2004</v>
      </c>
      <c r="B37" s="7">
        <v>10</v>
      </c>
      <c r="C37" s="8">
        <v>2830652208</v>
      </c>
      <c r="D37" s="8">
        <v>1972500710</v>
      </c>
      <c r="E37" s="8">
        <v>4803152918</v>
      </c>
      <c r="H37" s="13"/>
      <c r="I37" s="13"/>
    </row>
    <row r="38" spans="1:12" ht="20" customHeight="1">
      <c r="A38" s="6">
        <v>2004</v>
      </c>
      <c r="B38" s="7">
        <v>11</v>
      </c>
      <c r="C38" s="8">
        <v>3041861773</v>
      </c>
      <c r="D38" s="8">
        <v>2192617922</v>
      </c>
      <c r="E38" s="8">
        <v>5234479695</v>
      </c>
      <c r="H38" s="13"/>
      <c r="I38" s="13"/>
    </row>
    <row r="39" spans="1:12" ht="20" customHeight="1">
      <c r="A39" s="6">
        <v>2004</v>
      </c>
      <c r="B39" s="7">
        <v>12</v>
      </c>
      <c r="C39" s="8">
        <v>2962142762</v>
      </c>
      <c r="D39" s="8">
        <v>2108745995</v>
      </c>
      <c r="E39" s="8">
        <v>5070888757</v>
      </c>
      <c r="F39" s="1">
        <f>SUM(E37:E39)</f>
        <v>15108521370</v>
      </c>
      <c r="H39" s="13" t="s">
        <v>9</v>
      </c>
      <c r="I39" s="13">
        <v>2004</v>
      </c>
      <c r="J39" s="28">
        <f>SUM(C37:C39)/1000000</f>
        <v>8834.6567429999996</v>
      </c>
      <c r="K39" s="28">
        <f>SUM(D37:D39)/1000000</f>
        <v>6273.8646269999999</v>
      </c>
      <c r="L39" s="29">
        <f>+J39+K39</f>
        <v>15108.521369999999</v>
      </c>
    </row>
    <row r="40" spans="1:12" ht="20" customHeight="1">
      <c r="A40" s="6">
        <v>2005</v>
      </c>
      <c r="B40" s="7">
        <v>1</v>
      </c>
      <c r="C40" s="8">
        <v>2781099868</v>
      </c>
      <c r="D40" s="8">
        <v>1900999864</v>
      </c>
      <c r="E40" s="8">
        <v>4682099732</v>
      </c>
      <c r="H40" s="13"/>
      <c r="I40" s="13"/>
    </row>
    <row r="41" spans="1:12" ht="20" customHeight="1">
      <c r="A41" s="6">
        <v>2005</v>
      </c>
      <c r="B41" s="7">
        <v>2</v>
      </c>
      <c r="C41" s="8">
        <v>2606250022</v>
      </c>
      <c r="D41" s="8">
        <v>1867273891</v>
      </c>
      <c r="E41" s="8">
        <v>4473523913</v>
      </c>
      <c r="H41" s="13"/>
      <c r="I41" s="13"/>
    </row>
    <row r="42" spans="1:12" ht="20" customHeight="1">
      <c r="A42" s="6">
        <v>2005</v>
      </c>
      <c r="B42" s="7">
        <v>3</v>
      </c>
      <c r="C42" s="8">
        <v>3054428236</v>
      </c>
      <c r="D42" s="8">
        <v>2197553620</v>
      </c>
      <c r="E42" s="8">
        <v>5251981856</v>
      </c>
      <c r="F42" s="1">
        <f>SUM(E40:E42)</f>
        <v>14407605501</v>
      </c>
      <c r="H42" s="13" t="s">
        <v>6</v>
      </c>
      <c r="I42" s="13">
        <v>2005</v>
      </c>
      <c r="J42" s="28">
        <f>SUM(C40:C42)/1000000</f>
        <v>8441.7781259999992</v>
      </c>
      <c r="K42" s="28">
        <f>SUM(D40:D42)/1000000</f>
        <v>5965.8273749999998</v>
      </c>
      <c r="L42" s="29">
        <f>+J42+K42</f>
        <v>14407.605500999998</v>
      </c>
    </row>
    <row r="43" spans="1:12" ht="20" customHeight="1">
      <c r="A43" s="6">
        <v>2005</v>
      </c>
      <c r="B43" s="7">
        <v>4</v>
      </c>
      <c r="C43" s="8">
        <v>3560850374</v>
      </c>
      <c r="D43" s="8">
        <v>2379900007</v>
      </c>
      <c r="E43" s="8">
        <v>5940750381</v>
      </c>
      <c r="H43" s="13"/>
      <c r="I43" s="13"/>
    </row>
    <row r="44" spans="1:12" ht="20" customHeight="1">
      <c r="A44" s="6">
        <v>2005</v>
      </c>
      <c r="B44" s="7">
        <v>5</v>
      </c>
      <c r="C44" s="8">
        <v>3695282649</v>
      </c>
      <c r="D44" s="8">
        <v>2475952105</v>
      </c>
      <c r="E44" s="8">
        <v>6171234754</v>
      </c>
      <c r="H44" s="13"/>
      <c r="I44" s="13"/>
    </row>
    <row r="45" spans="1:12" ht="20" customHeight="1">
      <c r="A45" s="6">
        <v>2005</v>
      </c>
      <c r="B45" s="7">
        <v>6</v>
      </c>
      <c r="C45" s="8">
        <v>3450187380</v>
      </c>
      <c r="D45" s="8">
        <v>2723600913</v>
      </c>
      <c r="E45" s="8">
        <v>6173788293</v>
      </c>
      <c r="F45" s="1">
        <f>SUM(E43:E45)</f>
        <v>18285773428</v>
      </c>
      <c r="H45" s="13" t="s">
        <v>7</v>
      </c>
      <c r="I45" s="13">
        <v>2005</v>
      </c>
      <c r="J45" s="28">
        <f>SUM(C43:C45)/1000000</f>
        <v>10706.320403</v>
      </c>
      <c r="K45" s="28">
        <f>SUM(D43:D45)/1000000</f>
        <v>7579.4530249999998</v>
      </c>
      <c r="L45" s="29">
        <f>+J45+K45</f>
        <v>18285.773428</v>
      </c>
    </row>
    <row r="46" spans="1:12" ht="20" customHeight="1">
      <c r="A46" s="6">
        <v>2005</v>
      </c>
      <c r="B46" s="7">
        <v>7</v>
      </c>
      <c r="C46" s="8">
        <v>3600994777</v>
      </c>
      <c r="D46" s="8">
        <v>2349020478</v>
      </c>
      <c r="E46" s="8">
        <v>5950015255</v>
      </c>
      <c r="H46" s="13"/>
      <c r="I46" s="13"/>
    </row>
    <row r="47" spans="1:12" ht="20" customHeight="1">
      <c r="A47" s="6">
        <v>2005</v>
      </c>
      <c r="B47" s="7">
        <v>8</v>
      </c>
      <c r="C47" s="8">
        <v>3837358470</v>
      </c>
      <c r="D47" s="8">
        <v>2625653450</v>
      </c>
      <c r="E47" s="8">
        <v>6463011920</v>
      </c>
      <c r="H47" s="13"/>
      <c r="I47" s="13"/>
    </row>
    <row r="48" spans="1:12" ht="20" customHeight="1">
      <c r="A48" s="6">
        <v>2005</v>
      </c>
      <c r="B48" s="7">
        <v>9</v>
      </c>
      <c r="C48" s="8">
        <v>3482922238</v>
      </c>
      <c r="D48" s="8">
        <v>2468069187</v>
      </c>
      <c r="E48" s="8">
        <v>5950991425</v>
      </c>
      <c r="F48" s="1">
        <f>SUM(E46:E48)</f>
        <v>18364018600</v>
      </c>
      <c r="H48" s="13" t="s">
        <v>8</v>
      </c>
      <c r="I48" s="13">
        <v>2005</v>
      </c>
      <c r="J48" s="28">
        <f>SUM(C46:C48)/1000000</f>
        <v>10921.275485</v>
      </c>
      <c r="K48" s="28">
        <f>SUM(D46:D48)/1000000</f>
        <v>7442.7431150000002</v>
      </c>
      <c r="L48" s="29">
        <f>+J48+K48</f>
        <v>18364.018599999999</v>
      </c>
    </row>
    <row r="49" spans="1:12" ht="20" customHeight="1">
      <c r="A49" s="6">
        <v>2005</v>
      </c>
      <c r="B49" s="7">
        <v>10</v>
      </c>
      <c r="C49" s="8">
        <v>3398849675</v>
      </c>
      <c r="D49" s="8">
        <v>2502662129</v>
      </c>
      <c r="E49" s="8">
        <v>5901511804</v>
      </c>
      <c r="H49" s="13"/>
      <c r="I49" s="13"/>
    </row>
    <row r="50" spans="1:12" ht="20" customHeight="1">
      <c r="A50" s="6">
        <v>2005</v>
      </c>
      <c r="B50" s="7">
        <v>11</v>
      </c>
      <c r="C50" s="8">
        <v>3273899668</v>
      </c>
      <c r="D50" s="8">
        <v>2701111326</v>
      </c>
      <c r="E50" s="8">
        <v>5975010994</v>
      </c>
      <c r="H50" s="13"/>
      <c r="I50" s="13"/>
    </row>
    <row r="51" spans="1:12" ht="20" customHeight="1">
      <c r="A51" s="6">
        <v>2005</v>
      </c>
      <c r="B51" s="7">
        <v>12</v>
      </c>
      <c r="C51" s="8">
        <v>3644560526</v>
      </c>
      <c r="D51" s="8">
        <v>2494919323</v>
      </c>
      <c r="E51" s="8">
        <v>6139479849</v>
      </c>
      <c r="F51" s="1">
        <f>SUM(E49:E51)</f>
        <v>18016002647</v>
      </c>
      <c r="H51" s="13" t="s">
        <v>9</v>
      </c>
      <c r="I51" s="13">
        <v>2005</v>
      </c>
      <c r="J51" s="28">
        <f>SUM(C49:C51)/1000000</f>
        <v>10317.309869000001</v>
      </c>
      <c r="K51" s="28">
        <f>SUM(D49:D51)/1000000</f>
        <v>7698.6927779999996</v>
      </c>
      <c r="L51" s="29">
        <f>+J51+K51</f>
        <v>18016.002647000001</v>
      </c>
    </row>
    <row r="52" spans="1:12" ht="20" customHeight="1">
      <c r="A52" s="6">
        <v>2006</v>
      </c>
      <c r="B52" s="7">
        <v>1</v>
      </c>
      <c r="C52" s="8">
        <v>3187525144</v>
      </c>
      <c r="D52" s="8">
        <v>2323623634</v>
      </c>
      <c r="E52" s="8">
        <v>5511148778</v>
      </c>
      <c r="H52" s="13"/>
      <c r="I52" s="13"/>
    </row>
    <row r="53" spans="1:12" ht="20" customHeight="1">
      <c r="A53" s="6">
        <v>2006</v>
      </c>
      <c r="B53" s="7">
        <v>2</v>
      </c>
      <c r="C53" s="8">
        <v>3089941633</v>
      </c>
      <c r="D53" s="8">
        <v>2326024715</v>
      </c>
      <c r="E53" s="8">
        <v>5415966348</v>
      </c>
      <c r="H53" s="13"/>
      <c r="I53" s="13"/>
    </row>
    <row r="54" spans="1:12" ht="20" customHeight="1">
      <c r="A54" s="6">
        <v>2006</v>
      </c>
      <c r="B54" s="7">
        <v>3</v>
      </c>
      <c r="C54" s="8">
        <v>3647984235</v>
      </c>
      <c r="D54" s="8">
        <v>2722090680</v>
      </c>
      <c r="E54" s="8">
        <v>6370074915</v>
      </c>
      <c r="F54" s="1">
        <f>SUM(E52:E54)</f>
        <v>17297190041</v>
      </c>
      <c r="H54" s="13" t="s">
        <v>6</v>
      </c>
      <c r="I54" s="13">
        <v>2006</v>
      </c>
      <c r="J54" s="28">
        <f>SUM(C52:C54)/1000000</f>
        <v>9925.4510119999995</v>
      </c>
      <c r="K54" s="28">
        <f>SUM(D52:D54)/1000000</f>
        <v>7371.7390290000003</v>
      </c>
      <c r="L54" s="29">
        <f>+J54+K54</f>
        <v>17297.190041000002</v>
      </c>
    </row>
    <row r="55" spans="1:12" ht="20" customHeight="1">
      <c r="A55" s="6">
        <v>2006</v>
      </c>
      <c r="B55" s="7">
        <v>4</v>
      </c>
      <c r="C55" s="8">
        <v>3925334723</v>
      </c>
      <c r="D55" s="8">
        <v>2545452723</v>
      </c>
      <c r="E55" s="8">
        <v>6470787446</v>
      </c>
      <c r="H55" s="13"/>
      <c r="I55" s="13"/>
    </row>
    <row r="56" spans="1:12" ht="20" customHeight="1">
      <c r="A56" s="6">
        <v>2006</v>
      </c>
      <c r="B56" s="7">
        <v>5</v>
      </c>
      <c r="C56" s="8">
        <v>4181278357</v>
      </c>
      <c r="D56" s="8">
        <v>2825912310</v>
      </c>
      <c r="E56" s="8">
        <v>7007190667</v>
      </c>
      <c r="H56" s="13"/>
      <c r="I56" s="13"/>
    </row>
    <row r="57" spans="1:12" ht="20" customHeight="1">
      <c r="A57" s="6">
        <v>2006</v>
      </c>
      <c r="B57" s="7">
        <v>6</v>
      </c>
      <c r="C57" s="8">
        <v>3847772098</v>
      </c>
      <c r="D57" s="8">
        <v>2859164174</v>
      </c>
      <c r="E57" s="8">
        <v>6706936272</v>
      </c>
      <c r="F57" s="1">
        <f>SUM(E55:E57)</f>
        <v>20184914385</v>
      </c>
      <c r="H57" s="13" t="s">
        <v>7</v>
      </c>
      <c r="I57" s="13">
        <v>2006</v>
      </c>
      <c r="J57" s="28">
        <f>SUM(C55:C57)/1000000</f>
        <v>11954.385178</v>
      </c>
      <c r="K57" s="28">
        <f>SUM(D55:D57)/1000000</f>
        <v>8230.5292069999996</v>
      </c>
      <c r="L57" s="29">
        <f>+J57+K57</f>
        <v>20184.914385</v>
      </c>
    </row>
    <row r="58" spans="1:12" ht="20" customHeight="1">
      <c r="A58" s="6">
        <v>2006</v>
      </c>
      <c r="B58" s="7">
        <v>7</v>
      </c>
      <c r="C58" s="8">
        <v>3816856355</v>
      </c>
      <c r="D58" s="8">
        <v>2852351234</v>
      </c>
      <c r="E58" s="8">
        <v>6669207589</v>
      </c>
      <c r="H58" s="13"/>
      <c r="I58" s="13"/>
    </row>
    <row r="59" spans="1:12" ht="20" customHeight="1">
      <c r="A59" s="6">
        <v>2006</v>
      </c>
      <c r="B59" s="7">
        <v>8</v>
      </c>
      <c r="C59" s="8">
        <v>4246157920</v>
      </c>
      <c r="D59" s="8">
        <v>3280777791</v>
      </c>
      <c r="E59" s="8">
        <v>7526935711</v>
      </c>
      <c r="H59" s="13"/>
      <c r="I59" s="13"/>
    </row>
    <row r="60" spans="1:12" ht="20" customHeight="1">
      <c r="A60" s="6">
        <v>2006</v>
      </c>
      <c r="B60" s="7">
        <v>9</v>
      </c>
      <c r="C60" s="8">
        <v>4048101263</v>
      </c>
      <c r="D60" s="8">
        <v>3169412045</v>
      </c>
      <c r="E60" s="8">
        <v>7217513308</v>
      </c>
      <c r="F60" s="1">
        <f>SUM(E58:E60)</f>
        <v>21413656608</v>
      </c>
      <c r="H60" s="13" t="s">
        <v>8</v>
      </c>
      <c r="I60" s="13">
        <v>2006</v>
      </c>
      <c r="J60" s="28">
        <f>SUM(C58:C60)/1000000</f>
        <v>12111.115538</v>
      </c>
      <c r="K60" s="28">
        <f>SUM(D58:D60)/1000000</f>
        <v>9302.5410699999993</v>
      </c>
      <c r="L60" s="29">
        <f>+J60+K60</f>
        <v>21413.656607999998</v>
      </c>
    </row>
    <row r="61" spans="1:12" ht="20" customHeight="1">
      <c r="A61" s="6">
        <v>2006</v>
      </c>
      <c r="B61" s="7">
        <v>10</v>
      </c>
      <c r="C61" s="8">
        <v>4203727754</v>
      </c>
      <c r="D61" s="8">
        <v>3255098504</v>
      </c>
      <c r="E61" s="8">
        <v>7458826258</v>
      </c>
      <c r="H61" s="13"/>
      <c r="I61" s="13"/>
    </row>
    <row r="62" spans="1:12" ht="20" customHeight="1">
      <c r="A62" s="6">
        <v>2006</v>
      </c>
      <c r="B62" s="7">
        <v>11</v>
      </c>
      <c r="C62" s="8">
        <v>4110074185</v>
      </c>
      <c r="D62" s="8">
        <v>3237214383</v>
      </c>
      <c r="E62" s="8">
        <v>7347288568</v>
      </c>
      <c r="H62" s="13"/>
      <c r="I62" s="13"/>
    </row>
    <row r="63" spans="1:12" ht="20" customHeight="1">
      <c r="A63" s="6">
        <v>2006</v>
      </c>
      <c r="B63" s="7">
        <v>12</v>
      </c>
      <c r="C63" s="8">
        <v>4241367464</v>
      </c>
      <c r="D63" s="8">
        <v>2756379435</v>
      </c>
      <c r="E63" s="8">
        <v>6997746899</v>
      </c>
      <c r="F63" s="1">
        <f>SUM(E61:E63)</f>
        <v>21803861725</v>
      </c>
      <c r="H63" s="13" t="s">
        <v>9</v>
      </c>
      <c r="I63" s="13">
        <v>2006</v>
      </c>
      <c r="J63" s="28">
        <f>SUM(C61:C63)/1000000</f>
        <v>12555.169403</v>
      </c>
      <c r="K63" s="28">
        <f>SUM(D61:D63)/1000000</f>
        <v>9248.6923220000008</v>
      </c>
      <c r="L63" s="29">
        <f>+J63+K63</f>
        <v>21803.861725000002</v>
      </c>
    </row>
    <row r="64" spans="1:12" ht="20" customHeight="1">
      <c r="A64" s="6">
        <v>2007</v>
      </c>
      <c r="B64" s="7">
        <v>1</v>
      </c>
      <c r="C64" s="8">
        <v>3389543360</v>
      </c>
      <c r="D64" s="8">
        <v>2951026758</v>
      </c>
      <c r="E64" s="8">
        <v>6340570118</v>
      </c>
      <c r="H64" s="13"/>
      <c r="I64" s="13"/>
    </row>
    <row r="65" spans="1:12" ht="20" customHeight="1">
      <c r="A65" s="6">
        <v>2007</v>
      </c>
      <c r="B65" s="7">
        <v>2</v>
      </c>
      <c r="C65" s="8">
        <v>3587331701</v>
      </c>
      <c r="D65" s="8">
        <v>2790766781</v>
      </c>
      <c r="E65" s="8">
        <v>6378098482</v>
      </c>
      <c r="H65" s="13"/>
      <c r="I65" s="13"/>
    </row>
    <row r="66" spans="1:12" ht="20" customHeight="1">
      <c r="A66" s="6">
        <v>2007</v>
      </c>
      <c r="B66" s="7">
        <v>3</v>
      </c>
      <c r="C66" s="8">
        <v>4172578886</v>
      </c>
      <c r="D66" s="8">
        <v>3422094591</v>
      </c>
      <c r="E66" s="8">
        <v>7594673477</v>
      </c>
      <c r="F66" s="1">
        <f>SUM(E64:E66)</f>
        <v>20313342077</v>
      </c>
      <c r="H66" s="13" t="s">
        <v>6</v>
      </c>
      <c r="I66" s="13">
        <v>2007</v>
      </c>
      <c r="J66" s="28">
        <f>SUM(C64:C66)/1000000</f>
        <v>11149.453947</v>
      </c>
      <c r="K66" s="28">
        <f>SUM(D64:D66)/1000000</f>
        <v>9163.8881299999994</v>
      </c>
      <c r="L66" s="29">
        <f>+J66+K66</f>
        <v>20313.342077000001</v>
      </c>
    </row>
    <row r="67" spans="1:12" ht="20" customHeight="1">
      <c r="A67" s="6">
        <v>2007</v>
      </c>
      <c r="B67" s="7">
        <v>4</v>
      </c>
      <c r="C67" s="8">
        <v>4298548694</v>
      </c>
      <c r="D67" s="8">
        <v>3060883796</v>
      </c>
      <c r="E67" s="8">
        <v>7359432490</v>
      </c>
      <c r="H67" s="13"/>
      <c r="I67" s="13"/>
    </row>
    <row r="68" spans="1:12" ht="20" customHeight="1">
      <c r="A68" s="6">
        <v>2007</v>
      </c>
      <c r="B68" s="7">
        <v>5</v>
      </c>
      <c r="C68" s="8">
        <v>4855837834</v>
      </c>
      <c r="D68" s="8">
        <v>3542100294</v>
      </c>
      <c r="E68" s="8">
        <v>8397938128</v>
      </c>
      <c r="H68" s="13"/>
      <c r="I68" s="13"/>
    </row>
    <row r="69" spans="1:12" ht="20" customHeight="1">
      <c r="A69" s="6">
        <v>2007</v>
      </c>
      <c r="B69" s="7">
        <v>6</v>
      </c>
      <c r="C69" s="8">
        <v>4521086626</v>
      </c>
      <c r="D69" s="8">
        <v>3578923392</v>
      </c>
      <c r="E69" s="8">
        <v>8100010018</v>
      </c>
      <c r="F69" s="1">
        <f>SUM(E67:E69)</f>
        <v>23857380636</v>
      </c>
      <c r="H69" s="13" t="s">
        <v>7</v>
      </c>
      <c r="I69" s="13">
        <v>2007</v>
      </c>
      <c r="J69" s="28">
        <f>SUM(C67:C69)/1000000</f>
        <v>13675.473153999999</v>
      </c>
      <c r="K69" s="28">
        <f>SUM(D67:D69)/1000000</f>
        <v>10181.907482000001</v>
      </c>
      <c r="L69" s="29">
        <f>+J69+K69</f>
        <v>23857.380636000002</v>
      </c>
    </row>
    <row r="70" spans="1:12" ht="20" customHeight="1">
      <c r="A70" s="6">
        <v>2007</v>
      </c>
      <c r="B70" s="7">
        <v>7</v>
      </c>
      <c r="C70" s="8">
        <v>4614240293</v>
      </c>
      <c r="D70" s="8">
        <v>4125792368</v>
      </c>
      <c r="E70" s="8">
        <v>8740032661</v>
      </c>
      <c r="H70" s="13"/>
      <c r="I70" s="13"/>
    </row>
    <row r="71" spans="1:12" ht="20" customHeight="1">
      <c r="A71" s="6">
        <v>2007</v>
      </c>
      <c r="B71" s="7">
        <v>8</v>
      </c>
      <c r="C71" s="8">
        <v>4921633703</v>
      </c>
      <c r="D71" s="8">
        <v>4606379904</v>
      </c>
      <c r="E71" s="8">
        <v>9528013607</v>
      </c>
      <c r="H71" s="13"/>
      <c r="I71" s="13"/>
    </row>
    <row r="72" spans="1:12" ht="20" customHeight="1">
      <c r="A72" s="6">
        <v>2007</v>
      </c>
      <c r="B72" s="7">
        <v>9</v>
      </c>
      <c r="C72" s="8">
        <v>4827801809</v>
      </c>
      <c r="D72" s="8">
        <v>3963045676</v>
      </c>
      <c r="E72" s="8">
        <v>8790847485</v>
      </c>
      <c r="F72" s="1">
        <f>SUM(E70:E72)</f>
        <v>27058893753</v>
      </c>
      <c r="H72" s="13" t="s">
        <v>8</v>
      </c>
      <c r="I72" s="13">
        <v>2007</v>
      </c>
      <c r="J72" s="28">
        <f>SUM(C70:C72)/1000000</f>
        <v>14363.675805000001</v>
      </c>
      <c r="K72" s="28">
        <f>SUM(D70:D72)/1000000</f>
        <v>12695.217948</v>
      </c>
      <c r="L72" s="29">
        <f>+J72+K72</f>
        <v>27058.893753</v>
      </c>
    </row>
    <row r="73" spans="1:12" ht="20" customHeight="1">
      <c r="A73" s="6">
        <v>2007</v>
      </c>
      <c r="B73" s="7">
        <v>10</v>
      </c>
      <c r="C73" s="8">
        <v>5580772285</v>
      </c>
      <c r="D73" s="8">
        <v>4400461357</v>
      </c>
      <c r="E73" s="8">
        <v>9981233642</v>
      </c>
      <c r="H73" s="13"/>
      <c r="I73" s="13"/>
    </row>
    <row r="74" spans="1:12" ht="20" customHeight="1">
      <c r="A74" s="6">
        <v>2007</v>
      </c>
      <c r="B74" s="7">
        <v>11</v>
      </c>
      <c r="C74" s="8">
        <v>5424206363</v>
      </c>
      <c r="D74" s="8">
        <v>4384483245</v>
      </c>
      <c r="E74" s="8">
        <v>9808689608</v>
      </c>
      <c r="H74" s="13"/>
      <c r="I74" s="13"/>
    </row>
    <row r="75" spans="1:12" ht="20" customHeight="1">
      <c r="A75" s="6">
        <v>2007</v>
      </c>
      <c r="B75" s="7">
        <v>12</v>
      </c>
      <c r="C75" s="8">
        <v>5786642214</v>
      </c>
      <c r="D75" s="8">
        <v>3881318319</v>
      </c>
      <c r="E75" s="8">
        <v>9667960533</v>
      </c>
      <c r="F75" s="1">
        <f>SUM(E73:E75)</f>
        <v>29457883783</v>
      </c>
      <c r="H75" s="13" t="s">
        <v>9</v>
      </c>
      <c r="I75" s="13">
        <v>2007</v>
      </c>
      <c r="J75" s="28">
        <f>SUM(C73:C75)/1000000</f>
        <v>16791.620862</v>
      </c>
      <c r="K75" s="28">
        <f>SUM(D73:D75)/1000000</f>
        <v>12666.262921</v>
      </c>
      <c r="L75" s="29">
        <f>+J75+K75</f>
        <v>29457.883782999997</v>
      </c>
    </row>
    <row r="76" spans="1:12" ht="20" customHeight="1">
      <c r="A76" s="6">
        <v>2008</v>
      </c>
      <c r="B76" s="7">
        <v>1</v>
      </c>
      <c r="C76" s="8">
        <v>5818321876</v>
      </c>
      <c r="D76" s="8">
        <v>4478510458</v>
      </c>
      <c r="E76" s="8">
        <v>10296832334</v>
      </c>
      <c r="H76" s="13"/>
      <c r="I76" s="13"/>
    </row>
    <row r="77" spans="1:12" ht="20" customHeight="1">
      <c r="A77" s="6">
        <v>2008</v>
      </c>
      <c r="B77" s="7">
        <v>2</v>
      </c>
      <c r="C77" s="8">
        <v>5225651253</v>
      </c>
      <c r="D77" s="8">
        <v>4209761275</v>
      </c>
      <c r="E77" s="8">
        <v>9435412528</v>
      </c>
      <c r="H77" s="13"/>
      <c r="I77" s="13"/>
    </row>
    <row r="78" spans="1:12" ht="20" customHeight="1">
      <c r="A78" s="6">
        <v>2008</v>
      </c>
      <c r="B78" s="7">
        <v>3</v>
      </c>
      <c r="C78" s="8">
        <v>4990837903</v>
      </c>
      <c r="D78" s="8">
        <v>4163381882</v>
      </c>
      <c r="E78" s="8">
        <v>9154219785</v>
      </c>
      <c r="F78" s="1">
        <f>SUM(E76:E78)</f>
        <v>28886464647</v>
      </c>
      <c r="H78" s="13" t="s">
        <v>6</v>
      </c>
      <c r="I78" s="13">
        <v>2008</v>
      </c>
      <c r="J78" s="28">
        <f>SUM(C76:C78)/1000000</f>
        <v>16034.811032</v>
      </c>
      <c r="K78" s="28">
        <f>SUM(D76:D78)/1000000</f>
        <v>12851.653614999999</v>
      </c>
      <c r="L78" s="29">
        <f>+J78+K78</f>
        <v>28886.464647000001</v>
      </c>
    </row>
    <row r="79" spans="1:12" ht="20" customHeight="1">
      <c r="A79" s="6">
        <v>2008</v>
      </c>
      <c r="B79" s="7">
        <v>4</v>
      </c>
      <c r="C79" s="8">
        <v>5845649122</v>
      </c>
      <c r="D79" s="8">
        <v>4929557241</v>
      </c>
      <c r="E79" s="8">
        <v>10775206363</v>
      </c>
      <c r="H79" s="13"/>
      <c r="I79" s="13"/>
    </row>
    <row r="80" spans="1:12" ht="20" customHeight="1">
      <c r="A80" s="6">
        <v>2008</v>
      </c>
      <c r="B80" s="7">
        <v>5</v>
      </c>
      <c r="C80" s="8">
        <v>6240281504</v>
      </c>
      <c r="D80" s="8">
        <v>5200448796</v>
      </c>
      <c r="E80" s="8">
        <v>11440730300</v>
      </c>
      <c r="H80" s="13"/>
      <c r="I80" s="13"/>
    </row>
    <row r="81" spans="1:12" ht="20" customHeight="1">
      <c r="A81" s="6">
        <v>2008</v>
      </c>
      <c r="B81" s="7">
        <v>6</v>
      </c>
      <c r="C81" s="8">
        <v>5407024782</v>
      </c>
      <c r="D81" s="8">
        <v>5195976271</v>
      </c>
      <c r="E81" s="8">
        <v>10603001053</v>
      </c>
      <c r="F81" s="1">
        <f>SUM(E79:E81)</f>
        <v>32818937716</v>
      </c>
      <c r="H81" s="13" t="s">
        <v>7</v>
      </c>
      <c r="I81" s="13">
        <v>2008</v>
      </c>
      <c r="J81" s="28">
        <f>SUM(C79:C81)/1000000</f>
        <v>17492.955408000002</v>
      </c>
      <c r="K81" s="28">
        <f>SUM(D79:D81)/1000000</f>
        <v>15325.982308000001</v>
      </c>
      <c r="L81" s="29">
        <f>+J81+K81</f>
        <v>32818.937716</v>
      </c>
    </row>
    <row r="82" spans="1:12" ht="20" customHeight="1">
      <c r="A82" s="6">
        <v>2008</v>
      </c>
      <c r="B82" s="7">
        <v>7</v>
      </c>
      <c r="C82" s="8">
        <v>7010510975</v>
      </c>
      <c r="D82" s="8">
        <v>6046810389</v>
      </c>
      <c r="E82" s="8">
        <v>13057321364</v>
      </c>
      <c r="H82" s="13"/>
      <c r="I82" s="13"/>
    </row>
    <row r="83" spans="1:12" ht="20" customHeight="1">
      <c r="A83" s="6">
        <v>2008</v>
      </c>
      <c r="B83" s="7">
        <v>8</v>
      </c>
      <c r="C83" s="8">
        <v>7366692882</v>
      </c>
      <c r="D83" s="8">
        <v>5158731450</v>
      </c>
      <c r="E83" s="8">
        <v>12525424332</v>
      </c>
      <c r="H83" s="13"/>
      <c r="I83" s="13"/>
    </row>
    <row r="84" spans="1:12" ht="20" customHeight="1">
      <c r="A84" s="6">
        <v>2008</v>
      </c>
      <c r="B84" s="7">
        <v>9</v>
      </c>
      <c r="C84" s="8">
        <v>6918718174</v>
      </c>
      <c r="D84" s="8">
        <v>5310878793</v>
      </c>
      <c r="E84" s="8">
        <v>12229596967</v>
      </c>
      <c r="F84" s="1">
        <f>SUM(E82:E84)</f>
        <v>37812342663</v>
      </c>
      <c r="H84" s="13" t="s">
        <v>8</v>
      </c>
      <c r="I84" s="13">
        <v>2008</v>
      </c>
      <c r="J84" s="28">
        <f>SUM(C82:C84)/1000000</f>
        <v>21295.922030999998</v>
      </c>
      <c r="K84" s="28">
        <f>SUM(D82:D84)/1000000</f>
        <v>16516.420632000001</v>
      </c>
      <c r="L84" s="29">
        <f>+J84+K84</f>
        <v>37812.342663000003</v>
      </c>
    </row>
    <row r="85" spans="1:12" ht="20" customHeight="1">
      <c r="A85" s="6">
        <v>2008</v>
      </c>
      <c r="B85" s="7">
        <v>10</v>
      </c>
      <c r="C85" s="8">
        <v>6061185095</v>
      </c>
      <c r="D85" s="8">
        <v>5128941813</v>
      </c>
      <c r="E85" s="8">
        <v>11190126908</v>
      </c>
      <c r="H85" s="13"/>
      <c r="I85" s="13"/>
    </row>
    <row r="86" spans="1:12" ht="20" customHeight="1">
      <c r="A86" s="6">
        <v>2008</v>
      </c>
      <c r="B86" s="7">
        <v>11</v>
      </c>
      <c r="C86" s="8">
        <v>4902917682</v>
      </c>
      <c r="D86" s="8">
        <v>4182277553</v>
      </c>
      <c r="E86" s="8">
        <v>9085195235</v>
      </c>
      <c r="H86" s="13"/>
      <c r="I86" s="13"/>
    </row>
    <row r="87" spans="1:12" ht="20" customHeight="1">
      <c r="A87" s="6">
        <v>2008</v>
      </c>
      <c r="B87" s="7">
        <v>12</v>
      </c>
      <c r="C87" s="8">
        <v>4230963823</v>
      </c>
      <c r="D87" s="8">
        <v>3456986643</v>
      </c>
      <c r="E87" s="8">
        <v>7687950466</v>
      </c>
      <c r="F87" s="1">
        <f>SUM(E85:E87)</f>
        <v>27963272609</v>
      </c>
      <c r="H87" s="13" t="s">
        <v>9</v>
      </c>
      <c r="I87" s="13">
        <v>2008</v>
      </c>
      <c r="J87" s="28">
        <f>SUM(C85:C87)/1000000</f>
        <v>15195.0666</v>
      </c>
      <c r="K87" s="28">
        <f>SUM(D85:D87)/1000000</f>
        <v>12768.206009</v>
      </c>
      <c r="L87" s="29">
        <f>+J87+K87</f>
        <v>27963.272609</v>
      </c>
    </row>
    <row r="88" spans="1:12" ht="20" customHeight="1">
      <c r="A88" s="6">
        <v>2009</v>
      </c>
      <c r="B88" s="7">
        <v>1</v>
      </c>
      <c r="C88" s="8">
        <v>3714716096</v>
      </c>
      <c r="D88" s="8">
        <v>2760051207</v>
      </c>
      <c r="E88" s="8">
        <v>6474767303</v>
      </c>
      <c r="H88" s="13"/>
      <c r="I88" s="13"/>
    </row>
    <row r="89" spans="1:12" ht="20" customHeight="1">
      <c r="A89" s="6">
        <v>2009</v>
      </c>
      <c r="B89" s="7">
        <v>2</v>
      </c>
      <c r="C89" s="8">
        <v>3944756935</v>
      </c>
      <c r="D89" s="8">
        <v>2663259554</v>
      </c>
      <c r="E89" s="8">
        <v>6608016489</v>
      </c>
      <c r="H89" s="13"/>
      <c r="I89" s="13"/>
    </row>
    <row r="90" spans="1:12" ht="20" customHeight="1">
      <c r="A90" s="6">
        <v>2009</v>
      </c>
      <c r="B90" s="7">
        <v>3</v>
      </c>
      <c r="C90" s="8">
        <v>4263700699</v>
      </c>
      <c r="D90" s="8">
        <v>2888341592</v>
      </c>
      <c r="E90" s="8">
        <v>7152042291</v>
      </c>
      <c r="F90" s="1">
        <f>SUM(E88:E90)</f>
        <v>20234826083</v>
      </c>
      <c r="H90" s="13" t="s">
        <v>6</v>
      </c>
      <c r="I90" s="13">
        <v>2009</v>
      </c>
      <c r="J90" s="28">
        <f>SUM(C88:C90)/1000000</f>
        <v>11923.17373</v>
      </c>
      <c r="K90" s="28">
        <f>SUM(D88:D90)/1000000</f>
        <v>8311.6523529999995</v>
      </c>
      <c r="L90" s="29">
        <f>+J90+K90</f>
        <v>20234.826083</v>
      </c>
    </row>
    <row r="91" spans="1:12" ht="20" customHeight="1">
      <c r="A91" s="6">
        <v>2009</v>
      </c>
      <c r="B91" s="7">
        <v>4</v>
      </c>
      <c r="C91" s="8">
        <v>5052290262</v>
      </c>
      <c r="D91" s="8">
        <v>2776607259</v>
      </c>
      <c r="E91" s="8">
        <v>7828897521</v>
      </c>
      <c r="H91" s="13"/>
      <c r="I91" s="13"/>
    </row>
    <row r="92" spans="1:12" ht="20" customHeight="1">
      <c r="A92" s="6">
        <v>2009</v>
      </c>
      <c r="B92" s="7">
        <v>5</v>
      </c>
      <c r="C92" s="8">
        <v>5203356481</v>
      </c>
      <c r="D92" s="8">
        <v>2659991426</v>
      </c>
      <c r="E92" s="8">
        <v>7863347907</v>
      </c>
      <c r="H92" s="13"/>
      <c r="I92" s="13"/>
    </row>
    <row r="93" spans="1:12" ht="20" customHeight="1">
      <c r="A93" s="6">
        <v>2009</v>
      </c>
      <c r="B93" s="7">
        <v>6</v>
      </c>
      <c r="C93" s="8">
        <v>5211295339</v>
      </c>
      <c r="D93" s="8">
        <v>3618913029</v>
      </c>
      <c r="E93" s="8">
        <v>8830208368</v>
      </c>
      <c r="F93" s="1">
        <f>SUM(E91:E93)</f>
        <v>24522453796</v>
      </c>
      <c r="H93" s="13" t="s">
        <v>7</v>
      </c>
      <c r="I93" s="13">
        <v>2009</v>
      </c>
      <c r="J93" s="28">
        <f>SUM(C91:C93)/1000000</f>
        <v>15466.942082</v>
      </c>
      <c r="K93" s="28">
        <f>SUM(D91:D93)/1000000</f>
        <v>9055.5117140000002</v>
      </c>
      <c r="L93" s="29">
        <f>+J93+K93</f>
        <v>24522.453796000002</v>
      </c>
    </row>
    <row r="94" spans="1:12" ht="20" customHeight="1">
      <c r="A94" s="6">
        <v>2009</v>
      </c>
      <c r="B94" s="7">
        <v>7</v>
      </c>
      <c r="C94" s="8">
        <v>4924709233</v>
      </c>
      <c r="D94" s="8">
        <v>3588898329</v>
      </c>
      <c r="E94" s="8">
        <v>8513607562</v>
      </c>
      <c r="H94" s="13"/>
      <c r="I94" s="13"/>
    </row>
    <row r="95" spans="1:12" ht="20" customHeight="1">
      <c r="A95" s="6">
        <v>2009</v>
      </c>
      <c r="B95" s="7">
        <v>8</v>
      </c>
      <c r="C95" s="8">
        <v>4351902057</v>
      </c>
      <c r="D95" s="8">
        <v>3255170435</v>
      </c>
      <c r="E95" s="8">
        <v>7607072492</v>
      </c>
      <c r="H95" s="13"/>
      <c r="I95" s="13"/>
    </row>
    <row r="96" spans="1:12" ht="20" customHeight="1">
      <c r="A96" s="6">
        <v>2009</v>
      </c>
      <c r="B96" s="7">
        <v>9</v>
      </c>
      <c r="C96" s="8">
        <v>4530716054</v>
      </c>
      <c r="D96" s="8">
        <v>3665901916</v>
      </c>
      <c r="E96" s="8">
        <v>8196617970</v>
      </c>
      <c r="F96" s="1">
        <f>SUM(E94:E96)</f>
        <v>24317298024</v>
      </c>
      <c r="H96" s="13" t="s">
        <v>8</v>
      </c>
      <c r="I96" s="13">
        <v>2009</v>
      </c>
      <c r="J96" s="28">
        <f>SUM(C94:C96)/1000000</f>
        <v>13807.327343999999</v>
      </c>
      <c r="K96" s="28">
        <f>SUM(D94:D96)/1000000</f>
        <v>10509.97068</v>
      </c>
      <c r="L96" s="29">
        <f>+J96+K96</f>
        <v>24317.298024</v>
      </c>
    </row>
    <row r="97" spans="1:12" ht="20" customHeight="1">
      <c r="A97" s="6">
        <v>2009</v>
      </c>
      <c r="B97" s="7">
        <v>10</v>
      </c>
      <c r="C97" s="8">
        <v>4807719800</v>
      </c>
      <c r="D97" s="8">
        <v>3656221794</v>
      </c>
      <c r="E97" s="8">
        <v>8463941594</v>
      </c>
      <c r="H97" s="13"/>
      <c r="I97" s="13"/>
    </row>
    <row r="98" spans="1:12" ht="20" customHeight="1">
      <c r="A98" s="6">
        <v>2009</v>
      </c>
      <c r="B98" s="7">
        <v>11</v>
      </c>
      <c r="C98" s="8">
        <v>4872376921</v>
      </c>
      <c r="D98" s="8">
        <v>3651170295</v>
      </c>
      <c r="E98" s="8">
        <v>8523547216</v>
      </c>
      <c r="H98" s="13"/>
      <c r="I98" s="13"/>
    </row>
    <row r="99" spans="1:12" ht="20" customHeight="1">
      <c r="A99" s="6">
        <v>2009</v>
      </c>
      <c r="B99" s="7">
        <v>12</v>
      </c>
      <c r="C99" s="8">
        <v>4794478085</v>
      </c>
      <c r="D99" s="8">
        <v>3601567912</v>
      </c>
      <c r="E99" s="8">
        <v>8396045997</v>
      </c>
      <c r="F99" s="1">
        <f>SUM(E97:E99)</f>
        <v>25383534807</v>
      </c>
      <c r="H99" s="13" t="s">
        <v>9</v>
      </c>
      <c r="I99" s="13">
        <v>2009</v>
      </c>
      <c r="J99" s="28">
        <f>SUM(C97:C99)/1000000</f>
        <v>14474.574806000001</v>
      </c>
      <c r="K99" s="28">
        <f>SUM(D97:D99)/1000000</f>
        <v>10908.960000999999</v>
      </c>
      <c r="L99" s="29">
        <f>+J99+K99</f>
        <v>25383.534807</v>
      </c>
    </row>
    <row r="100" spans="1:12" ht="20" customHeight="1">
      <c r="A100" s="6">
        <v>2010</v>
      </c>
      <c r="B100" s="7">
        <v>1</v>
      </c>
      <c r="C100" s="8">
        <v>4408151839</v>
      </c>
      <c r="D100" s="8">
        <v>3209178783</v>
      </c>
      <c r="E100" s="8">
        <v>7617330622</v>
      </c>
      <c r="H100" s="13"/>
      <c r="I100" s="13"/>
    </row>
    <row r="101" spans="1:12" ht="20" customHeight="1">
      <c r="A101" s="6">
        <v>2010</v>
      </c>
      <c r="B101" s="7">
        <v>2</v>
      </c>
      <c r="C101" s="8">
        <v>3958942429</v>
      </c>
      <c r="D101" s="8">
        <v>3455057184</v>
      </c>
      <c r="E101" s="8">
        <v>7413999613</v>
      </c>
      <c r="H101" s="13"/>
      <c r="I101" s="13"/>
    </row>
    <row r="102" spans="1:12" ht="20" customHeight="1">
      <c r="A102" s="6">
        <v>2010</v>
      </c>
      <c r="B102" s="7">
        <v>3</v>
      </c>
      <c r="C102" s="8">
        <v>4687488666</v>
      </c>
      <c r="D102" s="8">
        <v>4402838597</v>
      </c>
      <c r="E102" s="8">
        <v>9090327263</v>
      </c>
      <c r="F102" s="1">
        <f>SUM(E100:E102)</f>
        <v>24121657498</v>
      </c>
      <c r="H102" s="13" t="s">
        <v>6</v>
      </c>
      <c r="I102" s="13">
        <v>2010</v>
      </c>
      <c r="J102" s="28">
        <f>SUM(C100:C102)/1000000</f>
        <v>13054.582934</v>
      </c>
      <c r="K102" s="28">
        <f>SUM(D100:D102)/1000000</f>
        <v>11067.074564</v>
      </c>
      <c r="L102" s="29">
        <f>+J102+K102</f>
        <v>24121.657498</v>
      </c>
    </row>
    <row r="103" spans="1:12" ht="20" customHeight="1">
      <c r="A103" s="6">
        <v>2010</v>
      </c>
      <c r="B103" s="7">
        <v>4</v>
      </c>
      <c r="C103" s="8">
        <v>6208015193</v>
      </c>
      <c r="D103" s="8">
        <v>4100990533</v>
      </c>
      <c r="E103" s="8">
        <v>10309005726</v>
      </c>
      <c r="H103" s="13"/>
      <c r="I103" s="13"/>
    </row>
    <row r="104" spans="1:12" ht="20" customHeight="1">
      <c r="A104" s="6">
        <v>2010</v>
      </c>
      <c r="B104" s="7">
        <v>5</v>
      </c>
      <c r="C104" s="8">
        <v>6502816104</v>
      </c>
      <c r="D104" s="8">
        <v>4575363570</v>
      </c>
      <c r="E104" s="8">
        <v>11078179674</v>
      </c>
      <c r="H104" s="13"/>
      <c r="I104" s="13"/>
    </row>
    <row r="105" spans="1:12" ht="20" customHeight="1">
      <c r="A105" s="6">
        <v>2010</v>
      </c>
      <c r="B105" s="7">
        <v>6</v>
      </c>
      <c r="C105" s="8">
        <v>6369256117</v>
      </c>
      <c r="D105" s="8">
        <v>5151009380</v>
      </c>
      <c r="E105" s="8">
        <v>11520265497</v>
      </c>
      <c r="F105" s="1">
        <f>SUM(E103:E105)</f>
        <v>32907450897</v>
      </c>
      <c r="H105" s="13" t="s">
        <v>7</v>
      </c>
      <c r="I105" s="13">
        <v>2010</v>
      </c>
      <c r="J105" s="28">
        <f>SUM(C103:C105)/1000000</f>
        <v>19080.087414000001</v>
      </c>
      <c r="K105" s="28">
        <f>SUM(D103:D105)/1000000</f>
        <v>13827.363482999999</v>
      </c>
      <c r="L105" s="29">
        <f>+J105+K105</f>
        <v>32907.450897000002</v>
      </c>
    </row>
    <row r="106" spans="1:12" ht="20" customHeight="1">
      <c r="A106" s="6">
        <v>2010</v>
      </c>
      <c r="B106" s="7">
        <v>7</v>
      </c>
      <c r="C106" s="8">
        <v>5983797356</v>
      </c>
      <c r="D106" s="8">
        <v>5290488865</v>
      </c>
      <c r="E106" s="8">
        <v>11274286221</v>
      </c>
      <c r="H106" s="13"/>
      <c r="I106" s="13"/>
    </row>
    <row r="107" spans="1:12" ht="20" customHeight="1">
      <c r="A107" s="6">
        <v>2010</v>
      </c>
      <c r="B107" s="7">
        <v>8</v>
      </c>
      <c r="C107" s="8">
        <v>6382982750</v>
      </c>
      <c r="D107" s="8">
        <v>5355462026</v>
      </c>
      <c r="E107" s="8">
        <v>11738444776</v>
      </c>
      <c r="H107" s="13"/>
      <c r="I107" s="13"/>
    </row>
    <row r="108" spans="1:12" ht="20" customHeight="1">
      <c r="A108" s="6">
        <v>2010</v>
      </c>
      <c r="B108" s="7">
        <v>9</v>
      </c>
      <c r="C108" s="8">
        <v>6374977051</v>
      </c>
      <c r="D108" s="8">
        <v>5336927937</v>
      </c>
      <c r="E108" s="8">
        <v>11711904988</v>
      </c>
      <c r="F108" s="1">
        <f>SUM(E106:E108)</f>
        <v>34724635985</v>
      </c>
      <c r="H108" s="13" t="s">
        <v>8</v>
      </c>
      <c r="I108" s="13">
        <v>2010</v>
      </c>
      <c r="J108" s="28">
        <f>SUM(C106:C108)/1000000</f>
        <v>18741.757157</v>
      </c>
      <c r="K108" s="28">
        <f>SUM(D106:D108)/1000000</f>
        <v>15982.878828000001</v>
      </c>
      <c r="L108" s="29">
        <f>+J108+K108</f>
        <v>34724.635985000001</v>
      </c>
    </row>
    <row r="109" spans="1:12" ht="20" customHeight="1">
      <c r="A109" s="6">
        <v>2010</v>
      </c>
      <c r="B109" s="7">
        <v>10</v>
      </c>
      <c r="C109" s="8">
        <v>5898591247</v>
      </c>
      <c r="D109" s="8">
        <v>4950849642</v>
      </c>
      <c r="E109" s="8">
        <v>10849440889</v>
      </c>
      <c r="H109" s="13"/>
      <c r="I109" s="13"/>
    </row>
    <row r="110" spans="1:12" ht="20" customHeight="1">
      <c r="A110" s="6">
        <v>2010</v>
      </c>
      <c r="B110" s="7">
        <v>11</v>
      </c>
      <c r="C110" s="8">
        <v>5915323462</v>
      </c>
      <c r="D110" s="8">
        <v>5575487724</v>
      </c>
      <c r="E110" s="8">
        <v>11490811186</v>
      </c>
      <c r="H110" s="13"/>
      <c r="I110" s="13"/>
    </row>
    <row r="111" spans="1:12" ht="20" customHeight="1">
      <c r="A111" s="6">
        <v>2010</v>
      </c>
      <c r="B111" s="7">
        <v>12</v>
      </c>
      <c r="C111" s="8">
        <v>5484026317</v>
      </c>
      <c r="D111" s="8">
        <v>5388739595</v>
      </c>
      <c r="E111" s="8">
        <v>10872765912</v>
      </c>
      <c r="F111" s="1">
        <f>SUM(E109:E111)</f>
        <v>33213017987</v>
      </c>
      <c r="H111" s="13" t="s">
        <v>9</v>
      </c>
      <c r="I111" s="13">
        <v>2010</v>
      </c>
      <c r="J111" s="28">
        <f>SUM(C109:C111)/1000000</f>
        <v>17297.941026</v>
      </c>
      <c r="K111" s="28">
        <f>SUM(D109:D111)/1000000</f>
        <v>15915.076961000001</v>
      </c>
      <c r="L111" s="29">
        <f>+J111+K111</f>
        <v>33213.017986999999</v>
      </c>
    </row>
    <row r="112" spans="1:12" ht="20" customHeight="1">
      <c r="A112" s="6">
        <v>2011</v>
      </c>
      <c r="B112" s="7">
        <v>1</v>
      </c>
      <c r="C112" s="8">
        <v>5185117506</v>
      </c>
      <c r="D112" s="8">
        <v>4889191454</v>
      </c>
      <c r="E112" s="8">
        <v>10074308960</v>
      </c>
      <c r="H112" s="13"/>
      <c r="I112" s="13"/>
    </row>
    <row r="113" spans="1:12" ht="20" customHeight="1">
      <c r="A113" s="6">
        <v>2011</v>
      </c>
      <c r="B113" s="7">
        <v>2</v>
      </c>
      <c r="C113" s="8">
        <v>5398017228</v>
      </c>
      <c r="D113" s="8">
        <v>4764278184</v>
      </c>
      <c r="E113" s="8">
        <v>10162295412</v>
      </c>
      <c r="H113" s="13"/>
      <c r="I113" s="13"/>
    </row>
    <row r="114" spans="1:12" ht="20" customHeight="1">
      <c r="A114" s="6">
        <v>2011</v>
      </c>
      <c r="B114" s="7">
        <v>3</v>
      </c>
      <c r="C114" s="8">
        <v>6098102041</v>
      </c>
      <c r="D114" s="8">
        <v>5641577584</v>
      </c>
      <c r="E114" s="8">
        <v>11739679625</v>
      </c>
      <c r="F114" s="1">
        <f>SUM(E112:E114)</f>
        <v>31976283997</v>
      </c>
      <c r="H114" s="13" t="s">
        <v>6</v>
      </c>
      <c r="I114" s="13">
        <v>2011</v>
      </c>
      <c r="J114" s="28">
        <f>SUM(C112:C114)/1000000</f>
        <v>16681.236775000001</v>
      </c>
      <c r="K114" s="28">
        <f>SUM(D112:D114)/1000000</f>
        <v>15295.047221999999</v>
      </c>
      <c r="L114" s="29">
        <f>+J114+K114</f>
        <v>31976.283996999999</v>
      </c>
    </row>
    <row r="115" spans="1:12" ht="20" customHeight="1">
      <c r="A115" s="6">
        <v>2011</v>
      </c>
      <c r="B115" s="7">
        <v>4</v>
      </c>
      <c r="C115" s="8">
        <v>7042866014</v>
      </c>
      <c r="D115" s="8">
        <v>5532887138</v>
      </c>
      <c r="E115" s="8">
        <v>12575753152</v>
      </c>
      <c r="H115" s="13"/>
      <c r="I115" s="13"/>
    </row>
    <row r="116" spans="1:12" ht="20" customHeight="1">
      <c r="A116" s="6">
        <v>2011</v>
      </c>
      <c r="B116" s="7">
        <v>5</v>
      </c>
      <c r="C116" s="8">
        <v>7932871298</v>
      </c>
      <c r="D116" s="8">
        <v>6489819717</v>
      </c>
      <c r="E116" s="8">
        <v>14422691015</v>
      </c>
      <c r="H116" s="13"/>
      <c r="I116" s="13"/>
    </row>
    <row r="117" spans="1:12" ht="20" customHeight="1">
      <c r="A117" s="6">
        <v>2011</v>
      </c>
      <c r="B117" s="7">
        <v>6</v>
      </c>
      <c r="C117" s="8">
        <v>7816969457</v>
      </c>
      <c r="D117" s="8">
        <v>6704534806</v>
      </c>
      <c r="E117" s="8">
        <v>14521504263</v>
      </c>
      <c r="F117" s="1">
        <f>SUM(E115:E117)</f>
        <v>41519948430</v>
      </c>
      <c r="H117" s="13" t="s">
        <v>7</v>
      </c>
      <c r="I117" s="13">
        <v>2011</v>
      </c>
      <c r="J117" s="28">
        <f>SUM(C115:C117)/1000000</f>
        <v>22792.706769</v>
      </c>
      <c r="K117" s="28">
        <f>SUM(D115:D117)/1000000</f>
        <v>18727.241661</v>
      </c>
      <c r="L117" s="29">
        <f>+J117+K117</f>
        <v>41519.948430000004</v>
      </c>
    </row>
    <row r="118" spans="1:12" ht="20" customHeight="1">
      <c r="A118" s="6">
        <v>2011</v>
      </c>
      <c r="B118" s="7">
        <v>7</v>
      </c>
      <c r="C118" s="8">
        <v>7225597904</v>
      </c>
      <c r="D118" s="8">
        <v>6858529268</v>
      </c>
      <c r="E118" s="8">
        <v>14084127172</v>
      </c>
      <c r="H118" s="13"/>
      <c r="I118" s="13"/>
    </row>
    <row r="119" spans="1:12" ht="20" customHeight="1">
      <c r="A119" s="6">
        <v>2011</v>
      </c>
      <c r="B119" s="7">
        <v>8</v>
      </c>
      <c r="C119" s="8">
        <v>8328454715</v>
      </c>
      <c r="D119" s="8">
        <v>7671043720</v>
      </c>
      <c r="E119" s="8">
        <v>15999498435</v>
      </c>
      <c r="H119" s="13"/>
      <c r="I119" s="13"/>
    </row>
    <row r="120" spans="1:12" ht="20" customHeight="1">
      <c r="A120" s="6">
        <v>2011</v>
      </c>
      <c r="B120" s="7">
        <v>9</v>
      </c>
      <c r="C120" s="8">
        <v>7718191177</v>
      </c>
      <c r="D120" s="8">
        <v>6888497274</v>
      </c>
      <c r="E120" s="8">
        <v>14606688451</v>
      </c>
      <c r="F120" s="1">
        <f>SUM(E118:E120)</f>
        <v>44690314058</v>
      </c>
      <c r="H120" s="13" t="s">
        <v>8</v>
      </c>
      <c r="I120" s="13">
        <v>2011</v>
      </c>
      <c r="J120" s="28">
        <f>SUM(C118:C120)/1000000</f>
        <v>23272.243795999999</v>
      </c>
      <c r="K120" s="28">
        <f>SUM(D118:D120)/1000000</f>
        <v>21418.070262000001</v>
      </c>
      <c r="L120" s="29">
        <f>+J120+K120</f>
        <v>44690.314058000004</v>
      </c>
    </row>
    <row r="121" spans="1:12" ht="20" customHeight="1">
      <c r="A121" s="6">
        <v>2011</v>
      </c>
      <c r="B121" s="7">
        <v>10</v>
      </c>
      <c r="C121" s="8">
        <v>7435411578</v>
      </c>
      <c r="D121" s="8">
        <v>6302999916</v>
      </c>
      <c r="E121" s="8">
        <v>13738411494</v>
      </c>
      <c r="H121" s="13"/>
      <c r="I121" s="13"/>
    </row>
    <row r="122" spans="1:12" ht="20" customHeight="1">
      <c r="A122" s="6">
        <v>2011</v>
      </c>
      <c r="B122" s="7">
        <v>11</v>
      </c>
      <c r="C122" s="8">
        <v>6493159464</v>
      </c>
      <c r="D122" s="8">
        <v>6229740888</v>
      </c>
      <c r="E122" s="8">
        <v>12722900352</v>
      </c>
      <c r="H122" s="13"/>
      <c r="I122" s="13"/>
    </row>
    <row r="123" spans="1:12" ht="20" customHeight="1">
      <c r="A123" s="6">
        <v>2011</v>
      </c>
      <c r="B123" s="7">
        <v>12</v>
      </c>
      <c r="C123" s="8">
        <v>6306256318</v>
      </c>
      <c r="D123" s="8">
        <v>5987389117</v>
      </c>
      <c r="E123" s="8">
        <v>12293645435</v>
      </c>
      <c r="F123" s="1">
        <f>SUM(E121:E123)</f>
        <v>38754957281</v>
      </c>
      <c r="H123" s="13" t="s">
        <v>9</v>
      </c>
      <c r="I123" s="13">
        <v>2011</v>
      </c>
      <c r="J123" s="28">
        <f>SUM(C121:C123)/1000000</f>
        <v>20234.827359999999</v>
      </c>
      <c r="K123" s="28">
        <f>SUM(D121:D123)/1000000</f>
        <v>18520.129921</v>
      </c>
      <c r="L123" s="29">
        <f>+J123+K123</f>
        <v>38754.957280999995</v>
      </c>
    </row>
    <row r="124" spans="1:12" ht="20" customHeight="1">
      <c r="A124" s="6">
        <v>2012</v>
      </c>
      <c r="B124" s="7">
        <v>1</v>
      </c>
      <c r="C124" s="8">
        <v>5399277218</v>
      </c>
      <c r="D124" s="8">
        <v>5363736840</v>
      </c>
      <c r="E124" s="8">
        <v>10763014058</v>
      </c>
      <c r="H124" s="13"/>
      <c r="I124" s="13"/>
    </row>
    <row r="125" spans="1:12" ht="20" customHeight="1">
      <c r="A125" s="6">
        <v>2012</v>
      </c>
      <c r="B125" s="7">
        <v>2</v>
      </c>
      <c r="C125" s="8">
        <v>6004523119</v>
      </c>
      <c r="D125" s="8">
        <v>4724970488</v>
      </c>
      <c r="E125" s="8">
        <v>10729493607</v>
      </c>
      <c r="H125" s="13"/>
      <c r="I125" s="13"/>
    </row>
    <row r="126" spans="1:12" ht="20" customHeight="1">
      <c r="A126" s="6">
        <v>2012</v>
      </c>
      <c r="B126" s="7">
        <v>3</v>
      </c>
      <c r="C126" s="8">
        <v>6199965749</v>
      </c>
      <c r="D126" s="8">
        <v>5146496373</v>
      </c>
      <c r="E126" s="8">
        <v>11346462122</v>
      </c>
      <c r="F126" s="1">
        <f>SUM(E124:E126)</f>
        <v>32838969787</v>
      </c>
      <c r="H126" s="13" t="s">
        <v>6</v>
      </c>
      <c r="I126" s="13">
        <v>2012</v>
      </c>
      <c r="J126" s="28">
        <f>SUM(C124:C126)/1000000</f>
        <v>17603.766086</v>
      </c>
      <c r="K126" s="28">
        <f>SUM(D124:D126)/1000000</f>
        <v>15235.203701</v>
      </c>
      <c r="L126" s="29">
        <f>+J126+K126</f>
        <v>32838.969787000002</v>
      </c>
    </row>
    <row r="127" spans="1:12" ht="20" customHeight="1">
      <c r="A127" s="6">
        <v>2012</v>
      </c>
      <c r="B127" s="7">
        <v>4</v>
      </c>
      <c r="C127" s="8">
        <v>6714950211</v>
      </c>
      <c r="D127" s="8">
        <v>4769800807</v>
      </c>
      <c r="E127" s="8">
        <v>11484751018</v>
      </c>
      <c r="H127" s="13"/>
      <c r="I127" s="13"/>
    </row>
    <row r="128" spans="1:12" ht="20" customHeight="1">
      <c r="A128" s="6">
        <v>2012</v>
      </c>
      <c r="B128" s="7">
        <v>5</v>
      </c>
      <c r="C128" s="8">
        <v>7080822004</v>
      </c>
      <c r="D128" s="8">
        <v>5987087706</v>
      </c>
      <c r="E128" s="8">
        <v>13067909710</v>
      </c>
      <c r="H128" s="13"/>
      <c r="I128" s="13"/>
    </row>
    <row r="129" spans="1:12" ht="20" customHeight="1">
      <c r="A129" s="6">
        <v>2012</v>
      </c>
      <c r="B129" s="7">
        <v>6</v>
      </c>
      <c r="C129" s="8">
        <v>6822164808</v>
      </c>
      <c r="D129" s="8">
        <v>6033491319</v>
      </c>
      <c r="E129" s="8">
        <v>12855656127</v>
      </c>
      <c r="F129" s="1">
        <f>SUM(E127:E129)</f>
        <v>37408316855</v>
      </c>
      <c r="H129" s="13" t="s">
        <v>7</v>
      </c>
      <c r="I129" s="13">
        <v>2012</v>
      </c>
      <c r="J129" s="28">
        <f>SUM(C127:C129)/1000000</f>
        <v>20617.937022999999</v>
      </c>
      <c r="K129" s="28">
        <f>SUM(D127:D129)/1000000</f>
        <v>16790.379831999999</v>
      </c>
      <c r="L129" s="29">
        <f>+J129+K129</f>
        <v>37408.316854999997</v>
      </c>
    </row>
    <row r="130" spans="1:12" ht="20" customHeight="1">
      <c r="A130" s="6">
        <v>2012</v>
      </c>
      <c r="B130" s="7">
        <v>7</v>
      </c>
      <c r="C130" s="8">
        <v>7655108729</v>
      </c>
      <c r="D130" s="8">
        <v>6344863372</v>
      </c>
      <c r="E130" s="8">
        <v>13999972101</v>
      </c>
      <c r="H130" s="13"/>
      <c r="I130" s="13"/>
    </row>
    <row r="131" spans="1:12" ht="20" customHeight="1">
      <c r="A131" s="6">
        <v>2012</v>
      </c>
      <c r="B131" s="7">
        <v>8</v>
      </c>
      <c r="C131" s="8">
        <v>7451096908</v>
      </c>
      <c r="D131" s="8">
        <v>6276418284</v>
      </c>
      <c r="E131" s="8">
        <v>13727515192</v>
      </c>
      <c r="H131" s="13"/>
      <c r="I131" s="13"/>
    </row>
    <row r="132" spans="1:12" ht="20" customHeight="1">
      <c r="A132" s="6">
        <v>2012</v>
      </c>
      <c r="B132" s="7">
        <v>9</v>
      </c>
      <c r="C132" s="8">
        <v>6803121755</v>
      </c>
      <c r="D132" s="8">
        <v>5854613487</v>
      </c>
      <c r="E132" s="8">
        <v>12657735242</v>
      </c>
      <c r="F132" s="1">
        <f>SUM(E130:E132)</f>
        <v>40385222535</v>
      </c>
      <c r="H132" s="13" t="s">
        <v>8</v>
      </c>
      <c r="I132" s="13">
        <v>2012</v>
      </c>
      <c r="J132" s="28">
        <f>SUM(C130:C132)/1000000</f>
        <v>21909.327391999999</v>
      </c>
      <c r="K132" s="28">
        <f>SUM(D130:D132)/1000000</f>
        <v>18475.895143000002</v>
      </c>
      <c r="L132" s="29">
        <f>+J132+K132</f>
        <v>40385.222535000001</v>
      </c>
    </row>
    <row r="133" spans="1:12" ht="20" customHeight="1">
      <c r="A133" s="6">
        <v>2012</v>
      </c>
      <c r="B133" s="7">
        <v>10</v>
      </c>
      <c r="C133" s="8">
        <v>6889203263</v>
      </c>
      <c r="D133" s="8">
        <v>6256597377</v>
      </c>
      <c r="E133" s="8">
        <v>13145800640</v>
      </c>
      <c r="H133" s="13"/>
      <c r="I133" s="13"/>
    </row>
    <row r="134" spans="1:12" ht="20" customHeight="1">
      <c r="A134" s="6">
        <v>2012</v>
      </c>
      <c r="B134" s="7">
        <v>11</v>
      </c>
      <c r="C134" s="8">
        <v>6649420587</v>
      </c>
      <c r="D134" s="8">
        <v>5779456393</v>
      </c>
      <c r="E134" s="8">
        <v>12428876980</v>
      </c>
      <c r="H134" s="13"/>
      <c r="I134" s="13"/>
    </row>
    <row r="135" spans="1:12" ht="20" customHeight="1">
      <c r="A135" s="6">
        <v>2012</v>
      </c>
      <c r="B135" s="7">
        <v>12</v>
      </c>
      <c r="C135" s="8">
        <v>6312662723</v>
      </c>
      <c r="D135" s="8">
        <v>5436515403</v>
      </c>
      <c r="E135" s="8">
        <v>11749178126</v>
      </c>
      <c r="F135" s="1">
        <f>SUM(E133:E135)</f>
        <v>37323855746</v>
      </c>
      <c r="H135" s="13" t="s">
        <v>9</v>
      </c>
      <c r="I135" s="13">
        <v>2012</v>
      </c>
      <c r="J135" s="28">
        <f>SUM(C133:C135)/1000000</f>
        <v>19851.286573000001</v>
      </c>
      <c r="K135" s="28">
        <f>SUM(D133:D135)/1000000</f>
        <v>17472.569173</v>
      </c>
      <c r="L135" s="29">
        <f>+J135+K135</f>
        <v>37323.855746000001</v>
      </c>
    </row>
    <row r="136" spans="1:12" ht="20" customHeight="1">
      <c r="A136" s="6">
        <v>2013</v>
      </c>
      <c r="B136" s="7">
        <v>1</v>
      </c>
      <c r="C136" s="8">
        <v>5383027831</v>
      </c>
      <c r="D136" s="8">
        <v>5358211498</v>
      </c>
      <c r="E136" s="8">
        <v>10741239329</v>
      </c>
      <c r="H136" s="13"/>
      <c r="I136" s="13"/>
    </row>
    <row r="137" spans="1:12" ht="20" customHeight="1">
      <c r="A137" s="6">
        <v>2013</v>
      </c>
      <c r="B137" s="7">
        <v>2</v>
      </c>
      <c r="C137" s="8">
        <v>4905868232</v>
      </c>
      <c r="D137" s="8">
        <v>5174735163</v>
      </c>
      <c r="E137" s="8">
        <v>10080603395</v>
      </c>
      <c r="H137" s="13"/>
      <c r="I137" s="13"/>
    </row>
    <row r="138" spans="1:12" ht="20" customHeight="1">
      <c r="A138" s="6">
        <v>2013</v>
      </c>
      <c r="B138" s="7">
        <v>3</v>
      </c>
      <c r="C138" s="8">
        <v>6159944925</v>
      </c>
      <c r="D138" s="8">
        <v>5619165672</v>
      </c>
      <c r="E138" s="8">
        <v>11779110597</v>
      </c>
      <c r="F138" s="1">
        <f>SUM(E136:E138)</f>
        <v>32600953321</v>
      </c>
      <c r="H138" s="13" t="s">
        <v>6</v>
      </c>
      <c r="I138" s="13">
        <v>2013</v>
      </c>
      <c r="J138" s="28">
        <f>SUM(C136:C138)/1000000</f>
        <v>16448.840988</v>
      </c>
      <c r="K138" s="28">
        <f>SUM(D136:D138)/1000000</f>
        <v>16152.112332999999</v>
      </c>
      <c r="L138" s="29">
        <f>+J138+K138</f>
        <v>32600.953321000001</v>
      </c>
    </row>
    <row r="139" spans="1:12" ht="20" customHeight="1">
      <c r="A139" s="6">
        <v>2013</v>
      </c>
      <c r="B139" s="7">
        <v>4</v>
      </c>
      <c r="C139" s="8">
        <v>6895385115</v>
      </c>
      <c r="D139" s="8">
        <v>6193443895</v>
      </c>
      <c r="E139" s="8">
        <v>13088829010</v>
      </c>
      <c r="H139" s="13"/>
      <c r="I139" s="13"/>
    </row>
    <row r="140" spans="1:12" ht="20" customHeight="1">
      <c r="A140" s="6">
        <v>2013</v>
      </c>
      <c r="B140" s="7">
        <v>5</v>
      </c>
      <c r="C140" s="8">
        <v>8393239485</v>
      </c>
      <c r="D140" s="8">
        <v>7028074778</v>
      </c>
      <c r="E140" s="8">
        <v>15421314263</v>
      </c>
      <c r="H140" s="13"/>
      <c r="I140" s="13"/>
    </row>
    <row r="141" spans="1:12" ht="20" customHeight="1">
      <c r="A141" s="6">
        <v>2013</v>
      </c>
      <c r="B141" s="7">
        <v>6</v>
      </c>
      <c r="C141" s="8">
        <v>7483387553</v>
      </c>
      <c r="D141" s="8">
        <v>6642792280</v>
      </c>
      <c r="E141" s="8">
        <v>14126179833</v>
      </c>
      <c r="F141" s="1">
        <f>SUM(E139:E141)</f>
        <v>42636323106</v>
      </c>
      <c r="H141" s="13" t="s">
        <v>7</v>
      </c>
      <c r="I141" s="13">
        <v>2013</v>
      </c>
      <c r="J141" s="28">
        <f>SUM(C139:C141)/1000000</f>
        <v>22772.012153</v>
      </c>
      <c r="K141" s="28">
        <f>SUM(D139:D141)/1000000</f>
        <v>19864.310953</v>
      </c>
      <c r="L141" s="29">
        <f>+J141+K141</f>
        <v>42636.323105999996</v>
      </c>
    </row>
    <row r="142" spans="1:12" ht="20" customHeight="1">
      <c r="A142" s="6">
        <v>2013</v>
      </c>
      <c r="B142" s="7">
        <v>7</v>
      </c>
      <c r="C142" s="8">
        <v>6930651129</v>
      </c>
      <c r="D142" s="8">
        <v>6988140970</v>
      </c>
      <c r="E142" s="8">
        <v>13918792099</v>
      </c>
      <c r="H142" s="13"/>
      <c r="I142" s="13"/>
    </row>
    <row r="143" spans="1:12" ht="20" customHeight="1">
      <c r="A143" s="6">
        <v>2013</v>
      </c>
      <c r="B143" s="7">
        <v>8</v>
      </c>
      <c r="C143" s="8">
        <v>7199531145</v>
      </c>
      <c r="D143" s="8">
        <v>7073884027</v>
      </c>
      <c r="E143" s="8">
        <v>14273415172</v>
      </c>
      <c r="H143" s="13"/>
      <c r="I143" s="13"/>
    </row>
    <row r="144" spans="1:12" ht="20" customHeight="1">
      <c r="A144" s="6">
        <v>2013</v>
      </c>
      <c r="B144" s="7">
        <v>9</v>
      </c>
      <c r="C144" s="8">
        <v>6544801786</v>
      </c>
      <c r="D144" s="8">
        <v>6028917977</v>
      </c>
      <c r="E144" s="8">
        <v>12573719763</v>
      </c>
      <c r="F144" s="1">
        <f>SUM(E142:E144)</f>
        <v>40765927034</v>
      </c>
      <c r="H144" s="13" t="s">
        <v>8</v>
      </c>
      <c r="I144" s="13">
        <v>2013</v>
      </c>
      <c r="J144" s="28">
        <f>SUM(C142:C144)/1000000</f>
        <v>20674.984059999999</v>
      </c>
      <c r="K144" s="28">
        <f>SUM(D142:D144)/1000000</f>
        <v>20090.942974000001</v>
      </c>
      <c r="L144" s="29">
        <f>+J144+K144</f>
        <v>40765.927034</v>
      </c>
    </row>
    <row r="145" spans="1:12" ht="20" customHeight="1">
      <c r="A145" s="6">
        <v>2013</v>
      </c>
      <c r="B145" s="7">
        <v>10</v>
      </c>
      <c r="C145" s="8">
        <v>6026970737</v>
      </c>
      <c r="D145" s="8">
        <v>6830943788</v>
      </c>
      <c r="E145" s="8">
        <v>12857914525</v>
      </c>
      <c r="H145" s="13"/>
      <c r="I145" s="13"/>
    </row>
    <row r="146" spans="1:12" ht="20" customHeight="1">
      <c r="A146" s="6">
        <v>2013</v>
      </c>
      <c r="B146" s="7">
        <v>11</v>
      </c>
      <c r="C146" s="8">
        <v>5089557880</v>
      </c>
      <c r="D146" s="8">
        <v>6091632138</v>
      </c>
      <c r="E146" s="8">
        <v>11181190018</v>
      </c>
      <c r="H146" s="13"/>
      <c r="I146" s="13"/>
    </row>
    <row r="147" spans="1:12" ht="20" customHeight="1">
      <c r="A147" s="6">
        <v>2013</v>
      </c>
      <c r="B147" s="7">
        <v>12</v>
      </c>
      <c r="C147" s="8">
        <v>4950549545</v>
      </c>
      <c r="D147" s="8">
        <v>5411689617</v>
      </c>
      <c r="E147" s="8">
        <v>10362239162</v>
      </c>
      <c r="F147" s="1">
        <f>SUM(E145:E147)</f>
        <v>34401343705</v>
      </c>
      <c r="H147" s="13" t="s">
        <v>9</v>
      </c>
      <c r="I147" s="13">
        <v>2013</v>
      </c>
      <c r="J147" s="28">
        <f>SUM(C145:C147)/1000000</f>
        <v>16067.078162</v>
      </c>
      <c r="K147" s="28">
        <f>SUM(D145:D147)/1000000</f>
        <v>18334.265543000001</v>
      </c>
      <c r="L147" s="29">
        <f>+J147+K147</f>
        <v>34401.343704999999</v>
      </c>
    </row>
    <row r="148" spans="1:12" ht="20" customHeight="1">
      <c r="A148" s="6">
        <v>2014</v>
      </c>
      <c r="B148" s="7">
        <v>1</v>
      </c>
      <c r="C148" s="8">
        <v>4275296100</v>
      </c>
      <c r="D148" s="8">
        <v>5648613985</v>
      </c>
      <c r="E148" s="8">
        <v>9923910085</v>
      </c>
      <c r="H148" s="13"/>
      <c r="I148" s="13"/>
    </row>
    <row r="149" spans="1:12" ht="20" customHeight="1">
      <c r="A149" s="6">
        <v>2014</v>
      </c>
      <c r="B149" s="7">
        <v>2</v>
      </c>
      <c r="C149" s="8">
        <v>4647727001</v>
      </c>
      <c r="D149" s="8">
        <v>5537441356</v>
      </c>
      <c r="E149" s="8">
        <v>10185168357</v>
      </c>
      <c r="H149" s="13"/>
      <c r="I149" s="13"/>
    </row>
    <row r="150" spans="1:12" ht="20" customHeight="1">
      <c r="A150" s="6">
        <v>2014</v>
      </c>
      <c r="B150" s="7">
        <v>3</v>
      </c>
      <c r="C150" s="8">
        <v>4912951795</v>
      </c>
      <c r="D150" s="8">
        <v>5389878367</v>
      </c>
      <c r="E150" s="8">
        <v>10302830162</v>
      </c>
      <c r="F150" s="1">
        <f>SUM(E148:E150)</f>
        <v>30411908604</v>
      </c>
      <c r="H150" s="13" t="s">
        <v>6</v>
      </c>
      <c r="I150" s="13">
        <v>2014</v>
      </c>
      <c r="J150" s="28">
        <f>SUM(C148:C150)/1000000</f>
        <v>13835.974896</v>
      </c>
      <c r="K150" s="28">
        <f>SUM(D148:D150)/1000000</f>
        <v>16575.933708</v>
      </c>
      <c r="L150" s="29">
        <f>+J150+K150</f>
        <v>30411.908604</v>
      </c>
    </row>
    <row r="151" spans="1:12" ht="20" customHeight="1">
      <c r="A151" s="6">
        <v>2014</v>
      </c>
      <c r="B151" s="7">
        <v>4</v>
      </c>
      <c r="C151" s="8">
        <v>6478517271</v>
      </c>
      <c r="D151" s="8">
        <v>5656126151</v>
      </c>
      <c r="E151" s="8">
        <v>12134643422</v>
      </c>
      <c r="H151" s="13"/>
      <c r="I151" s="13"/>
    </row>
    <row r="152" spans="1:12" ht="20" customHeight="1">
      <c r="A152" s="6">
        <v>2014</v>
      </c>
      <c r="B152" s="7">
        <v>5</v>
      </c>
      <c r="C152" s="8">
        <v>7178512550</v>
      </c>
      <c r="D152" s="8">
        <v>5776905611</v>
      </c>
      <c r="E152" s="8">
        <v>12955418161</v>
      </c>
      <c r="H152" s="13"/>
      <c r="I152" s="13"/>
    </row>
    <row r="153" spans="1:12" ht="20" customHeight="1">
      <c r="A153" s="6">
        <v>2014</v>
      </c>
      <c r="B153" s="7">
        <v>6</v>
      </c>
      <c r="C153" s="8">
        <v>7203701402</v>
      </c>
      <c r="D153" s="8">
        <v>5847769908</v>
      </c>
      <c r="E153" s="8">
        <v>13051471310</v>
      </c>
      <c r="F153" s="1">
        <f>SUM(E151:E153)</f>
        <v>38141532893</v>
      </c>
      <c r="H153" s="13" t="s">
        <v>7</v>
      </c>
      <c r="I153" s="13">
        <v>2014</v>
      </c>
      <c r="J153" s="29">
        <f>SUM(C151:C153)/1000000</f>
        <v>20860.731222999999</v>
      </c>
      <c r="K153" s="28">
        <f>SUM(D151:D153)/1000000</f>
        <v>17280.801670000001</v>
      </c>
      <c r="L153" s="29">
        <f>+J153+K153</f>
        <v>38141.532892999996</v>
      </c>
    </row>
    <row r="154" spans="1:12" ht="20" customHeight="1">
      <c r="A154" s="6">
        <v>2014</v>
      </c>
      <c r="B154" s="7">
        <v>7</v>
      </c>
      <c r="C154" s="8">
        <v>6416908436</v>
      </c>
      <c r="D154" s="8">
        <v>6145071773</v>
      </c>
      <c r="E154" s="8">
        <v>12561980209</v>
      </c>
      <c r="H154" s="13"/>
      <c r="I154" s="13"/>
    </row>
    <row r="155" spans="1:12" ht="20" customHeight="1">
      <c r="A155" s="6">
        <v>2014</v>
      </c>
      <c r="B155" s="7">
        <v>8</v>
      </c>
      <c r="C155" s="8">
        <v>6419950260</v>
      </c>
      <c r="D155" s="8">
        <v>5644374429</v>
      </c>
      <c r="E155" s="8">
        <v>12064324689</v>
      </c>
      <c r="H155" s="13"/>
      <c r="I155" s="13"/>
    </row>
    <row r="156" spans="1:12" ht="20" customHeight="1">
      <c r="A156" s="6">
        <v>2014</v>
      </c>
      <c r="B156" s="7">
        <v>9</v>
      </c>
      <c r="C156" s="8">
        <v>5685227010</v>
      </c>
      <c r="D156" s="8">
        <v>5644074234</v>
      </c>
      <c r="E156" s="8">
        <v>11329301244</v>
      </c>
      <c r="F156" s="1">
        <f>SUM(E154:E156)</f>
        <v>35955606142</v>
      </c>
      <c r="H156" s="13" t="s">
        <v>8</v>
      </c>
      <c r="I156" s="13">
        <v>2014</v>
      </c>
      <c r="J156" s="28">
        <f>SUM(C154:C156)/1000000</f>
        <v>18522.085706000002</v>
      </c>
      <c r="K156" s="28">
        <f>SUM(D154:D156)/1000000</f>
        <v>17433.520435999999</v>
      </c>
      <c r="L156" s="29">
        <f>+J156+K156</f>
        <v>35955.606142000004</v>
      </c>
    </row>
    <row r="157" spans="1:12" ht="20" customHeight="1">
      <c r="A157" s="6">
        <v>2014</v>
      </c>
      <c r="B157" s="7">
        <v>10</v>
      </c>
      <c r="C157" s="8">
        <v>5794032120</v>
      </c>
      <c r="D157" s="8">
        <v>5494265736</v>
      </c>
      <c r="E157" s="8">
        <v>11288297856</v>
      </c>
      <c r="H157" s="13"/>
      <c r="I157" s="13"/>
    </row>
    <row r="158" spans="1:12" ht="20" customHeight="1">
      <c r="A158" s="6">
        <v>2014</v>
      </c>
      <c r="B158" s="7">
        <v>11</v>
      </c>
      <c r="C158" s="8">
        <v>4889183430</v>
      </c>
      <c r="D158" s="8">
        <v>4650975015</v>
      </c>
      <c r="E158" s="8">
        <v>9540158445</v>
      </c>
      <c r="H158" s="13"/>
      <c r="I158" s="13"/>
    </row>
    <row r="159" spans="1:12" ht="20" customHeight="1">
      <c r="A159" s="6">
        <v>2014</v>
      </c>
      <c r="B159" s="7">
        <v>12</v>
      </c>
      <c r="C159" s="8">
        <v>4502277984</v>
      </c>
      <c r="D159" s="8">
        <v>4300409404</v>
      </c>
      <c r="E159" s="8">
        <v>8802687388</v>
      </c>
      <c r="F159" s="1">
        <f>SUM(E157:E159)</f>
        <v>29631143689</v>
      </c>
      <c r="H159" s="13" t="s">
        <v>9</v>
      </c>
      <c r="I159" s="13">
        <v>2014</v>
      </c>
      <c r="J159" s="28">
        <f>SUM(C157:C159)/1000000</f>
        <v>15185.493533999999</v>
      </c>
      <c r="K159" s="28">
        <f>SUM(D157:D159)/1000000</f>
        <v>14445.650154999999</v>
      </c>
      <c r="L159" s="29">
        <f>+J159+K159</f>
        <v>29631.143688999997</v>
      </c>
    </row>
    <row r="160" spans="1:12" ht="20" customHeight="1">
      <c r="A160" s="6">
        <v>2015</v>
      </c>
      <c r="B160" s="7">
        <v>1</v>
      </c>
      <c r="C160" s="8">
        <v>3795979014</v>
      </c>
      <c r="D160" s="8">
        <v>4362691564</v>
      </c>
      <c r="E160" s="8">
        <v>8158670578</v>
      </c>
      <c r="H160" s="13"/>
      <c r="I160" s="13"/>
    </row>
    <row r="161" spans="1:12" ht="20" customHeight="1">
      <c r="A161" s="6">
        <v>2015</v>
      </c>
      <c r="B161" s="7">
        <v>2</v>
      </c>
      <c r="C161" s="8">
        <v>3871712336</v>
      </c>
      <c r="D161" s="8">
        <v>4084488493</v>
      </c>
      <c r="E161" s="8">
        <v>7956200829</v>
      </c>
      <c r="H161" s="13"/>
      <c r="I161" s="13"/>
    </row>
    <row r="162" spans="1:12" ht="20" customHeight="1">
      <c r="A162" s="6">
        <v>2015</v>
      </c>
      <c r="B162" s="7">
        <v>3</v>
      </c>
      <c r="C162" s="8">
        <v>4381455417</v>
      </c>
      <c r="D162" s="8">
        <v>5058807660</v>
      </c>
      <c r="E162" s="8">
        <v>9440263077</v>
      </c>
      <c r="F162" s="1">
        <f>SUM(E160:E162)</f>
        <v>25555134484</v>
      </c>
      <c r="H162" s="13" t="s">
        <v>6</v>
      </c>
      <c r="I162" s="13">
        <v>2015</v>
      </c>
      <c r="J162" s="28">
        <f>SUM(C160:C162)/1000000</f>
        <v>12049.146767</v>
      </c>
      <c r="K162" s="28">
        <f>SUM(D160:D162)/1000000</f>
        <v>13505.987717</v>
      </c>
      <c r="L162" s="29">
        <f>+J162+K162</f>
        <v>25555.134484000002</v>
      </c>
    </row>
    <row r="163" spans="1:12" ht="20" customHeight="1">
      <c r="A163" s="6">
        <v>2015</v>
      </c>
      <c r="B163" s="7">
        <v>4</v>
      </c>
      <c r="C163" s="8">
        <v>5155266674</v>
      </c>
      <c r="D163" s="8">
        <v>4932935864</v>
      </c>
      <c r="E163" s="8">
        <v>10088202538</v>
      </c>
      <c r="H163" s="13"/>
      <c r="I163" s="13"/>
    </row>
    <row r="164" spans="1:12" ht="20" customHeight="1">
      <c r="A164" s="6">
        <v>2015</v>
      </c>
      <c r="B164" s="7">
        <v>5</v>
      </c>
      <c r="C164" s="8">
        <v>5205499181</v>
      </c>
      <c r="D164" s="8">
        <v>5002890153</v>
      </c>
      <c r="E164" s="8">
        <v>10208389334</v>
      </c>
      <c r="H164" s="13"/>
      <c r="I164" s="13"/>
    </row>
    <row r="165" spans="1:12" ht="20" customHeight="1">
      <c r="A165" s="6">
        <v>2015</v>
      </c>
      <c r="B165" s="7">
        <v>6</v>
      </c>
      <c r="C165" s="8">
        <v>6046468818</v>
      </c>
      <c r="D165" s="8">
        <v>5707052057</v>
      </c>
      <c r="E165" s="8">
        <v>11753520875</v>
      </c>
      <c r="F165" s="1">
        <f>SUM(E163:E165)</f>
        <v>32050112747</v>
      </c>
      <c r="H165" s="13" t="s">
        <v>7</v>
      </c>
      <c r="I165" s="13">
        <v>2015</v>
      </c>
      <c r="J165" s="29">
        <f>SUM(C163:C165)/1000000</f>
        <v>16407.234672999999</v>
      </c>
      <c r="K165" s="28">
        <f>SUM(D163:D165)/1000000</f>
        <v>15642.878074</v>
      </c>
      <c r="L165" s="29">
        <f>+J165+K165</f>
        <v>32050.112746999999</v>
      </c>
    </row>
    <row r="166" spans="1:12" ht="20" customHeight="1">
      <c r="A166" s="6">
        <v>2015</v>
      </c>
      <c r="B166" s="7">
        <v>7</v>
      </c>
      <c r="C166" s="8">
        <v>5568888673</v>
      </c>
      <c r="D166" s="8">
        <v>5800562741</v>
      </c>
      <c r="E166" s="8">
        <v>11369451414</v>
      </c>
      <c r="H166" s="13"/>
      <c r="I166" s="13"/>
    </row>
    <row r="167" spans="1:12" ht="20" customHeight="1">
      <c r="A167" s="6">
        <v>2015</v>
      </c>
      <c r="B167" s="7">
        <v>8</v>
      </c>
      <c r="C167" s="8">
        <v>5135719284</v>
      </c>
      <c r="D167" s="8">
        <v>5604933243</v>
      </c>
      <c r="E167" s="8">
        <v>10740652527</v>
      </c>
      <c r="H167" s="13"/>
      <c r="I167" s="13"/>
    </row>
    <row r="168" spans="1:12" ht="20" customHeight="1">
      <c r="A168" s="6">
        <v>2015</v>
      </c>
      <c r="B168" s="7">
        <v>9</v>
      </c>
      <c r="C168" s="8">
        <v>5161997468</v>
      </c>
      <c r="D168" s="8">
        <v>5487074546</v>
      </c>
      <c r="E168" s="8">
        <v>10649072014</v>
      </c>
      <c r="F168" s="1">
        <f>SUM(E166:E168)</f>
        <v>32759175955</v>
      </c>
      <c r="H168" s="13" t="s">
        <v>8</v>
      </c>
      <c r="I168" s="13">
        <v>2015</v>
      </c>
      <c r="J168" s="28">
        <f>SUM(C166:C168)/1000000</f>
        <v>15866.605425</v>
      </c>
      <c r="K168" s="28">
        <f>SUM(D166:D168)/1000000</f>
        <v>16892.570530000001</v>
      </c>
      <c r="L168" s="29">
        <f>+J168+K168</f>
        <v>32759.175954999999</v>
      </c>
    </row>
    <row r="169" spans="1:12" ht="20" customHeight="1">
      <c r="A169" s="6">
        <v>2015</v>
      </c>
      <c r="B169" s="7">
        <v>10</v>
      </c>
      <c r="C169" s="8">
        <v>5032952345</v>
      </c>
      <c r="D169" s="8">
        <v>5057986713</v>
      </c>
      <c r="E169" s="8">
        <v>10090939058</v>
      </c>
      <c r="H169" s="13"/>
      <c r="I169" s="13"/>
    </row>
    <row r="170" spans="1:12" ht="20" customHeight="1">
      <c r="A170" s="6">
        <v>2015</v>
      </c>
      <c r="B170" s="7">
        <v>11</v>
      </c>
      <c r="C170" s="8">
        <v>3998624197</v>
      </c>
      <c r="D170" s="8">
        <v>4699552101</v>
      </c>
      <c r="E170" s="8">
        <v>8698176298</v>
      </c>
      <c r="H170" s="13"/>
      <c r="I170" s="13"/>
    </row>
    <row r="171" spans="1:12" ht="20" customHeight="1">
      <c r="A171" s="6">
        <v>2015</v>
      </c>
      <c r="B171" s="7">
        <v>12</v>
      </c>
      <c r="C171" s="8">
        <v>3429332272</v>
      </c>
      <c r="D171" s="8">
        <v>4403892992</v>
      </c>
      <c r="E171" s="8">
        <v>7833225264</v>
      </c>
      <c r="F171" s="1">
        <f>SUM(E169:E171)</f>
        <v>26622340620</v>
      </c>
      <c r="H171" s="13" t="s">
        <v>9</v>
      </c>
      <c r="I171" s="13">
        <v>2015</v>
      </c>
      <c r="J171" s="28">
        <f>SUM(C169:C171)/1000000</f>
        <v>12460.908814</v>
      </c>
      <c r="K171" s="28">
        <f>SUM(D169:D171)/1000000</f>
        <v>14161.431806000001</v>
      </c>
      <c r="L171" s="29">
        <f>+J171+K171</f>
        <v>26622.340620000003</v>
      </c>
    </row>
    <row r="172" spans="1:12" ht="20" customHeight="1">
      <c r="A172" s="6">
        <v>2016</v>
      </c>
      <c r="B172" s="7">
        <v>1</v>
      </c>
      <c r="C172" s="8">
        <v>3880889726</v>
      </c>
      <c r="D172" s="8">
        <v>4123259143</v>
      </c>
      <c r="E172" s="8">
        <v>8004148869</v>
      </c>
      <c r="H172" s="13"/>
      <c r="I172" s="13"/>
    </row>
    <row r="173" spans="1:12" ht="20" customHeight="1">
      <c r="A173" s="6">
        <v>2016</v>
      </c>
      <c r="B173" s="7">
        <v>2</v>
      </c>
      <c r="C173" s="8">
        <v>4140896455</v>
      </c>
      <c r="D173" s="8">
        <v>4096176888</v>
      </c>
      <c r="E173" s="8">
        <v>8237073343</v>
      </c>
      <c r="H173" s="13"/>
      <c r="I173" s="13"/>
    </row>
    <row r="174" spans="1:12" ht="20" customHeight="1">
      <c r="A174" s="6">
        <v>2016</v>
      </c>
      <c r="B174" s="7">
        <v>3</v>
      </c>
      <c r="C174" s="8">
        <v>4420844409</v>
      </c>
      <c r="D174" s="8">
        <v>4556321964</v>
      </c>
      <c r="E174" s="8">
        <v>8977166373</v>
      </c>
      <c r="F174" s="1">
        <f>SUM(E172:E174)</f>
        <v>25218388585</v>
      </c>
      <c r="H174" s="13" t="s">
        <v>6</v>
      </c>
      <c r="I174" s="13">
        <v>2016</v>
      </c>
      <c r="J174" s="28">
        <f>SUM(C172:C174)/1000000</f>
        <v>12442.630590000001</v>
      </c>
      <c r="K174" s="28">
        <f>SUM(D172:D174)/1000000</f>
        <v>12775.757995</v>
      </c>
      <c r="L174" s="29">
        <f>+J174+K174</f>
        <v>25218.388585000001</v>
      </c>
    </row>
    <row r="175" spans="1:12" ht="20" customHeight="1">
      <c r="A175" s="6">
        <v>2016</v>
      </c>
      <c r="B175" s="7">
        <v>4</v>
      </c>
      <c r="C175" s="8">
        <v>4739552432</v>
      </c>
      <c r="D175" s="8">
        <v>4422642478</v>
      </c>
      <c r="E175" s="8">
        <v>9162194910</v>
      </c>
      <c r="H175" s="13"/>
      <c r="I175" s="13"/>
    </row>
    <row r="176" spans="1:12" ht="20" customHeight="1">
      <c r="A176" s="6">
        <v>2016</v>
      </c>
      <c r="B176" s="7">
        <v>5</v>
      </c>
      <c r="C176" s="8">
        <v>5383426500</v>
      </c>
      <c r="D176" s="8">
        <v>4873567175</v>
      </c>
      <c r="E176" s="8">
        <v>10256993675</v>
      </c>
      <c r="H176" s="13"/>
      <c r="I176" s="13"/>
    </row>
    <row r="177" spans="1:12" ht="20" customHeight="1">
      <c r="A177" s="6">
        <v>2016</v>
      </c>
      <c r="B177" s="7">
        <v>6</v>
      </c>
      <c r="C177" s="8">
        <v>5304930969</v>
      </c>
      <c r="D177" s="8">
        <v>5046358970</v>
      </c>
      <c r="E177" s="8">
        <v>10351289939</v>
      </c>
      <c r="F177" s="1">
        <f>SUM(E175:E177)</f>
        <v>29770478524</v>
      </c>
      <c r="H177" s="13" t="s">
        <v>7</v>
      </c>
      <c r="I177" s="13">
        <v>2016</v>
      </c>
      <c r="J177" s="28">
        <f>SUM(C175:C177)/1000000</f>
        <v>15427.909901000001</v>
      </c>
      <c r="K177" s="28">
        <f>SUM(D175:D177)/1000000</f>
        <v>14342.568622999999</v>
      </c>
      <c r="L177" s="29">
        <f>+J177+K177</f>
        <v>29770.478523999998</v>
      </c>
    </row>
    <row r="178" spans="1:12" ht="20" customHeight="1">
      <c r="A178" s="6">
        <v>2016</v>
      </c>
      <c r="B178" s="7">
        <v>7</v>
      </c>
      <c r="C178" s="8">
        <v>5001602681</v>
      </c>
      <c r="D178" s="8">
        <v>4717623011</v>
      </c>
      <c r="E178" s="8">
        <v>9719225692</v>
      </c>
      <c r="H178" s="13"/>
      <c r="I178" s="13"/>
    </row>
    <row r="179" spans="1:12" ht="20" customHeight="1">
      <c r="A179" s="6">
        <v>2016</v>
      </c>
      <c r="B179" s="7">
        <v>8</v>
      </c>
      <c r="C179" s="8">
        <v>5763764703</v>
      </c>
      <c r="D179" s="8">
        <v>5173678315</v>
      </c>
      <c r="E179" s="8">
        <v>10937443018</v>
      </c>
      <c r="H179" s="13"/>
      <c r="I179" s="13"/>
    </row>
    <row r="180" spans="1:12" ht="20" customHeight="1">
      <c r="A180" s="6">
        <v>2016</v>
      </c>
      <c r="B180" s="7">
        <v>9</v>
      </c>
      <c r="C180" s="8">
        <v>5049546097</v>
      </c>
      <c r="D180" s="8">
        <v>4741412523</v>
      </c>
      <c r="E180" s="8">
        <v>9790958620</v>
      </c>
      <c r="F180" s="1">
        <f>SUM(E178:E180)</f>
        <v>30447627330</v>
      </c>
      <c r="H180" s="13" t="s">
        <v>8</v>
      </c>
      <c r="I180" s="13">
        <v>2016</v>
      </c>
      <c r="J180" s="28">
        <f>SUM(C178:C180)/1000000</f>
        <v>15814.913481</v>
      </c>
      <c r="K180" s="28">
        <f>SUM(D178:D180)/1000000</f>
        <v>14632.713849</v>
      </c>
      <c r="L180" s="29">
        <f>+J180+K180</f>
        <v>30447.627329999999</v>
      </c>
    </row>
    <row r="181" spans="1:12" ht="20" customHeight="1">
      <c r="A181" s="6">
        <v>2016</v>
      </c>
      <c r="B181" s="7">
        <v>10</v>
      </c>
      <c r="C181" s="8">
        <v>4736729089</v>
      </c>
      <c r="D181" s="8">
        <v>4782939791</v>
      </c>
      <c r="E181" s="8">
        <v>9519668880</v>
      </c>
      <c r="H181" s="13"/>
      <c r="I181" s="13"/>
    </row>
    <row r="182" spans="1:12" ht="20" customHeight="1">
      <c r="A182" s="6">
        <v>2016</v>
      </c>
      <c r="B182" s="7">
        <v>11</v>
      </c>
      <c r="C182" s="8">
        <v>4837415762</v>
      </c>
      <c r="D182" s="8">
        <v>4723135796</v>
      </c>
      <c r="E182" s="8">
        <v>9560551558</v>
      </c>
      <c r="H182" s="13"/>
      <c r="I182" s="13"/>
    </row>
    <row r="183" spans="1:12" ht="20" customHeight="1">
      <c r="A183" s="6">
        <v>2016</v>
      </c>
      <c r="B183" s="7">
        <v>12</v>
      </c>
      <c r="C183" s="8">
        <v>4649443384</v>
      </c>
      <c r="D183" s="8">
        <v>4594778166</v>
      </c>
      <c r="E183" s="8">
        <v>9244221550</v>
      </c>
      <c r="F183" s="1">
        <f>SUM(E181:E183)</f>
        <v>28324441988</v>
      </c>
      <c r="H183" s="13" t="s">
        <v>9</v>
      </c>
      <c r="I183" s="13">
        <v>2016</v>
      </c>
      <c r="J183" s="28">
        <f>SUM(C181:C183)/1000000</f>
        <v>14223.588234999999</v>
      </c>
      <c r="K183" s="28">
        <f>SUM(D181:D183)/1000000</f>
        <v>14100.853752999999</v>
      </c>
      <c r="L183" s="29">
        <f>+J183+K183</f>
        <v>28324.441987999999</v>
      </c>
    </row>
    <row r="184" spans="1:12" ht="20" customHeight="1">
      <c r="A184" s="6">
        <v>2017</v>
      </c>
      <c r="B184" s="7">
        <v>1</v>
      </c>
      <c r="C184" s="9">
        <v>4290755057.9400001</v>
      </c>
      <c r="D184" s="10">
        <v>4344116346.1000004</v>
      </c>
      <c r="E184" s="9">
        <v>8634871404.0400009</v>
      </c>
      <c r="H184" s="13"/>
      <c r="I184" s="13"/>
    </row>
    <row r="185" spans="1:12" ht="20" customHeight="1">
      <c r="A185" s="6">
        <v>2017</v>
      </c>
      <c r="B185" s="7">
        <v>2</v>
      </c>
      <c r="C185" s="9">
        <v>3899347734.9200001</v>
      </c>
      <c r="D185" s="9">
        <v>4117168659.5700002</v>
      </c>
      <c r="E185" s="9">
        <v>8016516394.4899998</v>
      </c>
      <c r="H185" s="13"/>
      <c r="I185" s="13"/>
    </row>
    <row r="186" spans="1:12" ht="20" customHeight="1">
      <c r="A186" s="6">
        <v>2017</v>
      </c>
      <c r="B186" s="7">
        <v>3</v>
      </c>
      <c r="C186" s="10">
        <v>4564671111.3999996</v>
      </c>
      <c r="D186" s="9">
        <v>5474983304.6599998</v>
      </c>
      <c r="E186" s="9">
        <v>10039654416.059999</v>
      </c>
      <c r="F186" s="1">
        <f>SUM(E184:E186)</f>
        <v>26691042214.59</v>
      </c>
      <c r="H186" s="13" t="s">
        <v>6</v>
      </c>
      <c r="I186" s="13">
        <v>2017</v>
      </c>
      <c r="J186" s="28">
        <f>SUM(C184:C186)/1000000</f>
        <v>12754.773904260001</v>
      </c>
      <c r="K186" s="28">
        <f>SUM(D184:D186)/1000000</f>
        <v>13936.268310330001</v>
      </c>
      <c r="L186" s="29">
        <f>+J186+K186</f>
        <v>26691.042214590001</v>
      </c>
    </row>
    <row r="187" spans="1:12" ht="20" customHeight="1">
      <c r="A187" s="6">
        <v>2017</v>
      </c>
      <c r="B187" s="7">
        <v>4</v>
      </c>
      <c r="C187" s="9">
        <v>4866629812.2799997</v>
      </c>
      <c r="D187" s="9">
        <v>4973102455.7700005</v>
      </c>
      <c r="E187" s="9">
        <v>9839732268.0499992</v>
      </c>
      <c r="H187" s="13"/>
      <c r="I187" s="13"/>
    </row>
    <row r="188" spans="1:12" ht="20" customHeight="1">
      <c r="A188" s="6">
        <v>2017</v>
      </c>
      <c r="B188" s="7">
        <v>5</v>
      </c>
      <c r="C188" s="9">
        <v>5493181634.6800003</v>
      </c>
      <c r="D188" s="9">
        <v>6064320592.4499998</v>
      </c>
      <c r="E188" s="9">
        <v>11557502227.129999</v>
      </c>
      <c r="H188" s="13"/>
      <c r="I188" s="13"/>
    </row>
    <row r="189" spans="1:12" ht="20" customHeight="1">
      <c r="A189" s="6">
        <v>2017</v>
      </c>
      <c r="B189" s="7">
        <v>6</v>
      </c>
      <c r="C189" s="9">
        <v>5158486801.6499996</v>
      </c>
      <c r="D189" s="9">
        <v>5898148214.6899996</v>
      </c>
      <c r="E189" s="9">
        <v>11056635016.34</v>
      </c>
      <c r="F189" s="1">
        <f>SUM(E187:E189)</f>
        <v>32453869511.52</v>
      </c>
      <c r="H189" s="13" t="s">
        <v>7</v>
      </c>
      <c r="I189" s="13">
        <v>2017</v>
      </c>
      <c r="J189" s="28">
        <f>SUM(C187:C189)/1000000</f>
        <v>15518.298248609999</v>
      </c>
      <c r="K189" s="28">
        <f>SUM(D187:D189)/1000000</f>
        <v>16935.571262909998</v>
      </c>
      <c r="L189" s="29">
        <f>+J189+K189</f>
        <v>32453.869511519995</v>
      </c>
    </row>
    <row r="190" spans="1:12" ht="20" customHeight="1">
      <c r="A190" s="6">
        <v>2017</v>
      </c>
      <c r="B190" s="7">
        <v>7</v>
      </c>
      <c r="C190" s="9">
        <v>5304083650.5500002</v>
      </c>
      <c r="D190" s="9">
        <v>6042736144.1199999</v>
      </c>
      <c r="E190" s="9">
        <v>11346819794.67</v>
      </c>
      <c r="H190" s="13"/>
      <c r="I190" s="13"/>
    </row>
    <row r="191" spans="1:12" ht="20" customHeight="1">
      <c r="A191" s="6">
        <v>2017</v>
      </c>
      <c r="B191" s="7">
        <v>8</v>
      </c>
      <c r="C191" s="9">
        <v>5272377195.7399998</v>
      </c>
      <c r="D191" s="9">
        <v>6316731961.3100004</v>
      </c>
      <c r="E191" s="9">
        <v>11589109157.049999</v>
      </c>
      <c r="H191" s="13"/>
      <c r="I191" s="13"/>
    </row>
    <row r="192" spans="1:12" ht="20" customHeight="1">
      <c r="A192" s="6">
        <v>2017</v>
      </c>
      <c r="B192" s="7">
        <v>9</v>
      </c>
      <c r="C192" s="9">
        <v>5268236857.3699999</v>
      </c>
      <c r="D192" s="9">
        <v>5968347664.5600004</v>
      </c>
      <c r="E192" s="9">
        <v>11236584521.93</v>
      </c>
      <c r="F192" s="1">
        <f>SUM(E190:E192)</f>
        <v>34172513473.650002</v>
      </c>
      <c r="H192" s="13" t="s">
        <v>8</v>
      </c>
      <c r="I192" s="13">
        <v>2017</v>
      </c>
      <c r="J192" s="28">
        <f>SUM(C190:C192)/1000000</f>
        <v>15844.69770366</v>
      </c>
      <c r="K192" s="28">
        <f>SUM(D190:D192)/1000000</f>
        <v>18327.81576999</v>
      </c>
      <c r="L192" s="29">
        <f>+J192+K192</f>
        <v>34172.513473650004</v>
      </c>
    </row>
    <row r="193" spans="1:12" ht="20" customHeight="1">
      <c r="A193" s="6">
        <v>2017</v>
      </c>
      <c r="B193" s="7">
        <v>10</v>
      </c>
      <c r="C193" s="9">
        <v>5280533265.4300003</v>
      </c>
      <c r="D193" s="9">
        <v>6209134068.1499996</v>
      </c>
      <c r="E193" s="9">
        <v>11489667333.58</v>
      </c>
      <c r="H193" s="13"/>
      <c r="I193" s="13"/>
    </row>
    <row r="194" spans="1:12" ht="20" customHeight="1">
      <c r="A194" s="6">
        <v>2017</v>
      </c>
      <c r="B194" s="7">
        <v>11</v>
      </c>
      <c r="C194" s="9">
        <v>4668009527.3299999</v>
      </c>
      <c r="D194" s="9">
        <v>6163364678.6300001</v>
      </c>
      <c r="E194" s="9">
        <v>10831374205.959999</v>
      </c>
      <c r="H194" s="13"/>
      <c r="I194" s="13"/>
    </row>
    <row r="195" spans="1:12" ht="20" customHeight="1">
      <c r="A195" s="6">
        <v>2017</v>
      </c>
      <c r="B195" s="7">
        <v>12</v>
      </c>
      <c r="C195" s="10">
        <v>4578420998.6999998</v>
      </c>
      <c r="D195" s="9">
        <v>5365930590.3699999</v>
      </c>
      <c r="E195" s="9">
        <v>9944351589.0699997</v>
      </c>
      <c r="F195" s="1">
        <f>SUM(E193:E195)</f>
        <v>32265393128.610001</v>
      </c>
      <c r="H195" s="13" t="s">
        <v>9</v>
      </c>
      <c r="I195" s="13">
        <v>2017</v>
      </c>
      <c r="J195" s="28">
        <f>SUM(C193:C195)/1000000</f>
        <v>14526.963791459999</v>
      </c>
      <c r="K195" s="28">
        <f>SUM(D193:D195)/1000000</f>
        <v>17738.429337149999</v>
      </c>
      <c r="L195" s="29">
        <f>+J195+K195</f>
        <v>32265.393128609998</v>
      </c>
    </row>
    <row r="196" spans="1:12" ht="20" customHeight="1">
      <c r="A196" s="6">
        <v>2018</v>
      </c>
      <c r="B196" s="7">
        <v>1</v>
      </c>
      <c r="C196" s="9">
        <v>4810240381.8599997</v>
      </c>
      <c r="D196" s="9">
        <v>5743263920.6400003</v>
      </c>
      <c r="E196" s="10">
        <v>10553504302.5</v>
      </c>
      <c r="H196" s="13"/>
      <c r="I196" s="13"/>
    </row>
    <row r="197" spans="1:12" ht="20" customHeight="1">
      <c r="A197" s="6">
        <v>2018</v>
      </c>
      <c r="B197" s="7">
        <v>2</v>
      </c>
      <c r="C197" s="9">
        <v>4304213999.46</v>
      </c>
      <c r="D197" s="9">
        <v>5195980216.6700001</v>
      </c>
      <c r="E197" s="9">
        <v>9500194216.1299992</v>
      </c>
      <c r="H197" s="13"/>
      <c r="I197" s="13"/>
    </row>
    <row r="198" spans="1:12" ht="20" customHeight="1">
      <c r="A198" s="6">
        <v>2018</v>
      </c>
      <c r="B198" s="7">
        <v>3</v>
      </c>
      <c r="C198" s="9">
        <v>5416664832.4399996</v>
      </c>
      <c r="D198" s="10">
        <v>5978949641.3999996</v>
      </c>
      <c r="E198" s="9">
        <v>11395614473.84</v>
      </c>
      <c r="F198" s="1">
        <f>SUM(E196:E198)</f>
        <v>31449312992.469997</v>
      </c>
      <c r="H198" s="13" t="s">
        <v>6</v>
      </c>
      <c r="I198" s="13">
        <v>2018</v>
      </c>
      <c r="J198" s="28">
        <f>SUM(C196:C198)/1000000</f>
        <v>14531.119213759999</v>
      </c>
      <c r="K198" s="28">
        <f>SUM(D196:D198)/1000000</f>
        <v>16918.19377871</v>
      </c>
      <c r="L198" s="29">
        <f>+J198+K198</f>
        <v>31449.312992469997</v>
      </c>
    </row>
    <row r="199" spans="1:12" ht="20" customHeight="1">
      <c r="A199" s="6">
        <v>2018</v>
      </c>
      <c r="B199" s="7">
        <v>4</v>
      </c>
      <c r="C199" s="9">
        <v>5216330941.6400003</v>
      </c>
      <c r="D199" s="9">
        <v>6105585065.0299997</v>
      </c>
      <c r="E199" s="9">
        <v>11321916006.67</v>
      </c>
      <c r="H199" s="13"/>
      <c r="I199" s="13"/>
    </row>
    <row r="200" spans="1:12" ht="20" customHeight="1">
      <c r="A200" s="6">
        <v>2018</v>
      </c>
      <c r="B200" s="7">
        <v>5</v>
      </c>
      <c r="C200" s="9">
        <v>5163055213.5799999</v>
      </c>
      <c r="D200" s="9">
        <v>6448000549.6499996</v>
      </c>
      <c r="E200" s="9">
        <v>11611055763.23</v>
      </c>
      <c r="H200" s="13"/>
      <c r="I200" s="13"/>
    </row>
    <row r="201" spans="1:12" ht="20" customHeight="1">
      <c r="A201" s="6">
        <v>2018</v>
      </c>
      <c r="B201" s="7">
        <v>6</v>
      </c>
      <c r="C201" s="11">
        <v>5133426080.3100004</v>
      </c>
      <c r="D201" s="9">
        <v>5461019358.9300003</v>
      </c>
      <c r="E201" s="9">
        <v>10594445439.24</v>
      </c>
      <c r="F201" s="1">
        <f>SUM(E199:E201)</f>
        <v>33527417209.139999</v>
      </c>
      <c r="H201" s="13" t="s">
        <v>7</v>
      </c>
      <c r="I201" s="13">
        <v>2018</v>
      </c>
      <c r="J201" s="28">
        <f>SUM(C199:C201)/1000000</f>
        <v>15512.812235530002</v>
      </c>
      <c r="K201" s="28">
        <f>SUM(D199:D201)/1000000</f>
        <v>18014.604973609999</v>
      </c>
      <c r="L201" s="29">
        <f>+J201+K201</f>
        <v>33527.417209140003</v>
      </c>
    </row>
    <row r="202" spans="1:12" ht="20" customHeight="1">
      <c r="A202" s="6">
        <v>2018</v>
      </c>
      <c r="B202" s="7">
        <v>7</v>
      </c>
      <c r="C202" s="9">
        <v>5414831050.4200001</v>
      </c>
      <c r="D202" s="9">
        <v>6182401023.9799995</v>
      </c>
      <c r="E202" s="10">
        <v>11597232074.4</v>
      </c>
      <c r="H202" s="13"/>
      <c r="I202" s="13"/>
    </row>
    <row r="203" spans="1:12" ht="20" customHeight="1">
      <c r="A203" s="6">
        <v>2018</v>
      </c>
      <c r="B203" s="7">
        <v>8</v>
      </c>
      <c r="C203" s="9">
        <v>5201810174.96</v>
      </c>
      <c r="D203" s="9">
        <v>6314301003.0299997</v>
      </c>
      <c r="E203" s="9">
        <v>11516111177.99</v>
      </c>
      <c r="H203" s="13"/>
      <c r="I203" s="13"/>
    </row>
    <row r="204" spans="1:12" ht="20" customHeight="1">
      <c r="A204" s="6">
        <v>2018</v>
      </c>
      <c r="B204" s="7">
        <v>9</v>
      </c>
      <c r="C204" s="9">
        <v>5036808396.8199997</v>
      </c>
      <c r="D204" s="9">
        <v>4699954629.4799995</v>
      </c>
      <c r="E204" s="10">
        <v>9736763026.2999992</v>
      </c>
      <c r="F204" s="1">
        <f>SUM(E202:E204)</f>
        <v>32850106278.689999</v>
      </c>
      <c r="H204" s="13" t="s">
        <v>8</v>
      </c>
      <c r="I204" s="13">
        <v>2018</v>
      </c>
      <c r="J204" s="28">
        <f>SUM(C202:C204)/1000000</f>
        <v>15653.449622200002</v>
      </c>
      <c r="K204" s="28">
        <f>SUM(D202:D204)/1000000</f>
        <v>17196.656656489999</v>
      </c>
      <c r="L204" s="29">
        <f>+J204+K204</f>
        <v>32850.10627869</v>
      </c>
    </row>
    <row r="205" spans="1:12" ht="20" customHeight="1">
      <c r="A205" s="6">
        <v>2018</v>
      </c>
      <c r="B205" s="7">
        <v>10</v>
      </c>
      <c r="C205" s="11">
        <v>5398125593.6899996</v>
      </c>
      <c r="D205" s="10">
        <v>5073473681.8000002</v>
      </c>
      <c r="E205" s="9">
        <v>10471599275.49</v>
      </c>
      <c r="H205" s="13"/>
      <c r="I205" s="13"/>
    </row>
    <row r="206" spans="1:12" ht="20" customHeight="1">
      <c r="A206" s="6">
        <v>2018</v>
      </c>
      <c r="B206" s="7">
        <v>11</v>
      </c>
      <c r="C206" s="9">
        <v>5349607649.3400002</v>
      </c>
      <c r="D206" s="9">
        <v>4363012179.5600004</v>
      </c>
      <c r="E206" s="10">
        <v>9712619828.8999996</v>
      </c>
      <c r="H206" s="13"/>
      <c r="I206" s="13"/>
    </row>
    <row r="207" spans="1:12" ht="20" customHeight="1">
      <c r="A207" s="6">
        <v>2018</v>
      </c>
      <c r="B207" s="7">
        <v>12</v>
      </c>
      <c r="C207" s="9">
        <v>5336414286.9300003</v>
      </c>
      <c r="D207" s="9">
        <v>3916873146.04</v>
      </c>
      <c r="E207" s="9">
        <v>9253287432.9699993</v>
      </c>
      <c r="F207" s="1">
        <f>SUM(E205:E207)</f>
        <v>29437506537.360001</v>
      </c>
      <c r="H207" s="13" t="s">
        <v>9</v>
      </c>
      <c r="I207" s="13">
        <v>2018</v>
      </c>
      <c r="J207" s="28">
        <f>SUM(C205:C207)/1000000</f>
        <v>16084.147529959999</v>
      </c>
      <c r="K207" s="28">
        <f>SUM(D205:D207)/1000000</f>
        <v>13353.359007400002</v>
      </c>
      <c r="L207" s="29">
        <f>+J207+K207</f>
        <v>29437.506537360001</v>
      </c>
    </row>
    <row r="208" spans="1:12" ht="20" customHeight="1">
      <c r="A208" s="6">
        <v>2019</v>
      </c>
      <c r="B208" s="7">
        <v>1</v>
      </c>
      <c r="C208" s="9">
        <v>4584792478.8900003</v>
      </c>
      <c r="D208" s="9">
        <v>4211806806.0599999</v>
      </c>
      <c r="E208" s="9">
        <v>8796599284.9500008</v>
      </c>
      <c r="H208" s="13"/>
      <c r="I208" s="13"/>
    </row>
    <row r="209" spans="1:17" ht="20" customHeight="1">
      <c r="A209" s="6">
        <v>2019</v>
      </c>
      <c r="B209" s="7">
        <v>2</v>
      </c>
      <c r="C209" s="9">
        <v>4447653338.7299995</v>
      </c>
      <c r="D209" s="9">
        <v>3997937446.1199999</v>
      </c>
      <c r="E209" s="9">
        <v>8445590784.8500004</v>
      </c>
      <c r="H209" s="13"/>
      <c r="I209" s="13"/>
    </row>
    <row r="210" spans="1:17" ht="20" customHeight="1">
      <c r="A210" s="6">
        <v>2019</v>
      </c>
      <c r="B210" s="7">
        <v>3</v>
      </c>
      <c r="C210" s="10">
        <v>5136972013.1000004</v>
      </c>
      <c r="D210" s="9">
        <v>3956312730.3699999</v>
      </c>
      <c r="E210" s="9">
        <v>9093284743.4699993</v>
      </c>
      <c r="F210" s="1">
        <f>SUM(E208:E210)</f>
        <v>26335474813.270004</v>
      </c>
      <c r="H210" s="13" t="s">
        <v>6</v>
      </c>
      <c r="I210" s="13">
        <v>2019</v>
      </c>
      <c r="J210" s="28">
        <f>SUM(C208:C210)/1000000</f>
        <v>14169.41783072</v>
      </c>
      <c r="K210" s="28">
        <f>SUM(D208:D210)/1000000</f>
        <v>12166.056982549999</v>
      </c>
      <c r="L210" s="29">
        <f>+J210+K210</f>
        <v>26335.474813269997</v>
      </c>
    </row>
    <row r="211" spans="1:17" ht="20" customHeight="1">
      <c r="A211" s="6">
        <v>2019</v>
      </c>
      <c r="B211" s="7">
        <v>4</v>
      </c>
      <c r="C211" s="9">
        <v>5337175447.8900003</v>
      </c>
      <c r="D211" s="9">
        <v>4172281633.2600002</v>
      </c>
      <c r="E211" s="9">
        <v>9509457081.1499996</v>
      </c>
      <c r="H211" s="13"/>
      <c r="I211" s="13"/>
    </row>
    <row r="212" spans="1:17" ht="20" customHeight="1">
      <c r="A212" s="6">
        <v>2019</v>
      </c>
      <c r="B212" s="7">
        <v>5</v>
      </c>
      <c r="C212" s="9">
        <v>6043689908.4899998</v>
      </c>
      <c r="D212" s="9">
        <v>4644788721.4300003</v>
      </c>
      <c r="E212" s="9">
        <v>10688478629.92</v>
      </c>
      <c r="H212" s="13"/>
      <c r="I212" s="13"/>
    </row>
    <row r="213" spans="1:17" ht="20" customHeight="1">
      <c r="A213" s="6">
        <v>2019</v>
      </c>
      <c r="B213" s="7">
        <v>6</v>
      </c>
      <c r="C213" s="9">
        <v>5239144933.0600004</v>
      </c>
      <c r="D213" s="9">
        <v>4171391805.5100002</v>
      </c>
      <c r="E213" s="9">
        <v>9410536738.5699997</v>
      </c>
      <c r="F213" s="1">
        <f>SUM(E211:E213)</f>
        <v>29608472449.639999</v>
      </c>
      <c r="H213" s="13" t="s">
        <v>7</v>
      </c>
      <c r="I213" s="13">
        <v>2019</v>
      </c>
      <c r="J213" s="28">
        <f>SUM(C211:C213)/1000000</f>
        <v>16620.010289440001</v>
      </c>
      <c r="K213" s="28">
        <f>SUM(D211:D213)/1000000</f>
        <v>12988.462160200001</v>
      </c>
      <c r="L213" s="29">
        <f>+J213+K213</f>
        <v>29608.472449640001</v>
      </c>
    </row>
    <row r="214" spans="1:17" ht="20" customHeight="1">
      <c r="A214" s="6">
        <v>2019</v>
      </c>
      <c r="B214" s="7">
        <v>7</v>
      </c>
      <c r="C214" s="9">
        <v>5855716468.0299997</v>
      </c>
      <c r="D214" s="9">
        <v>4905297840.7799997</v>
      </c>
      <c r="E214" s="9">
        <v>10761014308.809999</v>
      </c>
      <c r="H214" s="13"/>
      <c r="I214" s="13"/>
    </row>
    <row r="215" spans="1:17" ht="20" customHeight="1">
      <c r="A215" s="6">
        <v>2019</v>
      </c>
      <c r="B215" s="7">
        <v>8</v>
      </c>
      <c r="C215" s="9">
        <v>5568035635.96</v>
      </c>
      <c r="D215" s="9">
        <v>4400094181.1599998</v>
      </c>
      <c r="E215" s="9">
        <v>9968129817.1200008</v>
      </c>
      <c r="H215" s="13"/>
      <c r="I215" s="13"/>
    </row>
    <row r="216" spans="1:17" ht="20" customHeight="1">
      <c r="A216" s="6">
        <v>2019</v>
      </c>
      <c r="B216" s="7">
        <v>9</v>
      </c>
      <c r="C216" s="9">
        <v>5746037015.3599997</v>
      </c>
      <c r="D216" s="9">
        <v>4001941805.0500002</v>
      </c>
      <c r="E216" s="9">
        <v>9747978820.4099998</v>
      </c>
      <c r="F216" s="1">
        <f>SUM(E214:E216)</f>
        <v>30477122946.34</v>
      </c>
      <c r="H216" s="13" t="s">
        <v>8</v>
      </c>
      <c r="I216" s="13">
        <v>2019</v>
      </c>
      <c r="J216" s="28">
        <f>SUM(C214:C216)/1000000</f>
        <v>17169.78911935</v>
      </c>
      <c r="K216" s="28">
        <f>SUM(D214:D216)/1000000</f>
        <v>13307.333826989998</v>
      </c>
      <c r="L216" s="29">
        <f>+J216+K216</f>
        <v>30477.122946339998</v>
      </c>
    </row>
    <row r="217" spans="1:17" ht="20" customHeight="1">
      <c r="A217" s="6">
        <v>2019</v>
      </c>
      <c r="B217" s="7">
        <v>10</v>
      </c>
      <c r="C217" s="9">
        <v>5889092793.6599998</v>
      </c>
      <c r="D217" s="9">
        <v>4121430240.4200001</v>
      </c>
      <c r="E217" s="9">
        <v>10010523034.08</v>
      </c>
      <c r="H217" s="13"/>
      <c r="I217" s="13"/>
    </row>
    <row r="218" spans="1:17" ht="20" customHeight="1">
      <c r="A218" s="6">
        <v>2019</v>
      </c>
      <c r="B218" s="7">
        <v>11</v>
      </c>
      <c r="C218" s="10">
        <v>5892671210.5</v>
      </c>
      <c r="D218" s="9">
        <v>3408682182.4400001</v>
      </c>
      <c r="E218" s="9">
        <v>9301353392.9400005</v>
      </c>
      <c r="H218" s="13"/>
      <c r="I218" s="13"/>
    </row>
    <row r="219" spans="1:17" ht="20" customHeight="1">
      <c r="A219" s="6">
        <v>2019</v>
      </c>
      <c r="B219" s="7">
        <v>12</v>
      </c>
      <c r="C219" s="9">
        <v>5374345379.8800001</v>
      </c>
      <c r="D219" s="9">
        <v>3133064583.3499999</v>
      </c>
      <c r="E219" s="9">
        <v>8507409963.2299995</v>
      </c>
      <c r="F219" s="1">
        <f>SUM(E217:E219)</f>
        <v>27819286390.25</v>
      </c>
      <c r="H219" s="13" t="s">
        <v>9</v>
      </c>
      <c r="I219" s="13">
        <v>2019</v>
      </c>
      <c r="J219" s="28">
        <f>SUM(C217:C219)/1000000</f>
        <v>17156.109384040003</v>
      </c>
      <c r="K219" s="28">
        <f>SUM(D217:D219)/1000000</f>
        <v>10663.17700621</v>
      </c>
      <c r="L219" s="29">
        <f>+J219+K219</f>
        <v>27819.286390250003</v>
      </c>
      <c r="O219" s="28">
        <f>+J219+J216+J213+J210</f>
        <v>65115.326623549998</v>
      </c>
      <c r="P219" s="28">
        <f>+K219+K216+K213+K210</f>
        <v>49125.029975949998</v>
      </c>
      <c r="Q219" s="28">
        <f>+P219+O219</f>
        <v>114240.3565995</v>
      </c>
    </row>
    <row r="220" spans="1:17" ht="20" customHeight="1">
      <c r="A220" s="6">
        <v>2020</v>
      </c>
      <c r="B220" s="7">
        <v>1</v>
      </c>
      <c r="C220" s="9">
        <v>4579468818.29</v>
      </c>
      <c r="D220" s="9">
        <v>3535433846.8200002</v>
      </c>
      <c r="E220" s="9">
        <v>8114902665.1099997</v>
      </c>
      <c r="H220" s="13"/>
      <c r="I220" s="13"/>
    </row>
    <row r="221" spans="1:17" ht="20" customHeight="1">
      <c r="A221" s="6">
        <v>2020</v>
      </c>
      <c r="B221" s="7">
        <v>2</v>
      </c>
      <c r="C221" s="9">
        <v>4377986233.4300003</v>
      </c>
      <c r="D221" s="9">
        <v>3191224227.54</v>
      </c>
      <c r="E221" s="9">
        <v>7569210460.9700003</v>
      </c>
      <c r="H221" s="13"/>
      <c r="I221" s="13"/>
    </row>
    <row r="222" spans="1:17" ht="20" customHeight="1">
      <c r="A222" s="6">
        <v>2020</v>
      </c>
      <c r="B222" s="7">
        <v>3</v>
      </c>
      <c r="C222" s="9">
        <v>4382669378.9200001</v>
      </c>
      <c r="D222" s="8">
        <v>3154187947</v>
      </c>
      <c r="E222" s="9">
        <v>7536857325.9200001</v>
      </c>
      <c r="F222" s="1">
        <f>SUM(E220:E222)</f>
        <v>23220970452</v>
      </c>
      <c r="H222" s="13" t="s">
        <v>6</v>
      </c>
      <c r="I222" s="13">
        <v>2020</v>
      </c>
      <c r="J222" s="28">
        <f>SUM(C220:C222)/1000000</f>
        <v>13340.124430640002</v>
      </c>
      <c r="K222" s="28">
        <f>SUM(D220:D222)/1000000</f>
        <v>9880.846021360001</v>
      </c>
      <c r="L222" s="29">
        <f>+J222+K222</f>
        <v>23220.970452000001</v>
      </c>
    </row>
    <row r="223" spans="1:17" ht="20" customHeight="1">
      <c r="A223" s="6">
        <v>2020</v>
      </c>
      <c r="B223" s="7">
        <v>4</v>
      </c>
      <c r="C223" s="9">
        <v>4349286325.0799999</v>
      </c>
      <c r="D223" s="9">
        <v>2894419334.6399999</v>
      </c>
      <c r="E223" s="9">
        <v>7243705659.7200003</v>
      </c>
      <c r="H223" s="13"/>
      <c r="I223" s="13"/>
    </row>
    <row r="224" spans="1:17" ht="20" customHeight="1">
      <c r="A224" s="6">
        <v>2020</v>
      </c>
      <c r="B224" s="7">
        <v>5</v>
      </c>
      <c r="C224" s="9">
        <v>5077748928.4799995</v>
      </c>
      <c r="D224" s="10">
        <v>3165928248.5999999</v>
      </c>
      <c r="E224" s="9">
        <v>8243677177.0799999</v>
      </c>
      <c r="H224" s="13"/>
      <c r="I224" s="13"/>
    </row>
    <row r="225" spans="1:12" ht="20" customHeight="1">
      <c r="A225" s="6">
        <v>2020</v>
      </c>
      <c r="B225" s="7">
        <v>6</v>
      </c>
      <c r="C225" s="11">
        <v>4785946706.9399996</v>
      </c>
      <c r="D225" s="9">
        <v>3299306998.8699999</v>
      </c>
      <c r="E225" s="9">
        <v>8085253705.8100004</v>
      </c>
      <c r="F225" s="1">
        <f>SUM(E223:E225)</f>
        <v>23572636542.610001</v>
      </c>
      <c r="H225" s="13" t="s">
        <v>7</v>
      </c>
      <c r="I225" s="13">
        <v>2020</v>
      </c>
      <c r="J225" s="28">
        <f>SUM(C223:C225)/1000000</f>
        <v>14212.981960499999</v>
      </c>
      <c r="K225" s="28">
        <f>SUM(D223:D225)/1000000</f>
        <v>9359.6545821100008</v>
      </c>
      <c r="L225" s="29">
        <f>+J225+K225</f>
        <v>23572.636542610002</v>
      </c>
    </row>
    <row r="226" spans="1:12" ht="20" customHeight="1">
      <c r="A226" s="6">
        <v>2020</v>
      </c>
      <c r="B226" s="7">
        <v>7</v>
      </c>
      <c r="C226" s="9">
        <v>4931054588.1300001</v>
      </c>
      <c r="D226" s="9">
        <v>3450789540.23</v>
      </c>
      <c r="E226" s="9">
        <v>8381844128.3599997</v>
      </c>
      <c r="H226" s="13"/>
      <c r="I226" s="13"/>
    </row>
    <row r="227" spans="1:12" ht="20" customHeight="1">
      <c r="A227" s="6">
        <v>2020</v>
      </c>
      <c r="B227" s="7">
        <v>8</v>
      </c>
      <c r="C227" s="10">
        <v>4954615433.6000004</v>
      </c>
      <c r="D227" s="9">
        <v>3508213986.4299998</v>
      </c>
      <c r="E227" s="9">
        <v>8462829420.0299997</v>
      </c>
      <c r="H227" s="13"/>
      <c r="I227" s="13"/>
    </row>
    <row r="228" spans="1:12" ht="20" customHeight="1">
      <c r="A228" s="6">
        <v>2020</v>
      </c>
      <c r="B228" s="7">
        <v>9</v>
      </c>
      <c r="C228" s="9">
        <v>4726500835.2799997</v>
      </c>
      <c r="D228" s="9">
        <v>4128994107.5799999</v>
      </c>
      <c r="E228" s="9">
        <v>8855494942.8600006</v>
      </c>
      <c r="F228" s="1">
        <f>SUM(E226:E228)</f>
        <v>25700168491.25</v>
      </c>
      <c r="H228" s="13" t="s">
        <v>8</v>
      </c>
      <c r="I228" s="13">
        <v>2020</v>
      </c>
      <c r="J228" s="28">
        <f>SUM(C226:C228)/1000000</f>
        <v>14612.170857009998</v>
      </c>
      <c r="K228" s="28">
        <f>SUM(D226:D228)/1000000</f>
        <v>11087.99763424</v>
      </c>
      <c r="L228" s="29">
        <f>+J228+K228</f>
        <v>25700.168491249999</v>
      </c>
    </row>
    <row r="229" spans="1:12" ht="20" customHeight="1">
      <c r="A229" s="6">
        <v>2020</v>
      </c>
      <c r="B229" s="7">
        <v>10</v>
      </c>
      <c r="C229" s="9">
        <v>4674044441.9700003</v>
      </c>
      <c r="D229" s="9">
        <v>4004440945.1300001</v>
      </c>
      <c r="E229" s="10">
        <v>8678485387.1000004</v>
      </c>
      <c r="H229" s="13"/>
      <c r="I229" s="13"/>
    </row>
    <row r="230" spans="1:12" ht="20" customHeight="1">
      <c r="A230" s="6">
        <v>2020</v>
      </c>
      <c r="B230" s="7">
        <v>11</v>
      </c>
      <c r="C230" s="9">
        <v>4500432655.9399996</v>
      </c>
      <c r="D230" s="9">
        <v>4114756508.27</v>
      </c>
      <c r="E230" s="9">
        <v>8615189164.2099991</v>
      </c>
      <c r="H230" s="13"/>
      <c r="I230" s="13"/>
    </row>
    <row r="231" spans="1:12" ht="20" customHeight="1">
      <c r="A231" s="6">
        <v>2020</v>
      </c>
      <c r="B231" s="7">
        <v>12</v>
      </c>
      <c r="C231" s="9">
        <v>3544068099.5799999</v>
      </c>
      <c r="D231" s="8">
        <v>3907941187</v>
      </c>
      <c r="E231" s="9">
        <v>7452009286.5799999</v>
      </c>
      <c r="F231" s="1">
        <f>SUM(E229:E231)</f>
        <v>24745683837.889999</v>
      </c>
      <c r="H231" s="13" t="s">
        <v>9</v>
      </c>
      <c r="I231" s="13">
        <v>2020</v>
      </c>
      <c r="J231" s="28">
        <f>SUM(C229:C231)/1000000</f>
        <v>12718.545197490001</v>
      </c>
      <c r="K231" s="28">
        <f>SUM(D229:D231)/1000000</f>
        <v>12027.1386404</v>
      </c>
      <c r="L231" s="29">
        <f>+J231+K231</f>
        <v>24745.683837889999</v>
      </c>
    </row>
    <row r="232" spans="1:12" ht="20" customHeight="1">
      <c r="A232" s="6">
        <v>2021</v>
      </c>
      <c r="B232" s="7">
        <v>1</v>
      </c>
      <c r="C232" s="9">
        <v>4911999896.8900003</v>
      </c>
      <c r="D232" s="9">
        <v>3843547388.0799999</v>
      </c>
      <c r="E232" s="9">
        <v>8755547284.9699993</v>
      </c>
    </row>
    <row r="233" spans="1:12" ht="20" customHeight="1">
      <c r="A233" s="6">
        <v>2021</v>
      </c>
      <c r="B233" s="7">
        <v>2</v>
      </c>
      <c r="C233" s="9">
        <v>4774998994.8699999</v>
      </c>
      <c r="D233" s="9">
        <v>3712676594.1599998</v>
      </c>
      <c r="E233" s="9">
        <v>8487675589.0299997</v>
      </c>
    </row>
    <row r="234" spans="1:12" ht="20" customHeight="1">
      <c r="A234" s="6">
        <v>2021</v>
      </c>
      <c r="B234" s="7">
        <v>3</v>
      </c>
      <c r="C234" s="9">
        <v>5719998796.7700005</v>
      </c>
      <c r="D234" s="9">
        <v>5320171567.6800003</v>
      </c>
      <c r="E234" s="9">
        <v>11040170364.450001</v>
      </c>
      <c r="F234" s="1">
        <f>SUM(E232:E234)</f>
        <v>28283393238.450001</v>
      </c>
      <c r="H234" s="13" t="s">
        <v>6</v>
      </c>
      <c r="I234" s="13">
        <v>2021</v>
      </c>
      <c r="J234" s="28">
        <f>SUM(C232:C234)/1000000</f>
        <v>15406.99768853</v>
      </c>
      <c r="K234" s="28">
        <f>SUM(D232:D234)/1000000</f>
        <v>12876.39554992</v>
      </c>
      <c r="L234" s="29">
        <f>+J234+K234</f>
        <v>28283.39323845</v>
      </c>
    </row>
    <row r="235" spans="1:12" ht="20" customHeight="1">
      <c r="A235" s="6">
        <v>2021</v>
      </c>
      <c r="B235" s="7">
        <v>4</v>
      </c>
      <c r="C235" s="9">
        <v>6142998699.9499998</v>
      </c>
      <c r="D235" s="10">
        <v>4672807130.6999998</v>
      </c>
      <c r="E235" s="9">
        <v>10815805830.65</v>
      </c>
      <c r="H235" s="13"/>
      <c r="I235" s="13"/>
    </row>
    <row r="236" spans="1:12" ht="20" customHeight="1">
      <c r="A236" s="6">
        <v>2021</v>
      </c>
      <c r="B236" s="7">
        <v>5</v>
      </c>
      <c r="C236" s="9">
        <v>6812691211.2399998</v>
      </c>
      <c r="D236" s="9">
        <v>5141001653.3100004</v>
      </c>
      <c r="E236" s="9">
        <v>11953692864.549999</v>
      </c>
      <c r="H236" s="13"/>
      <c r="I236" s="13"/>
    </row>
    <row r="237" spans="1:12" ht="20" customHeight="1">
      <c r="A237" s="6">
        <v>2021</v>
      </c>
      <c r="B237" s="7">
        <v>6</v>
      </c>
      <c r="C237" s="9">
        <v>7009853738.1899996</v>
      </c>
      <c r="D237" s="9">
        <v>5908781472.25</v>
      </c>
      <c r="E237" s="9">
        <v>12918635210.440001</v>
      </c>
      <c r="F237" s="1">
        <f>SUM(E235:E237)</f>
        <v>35688133905.639999</v>
      </c>
      <c r="H237" s="13" t="s">
        <v>7</v>
      </c>
      <c r="I237" s="13">
        <v>2021</v>
      </c>
      <c r="J237" s="28">
        <f>SUM(C235:C237)/1000000</f>
        <v>19965.543649379997</v>
      </c>
      <c r="K237" s="28">
        <f>SUM(D235:D237)/1000000</f>
        <v>15722.59025626</v>
      </c>
      <c r="L237" s="29">
        <f>+J237+K237</f>
        <v>35688.133905639996</v>
      </c>
    </row>
    <row r="238" spans="1:12" ht="20" customHeight="1">
      <c r="A238" s="6">
        <v>2021</v>
      </c>
      <c r="B238" s="7">
        <v>7</v>
      </c>
      <c r="C238" s="9">
        <v>7251906933.1800003</v>
      </c>
      <c r="D238" s="9">
        <v>5715438377.6899996</v>
      </c>
      <c r="E238" s="9">
        <v>12967345310.870001</v>
      </c>
      <c r="H238" s="13"/>
      <c r="I238" s="13"/>
    </row>
    <row r="239" spans="1:12" ht="20" customHeight="1">
      <c r="A239" s="6">
        <v>2021</v>
      </c>
      <c r="B239" s="7">
        <v>8</v>
      </c>
      <c r="C239" s="9">
        <v>8098856231.9799995</v>
      </c>
      <c r="D239" s="9">
        <v>5753643988.3699999</v>
      </c>
      <c r="E239" s="9">
        <v>13852500220.35</v>
      </c>
      <c r="H239" s="13"/>
      <c r="I239" s="13"/>
    </row>
    <row r="240" spans="1:12" ht="20" customHeight="1">
      <c r="A240" s="6">
        <v>2021</v>
      </c>
      <c r="B240" s="7">
        <v>9</v>
      </c>
      <c r="C240" s="9">
        <v>7570189290.4399996</v>
      </c>
      <c r="D240" s="9">
        <v>5885682051.4099998</v>
      </c>
      <c r="E240" s="9">
        <v>13455871341.85</v>
      </c>
      <c r="F240" s="1">
        <f>SUM(E238:E240)</f>
        <v>40275716873.07</v>
      </c>
      <c r="H240" s="13" t="s">
        <v>8</v>
      </c>
      <c r="I240" s="13">
        <v>2021</v>
      </c>
      <c r="J240" s="28">
        <f>SUM(C238:C240)/1000000</f>
        <v>22920.9524556</v>
      </c>
      <c r="K240" s="28">
        <f>SUM(D238:D240)/1000000</f>
        <v>17354.76441747</v>
      </c>
      <c r="L240" s="29">
        <f>+J240+K240</f>
        <v>40275.71687307</v>
      </c>
    </row>
    <row r="241" spans="1:12" ht="20" customHeight="1">
      <c r="A241" s="6">
        <v>2021</v>
      </c>
      <c r="B241" s="7">
        <v>10</v>
      </c>
      <c r="C241" s="9">
        <v>6862570097.2700005</v>
      </c>
      <c r="D241" s="9">
        <v>5247232136.2600002</v>
      </c>
      <c r="E241" s="9">
        <v>12109802233.530001</v>
      </c>
      <c r="H241" s="13"/>
      <c r="I241" s="13"/>
    </row>
    <row r="242" spans="1:12" ht="20" customHeight="1">
      <c r="A242" s="6">
        <v>2021</v>
      </c>
      <c r="B242" s="7">
        <v>11</v>
      </c>
      <c r="C242" s="9">
        <v>6191188181.3100004</v>
      </c>
      <c r="D242" s="10">
        <v>5767036041.6000004</v>
      </c>
      <c r="E242" s="9">
        <v>11958224222.91</v>
      </c>
      <c r="H242" s="13"/>
      <c r="I242" s="13"/>
    </row>
    <row r="243" spans="1:12" ht="20" customHeight="1">
      <c r="A243" s="6">
        <v>2021</v>
      </c>
      <c r="B243" s="7">
        <v>12</v>
      </c>
      <c r="C243" s="9">
        <v>6587062914.4899998</v>
      </c>
      <c r="D243" s="9">
        <v>6215735003.1899996</v>
      </c>
      <c r="E243" s="9">
        <v>12802797917.68</v>
      </c>
      <c r="F243" s="1">
        <f>SUM(E241:E243)</f>
        <v>36870824374.120003</v>
      </c>
      <c r="H243" s="13" t="s">
        <v>9</v>
      </c>
      <c r="I243" s="13">
        <v>2021</v>
      </c>
      <c r="J243" s="28">
        <f>SUM(C241:C243)/1000000</f>
        <v>19640.821193069998</v>
      </c>
      <c r="K243" s="28">
        <f>SUM(D241:D243)/1000000</f>
        <v>17230.00318105</v>
      </c>
      <c r="L243" s="29">
        <f>+J243+K243</f>
        <v>36870.824374119999</v>
      </c>
    </row>
    <row r="244" spans="1:12" ht="20" customHeight="1">
      <c r="A244" s="6">
        <v>2022</v>
      </c>
      <c r="B244" s="7">
        <v>1</v>
      </c>
      <c r="C244" s="9">
        <v>5547906582.7700005</v>
      </c>
      <c r="D244" s="9">
        <v>5251322077.7299995</v>
      </c>
      <c r="E244" s="10">
        <v>10799228660.5</v>
      </c>
    </row>
    <row r="245" spans="1:12" ht="20" customHeight="1">
      <c r="A245" s="6">
        <v>2022</v>
      </c>
      <c r="B245" s="7">
        <v>2</v>
      </c>
      <c r="C245" s="9">
        <v>6452321663.0600004</v>
      </c>
      <c r="D245" s="9">
        <v>5634396136.79</v>
      </c>
      <c r="E245" s="9">
        <v>12086717799.85</v>
      </c>
    </row>
    <row r="246" spans="1:12" ht="20" customHeight="1">
      <c r="A246" s="6">
        <v>2022</v>
      </c>
      <c r="B246" s="7">
        <v>3</v>
      </c>
      <c r="C246" s="9">
        <v>7354089951.3500004</v>
      </c>
      <c r="D246" s="9">
        <v>7082696338.5600004</v>
      </c>
      <c r="E246" s="9">
        <v>14436786289.91</v>
      </c>
      <c r="F246" s="1">
        <f>SUM(E244:E246)</f>
        <v>37322732750.259995</v>
      </c>
      <c r="H246" s="13" t="s">
        <v>6</v>
      </c>
      <c r="I246" s="13">
        <v>2022</v>
      </c>
      <c r="J246" s="28">
        <f>SUM(C244:C246)/1000000</f>
        <v>19354.31819718</v>
      </c>
      <c r="K246" s="28">
        <f>SUM(D244:D246)/1000000</f>
        <v>17968.414553080001</v>
      </c>
      <c r="L246" s="29">
        <f>+J246+K246</f>
        <v>37322.732750260002</v>
      </c>
    </row>
    <row r="247" spans="1:12" ht="20" customHeight="1">
      <c r="A247" s="6">
        <v>2022</v>
      </c>
      <c r="B247" s="7">
        <v>4</v>
      </c>
      <c r="C247" s="9">
        <v>8337138803.6499996</v>
      </c>
      <c r="D247" s="9">
        <v>6883155396.5699997</v>
      </c>
      <c r="E247" s="9">
        <v>15220294200.219999</v>
      </c>
      <c r="H247" s="13"/>
      <c r="I247" s="13"/>
    </row>
    <row r="248" spans="1:12" ht="20" customHeight="1">
      <c r="A248" s="6">
        <v>2022</v>
      </c>
      <c r="B248" s="7">
        <v>5</v>
      </c>
      <c r="C248" s="10">
        <v>8253542904.1000004</v>
      </c>
      <c r="D248" s="9">
        <v>7885521565.1400003</v>
      </c>
      <c r="E248" s="9">
        <v>16139064469.24</v>
      </c>
      <c r="H248" s="13"/>
      <c r="I248" s="13"/>
    </row>
    <row r="249" spans="1:12" ht="20" customHeight="1">
      <c r="A249" s="6">
        <v>2022</v>
      </c>
      <c r="B249" s="7">
        <v>6</v>
      </c>
      <c r="C249" s="9">
        <v>8432000002.8900003</v>
      </c>
      <c r="D249" s="9">
        <v>8546723975.7799997</v>
      </c>
      <c r="E249" s="9">
        <v>16978723978.67</v>
      </c>
      <c r="F249" s="1">
        <f>SUM(E247:E249)</f>
        <v>48338082648.129997</v>
      </c>
      <c r="H249" s="13" t="s">
        <v>7</v>
      </c>
      <c r="I249" s="13">
        <v>2022</v>
      </c>
      <c r="J249" s="28">
        <f>SUM(C247:C249)/1000000</f>
        <v>25022.681710639998</v>
      </c>
      <c r="K249" s="28">
        <f>SUM(D247:D249)/1000000</f>
        <v>23315.400937489998</v>
      </c>
      <c r="L249" s="29">
        <f>+J249+K249</f>
        <v>48338.082648129996</v>
      </c>
    </row>
    <row r="252" spans="1:12" ht="20" customHeight="1">
      <c r="L252" s="29"/>
    </row>
    <row r="255" spans="1:12" ht="20" customHeight="1">
      <c r="L255" s="29"/>
    </row>
    <row r="258" spans="12:12" ht="20" customHeight="1">
      <c r="L258" s="29"/>
    </row>
    <row r="261" spans="12:12" ht="20" customHeight="1">
      <c r="L261" s="29"/>
    </row>
    <row r="264" spans="12:12" ht="20" customHeight="1">
      <c r="L264" s="29"/>
    </row>
    <row r="267" spans="12:12" ht="20" customHeight="1">
      <c r="L267" s="29"/>
    </row>
    <row r="270" spans="12:12" ht="20" customHeight="1">
      <c r="L270" s="29"/>
    </row>
    <row r="273" spans="12:12" ht="20" customHeight="1">
      <c r="L273" s="29"/>
    </row>
  </sheetData>
  <mergeCells count="1">
    <mergeCell ref="A2:E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3036-6F29-164F-A133-808F88B0F6AE}">
  <dimension ref="A1:D684"/>
  <sheetViews>
    <sheetView topLeftCell="A195" zoomScale="120" zoomScaleNormal="120" workbookViewId="0">
      <selection activeCell="E516" sqref="E516"/>
    </sheetView>
  </sheetViews>
  <sheetFormatPr baseColWidth="10" defaultRowHeight="13"/>
  <sheetData>
    <row r="1" spans="1:4">
      <c r="A1" s="15" t="s">
        <v>43</v>
      </c>
    </row>
    <row r="2" spans="1:4">
      <c r="A2" s="14" t="s">
        <v>14</v>
      </c>
    </row>
    <row r="3" spans="1:4" ht="14">
      <c r="A3" t="s">
        <v>10</v>
      </c>
      <c r="B3" t="s">
        <v>11</v>
      </c>
      <c r="C3" t="s">
        <v>12</v>
      </c>
      <c r="D3" t="s">
        <v>13</v>
      </c>
    </row>
    <row r="4" spans="1:4" ht="14">
      <c r="A4" t="s">
        <v>6</v>
      </c>
      <c r="B4">
        <v>1980</v>
      </c>
      <c r="C4">
        <v>2059.2438380000003</v>
      </c>
      <c r="D4">
        <v>2282.1188620000003</v>
      </c>
    </row>
    <row r="7" spans="1:4" ht="14">
      <c r="A7" t="s">
        <v>7</v>
      </c>
      <c r="B7">
        <v>1980</v>
      </c>
      <c r="C7">
        <v>1924.4329089999999</v>
      </c>
      <c r="D7">
        <v>2286.0042839999996</v>
      </c>
    </row>
    <row r="10" spans="1:4" ht="14">
      <c r="A10" t="s">
        <v>8</v>
      </c>
      <c r="B10">
        <v>1980</v>
      </c>
      <c r="C10">
        <v>2035.4740710000001</v>
      </c>
      <c r="D10">
        <v>2782.1042319999997</v>
      </c>
    </row>
    <row r="13" spans="1:4" ht="14">
      <c r="A13" t="s">
        <v>9</v>
      </c>
      <c r="B13">
        <v>1980</v>
      </c>
      <c r="C13">
        <v>2002.2671759999998</v>
      </c>
      <c r="D13">
        <v>3190.3752880000002</v>
      </c>
    </row>
    <row r="16" spans="1:4" ht="14">
      <c r="A16" t="s">
        <v>6</v>
      </c>
      <c r="B16">
        <v>1981</v>
      </c>
      <c r="C16">
        <v>1989.8874530000003</v>
      </c>
      <c r="D16">
        <v>2614.0261009999999</v>
      </c>
    </row>
    <row r="19" spans="1:4" ht="14">
      <c r="A19" t="s">
        <v>7</v>
      </c>
      <c r="B19">
        <v>1981</v>
      </c>
      <c r="C19">
        <v>2848.2310950000001</v>
      </c>
      <c r="D19">
        <v>2622.3676</v>
      </c>
    </row>
    <row r="22" spans="1:4" ht="14">
      <c r="A22" t="s">
        <v>8</v>
      </c>
      <c r="B22">
        <v>1981</v>
      </c>
      <c r="C22">
        <v>2719.1745650000003</v>
      </c>
      <c r="D22">
        <v>2194.4915550000001</v>
      </c>
    </row>
    <row r="25" spans="1:4" ht="14">
      <c r="A25" t="s">
        <v>9</v>
      </c>
      <c r="B25">
        <v>1981</v>
      </c>
      <c r="C25">
        <v>1585.7513530000001</v>
      </c>
      <c r="D25">
        <v>1999.3409369999999</v>
      </c>
    </row>
    <row r="28" spans="1:4" ht="14">
      <c r="A28" t="s">
        <v>6</v>
      </c>
      <c r="B28">
        <v>1982</v>
      </c>
      <c r="C28">
        <v>2170.266275</v>
      </c>
      <c r="D28">
        <v>1483.680466</v>
      </c>
    </row>
    <row r="31" spans="1:4" ht="14">
      <c r="A31" t="s">
        <v>7</v>
      </c>
      <c r="B31">
        <v>1982</v>
      </c>
      <c r="C31">
        <v>2345.869346</v>
      </c>
      <c r="D31">
        <v>1333.1120150000002</v>
      </c>
    </row>
    <row r="34" spans="1:4" ht="14">
      <c r="A34" t="s">
        <v>8</v>
      </c>
      <c r="B34">
        <v>1982</v>
      </c>
      <c r="C34">
        <v>1624.757509</v>
      </c>
      <c r="D34">
        <v>1216.8772200000001</v>
      </c>
    </row>
    <row r="37" spans="1:4" ht="14">
      <c r="A37" t="s">
        <v>9</v>
      </c>
      <c r="B37">
        <v>1982</v>
      </c>
      <c r="C37">
        <v>1484.0433069999999</v>
      </c>
      <c r="D37">
        <v>1303.2444439999999</v>
      </c>
    </row>
    <row r="40" spans="1:4" ht="14">
      <c r="A40" t="s">
        <v>6</v>
      </c>
      <c r="B40">
        <v>1983</v>
      </c>
      <c r="C40">
        <v>1933.7279979999998</v>
      </c>
      <c r="D40">
        <v>977.10040200000003</v>
      </c>
    </row>
    <row r="43" spans="1:4" ht="14">
      <c r="A43" t="s">
        <v>7</v>
      </c>
      <c r="B43">
        <v>1983</v>
      </c>
      <c r="C43">
        <v>2107.1149540000001</v>
      </c>
      <c r="D43">
        <v>1184.669208</v>
      </c>
    </row>
    <row r="46" spans="1:4" ht="14">
      <c r="A46" t="s">
        <v>8</v>
      </c>
      <c r="B46">
        <v>1983</v>
      </c>
      <c r="C46">
        <v>2002.274105</v>
      </c>
      <c r="D46">
        <v>1209.9298899999999</v>
      </c>
    </row>
    <row r="49" spans="1:4" ht="14">
      <c r="A49" t="s">
        <v>9</v>
      </c>
      <c r="B49">
        <v>1983</v>
      </c>
      <c r="C49">
        <v>1792.945831</v>
      </c>
      <c r="D49">
        <v>1132.4561140000001</v>
      </c>
    </row>
    <row r="52" spans="1:4" ht="14">
      <c r="A52" t="s">
        <v>6</v>
      </c>
      <c r="B52">
        <v>1984</v>
      </c>
      <c r="C52">
        <v>2159.0286930000002</v>
      </c>
      <c r="D52">
        <v>865.11686800000007</v>
      </c>
    </row>
    <row r="55" spans="1:4" ht="14">
      <c r="A55" t="s">
        <v>7</v>
      </c>
      <c r="B55">
        <v>1984</v>
      </c>
      <c r="C55">
        <v>2448.373877</v>
      </c>
      <c r="D55">
        <v>1099.4083069999999</v>
      </c>
    </row>
    <row r="58" spans="1:4" ht="14">
      <c r="A58" t="s">
        <v>8</v>
      </c>
      <c r="B58">
        <v>1984</v>
      </c>
      <c r="C58">
        <v>2081.6392620000001</v>
      </c>
      <c r="D58">
        <v>1326.016271</v>
      </c>
    </row>
    <row r="61" spans="1:4" ht="14">
      <c r="A61" t="s">
        <v>9</v>
      </c>
      <c r="B61">
        <v>1984</v>
      </c>
      <c r="C61">
        <v>1418.3631439999999</v>
      </c>
      <c r="D61">
        <v>1294.1308279999998</v>
      </c>
    </row>
    <row r="64" spans="1:4" ht="14">
      <c r="A64" t="s">
        <v>6</v>
      </c>
      <c r="B64">
        <v>1985</v>
      </c>
      <c r="C64">
        <v>1803.31297</v>
      </c>
      <c r="D64">
        <v>976.4210129999999</v>
      </c>
    </row>
    <row r="67" spans="1:4" ht="14">
      <c r="A67" t="s">
        <v>7</v>
      </c>
      <c r="B67">
        <v>1985</v>
      </c>
      <c r="C67">
        <v>2569.7806719999999</v>
      </c>
      <c r="D67">
        <v>927.224155</v>
      </c>
    </row>
    <row r="70" spans="1:4" ht="14">
      <c r="A70" t="s">
        <v>8</v>
      </c>
      <c r="B70">
        <v>1985</v>
      </c>
      <c r="C70">
        <v>2310.0307039999998</v>
      </c>
      <c r="D70">
        <v>979.46054300000014</v>
      </c>
    </row>
    <row r="73" spans="1:4" ht="14">
      <c r="A73" t="s">
        <v>9</v>
      </c>
      <c r="B73">
        <v>1985</v>
      </c>
      <c r="C73">
        <v>1712.8926529999999</v>
      </c>
      <c r="D73">
        <v>931.04245000000014</v>
      </c>
    </row>
    <row r="76" spans="1:4" ht="14">
      <c r="A76" t="s">
        <v>6</v>
      </c>
      <c r="B76">
        <v>1986</v>
      </c>
      <c r="C76">
        <v>1512.5060490000001</v>
      </c>
      <c r="D76">
        <v>920.71578499999998</v>
      </c>
    </row>
    <row r="79" spans="1:4" ht="14">
      <c r="A79" t="s">
        <v>7</v>
      </c>
      <c r="B79">
        <v>1986</v>
      </c>
      <c r="C79">
        <v>1967.932601</v>
      </c>
      <c r="D79">
        <v>1153.5574849999998</v>
      </c>
    </row>
    <row r="82" spans="1:4" ht="14">
      <c r="A82" t="s">
        <v>8</v>
      </c>
      <c r="B82">
        <v>1986</v>
      </c>
      <c r="C82">
        <v>1896.9001840000001</v>
      </c>
      <c r="D82">
        <v>1356.605249</v>
      </c>
    </row>
    <row r="85" spans="1:4" ht="14">
      <c r="A85" t="s">
        <v>9</v>
      </c>
      <c r="B85">
        <v>1986</v>
      </c>
      <c r="C85">
        <v>1474.8738840000001</v>
      </c>
      <c r="D85">
        <v>1293.338855</v>
      </c>
    </row>
    <row r="88" spans="1:4" ht="14">
      <c r="A88" t="s">
        <v>6</v>
      </c>
      <c r="B88">
        <v>1987</v>
      </c>
      <c r="C88">
        <v>1446.681237</v>
      </c>
      <c r="D88">
        <v>1199.847135</v>
      </c>
    </row>
    <row r="91" spans="1:4" ht="14">
      <c r="A91" t="s">
        <v>7</v>
      </c>
      <c r="B91">
        <v>1987</v>
      </c>
      <c r="C91">
        <v>1741.2729469999999</v>
      </c>
      <c r="D91">
        <v>1379.3060500000001</v>
      </c>
    </row>
    <row r="94" spans="1:4" ht="14">
      <c r="A94" t="s">
        <v>8</v>
      </c>
      <c r="B94">
        <v>1987</v>
      </c>
      <c r="C94">
        <v>1619.5242779999999</v>
      </c>
      <c r="D94">
        <v>1632.6669299999999</v>
      </c>
    </row>
    <row r="97" spans="1:4" ht="14">
      <c r="A97" t="s">
        <v>9</v>
      </c>
      <c r="B97">
        <v>1987</v>
      </c>
      <c r="C97">
        <v>1563.15419</v>
      </c>
      <c r="D97">
        <v>1605.9981499999999</v>
      </c>
    </row>
    <row r="100" spans="1:4" ht="14">
      <c r="A100" t="s">
        <v>6</v>
      </c>
      <c r="B100">
        <v>1988</v>
      </c>
      <c r="C100">
        <v>1718.9330629999999</v>
      </c>
      <c r="D100">
        <v>1164.756572</v>
      </c>
    </row>
    <row r="103" spans="1:4" ht="14">
      <c r="A103" t="s">
        <v>7</v>
      </c>
      <c r="B103">
        <v>1988</v>
      </c>
      <c r="C103">
        <v>2297.4066579999999</v>
      </c>
      <c r="D103">
        <v>1406.332519</v>
      </c>
    </row>
    <row r="106" spans="1:4" ht="14">
      <c r="A106" t="s">
        <v>8</v>
      </c>
      <c r="B106">
        <v>1988</v>
      </c>
      <c r="C106">
        <v>2677.364744</v>
      </c>
      <c r="D106">
        <v>1456.9012170000001</v>
      </c>
    </row>
    <row r="109" spans="1:4" ht="14">
      <c r="A109" t="s">
        <v>9</v>
      </c>
      <c r="B109">
        <v>1988</v>
      </c>
      <c r="C109">
        <v>2441.1070679999998</v>
      </c>
      <c r="D109">
        <v>1293.5743769999999</v>
      </c>
    </row>
    <row r="112" spans="1:4" ht="14">
      <c r="A112" t="s">
        <v>6</v>
      </c>
      <c r="B112">
        <v>1989</v>
      </c>
      <c r="C112">
        <v>2117.480869</v>
      </c>
      <c r="D112">
        <v>1167.9481860000001</v>
      </c>
    </row>
    <row r="115" spans="1:4" ht="14">
      <c r="A115" t="s">
        <v>7</v>
      </c>
      <c r="B115">
        <v>1989</v>
      </c>
      <c r="C115">
        <v>2547.2579919999998</v>
      </c>
      <c r="D115">
        <v>1033.1026530000001</v>
      </c>
    </row>
    <row r="118" spans="1:4" ht="14">
      <c r="A118" t="s">
        <v>8</v>
      </c>
      <c r="B118">
        <v>1989</v>
      </c>
      <c r="C118">
        <v>2815.24557</v>
      </c>
      <c r="D118">
        <v>1026.1812050000001</v>
      </c>
    </row>
    <row r="121" spans="1:4" ht="14">
      <c r="A121" t="s">
        <v>9</v>
      </c>
      <c r="B121">
        <v>1989</v>
      </c>
      <c r="C121">
        <v>2099.286149</v>
      </c>
      <c r="D121">
        <v>975.9623959999999</v>
      </c>
    </row>
    <row r="124" spans="1:4" ht="14">
      <c r="A124" t="s">
        <v>6</v>
      </c>
      <c r="B124">
        <v>1990</v>
      </c>
      <c r="C124">
        <v>2771</v>
      </c>
      <c r="D124">
        <v>915</v>
      </c>
    </row>
    <row r="127" spans="1:4" ht="14">
      <c r="A127" t="s">
        <v>7</v>
      </c>
      <c r="B127">
        <v>1990</v>
      </c>
      <c r="C127">
        <v>3197</v>
      </c>
      <c r="D127">
        <v>846</v>
      </c>
    </row>
    <row r="130" spans="1:4" ht="14">
      <c r="A130" t="s">
        <v>8</v>
      </c>
      <c r="B130">
        <v>1990</v>
      </c>
      <c r="C130">
        <v>3431</v>
      </c>
      <c r="D130">
        <v>951</v>
      </c>
    </row>
    <row r="133" spans="1:4" ht="14">
      <c r="A133" t="s">
        <v>9</v>
      </c>
      <c r="B133">
        <v>1990</v>
      </c>
      <c r="C133">
        <v>2955</v>
      </c>
      <c r="D133">
        <v>1364</v>
      </c>
    </row>
    <row r="136" spans="1:4" ht="14">
      <c r="A136" t="s">
        <v>6</v>
      </c>
      <c r="B136">
        <v>1991</v>
      </c>
      <c r="C136">
        <v>2348</v>
      </c>
      <c r="D136">
        <v>1301</v>
      </c>
    </row>
    <row r="139" spans="1:4" ht="14">
      <c r="A139" t="s">
        <v>7</v>
      </c>
      <c r="B139">
        <v>1991</v>
      </c>
      <c r="C139">
        <v>3372</v>
      </c>
      <c r="D139">
        <v>1742</v>
      </c>
    </row>
    <row r="142" spans="1:4" ht="14">
      <c r="A142" t="s">
        <v>8</v>
      </c>
      <c r="B142">
        <v>1991</v>
      </c>
      <c r="C142">
        <v>3455</v>
      </c>
      <c r="D142">
        <v>2276</v>
      </c>
    </row>
    <row r="145" spans="1:4" ht="14">
      <c r="A145" t="s">
        <v>9</v>
      </c>
      <c r="B145">
        <v>1991</v>
      </c>
      <c r="C145">
        <v>2803</v>
      </c>
      <c r="D145">
        <v>2956</v>
      </c>
    </row>
    <row r="148" spans="1:4" ht="14">
      <c r="A148" t="s">
        <v>6</v>
      </c>
      <c r="B148">
        <v>1992</v>
      </c>
      <c r="C148">
        <v>2563</v>
      </c>
      <c r="D148">
        <v>2887</v>
      </c>
    </row>
    <row r="151" spans="1:4" ht="14">
      <c r="A151" t="s">
        <v>7</v>
      </c>
      <c r="B151">
        <v>1992</v>
      </c>
      <c r="C151">
        <v>3329</v>
      </c>
      <c r="D151">
        <v>3582</v>
      </c>
    </row>
    <row r="154" spans="1:4" ht="14">
      <c r="A154" t="s">
        <v>8</v>
      </c>
      <c r="B154">
        <v>1992</v>
      </c>
      <c r="C154">
        <v>3335</v>
      </c>
      <c r="D154">
        <v>4355</v>
      </c>
    </row>
    <row r="157" spans="1:4" ht="14">
      <c r="A157" t="s">
        <v>9</v>
      </c>
      <c r="B157">
        <v>1992</v>
      </c>
      <c r="C157">
        <v>3010</v>
      </c>
      <c r="D157">
        <v>4048</v>
      </c>
    </row>
    <row r="160" spans="1:4" ht="14">
      <c r="A160" t="s">
        <v>6</v>
      </c>
      <c r="B160">
        <v>1993</v>
      </c>
      <c r="C160">
        <v>2887</v>
      </c>
      <c r="D160">
        <v>3260</v>
      </c>
    </row>
    <row r="163" spans="1:4" ht="14">
      <c r="A163" t="s">
        <v>7</v>
      </c>
      <c r="B163">
        <v>1993</v>
      </c>
      <c r="C163">
        <v>3578</v>
      </c>
      <c r="D163">
        <v>3870</v>
      </c>
    </row>
    <row r="166" spans="1:4" ht="14">
      <c r="A166" t="s">
        <v>8</v>
      </c>
      <c r="B166">
        <v>1993</v>
      </c>
      <c r="C166">
        <v>3436</v>
      </c>
      <c r="D166">
        <v>4660</v>
      </c>
    </row>
    <row r="169" spans="1:4" ht="14">
      <c r="A169" t="s">
        <v>9</v>
      </c>
      <c r="B169">
        <v>1993</v>
      </c>
      <c r="C169">
        <v>3219</v>
      </c>
      <c r="D169">
        <v>4994</v>
      </c>
    </row>
    <row r="172" spans="1:4" ht="14">
      <c r="A172" t="s">
        <v>6</v>
      </c>
      <c r="B172">
        <v>1994</v>
      </c>
      <c r="C172">
        <v>3056</v>
      </c>
      <c r="D172">
        <v>4915</v>
      </c>
    </row>
    <row r="175" spans="1:4" ht="14">
      <c r="A175" t="s">
        <v>7</v>
      </c>
      <c r="B175">
        <v>1994</v>
      </c>
      <c r="C175">
        <v>4278</v>
      </c>
      <c r="D175">
        <v>5329</v>
      </c>
    </row>
    <row r="178" spans="1:4" ht="14">
      <c r="A178" t="s">
        <v>8</v>
      </c>
      <c r="B178">
        <v>1994</v>
      </c>
      <c r="C178">
        <v>4257</v>
      </c>
      <c r="D178">
        <v>5645</v>
      </c>
    </row>
    <row r="181" spans="1:4" ht="14">
      <c r="A181" t="s">
        <v>9</v>
      </c>
      <c r="B181">
        <v>1994</v>
      </c>
      <c r="C181">
        <v>4248</v>
      </c>
      <c r="D181">
        <v>5702</v>
      </c>
    </row>
    <row r="184" spans="1:4" ht="14">
      <c r="A184" t="s">
        <v>6</v>
      </c>
      <c r="B184">
        <v>1995</v>
      </c>
      <c r="C184">
        <v>4536</v>
      </c>
      <c r="D184">
        <v>5239</v>
      </c>
    </row>
    <row r="187" spans="1:4" ht="14">
      <c r="A187" t="s">
        <v>7</v>
      </c>
      <c r="B187">
        <v>1995</v>
      </c>
      <c r="C187">
        <v>6316</v>
      </c>
      <c r="D187">
        <v>4780</v>
      </c>
    </row>
    <row r="190" spans="1:4" ht="14">
      <c r="A190" t="s">
        <v>8</v>
      </c>
      <c r="B190">
        <v>1995</v>
      </c>
      <c r="C190">
        <v>5273</v>
      </c>
      <c r="D190">
        <v>4918</v>
      </c>
    </row>
    <row r="193" spans="1:4" ht="14">
      <c r="A193" t="s">
        <v>9</v>
      </c>
      <c r="B193">
        <v>1995</v>
      </c>
      <c r="C193">
        <v>4837</v>
      </c>
      <c r="D193">
        <v>5186</v>
      </c>
    </row>
    <row r="196" spans="1:4" ht="14">
      <c r="A196" t="s">
        <v>6</v>
      </c>
      <c r="B196">
        <v>1996</v>
      </c>
      <c r="C196">
        <v>4738</v>
      </c>
      <c r="D196">
        <v>4986</v>
      </c>
    </row>
    <row r="199" spans="1:4" ht="14">
      <c r="A199" t="s">
        <v>7</v>
      </c>
      <c r="B199">
        <v>1996</v>
      </c>
      <c r="C199">
        <v>6605</v>
      </c>
      <c r="D199">
        <v>5725</v>
      </c>
    </row>
    <row r="202" spans="1:4" ht="14">
      <c r="A202" t="s">
        <v>8</v>
      </c>
      <c r="B202">
        <v>1996</v>
      </c>
      <c r="C202">
        <v>6438</v>
      </c>
      <c r="D202">
        <v>6580</v>
      </c>
    </row>
    <row r="205" spans="1:4" ht="14">
      <c r="A205" t="s">
        <v>9</v>
      </c>
      <c r="B205">
        <v>1996</v>
      </c>
      <c r="C205">
        <v>6028</v>
      </c>
      <c r="D205">
        <v>6471</v>
      </c>
    </row>
    <row r="208" spans="1:4" ht="14">
      <c r="A208" t="s">
        <v>6</v>
      </c>
      <c r="B208">
        <v>1997</v>
      </c>
      <c r="C208">
        <v>5774</v>
      </c>
      <c r="D208">
        <v>6493</v>
      </c>
    </row>
    <row r="211" spans="1:4" ht="14">
      <c r="A211" t="s">
        <v>7</v>
      </c>
      <c r="B211">
        <v>1997</v>
      </c>
      <c r="C211">
        <v>7248</v>
      </c>
      <c r="D211">
        <v>7520</v>
      </c>
    </row>
    <row r="214" spans="1:4" ht="14">
      <c r="A214" t="s">
        <v>8</v>
      </c>
      <c r="B214">
        <v>1997</v>
      </c>
      <c r="C214">
        <v>6991</v>
      </c>
      <c r="D214">
        <v>8195</v>
      </c>
    </row>
    <row r="217" spans="1:4" ht="14">
      <c r="A217" t="s">
        <v>9</v>
      </c>
      <c r="B217">
        <v>1997</v>
      </c>
      <c r="C217">
        <v>6418</v>
      </c>
      <c r="D217">
        <v>8242</v>
      </c>
    </row>
    <row r="220" spans="1:4" ht="14">
      <c r="A220" t="s">
        <v>6</v>
      </c>
      <c r="B220">
        <v>1998</v>
      </c>
      <c r="C220">
        <v>5889</v>
      </c>
      <c r="D220">
        <v>7535</v>
      </c>
    </row>
    <row r="223" spans="1:4" ht="14">
      <c r="A223" t="s">
        <v>7</v>
      </c>
      <c r="B223">
        <v>1998</v>
      </c>
      <c r="C223">
        <v>7686</v>
      </c>
      <c r="D223">
        <v>8188</v>
      </c>
    </row>
    <row r="226" spans="1:4" ht="14">
      <c r="A226" t="s">
        <v>8</v>
      </c>
      <c r="B226">
        <v>1998</v>
      </c>
      <c r="C226">
        <v>7027</v>
      </c>
      <c r="D226">
        <v>8428</v>
      </c>
    </row>
    <row r="229" spans="1:4" ht="14">
      <c r="A229" t="s">
        <v>9</v>
      </c>
      <c r="B229">
        <v>1998</v>
      </c>
      <c r="C229">
        <v>5830</v>
      </c>
      <c r="D229">
        <v>7225</v>
      </c>
    </row>
    <row r="232" spans="1:4" ht="14">
      <c r="A232" t="s">
        <v>6</v>
      </c>
      <c r="B232">
        <v>1999</v>
      </c>
      <c r="C232">
        <v>5066</v>
      </c>
      <c r="D232">
        <v>5840</v>
      </c>
    </row>
    <row r="235" spans="1:4" ht="14">
      <c r="A235" t="s">
        <v>7</v>
      </c>
      <c r="B235">
        <v>1999</v>
      </c>
      <c r="C235">
        <v>6383</v>
      </c>
      <c r="D235">
        <v>6016</v>
      </c>
    </row>
    <row r="238" spans="1:4" ht="14">
      <c r="A238" t="s">
        <v>8</v>
      </c>
      <c r="B238">
        <v>1999</v>
      </c>
      <c r="C238">
        <v>5938</v>
      </c>
      <c r="D238">
        <v>6843</v>
      </c>
    </row>
    <row r="241" spans="1:4" ht="14">
      <c r="A241" t="s">
        <v>9</v>
      </c>
      <c r="B241">
        <v>1999</v>
      </c>
      <c r="C241">
        <v>5922</v>
      </c>
      <c r="D241">
        <v>6808</v>
      </c>
    </row>
    <row r="244" spans="1:4" ht="14">
      <c r="A244" t="s">
        <v>6</v>
      </c>
      <c r="B244">
        <v>2000</v>
      </c>
      <c r="C244">
        <v>5712</v>
      </c>
      <c r="D244">
        <v>5876</v>
      </c>
    </row>
    <row r="247" spans="1:4" ht="14">
      <c r="A247" t="s">
        <v>7</v>
      </c>
      <c r="B247">
        <v>2000</v>
      </c>
      <c r="C247">
        <v>7315</v>
      </c>
      <c r="D247">
        <v>6298</v>
      </c>
    </row>
    <row r="250" spans="1:4" ht="14">
      <c r="A250" t="s">
        <v>8</v>
      </c>
      <c r="B250">
        <v>2000</v>
      </c>
      <c r="C250">
        <v>6738</v>
      </c>
      <c r="D250">
        <v>6606</v>
      </c>
    </row>
    <row r="253" spans="1:4" ht="14">
      <c r="A253" t="s">
        <v>9</v>
      </c>
      <c r="B253">
        <v>2000</v>
      </c>
      <c r="C253">
        <v>6575</v>
      </c>
      <c r="D253">
        <v>6501</v>
      </c>
    </row>
    <row r="256" spans="1:4" ht="14">
      <c r="A256" t="s">
        <v>6</v>
      </c>
      <c r="B256">
        <v>2001</v>
      </c>
      <c r="C256">
        <v>5908</v>
      </c>
      <c r="D256">
        <v>5743</v>
      </c>
    </row>
    <row r="259" spans="1:4" ht="14">
      <c r="A259" t="s">
        <v>7</v>
      </c>
      <c r="B259">
        <v>2001</v>
      </c>
      <c r="C259">
        <v>7504</v>
      </c>
      <c r="D259">
        <v>5776</v>
      </c>
    </row>
    <row r="262" spans="1:4" ht="14">
      <c r="A262" t="s">
        <v>8</v>
      </c>
      <c r="B262">
        <v>2001</v>
      </c>
      <c r="C262">
        <v>7055</v>
      </c>
      <c r="D262">
        <v>5022</v>
      </c>
    </row>
    <row r="265" spans="1:4" ht="14">
      <c r="A265" t="s">
        <v>9</v>
      </c>
      <c r="B265">
        <v>2001</v>
      </c>
      <c r="C265">
        <v>6074</v>
      </c>
      <c r="D265">
        <v>3778</v>
      </c>
    </row>
    <row r="268" spans="1:4" ht="14">
      <c r="A268" t="s">
        <v>6</v>
      </c>
      <c r="B268">
        <v>2002</v>
      </c>
      <c r="C268">
        <v>5712.153354</v>
      </c>
      <c r="D268">
        <v>2071.2295210000002</v>
      </c>
    </row>
    <row r="271" spans="1:4" ht="14">
      <c r="A271" t="s">
        <v>7</v>
      </c>
      <c r="B271">
        <v>2002</v>
      </c>
      <c r="C271">
        <v>6777.6105129999996</v>
      </c>
      <c r="D271">
        <v>2156.5147649999999</v>
      </c>
    </row>
    <row r="274" spans="1:4" ht="14">
      <c r="A274" t="s">
        <v>8</v>
      </c>
      <c r="B274">
        <v>2002</v>
      </c>
      <c r="C274">
        <v>6717.9579110000004</v>
      </c>
      <c r="D274">
        <v>2292.099107</v>
      </c>
    </row>
    <row r="277" spans="1:4" ht="14">
      <c r="A277" t="s">
        <v>9</v>
      </c>
      <c r="B277">
        <v>2002</v>
      </c>
      <c r="C277">
        <v>6442.8769329999996</v>
      </c>
      <c r="D277">
        <v>2469.6997660000002</v>
      </c>
    </row>
    <row r="280" spans="1:4" ht="14">
      <c r="A280" t="s">
        <v>6</v>
      </c>
      <c r="B280">
        <v>2003</v>
      </c>
      <c r="C280">
        <v>6575.0888679999998</v>
      </c>
      <c r="D280">
        <v>2509.533641</v>
      </c>
    </row>
    <row r="283" spans="1:4" ht="14">
      <c r="A283" t="s">
        <v>7</v>
      </c>
      <c r="B283">
        <v>2003</v>
      </c>
      <c r="C283">
        <v>8456.0439719999995</v>
      </c>
      <c r="D283">
        <v>3344.054279</v>
      </c>
    </row>
    <row r="286" spans="1:4" ht="14">
      <c r="A286" t="s">
        <v>8</v>
      </c>
      <c r="B286">
        <v>2003</v>
      </c>
      <c r="C286">
        <v>7550.967353</v>
      </c>
      <c r="D286">
        <v>3713.0748720000001</v>
      </c>
    </row>
    <row r="289" spans="1:4" ht="14">
      <c r="A289" t="s">
        <v>9</v>
      </c>
      <c r="B289">
        <v>2003</v>
      </c>
      <c r="C289">
        <v>7356.6524220000001</v>
      </c>
      <c r="D289">
        <v>4284.1113439999999</v>
      </c>
    </row>
    <row r="292" spans="1:4" ht="14">
      <c r="A292" t="s">
        <v>6</v>
      </c>
      <c r="B292">
        <v>2004</v>
      </c>
      <c r="C292">
        <v>7375.059561</v>
      </c>
      <c r="D292">
        <v>4662.3646609999996</v>
      </c>
    </row>
    <row r="295" spans="1:4" ht="14">
      <c r="A295" t="s">
        <v>7</v>
      </c>
      <c r="B295">
        <v>2004</v>
      </c>
      <c r="C295">
        <v>9384.8386719999999</v>
      </c>
      <c r="D295">
        <v>5482.3740079999998</v>
      </c>
    </row>
    <row r="298" spans="1:4" ht="14">
      <c r="A298" t="s">
        <v>8</v>
      </c>
      <c r="B298">
        <v>2004</v>
      </c>
      <c r="C298">
        <v>8981.1787260000001</v>
      </c>
      <c r="D298">
        <v>6026.6780989999997</v>
      </c>
    </row>
    <row r="301" spans="1:4" ht="14">
      <c r="A301" t="s">
        <v>9</v>
      </c>
      <c r="B301">
        <v>2004</v>
      </c>
      <c r="C301">
        <v>8834.6567429999996</v>
      </c>
      <c r="D301">
        <v>6273.8646269999999</v>
      </c>
    </row>
    <row r="304" spans="1:4" ht="14">
      <c r="A304" t="s">
        <v>6</v>
      </c>
      <c r="B304">
        <v>2005</v>
      </c>
      <c r="C304">
        <v>8441.7781259999992</v>
      </c>
      <c r="D304">
        <v>5965.8273749999998</v>
      </c>
    </row>
    <row r="307" spans="1:4" ht="14">
      <c r="A307" t="s">
        <v>7</v>
      </c>
      <c r="B307">
        <v>2005</v>
      </c>
      <c r="C307">
        <v>10706.320403</v>
      </c>
      <c r="D307">
        <v>7579.4530249999998</v>
      </c>
    </row>
    <row r="310" spans="1:4" ht="14">
      <c r="A310" t="s">
        <v>8</v>
      </c>
      <c r="B310">
        <v>2005</v>
      </c>
      <c r="C310">
        <v>10921.275485</v>
      </c>
      <c r="D310">
        <v>7442.7431150000002</v>
      </c>
    </row>
    <row r="313" spans="1:4" ht="14">
      <c r="A313" t="s">
        <v>9</v>
      </c>
      <c r="B313">
        <v>2005</v>
      </c>
      <c r="C313">
        <v>10317.309869000001</v>
      </c>
      <c r="D313">
        <v>7698.6927779999996</v>
      </c>
    </row>
    <row r="316" spans="1:4" ht="14">
      <c r="A316" t="s">
        <v>6</v>
      </c>
      <c r="B316">
        <v>2006</v>
      </c>
      <c r="C316">
        <v>9925.4510119999995</v>
      </c>
      <c r="D316">
        <v>7371.7390290000003</v>
      </c>
    </row>
    <row r="319" spans="1:4" ht="14">
      <c r="A319" t="s">
        <v>7</v>
      </c>
      <c r="B319">
        <v>2006</v>
      </c>
      <c r="C319">
        <v>11954.385178</v>
      </c>
      <c r="D319">
        <v>8230.5292069999996</v>
      </c>
    </row>
    <row r="322" spans="1:4" ht="14">
      <c r="A322" t="s">
        <v>8</v>
      </c>
      <c r="B322">
        <v>2006</v>
      </c>
      <c r="C322">
        <v>12111.115538</v>
      </c>
      <c r="D322">
        <v>9302.5410699999993</v>
      </c>
    </row>
    <row r="325" spans="1:4" ht="14">
      <c r="A325" t="s">
        <v>9</v>
      </c>
      <c r="B325">
        <v>2006</v>
      </c>
      <c r="C325">
        <v>12555.169403</v>
      </c>
      <c r="D325">
        <v>9248.6923220000008</v>
      </c>
    </row>
    <row r="328" spans="1:4" ht="14">
      <c r="A328" t="s">
        <v>6</v>
      </c>
      <c r="B328">
        <v>2007</v>
      </c>
      <c r="C328">
        <v>11149.453947</v>
      </c>
      <c r="D328">
        <v>9163.8881299999994</v>
      </c>
    </row>
    <row r="331" spans="1:4" ht="14">
      <c r="A331" t="s">
        <v>7</v>
      </c>
      <c r="B331">
        <v>2007</v>
      </c>
      <c r="C331">
        <v>13675.473153999999</v>
      </c>
      <c r="D331">
        <v>10181.907482000001</v>
      </c>
    </row>
    <row r="334" spans="1:4" ht="14">
      <c r="A334" t="s">
        <v>8</v>
      </c>
      <c r="B334">
        <v>2007</v>
      </c>
      <c r="C334">
        <v>14363.675805000001</v>
      </c>
      <c r="D334">
        <v>12695.217948</v>
      </c>
    </row>
    <row r="337" spans="1:4" ht="14">
      <c r="A337" t="s">
        <v>9</v>
      </c>
      <c r="B337">
        <v>2007</v>
      </c>
      <c r="C337">
        <v>16791.620862</v>
      </c>
      <c r="D337">
        <v>12666.262921</v>
      </c>
    </row>
    <row r="340" spans="1:4" ht="14">
      <c r="A340" t="s">
        <v>6</v>
      </c>
      <c r="B340">
        <v>2008</v>
      </c>
      <c r="C340">
        <v>16034.811032</v>
      </c>
      <c r="D340">
        <v>12851.653614999999</v>
      </c>
    </row>
    <row r="343" spans="1:4" ht="14">
      <c r="A343" t="s">
        <v>7</v>
      </c>
      <c r="B343">
        <v>2008</v>
      </c>
      <c r="C343">
        <v>17492.955408000002</v>
      </c>
      <c r="D343">
        <v>15325.982308000001</v>
      </c>
    </row>
    <row r="346" spans="1:4" ht="14">
      <c r="A346" t="s">
        <v>8</v>
      </c>
      <c r="B346">
        <v>2008</v>
      </c>
      <c r="C346">
        <v>21295.922030999998</v>
      </c>
      <c r="D346">
        <v>16516.420632000001</v>
      </c>
    </row>
    <row r="349" spans="1:4" ht="14">
      <c r="A349" t="s">
        <v>9</v>
      </c>
      <c r="B349">
        <v>2008</v>
      </c>
      <c r="C349">
        <v>15195.0666</v>
      </c>
      <c r="D349">
        <v>12768.206009</v>
      </c>
    </row>
    <row r="352" spans="1:4" ht="14">
      <c r="A352" t="s">
        <v>6</v>
      </c>
      <c r="B352">
        <v>2009</v>
      </c>
      <c r="C352">
        <v>11923.17373</v>
      </c>
      <c r="D352">
        <v>8311.6523529999995</v>
      </c>
    </row>
    <row r="355" spans="1:4" ht="14">
      <c r="A355" t="s">
        <v>7</v>
      </c>
      <c r="B355">
        <v>2009</v>
      </c>
      <c r="C355">
        <v>15466.942082</v>
      </c>
      <c r="D355">
        <v>9055.5117140000002</v>
      </c>
    </row>
    <row r="358" spans="1:4" ht="14">
      <c r="A358" t="s">
        <v>8</v>
      </c>
      <c r="B358">
        <v>2009</v>
      </c>
      <c r="C358">
        <v>13807.327343999999</v>
      </c>
      <c r="D358">
        <v>10509.97068</v>
      </c>
    </row>
    <row r="361" spans="1:4" ht="14">
      <c r="A361" t="s">
        <v>9</v>
      </c>
      <c r="B361">
        <v>2009</v>
      </c>
      <c r="C361">
        <v>14474.574806000001</v>
      </c>
      <c r="D361">
        <v>10908.960000999999</v>
      </c>
    </row>
    <row r="364" spans="1:4" ht="14">
      <c r="A364" t="s">
        <v>6</v>
      </c>
      <c r="B364">
        <v>2010</v>
      </c>
      <c r="C364">
        <v>13054.582934</v>
      </c>
      <c r="D364">
        <v>11067.074564</v>
      </c>
    </row>
    <row r="367" spans="1:4" ht="14">
      <c r="A367" t="s">
        <v>7</v>
      </c>
      <c r="B367">
        <v>2010</v>
      </c>
      <c r="C367">
        <v>19080.087414000001</v>
      </c>
      <c r="D367">
        <v>13827.363482999999</v>
      </c>
    </row>
    <row r="370" spans="1:4" ht="14">
      <c r="A370" t="s">
        <v>8</v>
      </c>
      <c r="B370">
        <v>2010</v>
      </c>
      <c r="C370">
        <v>18741.757157</v>
      </c>
      <c r="D370">
        <v>15982.878828000001</v>
      </c>
    </row>
    <row r="373" spans="1:4" ht="14">
      <c r="A373" t="s">
        <v>9</v>
      </c>
      <c r="B373">
        <v>2010</v>
      </c>
      <c r="C373">
        <v>17297.941026</v>
      </c>
      <c r="D373">
        <v>15915.076961000001</v>
      </c>
    </row>
    <row r="376" spans="1:4" ht="14">
      <c r="A376" t="s">
        <v>6</v>
      </c>
      <c r="B376">
        <v>2011</v>
      </c>
      <c r="C376">
        <v>16681.236775000001</v>
      </c>
      <c r="D376">
        <v>15295.047221999999</v>
      </c>
    </row>
    <row r="379" spans="1:4" ht="14">
      <c r="A379" t="s">
        <v>7</v>
      </c>
      <c r="B379">
        <v>2011</v>
      </c>
      <c r="C379">
        <v>22792.706769</v>
      </c>
      <c r="D379">
        <v>18727.241661</v>
      </c>
    </row>
    <row r="382" spans="1:4" ht="14">
      <c r="A382" t="s">
        <v>8</v>
      </c>
      <c r="B382">
        <v>2011</v>
      </c>
      <c r="C382">
        <v>23272.243795999999</v>
      </c>
      <c r="D382">
        <v>21418.070262000001</v>
      </c>
    </row>
    <row r="385" spans="1:4" ht="14">
      <c r="A385" t="s">
        <v>9</v>
      </c>
      <c r="B385">
        <v>2011</v>
      </c>
      <c r="C385">
        <v>20234.827359999999</v>
      </c>
      <c r="D385">
        <v>18520.129921</v>
      </c>
    </row>
    <row r="388" spans="1:4" ht="14">
      <c r="A388" t="s">
        <v>6</v>
      </c>
      <c r="B388">
        <v>2012</v>
      </c>
      <c r="C388">
        <v>17603.766086</v>
      </c>
      <c r="D388">
        <v>15235.203701</v>
      </c>
    </row>
    <row r="391" spans="1:4" ht="14">
      <c r="A391" t="s">
        <v>7</v>
      </c>
      <c r="B391">
        <v>2012</v>
      </c>
      <c r="C391">
        <v>20617.937022999999</v>
      </c>
      <c r="D391">
        <v>16790.379831999999</v>
      </c>
    </row>
    <row r="394" spans="1:4" ht="14">
      <c r="A394" t="s">
        <v>8</v>
      </c>
      <c r="B394">
        <v>2012</v>
      </c>
      <c r="C394">
        <v>21909.327391999999</v>
      </c>
      <c r="D394">
        <v>18475.895143000002</v>
      </c>
    </row>
    <row r="397" spans="1:4" ht="14">
      <c r="A397" t="s">
        <v>9</v>
      </c>
      <c r="B397">
        <v>2012</v>
      </c>
      <c r="C397">
        <v>19851.286573000001</v>
      </c>
      <c r="D397">
        <v>17472.569173</v>
      </c>
    </row>
    <row r="400" spans="1:4" ht="14">
      <c r="A400" t="s">
        <v>6</v>
      </c>
      <c r="B400">
        <v>2013</v>
      </c>
      <c r="C400">
        <v>16448.840988</v>
      </c>
      <c r="D400">
        <v>16152.112332999999</v>
      </c>
    </row>
    <row r="403" spans="1:4" ht="14">
      <c r="A403" t="s">
        <v>7</v>
      </c>
      <c r="B403">
        <v>2013</v>
      </c>
      <c r="C403">
        <v>22772.012153</v>
      </c>
      <c r="D403">
        <v>19864.310953</v>
      </c>
    </row>
    <row r="406" spans="1:4" ht="14">
      <c r="A406" t="s">
        <v>8</v>
      </c>
      <c r="B406">
        <v>2013</v>
      </c>
      <c r="C406">
        <v>20674.984059999999</v>
      </c>
      <c r="D406">
        <v>20090.942974000001</v>
      </c>
    </row>
    <row r="409" spans="1:4" ht="14">
      <c r="A409" t="s">
        <v>9</v>
      </c>
      <c r="B409">
        <v>2013</v>
      </c>
      <c r="C409">
        <v>16067.078162</v>
      </c>
      <c r="D409">
        <v>18334.265543000001</v>
      </c>
    </row>
    <row r="412" spans="1:4" ht="14">
      <c r="A412" t="s">
        <v>6</v>
      </c>
      <c r="B412">
        <v>2014</v>
      </c>
      <c r="C412">
        <v>13835.974896</v>
      </c>
      <c r="D412">
        <v>16575.933708</v>
      </c>
    </row>
    <row r="415" spans="1:4" ht="14">
      <c r="A415" t="s">
        <v>7</v>
      </c>
      <c r="B415">
        <v>2014</v>
      </c>
      <c r="C415">
        <v>20860.731222999999</v>
      </c>
      <c r="D415">
        <v>17280.801670000001</v>
      </c>
    </row>
    <row r="418" spans="1:4" ht="14">
      <c r="A418" t="s">
        <v>8</v>
      </c>
      <c r="B418">
        <v>2014</v>
      </c>
      <c r="C418">
        <v>18522.085706000002</v>
      </c>
      <c r="D418">
        <v>17433.520435999999</v>
      </c>
    </row>
    <row r="421" spans="1:4" ht="14">
      <c r="A421" t="s">
        <v>9</v>
      </c>
      <c r="B421">
        <v>2014</v>
      </c>
      <c r="C421">
        <v>15185.493533999999</v>
      </c>
      <c r="D421">
        <v>14445.650154999999</v>
      </c>
    </row>
    <row r="424" spans="1:4" ht="14">
      <c r="A424" t="s">
        <v>6</v>
      </c>
      <c r="B424">
        <v>2015</v>
      </c>
      <c r="C424">
        <v>12049.146767</v>
      </c>
      <c r="D424">
        <v>13505.987717</v>
      </c>
    </row>
    <row r="427" spans="1:4" ht="14">
      <c r="A427" t="s">
        <v>7</v>
      </c>
      <c r="B427">
        <v>2015</v>
      </c>
      <c r="C427">
        <v>16407.234672999999</v>
      </c>
      <c r="D427">
        <v>15642.878074</v>
      </c>
    </row>
    <row r="430" spans="1:4" ht="14">
      <c r="A430" t="s">
        <v>8</v>
      </c>
      <c r="B430">
        <v>2015</v>
      </c>
      <c r="C430">
        <v>15866.605425</v>
      </c>
      <c r="D430">
        <v>16892.570530000001</v>
      </c>
    </row>
    <row r="433" spans="1:4" ht="14">
      <c r="A433" t="s">
        <v>9</v>
      </c>
      <c r="B433">
        <v>2015</v>
      </c>
      <c r="C433">
        <v>12460.908814</v>
      </c>
      <c r="D433">
        <v>14161.431806000001</v>
      </c>
    </row>
    <row r="436" spans="1:4" ht="14">
      <c r="A436" t="s">
        <v>6</v>
      </c>
      <c r="B436">
        <v>2016</v>
      </c>
      <c r="C436">
        <v>12442.630590000001</v>
      </c>
      <c r="D436">
        <v>12775.757995</v>
      </c>
    </row>
    <row r="439" spans="1:4" ht="14">
      <c r="A439" t="s">
        <v>7</v>
      </c>
      <c r="B439">
        <v>2016</v>
      </c>
      <c r="C439">
        <v>15427.909901000001</v>
      </c>
      <c r="D439">
        <v>14342.568622999999</v>
      </c>
    </row>
    <row r="442" spans="1:4" ht="14">
      <c r="A442" t="s">
        <v>8</v>
      </c>
      <c r="B442">
        <v>2016</v>
      </c>
      <c r="C442">
        <v>15814.913481</v>
      </c>
      <c r="D442">
        <v>14632.713849</v>
      </c>
    </row>
    <row r="445" spans="1:4" ht="14">
      <c r="A445" t="s">
        <v>9</v>
      </c>
      <c r="B445">
        <v>2016</v>
      </c>
      <c r="C445">
        <v>14223.588234999999</v>
      </c>
      <c r="D445">
        <v>14100.853752999999</v>
      </c>
    </row>
    <row r="448" spans="1:4" ht="14">
      <c r="A448" t="s">
        <v>6</v>
      </c>
      <c r="B448">
        <v>2017</v>
      </c>
      <c r="C448">
        <v>12754.773904260001</v>
      </c>
      <c r="D448">
        <v>13936.268310330001</v>
      </c>
    </row>
    <row r="451" spans="1:4" ht="14">
      <c r="A451" t="s">
        <v>7</v>
      </c>
      <c r="B451">
        <v>2017</v>
      </c>
      <c r="C451">
        <v>15518.298248609999</v>
      </c>
      <c r="D451">
        <v>16935.571262909998</v>
      </c>
    </row>
    <row r="454" spans="1:4" ht="14">
      <c r="A454" t="s">
        <v>8</v>
      </c>
      <c r="B454">
        <v>2017</v>
      </c>
      <c r="C454">
        <v>15844.69770366</v>
      </c>
      <c r="D454">
        <v>18327.81576999</v>
      </c>
    </row>
    <row r="457" spans="1:4" ht="14">
      <c r="A457" t="s">
        <v>9</v>
      </c>
      <c r="B457">
        <v>2017</v>
      </c>
      <c r="C457">
        <v>14526.963791459999</v>
      </c>
      <c r="D457">
        <v>17738.429337149999</v>
      </c>
    </row>
    <row r="460" spans="1:4" ht="14">
      <c r="A460" t="s">
        <v>6</v>
      </c>
      <c r="B460">
        <v>2018</v>
      </c>
      <c r="C460">
        <v>14531.119213759999</v>
      </c>
      <c r="D460">
        <v>16918.19377871</v>
      </c>
    </row>
    <row r="463" spans="1:4" ht="14">
      <c r="A463" t="s">
        <v>7</v>
      </c>
      <c r="B463">
        <v>2018</v>
      </c>
      <c r="C463">
        <v>15512.812235530002</v>
      </c>
      <c r="D463">
        <v>18014.604973609999</v>
      </c>
    </row>
    <row r="466" spans="1:4" ht="14">
      <c r="A466" t="s">
        <v>8</v>
      </c>
      <c r="B466">
        <v>2018</v>
      </c>
      <c r="C466">
        <v>15653.449622200002</v>
      </c>
      <c r="D466">
        <v>17196.656656489999</v>
      </c>
    </row>
    <row r="469" spans="1:4" ht="14">
      <c r="A469" t="s">
        <v>9</v>
      </c>
      <c r="B469">
        <v>2018</v>
      </c>
      <c r="C469">
        <v>16084.147529959999</v>
      </c>
      <c r="D469">
        <v>13353.359007400002</v>
      </c>
    </row>
    <row r="472" spans="1:4" ht="14">
      <c r="A472" t="s">
        <v>6</v>
      </c>
      <c r="B472">
        <v>2019</v>
      </c>
      <c r="C472">
        <v>14169.41783072</v>
      </c>
      <c r="D472">
        <v>12166.056982549999</v>
      </c>
    </row>
    <row r="475" spans="1:4" ht="14">
      <c r="A475" t="s">
        <v>7</v>
      </c>
      <c r="B475">
        <v>2019</v>
      </c>
      <c r="C475">
        <v>16620.010289440001</v>
      </c>
      <c r="D475">
        <v>12988.462160200001</v>
      </c>
    </row>
    <row r="478" spans="1:4" ht="14">
      <c r="A478" t="s">
        <v>8</v>
      </c>
      <c r="B478">
        <v>2019</v>
      </c>
      <c r="C478">
        <v>17169.78911935</v>
      </c>
      <c r="D478">
        <v>13307.333826989998</v>
      </c>
    </row>
    <row r="481" spans="1:4" ht="14">
      <c r="A481" t="s">
        <v>9</v>
      </c>
      <c r="B481">
        <v>2019</v>
      </c>
      <c r="C481">
        <v>17156.109384040003</v>
      </c>
      <c r="D481">
        <v>10663.17700621</v>
      </c>
    </row>
    <row r="484" spans="1:4" ht="14">
      <c r="A484" t="s">
        <v>6</v>
      </c>
      <c r="B484">
        <v>2020</v>
      </c>
      <c r="C484">
        <v>13340.124430640002</v>
      </c>
      <c r="D484">
        <v>9880.846021360001</v>
      </c>
    </row>
    <row r="487" spans="1:4" ht="14">
      <c r="A487" t="s">
        <v>7</v>
      </c>
      <c r="B487">
        <v>2020</v>
      </c>
      <c r="C487">
        <v>14212.981960499999</v>
      </c>
      <c r="D487">
        <v>9359.6545821100008</v>
      </c>
    </row>
    <row r="490" spans="1:4" ht="14">
      <c r="A490" t="s">
        <v>8</v>
      </c>
      <c r="B490">
        <v>2020</v>
      </c>
      <c r="C490">
        <v>14612.170857009998</v>
      </c>
      <c r="D490">
        <v>11087.99763424</v>
      </c>
    </row>
    <row r="493" spans="1:4" ht="14">
      <c r="A493" t="s">
        <v>9</v>
      </c>
      <c r="B493">
        <v>2020</v>
      </c>
      <c r="C493">
        <v>12718.545197490001</v>
      </c>
      <c r="D493">
        <v>12027.1386404</v>
      </c>
    </row>
    <row r="496" spans="1:4" ht="14">
      <c r="A496" t="s">
        <v>6</v>
      </c>
      <c r="B496">
        <v>2021</v>
      </c>
      <c r="C496">
        <v>15406.99768853</v>
      </c>
      <c r="D496">
        <v>12876.39554992</v>
      </c>
    </row>
    <row r="499" spans="1:4" ht="14">
      <c r="A499" t="s">
        <v>7</v>
      </c>
      <c r="B499">
        <v>2021</v>
      </c>
      <c r="C499">
        <v>19965.543649379997</v>
      </c>
      <c r="D499">
        <v>15722.59025626</v>
      </c>
    </row>
    <row r="502" spans="1:4" ht="14">
      <c r="A502" t="s">
        <v>8</v>
      </c>
      <c r="B502">
        <v>2021</v>
      </c>
      <c r="C502">
        <v>22920.9524556</v>
      </c>
      <c r="D502">
        <v>17354.76441747</v>
      </c>
    </row>
    <row r="505" spans="1:4" ht="14">
      <c r="A505" t="s">
        <v>9</v>
      </c>
      <c r="B505">
        <v>2021</v>
      </c>
      <c r="C505">
        <v>19640.821193069998</v>
      </c>
      <c r="D505">
        <v>17230.00318105</v>
      </c>
    </row>
    <row r="508" spans="1:4" ht="14">
      <c r="A508" t="s">
        <v>6</v>
      </c>
      <c r="B508">
        <v>2022</v>
      </c>
      <c r="C508">
        <v>19354.31819718</v>
      </c>
      <c r="D508">
        <v>17968.414553080001</v>
      </c>
    </row>
    <row r="511" spans="1:4" ht="14">
      <c r="A511" t="s">
        <v>7</v>
      </c>
      <c r="B511">
        <v>2022</v>
      </c>
      <c r="C511">
        <v>25022.681710639998</v>
      </c>
      <c r="D511">
        <v>23315.400937489998</v>
      </c>
    </row>
    <row r="514" spans="1:4" ht="14">
      <c r="A514" t="s">
        <v>10</v>
      </c>
      <c r="B514" t="s">
        <v>11</v>
      </c>
      <c r="C514" t="s">
        <v>12</v>
      </c>
      <c r="D514" t="s">
        <v>13</v>
      </c>
    </row>
    <row r="515" spans="1:4" ht="14">
      <c r="A515" t="s">
        <v>6</v>
      </c>
      <c r="B515">
        <v>1980</v>
      </c>
      <c r="C515">
        <v>2059.2438380000003</v>
      </c>
      <c r="D515">
        <v>2282.1188620000003</v>
      </c>
    </row>
    <row r="516" spans="1:4" ht="14">
      <c r="A516" t="s">
        <v>7</v>
      </c>
      <c r="B516">
        <v>1980</v>
      </c>
      <c r="C516">
        <v>1924.4329089999999</v>
      </c>
      <c r="D516">
        <v>2286.0042839999996</v>
      </c>
    </row>
    <row r="517" spans="1:4" ht="14">
      <c r="A517" t="s">
        <v>8</v>
      </c>
      <c r="B517">
        <v>1980</v>
      </c>
      <c r="C517">
        <v>2035.4740710000001</v>
      </c>
      <c r="D517">
        <v>2782.1042319999997</v>
      </c>
    </row>
    <row r="518" spans="1:4" ht="14">
      <c r="A518" t="s">
        <v>9</v>
      </c>
      <c r="B518">
        <v>1980</v>
      </c>
      <c r="C518">
        <v>2002.2671759999998</v>
      </c>
      <c r="D518">
        <v>3190.3752880000002</v>
      </c>
    </row>
    <row r="519" spans="1:4" ht="14">
      <c r="A519" t="s">
        <v>6</v>
      </c>
      <c r="B519">
        <v>1981</v>
      </c>
      <c r="C519">
        <v>1989.8874530000003</v>
      </c>
      <c r="D519">
        <v>2614.0261009999999</v>
      </c>
    </row>
    <row r="520" spans="1:4" ht="14">
      <c r="A520" t="s">
        <v>7</v>
      </c>
      <c r="B520">
        <v>1981</v>
      </c>
      <c r="C520">
        <v>2848.2310950000001</v>
      </c>
      <c r="D520">
        <v>2622.3676</v>
      </c>
    </row>
    <row r="521" spans="1:4" ht="14">
      <c r="A521" t="s">
        <v>8</v>
      </c>
      <c r="B521">
        <v>1981</v>
      </c>
      <c r="C521">
        <v>2719.1745650000003</v>
      </c>
      <c r="D521">
        <v>2194.4915550000001</v>
      </c>
    </row>
    <row r="522" spans="1:4" ht="14">
      <c r="A522" t="s">
        <v>9</v>
      </c>
      <c r="B522">
        <v>1981</v>
      </c>
      <c r="C522">
        <v>1585.7513530000001</v>
      </c>
      <c r="D522">
        <v>1999.3409369999999</v>
      </c>
    </row>
    <row r="523" spans="1:4" ht="14">
      <c r="A523" t="s">
        <v>6</v>
      </c>
      <c r="B523">
        <v>1982</v>
      </c>
      <c r="C523">
        <v>2170.266275</v>
      </c>
      <c r="D523">
        <v>1483.680466</v>
      </c>
    </row>
    <row r="524" spans="1:4" ht="14">
      <c r="A524" t="s">
        <v>7</v>
      </c>
      <c r="B524">
        <v>1982</v>
      </c>
      <c r="C524">
        <v>2345.869346</v>
      </c>
      <c r="D524">
        <v>1333.1120150000002</v>
      </c>
    </row>
    <row r="525" spans="1:4" ht="14">
      <c r="A525" t="s">
        <v>8</v>
      </c>
      <c r="B525">
        <v>1982</v>
      </c>
      <c r="C525">
        <v>1624.757509</v>
      </c>
      <c r="D525">
        <v>1216.8772200000001</v>
      </c>
    </row>
    <row r="526" spans="1:4" ht="14">
      <c r="A526" t="s">
        <v>9</v>
      </c>
      <c r="B526">
        <v>1982</v>
      </c>
      <c r="C526">
        <v>1484.0433069999999</v>
      </c>
      <c r="D526">
        <v>1303.2444439999999</v>
      </c>
    </row>
    <row r="527" spans="1:4" ht="14">
      <c r="A527" t="s">
        <v>6</v>
      </c>
      <c r="B527">
        <v>1983</v>
      </c>
      <c r="C527">
        <v>1933.7279979999998</v>
      </c>
      <c r="D527">
        <v>977.10040200000003</v>
      </c>
    </row>
    <row r="528" spans="1:4" ht="14">
      <c r="A528" t="s">
        <v>7</v>
      </c>
      <c r="B528">
        <v>1983</v>
      </c>
      <c r="C528">
        <v>2107.1149540000001</v>
      </c>
      <c r="D528">
        <v>1184.669208</v>
      </c>
    </row>
    <row r="529" spans="1:4" ht="14">
      <c r="A529" t="s">
        <v>8</v>
      </c>
      <c r="B529">
        <v>1983</v>
      </c>
      <c r="C529">
        <v>2002.274105</v>
      </c>
      <c r="D529">
        <v>1209.9298899999999</v>
      </c>
    </row>
    <row r="530" spans="1:4" ht="14">
      <c r="A530" t="s">
        <v>9</v>
      </c>
      <c r="B530">
        <v>1983</v>
      </c>
      <c r="C530">
        <v>1792.945831</v>
      </c>
      <c r="D530">
        <v>1132.4561140000001</v>
      </c>
    </row>
    <row r="531" spans="1:4" ht="14">
      <c r="A531" t="s">
        <v>6</v>
      </c>
      <c r="B531">
        <v>1984</v>
      </c>
      <c r="C531">
        <v>2159.0286930000002</v>
      </c>
      <c r="D531">
        <v>865.11686800000007</v>
      </c>
    </row>
    <row r="532" spans="1:4" ht="14">
      <c r="A532" t="s">
        <v>7</v>
      </c>
      <c r="B532">
        <v>1984</v>
      </c>
      <c r="C532">
        <v>2448.373877</v>
      </c>
      <c r="D532">
        <v>1099.4083069999999</v>
      </c>
    </row>
    <row r="533" spans="1:4" ht="14">
      <c r="A533" t="s">
        <v>8</v>
      </c>
      <c r="B533">
        <v>1984</v>
      </c>
      <c r="C533">
        <v>2081.6392620000001</v>
      </c>
      <c r="D533">
        <v>1326.016271</v>
      </c>
    </row>
    <row r="534" spans="1:4" ht="14">
      <c r="A534" t="s">
        <v>9</v>
      </c>
      <c r="B534">
        <v>1984</v>
      </c>
      <c r="C534">
        <v>1418.3631439999999</v>
      </c>
      <c r="D534">
        <v>1294.1308279999998</v>
      </c>
    </row>
    <row r="535" spans="1:4" ht="14">
      <c r="A535" t="s">
        <v>6</v>
      </c>
      <c r="B535">
        <v>1985</v>
      </c>
      <c r="C535">
        <v>1803.31297</v>
      </c>
      <c r="D535">
        <v>976.4210129999999</v>
      </c>
    </row>
    <row r="536" spans="1:4" ht="14">
      <c r="A536" t="s">
        <v>7</v>
      </c>
      <c r="B536">
        <v>1985</v>
      </c>
      <c r="C536">
        <v>2569.7806719999999</v>
      </c>
      <c r="D536">
        <v>927.224155</v>
      </c>
    </row>
    <row r="537" spans="1:4" ht="14">
      <c r="A537" t="s">
        <v>8</v>
      </c>
      <c r="B537">
        <v>1985</v>
      </c>
      <c r="C537">
        <v>2310.0307039999998</v>
      </c>
      <c r="D537">
        <v>979.46054300000014</v>
      </c>
    </row>
    <row r="538" spans="1:4" ht="14">
      <c r="A538" t="s">
        <v>9</v>
      </c>
      <c r="B538">
        <v>1985</v>
      </c>
      <c r="C538">
        <v>1712.8926529999999</v>
      </c>
      <c r="D538">
        <v>931.04245000000014</v>
      </c>
    </row>
    <row r="539" spans="1:4" ht="14">
      <c r="A539" t="s">
        <v>6</v>
      </c>
      <c r="B539">
        <v>1986</v>
      </c>
      <c r="C539">
        <v>1512.5060490000001</v>
      </c>
      <c r="D539">
        <v>920.71578499999998</v>
      </c>
    </row>
    <row r="540" spans="1:4" ht="14">
      <c r="A540" t="s">
        <v>7</v>
      </c>
      <c r="B540">
        <v>1986</v>
      </c>
      <c r="C540">
        <v>1967.932601</v>
      </c>
      <c r="D540">
        <v>1153.5574849999998</v>
      </c>
    </row>
    <row r="541" spans="1:4" ht="14">
      <c r="A541" t="s">
        <v>8</v>
      </c>
      <c r="B541">
        <v>1986</v>
      </c>
      <c r="C541">
        <v>1896.9001840000001</v>
      </c>
      <c r="D541">
        <v>1356.605249</v>
      </c>
    </row>
    <row r="542" spans="1:4" ht="14">
      <c r="A542" t="s">
        <v>9</v>
      </c>
      <c r="B542">
        <v>1986</v>
      </c>
      <c r="C542">
        <v>1474.8738840000001</v>
      </c>
      <c r="D542">
        <v>1293.338855</v>
      </c>
    </row>
    <row r="543" spans="1:4" ht="14">
      <c r="A543" t="s">
        <v>6</v>
      </c>
      <c r="B543">
        <v>1987</v>
      </c>
      <c r="C543">
        <v>1446.681237</v>
      </c>
      <c r="D543">
        <v>1199.847135</v>
      </c>
    </row>
    <row r="544" spans="1:4" ht="14">
      <c r="A544" t="s">
        <v>7</v>
      </c>
      <c r="B544">
        <v>1987</v>
      </c>
      <c r="C544">
        <v>1741.2729469999999</v>
      </c>
      <c r="D544">
        <v>1379.3060500000001</v>
      </c>
    </row>
    <row r="545" spans="1:4" ht="14">
      <c r="A545" t="s">
        <v>8</v>
      </c>
      <c r="B545">
        <v>1987</v>
      </c>
      <c r="C545">
        <v>1619.5242779999999</v>
      </c>
      <c r="D545">
        <v>1632.6669299999999</v>
      </c>
    </row>
    <row r="546" spans="1:4" ht="14">
      <c r="A546" t="s">
        <v>9</v>
      </c>
      <c r="B546">
        <v>1987</v>
      </c>
      <c r="C546">
        <v>1563.15419</v>
      </c>
      <c r="D546">
        <v>1605.9981499999999</v>
      </c>
    </row>
    <row r="547" spans="1:4" ht="14">
      <c r="A547" t="s">
        <v>6</v>
      </c>
      <c r="B547">
        <v>1988</v>
      </c>
      <c r="C547">
        <v>1718.9330629999999</v>
      </c>
      <c r="D547">
        <v>1164.756572</v>
      </c>
    </row>
    <row r="548" spans="1:4" ht="14">
      <c r="A548" t="s">
        <v>7</v>
      </c>
      <c r="B548">
        <v>1988</v>
      </c>
      <c r="C548">
        <v>2297.4066579999999</v>
      </c>
      <c r="D548">
        <v>1406.332519</v>
      </c>
    </row>
    <row r="549" spans="1:4" ht="14">
      <c r="A549" t="s">
        <v>8</v>
      </c>
      <c r="B549">
        <v>1988</v>
      </c>
      <c r="C549">
        <v>2677.364744</v>
      </c>
      <c r="D549">
        <v>1456.9012170000001</v>
      </c>
    </row>
    <row r="550" spans="1:4" ht="14">
      <c r="A550" t="s">
        <v>9</v>
      </c>
      <c r="B550">
        <v>1988</v>
      </c>
      <c r="C550">
        <v>2441.1070679999998</v>
      </c>
      <c r="D550">
        <v>1293.5743769999999</v>
      </c>
    </row>
    <row r="551" spans="1:4" ht="14">
      <c r="A551" t="s">
        <v>6</v>
      </c>
      <c r="B551">
        <v>1989</v>
      </c>
      <c r="C551">
        <v>2117.480869</v>
      </c>
      <c r="D551">
        <v>1167.9481860000001</v>
      </c>
    </row>
    <row r="552" spans="1:4" ht="14">
      <c r="A552" t="s">
        <v>7</v>
      </c>
      <c r="B552">
        <v>1989</v>
      </c>
      <c r="C552">
        <v>2547.2579919999998</v>
      </c>
      <c r="D552">
        <v>1033.1026530000001</v>
      </c>
    </row>
    <row r="553" spans="1:4" ht="14">
      <c r="A553" t="s">
        <v>8</v>
      </c>
      <c r="B553">
        <v>1989</v>
      </c>
      <c r="C553">
        <v>2815.24557</v>
      </c>
      <c r="D553">
        <v>1026.1812050000001</v>
      </c>
    </row>
    <row r="554" spans="1:4" ht="14">
      <c r="A554" t="s">
        <v>9</v>
      </c>
      <c r="B554">
        <v>1989</v>
      </c>
      <c r="C554">
        <v>2099.286149</v>
      </c>
      <c r="D554">
        <v>975.9623959999999</v>
      </c>
    </row>
    <row r="555" spans="1:4" ht="14">
      <c r="A555" t="s">
        <v>6</v>
      </c>
      <c r="B555">
        <v>1990</v>
      </c>
      <c r="C555">
        <v>2771</v>
      </c>
      <c r="D555">
        <v>915</v>
      </c>
    </row>
    <row r="556" spans="1:4" ht="14">
      <c r="A556" t="s">
        <v>7</v>
      </c>
      <c r="B556">
        <v>1990</v>
      </c>
      <c r="C556">
        <v>3197</v>
      </c>
      <c r="D556">
        <v>846</v>
      </c>
    </row>
    <row r="557" spans="1:4" ht="14">
      <c r="A557" t="s">
        <v>8</v>
      </c>
      <c r="B557">
        <v>1990</v>
      </c>
      <c r="C557">
        <v>3431</v>
      </c>
      <c r="D557">
        <v>951</v>
      </c>
    </row>
    <row r="558" spans="1:4" ht="14">
      <c r="A558" t="s">
        <v>9</v>
      </c>
      <c r="B558">
        <v>1990</v>
      </c>
      <c r="C558">
        <v>2955</v>
      </c>
      <c r="D558">
        <v>1364</v>
      </c>
    </row>
    <row r="559" spans="1:4" ht="14">
      <c r="A559" t="s">
        <v>6</v>
      </c>
      <c r="B559">
        <v>1991</v>
      </c>
      <c r="C559">
        <v>2348</v>
      </c>
      <c r="D559">
        <v>1301</v>
      </c>
    </row>
    <row r="560" spans="1:4" ht="14">
      <c r="A560" t="s">
        <v>7</v>
      </c>
      <c r="B560">
        <v>1991</v>
      </c>
      <c r="C560">
        <v>3372</v>
      </c>
      <c r="D560">
        <v>1742</v>
      </c>
    </row>
    <row r="561" spans="1:4" ht="14">
      <c r="A561" t="s">
        <v>8</v>
      </c>
      <c r="B561">
        <v>1991</v>
      </c>
      <c r="C561">
        <v>3455</v>
      </c>
      <c r="D561">
        <v>2276</v>
      </c>
    </row>
    <row r="562" spans="1:4" ht="14">
      <c r="A562" t="s">
        <v>9</v>
      </c>
      <c r="B562">
        <v>1991</v>
      </c>
      <c r="C562">
        <v>2803</v>
      </c>
      <c r="D562">
        <v>2956</v>
      </c>
    </row>
    <row r="563" spans="1:4" ht="14">
      <c r="A563" t="s">
        <v>6</v>
      </c>
      <c r="B563">
        <v>1992</v>
      </c>
      <c r="C563">
        <v>2563</v>
      </c>
      <c r="D563">
        <v>2887</v>
      </c>
    </row>
    <row r="564" spans="1:4" ht="14">
      <c r="A564" t="s">
        <v>7</v>
      </c>
      <c r="B564">
        <v>1992</v>
      </c>
      <c r="C564">
        <v>3329</v>
      </c>
      <c r="D564">
        <v>3582</v>
      </c>
    </row>
    <row r="565" spans="1:4" ht="14">
      <c r="A565" t="s">
        <v>8</v>
      </c>
      <c r="B565">
        <v>1992</v>
      </c>
      <c r="C565">
        <v>3335</v>
      </c>
      <c r="D565">
        <v>4355</v>
      </c>
    </row>
    <row r="566" spans="1:4" ht="14">
      <c r="A566" t="s">
        <v>9</v>
      </c>
      <c r="B566">
        <v>1992</v>
      </c>
      <c r="C566">
        <v>3010</v>
      </c>
      <c r="D566">
        <v>4048</v>
      </c>
    </row>
    <row r="567" spans="1:4" ht="14">
      <c r="A567" t="s">
        <v>6</v>
      </c>
      <c r="B567">
        <v>1993</v>
      </c>
      <c r="C567">
        <v>2887</v>
      </c>
      <c r="D567">
        <v>3260</v>
      </c>
    </row>
    <row r="568" spans="1:4" ht="14">
      <c r="A568" t="s">
        <v>7</v>
      </c>
      <c r="B568">
        <v>1993</v>
      </c>
      <c r="C568">
        <v>3578</v>
      </c>
      <c r="D568">
        <v>3870</v>
      </c>
    </row>
    <row r="569" spans="1:4" ht="14">
      <c r="A569" t="s">
        <v>8</v>
      </c>
      <c r="B569">
        <v>1993</v>
      </c>
      <c r="C569">
        <v>3436</v>
      </c>
      <c r="D569">
        <v>4660</v>
      </c>
    </row>
    <row r="570" spans="1:4" ht="14">
      <c r="A570" t="s">
        <v>9</v>
      </c>
      <c r="B570">
        <v>1993</v>
      </c>
      <c r="C570">
        <v>3219</v>
      </c>
      <c r="D570">
        <v>4994</v>
      </c>
    </row>
    <row r="571" spans="1:4" ht="14">
      <c r="A571" t="s">
        <v>6</v>
      </c>
      <c r="B571">
        <v>1994</v>
      </c>
      <c r="C571">
        <v>3056</v>
      </c>
      <c r="D571">
        <v>4915</v>
      </c>
    </row>
    <row r="572" spans="1:4" ht="14">
      <c r="A572" t="s">
        <v>7</v>
      </c>
      <c r="B572">
        <v>1994</v>
      </c>
      <c r="C572">
        <v>4278</v>
      </c>
      <c r="D572">
        <v>5329</v>
      </c>
    </row>
    <row r="573" spans="1:4" ht="14">
      <c r="A573" t="s">
        <v>8</v>
      </c>
      <c r="B573">
        <v>1994</v>
      </c>
      <c r="C573">
        <v>4257</v>
      </c>
      <c r="D573">
        <v>5645</v>
      </c>
    </row>
    <row r="574" spans="1:4" ht="14">
      <c r="A574" t="s">
        <v>9</v>
      </c>
      <c r="B574">
        <v>1994</v>
      </c>
      <c r="C574">
        <v>4248</v>
      </c>
      <c r="D574">
        <v>5702</v>
      </c>
    </row>
    <row r="575" spans="1:4" ht="14">
      <c r="A575" t="s">
        <v>6</v>
      </c>
      <c r="B575">
        <v>1995</v>
      </c>
      <c r="C575">
        <v>4536</v>
      </c>
      <c r="D575">
        <v>5239</v>
      </c>
    </row>
    <row r="576" spans="1:4" ht="14">
      <c r="A576" t="s">
        <v>7</v>
      </c>
      <c r="B576">
        <v>1995</v>
      </c>
      <c r="C576">
        <v>6316</v>
      </c>
      <c r="D576">
        <v>4780</v>
      </c>
    </row>
    <row r="577" spans="1:4" ht="14">
      <c r="A577" t="s">
        <v>8</v>
      </c>
      <c r="B577">
        <v>1995</v>
      </c>
      <c r="C577">
        <v>5273</v>
      </c>
      <c r="D577">
        <v>4918</v>
      </c>
    </row>
    <row r="578" spans="1:4" ht="14">
      <c r="A578" t="s">
        <v>9</v>
      </c>
      <c r="B578">
        <v>1995</v>
      </c>
      <c r="C578">
        <v>4837</v>
      </c>
      <c r="D578">
        <v>5186</v>
      </c>
    </row>
    <row r="579" spans="1:4" ht="14">
      <c r="A579" t="s">
        <v>6</v>
      </c>
      <c r="B579">
        <v>1996</v>
      </c>
      <c r="C579">
        <v>4738</v>
      </c>
      <c r="D579">
        <v>4986</v>
      </c>
    </row>
    <row r="580" spans="1:4" ht="14">
      <c r="A580" t="s">
        <v>7</v>
      </c>
      <c r="B580">
        <v>1996</v>
      </c>
      <c r="C580">
        <v>6605</v>
      </c>
      <c r="D580">
        <v>5725</v>
      </c>
    </row>
    <row r="581" spans="1:4" ht="14">
      <c r="A581" t="s">
        <v>8</v>
      </c>
      <c r="B581">
        <v>1996</v>
      </c>
      <c r="C581">
        <v>6438</v>
      </c>
      <c r="D581">
        <v>6580</v>
      </c>
    </row>
    <row r="582" spans="1:4" ht="14">
      <c r="A582" t="s">
        <v>9</v>
      </c>
      <c r="B582">
        <v>1996</v>
      </c>
      <c r="C582">
        <v>6028</v>
      </c>
      <c r="D582">
        <v>6471</v>
      </c>
    </row>
    <row r="583" spans="1:4" ht="14">
      <c r="A583" t="s">
        <v>6</v>
      </c>
      <c r="B583">
        <v>1997</v>
      </c>
      <c r="C583">
        <v>5774</v>
      </c>
      <c r="D583">
        <v>6493</v>
      </c>
    </row>
    <row r="584" spans="1:4" ht="14">
      <c r="A584" t="s">
        <v>7</v>
      </c>
      <c r="B584">
        <v>1997</v>
      </c>
      <c r="C584">
        <v>7248</v>
      </c>
      <c r="D584">
        <v>7520</v>
      </c>
    </row>
    <row r="585" spans="1:4" ht="14">
      <c r="A585" t="s">
        <v>8</v>
      </c>
      <c r="B585">
        <v>1997</v>
      </c>
      <c r="C585">
        <v>6991</v>
      </c>
      <c r="D585">
        <v>8195</v>
      </c>
    </row>
    <row r="586" spans="1:4" ht="14">
      <c r="A586" t="s">
        <v>9</v>
      </c>
      <c r="B586">
        <v>1997</v>
      </c>
      <c r="C586">
        <v>6418</v>
      </c>
      <c r="D586">
        <v>8242</v>
      </c>
    </row>
    <row r="587" spans="1:4" ht="14">
      <c r="A587" t="s">
        <v>6</v>
      </c>
      <c r="B587">
        <v>1998</v>
      </c>
      <c r="C587">
        <v>5889</v>
      </c>
      <c r="D587">
        <v>7535</v>
      </c>
    </row>
    <row r="588" spans="1:4" ht="14">
      <c r="A588" t="s">
        <v>7</v>
      </c>
      <c r="B588">
        <v>1998</v>
      </c>
      <c r="C588">
        <v>7686</v>
      </c>
      <c r="D588">
        <v>8188</v>
      </c>
    </row>
    <row r="589" spans="1:4" ht="14">
      <c r="A589" t="s">
        <v>8</v>
      </c>
      <c r="B589">
        <v>1998</v>
      </c>
      <c r="C589">
        <v>7027</v>
      </c>
      <c r="D589">
        <v>8428</v>
      </c>
    </row>
    <row r="590" spans="1:4" ht="14">
      <c r="A590" t="s">
        <v>9</v>
      </c>
      <c r="B590">
        <v>1998</v>
      </c>
      <c r="C590">
        <v>5830</v>
      </c>
      <c r="D590">
        <v>7225</v>
      </c>
    </row>
    <row r="591" spans="1:4" ht="14">
      <c r="A591" t="s">
        <v>6</v>
      </c>
      <c r="B591">
        <v>1999</v>
      </c>
      <c r="C591">
        <v>5066</v>
      </c>
      <c r="D591">
        <v>5840</v>
      </c>
    </row>
    <row r="592" spans="1:4" ht="14">
      <c r="A592" t="s">
        <v>7</v>
      </c>
      <c r="B592">
        <v>1999</v>
      </c>
      <c r="C592">
        <v>6383</v>
      </c>
      <c r="D592">
        <v>6016</v>
      </c>
    </row>
    <row r="593" spans="1:4" ht="14">
      <c r="A593" t="s">
        <v>8</v>
      </c>
      <c r="B593">
        <v>1999</v>
      </c>
      <c r="C593">
        <v>5938</v>
      </c>
      <c r="D593">
        <v>6843</v>
      </c>
    </row>
    <row r="594" spans="1:4" ht="14">
      <c r="A594" t="s">
        <v>9</v>
      </c>
      <c r="B594">
        <v>1999</v>
      </c>
      <c r="C594">
        <v>5922</v>
      </c>
      <c r="D594">
        <v>6808</v>
      </c>
    </row>
    <row r="595" spans="1:4" ht="14">
      <c r="A595" t="s">
        <v>6</v>
      </c>
      <c r="B595">
        <v>2000</v>
      </c>
      <c r="C595">
        <v>5712</v>
      </c>
      <c r="D595">
        <v>5876</v>
      </c>
    </row>
    <row r="596" spans="1:4" ht="14">
      <c r="A596" t="s">
        <v>7</v>
      </c>
      <c r="B596">
        <v>2000</v>
      </c>
      <c r="C596">
        <v>7315</v>
      </c>
      <c r="D596">
        <v>6298</v>
      </c>
    </row>
    <row r="597" spans="1:4" ht="14">
      <c r="A597" t="s">
        <v>8</v>
      </c>
      <c r="B597">
        <v>2000</v>
      </c>
      <c r="C597">
        <v>6738</v>
      </c>
      <c r="D597">
        <v>6606</v>
      </c>
    </row>
    <row r="598" spans="1:4" ht="14">
      <c r="A598" t="s">
        <v>9</v>
      </c>
      <c r="B598">
        <v>2000</v>
      </c>
      <c r="C598">
        <v>6575</v>
      </c>
      <c r="D598">
        <v>6501</v>
      </c>
    </row>
    <row r="599" spans="1:4" ht="14">
      <c r="A599" t="s">
        <v>6</v>
      </c>
      <c r="B599">
        <v>2001</v>
      </c>
      <c r="C599">
        <v>5908</v>
      </c>
      <c r="D599">
        <v>5743</v>
      </c>
    </row>
    <row r="600" spans="1:4" ht="14">
      <c r="A600" t="s">
        <v>7</v>
      </c>
      <c r="B600">
        <v>2001</v>
      </c>
      <c r="C600">
        <v>7504</v>
      </c>
      <c r="D600">
        <v>5776</v>
      </c>
    </row>
    <row r="601" spans="1:4" ht="14">
      <c r="A601" t="s">
        <v>8</v>
      </c>
      <c r="B601">
        <v>2001</v>
      </c>
      <c r="C601">
        <v>7055</v>
      </c>
      <c r="D601">
        <v>5022</v>
      </c>
    </row>
    <row r="602" spans="1:4" ht="14">
      <c r="A602" t="s">
        <v>9</v>
      </c>
      <c r="B602">
        <v>2001</v>
      </c>
      <c r="C602">
        <v>6074</v>
      </c>
      <c r="D602">
        <v>3778</v>
      </c>
    </row>
    <row r="603" spans="1:4" ht="14">
      <c r="A603" t="s">
        <v>6</v>
      </c>
      <c r="B603">
        <v>2002</v>
      </c>
      <c r="C603">
        <v>5712.153354</v>
      </c>
      <c r="D603">
        <v>2071.2295210000002</v>
      </c>
    </row>
    <row r="604" spans="1:4" ht="14">
      <c r="A604" t="s">
        <v>7</v>
      </c>
      <c r="B604">
        <v>2002</v>
      </c>
      <c r="C604">
        <v>6777.6105129999996</v>
      </c>
      <c r="D604">
        <v>2156.5147649999999</v>
      </c>
    </row>
    <row r="605" spans="1:4" ht="14">
      <c r="A605" t="s">
        <v>8</v>
      </c>
      <c r="B605">
        <v>2002</v>
      </c>
      <c r="C605">
        <v>6717.9579110000004</v>
      </c>
      <c r="D605">
        <v>2292.099107</v>
      </c>
    </row>
    <row r="606" spans="1:4" ht="14">
      <c r="A606" t="s">
        <v>9</v>
      </c>
      <c r="B606">
        <v>2002</v>
      </c>
      <c r="C606">
        <v>6442.8769329999996</v>
      </c>
      <c r="D606">
        <v>2469.6997660000002</v>
      </c>
    </row>
    <row r="607" spans="1:4" ht="14">
      <c r="A607" t="s">
        <v>6</v>
      </c>
      <c r="B607">
        <v>2003</v>
      </c>
      <c r="C607">
        <v>6575.0888679999998</v>
      </c>
      <c r="D607">
        <v>2509.533641</v>
      </c>
    </row>
    <row r="608" spans="1:4" ht="14">
      <c r="A608" t="s">
        <v>7</v>
      </c>
      <c r="B608">
        <v>2003</v>
      </c>
      <c r="C608">
        <v>8456.0439719999995</v>
      </c>
      <c r="D608">
        <v>3344.054279</v>
      </c>
    </row>
    <row r="609" spans="1:4" ht="14">
      <c r="A609" t="s">
        <v>8</v>
      </c>
      <c r="B609">
        <v>2003</v>
      </c>
      <c r="C609">
        <v>7550.967353</v>
      </c>
      <c r="D609">
        <v>3713.0748720000001</v>
      </c>
    </row>
    <row r="610" spans="1:4" ht="14">
      <c r="A610" t="s">
        <v>9</v>
      </c>
      <c r="B610">
        <v>2003</v>
      </c>
      <c r="C610">
        <v>7356.6524220000001</v>
      </c>
      <c r="D610">
        <v>4284.1113439999999</v>
      </c>
    </row>
    <row r="611" spans="1:4" ht="14">
      <c r="A611" t="s">
        <v>6</v>
      </c>
      <c r="B611">
        <v>2004</v>
      </c>
      <c r="C611">
        <v>7375.059561</v>
      </c>
      <c r="D611">
        <v>4662.3646609999996</v>
      </c>
    </row>
    <row r="612" spans="1:4" ht="14">
      <c r="A612" t="s">
        <v>7</v>
      </c>
      <c r="B612">
        <v>2004</v>
      </c>
      <c r="C612">
        <v>9384.8386719999999</v>
      </c>
      <c r="D612">
        <v>5482.3740079999998</v>
      </c>
    </row>
    <row r="613" spans="1:4" ht="14">
      <c r="A613" t="s">
        <v>8</v>
      </c>
      <c r="B613">
        <v>2004</v>
      </c>
      <c r="C613">
        <v>8981.1787260000001</v>
      </c>
      <c r="D613">
        <v>6026.6780989999997</v>
      </c>
    </row>
    <row r="614" spans="1:4" ht="14">
      <c r="A614" t="s">
        <v>9</v>
      </c>
      <c r="B614">
        <v>2004</v>
      </c>
      <c r="C614">
        <v>8834.6567429999996</v>
      </c>
      <c r="D614">
        <v>6273.8646269999999</v>
      </c>
    </row>
    <row r="615" spans="1:4" ht="14">
      <c r="A615" t="s">
        <v>6</v>
      </c>
      <c r="B615">
        <v>2005</v>
      </c>
      <c r="C615">
        <v>8441.7781259999992</v>
      </c>
      <c r="D615">
        <v>5965.8273749999998</v>
      </c>
    </row>
    <row r="616" spans="1:4" ht="14">
      <c r="A616" t="s">
        <v>7</v>
      </c>
      <c r="B616">
        <v>2005</v>
      </c>
      <c r="C616">
        <v>10706.320403</v>
      </c>
      <c r="D616">
        <v>7579.4530249999998</v>
      </c>
    </row>
    <row r="617" spans="1:4" ht="14">
      <c r="A617" t="s">
        <v>8</v>
      </c>
      <c r="B617">
        <v>2005</v>
      </c>
      <c r="C617">
        <v>10921.275485</v>
      </c>
      <c r="D617">
        <v>7442.7431150000002</v>
      </c>
    </row>
    <row r="618" spans="1:4" ht="14">
      <c r="A618" t="s">
        <v>9</v>
      </c>
      <c r="B618">
        <v>2005</v>
      </c>
      <c r="C618">
        <v>10317.309869000001</v>
      </c>
      <c r="D618">
        <v>7698.6927779999996</v>
      </c>
    </row>
    <row r="619" spans="1:4" ht="14">
      <c r="A619" t="s">
        <v>6</v>
      </c>
      <c r="B619">
        <v>2006</v>
      </c>
      <c r="C619">
        <v>9925.4510119999995</v>
      </c>
      <c r="D619">
        <v>7371.7390290000003</v>
      </c>
    </row>
    <row r="620" spans="1:4" ht="14">
      <c r="A620" t="s">
        <v>7</v>
      </c>
      <c r="B620">
        <v>2006</v>
      </c>
      <c r="C620">
        <v>11954.385178</v>
      </c>
      <c r="D620">
        <v>8230.5292069999996</v>
      </c>
    </row>
    <row r="621" spans="1:4" ht="14">
      <c r="A621" t="s">
        <v>8</v>
      </c>
      <c r="B621">
        <v>2006</v>
      </c>
      <c r="C621">
        <v>12111.115538</v>
      </c>
      <c r="D621">
        <v>9302.5410699999993</v>
      </c>
    </row>
    <row r="622" spans="1:4" ht="14">
      <c r="A622" t="s">
        <v>9</v>
      </c>
      <c r="B622">
        <v>2006</v>
      </c>
      <c r="C622">
        <v>12555.169403</v>
      </c>
      <c r="D622">
        <v>9248.6923220000008</v>
      </c>
    </row>
    <row r="623" spans="1:4" ht="14">
      <c r="A623" t="s">
        <v>6</v>
      </c>
      <c r="B623">
        <v>2007</v>
      </c>
      <c r="C623">
        <v>11149.453947</v>
      </c>
      <c r="D623">
        <v>9163.8881299999994</v>
      </c>
    </row>
    <row r="624" spans="1:4" ht="14">
      <c r="A624" t="s">
        <v>7</v>
      </c>
      <c r="B624">
        <v>2007</v>
      </c>
      <c r="C624">
        <v>13675.473153999999</v>
      </c>
      <c r="D624">
        <v>10181.907482000001</v>
      </c>
    </row>
    <row r="625" spans="1:4" ht="14">
      <c r="A625" t="s">
        <v>8</v>
      </c>
      <c r="B625">
        <v>2007</v>
      </c>
      <c r="C625">
        <v>14363.675805000001</v>
      </c>
      <c r="D625">
        <v>12695.217948</v>
      </c>
    </row>
    <row r="626" spans="1:4" ht="14">
      <c r="A626" t="s">
        <v>9</v>
      </c>
      <c r="B626">
        <v>2007</v>
      </c>
      <c r="C626">
        <v>16791.620862</v>
      </c>
      <c r="D626">
        <v>12666.262921</v>
      </c>
    </row>
    <row r="627" spans="1:4" ht="14">
      <c r="A627" t="s">
        <v>6</v>
      </c>
      <c r="B627">
        <v>2008</v>
      </c>
      <c r="C627">
        <v>16034.811032</v>
      </c>
      <c r="D627">
        <v>12851.653614999999</v>
      </c>
    </row>
    <row r="628" spans="1:4" ht="14">
      <c r="A628" t="s">
        <v>7</v>
      </c>
      <c r="B628">
        <v>2008</v>
      </c>
      <c r="C628">
        <v>17492.955408000002</v>
      </c>
      <c r="D628">
        <v>15325.982308000001</v>
      </c>
    </row>
    <row r="629" spans="1:4" ht="14">
      <c r="A629" t="s">
        <v>8</v>
      </c>
      <c r="B629">
        <v>2008</v>
      </c>
      <c r="C629">
        <v>21295.922030999998</v>
      </c>
      <c r="D629">
        <v>16516.420632000001</v>
      </c>
    </row>
    <row r="630" spans="1:4" ht="14">
      <c r="A630" t="s">
        <v>9</v>
      </c>
      <c r="B630">
        <v>2008</v>
      </c>
      <c r="C630">
        <v>15195.0666</v>
      </c>
      <c r="D630">
        <v>12768.206009</v>
      </c>
    </row>
    <row r="631" spans="1:4" ht="14">
      <c r="A631" t="s">
        <v>6</v>
      </c>
      <c r="B631">
        <v>2009</v>
      </c>
      <c r="C631">
        <v>11923.17373</v>
      </c>
      <c r="D631">
        <v>8311.6523529999995</v>
      </c>
    </row>
    <row r="632" spans="1:4" ht="14">
      <c r="A632" t="s">
        <v>7</v>
      </c>
      <c r="B632">
        <v>2009</v>
      </c>
      <c r="C632">
        <v>15466.942082</v>
      </c>
      <c r="D632">
        <v>9055.5117140000002</v>
      </c>
    </row>
    <row r="633" spans="1:4" ht="14">
      <c r="A633" t="s">
        <v>8</v>
      </c>
      <c r="B633">
        <v>2009</v>
      </c>
      <c r="C633">
        <v>13807.327343999999</v>
      </c>
      <c r="D633">
        <v>10509.97068</v>
      </c>
    </row>
    <row r="634" spans="1:4" ht="14">
      <c r="A634" t="s">
        <v>9</v>
      </c>
      <c r="B634">
        <v>2009</v>
      </c>
      <c r="C634">
        <v>14474.574806000001</v>
      </c>
      <c r="D634">
        <v>10908.960000999999</v>
      </c>
    </row>
    <row r="635" spans="1:4" ht="14">
      <c r="A635" t="s">
        <v>6</v>
      </c>
      <c r="B635">
        <v>2010</v>
      </c>
      <c r="C635">
        <v>13054.582934</v>
      </c>
      <c r="D635">
        <v>11067.074564</v>
      </c>
    </row>
    <row r="636" spans="1:4" ht="14">
      <c r="A636" t="s">
        <v>7</v>
      </c>
      <c r="B636">
        <v>2010</v>
      </c>
      <c r="C636">
        <v>19080.087414000001</v>
      </c>
      <c r="D636">
        <v>13827.363482999999</v>
      </c>
    </row>
    <row r="637" spans="1:4" ht="14">
      <c r="A637" t="s">
        <v>8</v>
      </c>
      <c r="B637">
        <v>2010</v>
      </c>
      <c r="C637">
        <v>18741.757157</v>
      </c>
      <c r="D637">
        <v>15982.878828000001</v>
      </c>
    </row>
    <row r="638" spans="1:4" ht="14">
      <c r="A638" t="s">
        <v>9</v>
      </c>
      <c r="B638">
        <v>2010</v>
      </c>
      <c r="C638">
        <v>17297.941026</v>
      </c>
      <c r="D638">
        <v>15915.076961000001</v>
      </c>
    </row>
    <row r="639" spans="1:4" ht="14">
      <c r="A639" t="s">
        <v>6</v>
      </c>
      <c r="B639">
        <v>2011</v>
      </c>
      <c r="C639">
        <v>16681.236775000001</v>
      </c>
      <c r="D639">
        <v>15295.047221999999</v>
      </c>
    </row>
    <row r="640" spans="1:4" ht="14">
      <c r="A640" t="s">
        <v>7</v>
      </c>
      <c r="B640">
        <v>2011</v>
      </c>
      <c r="C640">
        <v>22792.706769</v>
      </c>
      <c r="D640">
        <v>18727.241661</v>
      </c>
    </row>
    <row r="641" spans="1:4" ht="14">
      <c r="A641" t="s">
        <v>8</v>
      </c>
      <c r="B641">
        <v>2011</v>
      </c>
      <c r="C641">
        <v>23272.243795999999</v>
      </c>
      <c r="D641">
        <v>21418.070262000001</v>
      </c>
    </row>
    <row r="642" spans="1:4" ht="14">
      <c r="A642" t="s">
        <v>9</v>
      </c>
      <c r="B642">
        <v>2011</v>
      </c>
      <c r="C642">
        <v>20234.827359999999</v>
      </c>
      <c r="D642">
        <v>18520.129921</v>
      </c>
    </row>
    <row r="643" spans="1:4" ht="14">
      <c r="A643" t="s">
        <v>6</v>
      </c>
      <c r="B643">
        <v>2012</v>
      </c>
      <c r="C643">
        <v>17603.766086</v>
      </c>
      <c r="D643">
        <v>15235.203701</v>
      </c>
    </row>
    <row r="644" spans="1:4" ht="14">
      <c r="A644" t="s">
        <v>7</v>
      </c>
      <c r="B644">
        <v>2012</v>
      </c>
      <c r="C644">
        <v>20617.937022999999</v>
      </c>
      <c r="D644">
        <v>16790.379831999999</v>
      </c>
    </row>
    <row r="645" spans="1:4" ht="14">
      <c r="A645" t="s">
        <v>8</v>
      </c>
      <c r="B645">
        <v>2012</v>
      </c>
      <c r="C645">
        <v>21909.327391999999</v>
      </c>
      <c r="D645">
        <v>18475.895143000002</v>
      </c>
    </row>
    <row r="646" spans="1:4" ht="14">
      <c r="A646" t="s">
        <v>9</v>
      </c>
      <c r="B646">
        <v>2012</v>
      </c>
      <c r="C646">
        <v>19851.286573000001</v>
      </c>
      <c r="D646">
        <v>17472.569173</v>
      </c>
    </row>
    <row r="647" spans="1:4" ht="14">
      <c r="A647" t="s">
        <v>6</v>
      </c>
      <c r="B647">
        <v>2013</v>
      </c>
      <c r="C647">
        <v>16448.840988</v>
      </c>
      <c r="D647">
        <v>16152.112332999999</v>
      </c>
    </row>
    <row r="648" spans="1:4" ht="14">
      <c r="A648" t="s">
        <v>7</v>
      </c>
      <c r="B648">
        <v>2013</v>
      </c>
      <c r="C648">
        <v>22772.012153</v>
      </c>
      <c r="D648">
        <v>19864.310953</v>
      </c>
    </row>
    <row r="649" spans="1:4" ht="14">
      <c r="A649" t="s">
        <v>8</v>
      </c>
      <c r="B649">
        <v>2013</v>
      </c>
      <c r="C649">
        <v>20674.984059999999</v>
      </c>
      <c r="D649">
        <v>20090.942974000001</v>
      </c>
    </row>
    <row r="650" spans="1:4" ht="14">
      <c r="A650" t="s">
        <v>9</v>
      </c>
      <c r="B650">
        <v>2013</v>
      </c>
      <c r="C650">
        <v>16067.078162</v>
      </c>
      <c r="D650">
        <v>18334.265543000001</v>
      </c>
    </row>
    <row r="651" spans="1:4" ht="14">
      <c r="A651" t="s">
        <v>6</v>
      </c>
      <c r="B651">
        <v>2014</v>
      </c>
      <c r="C651">
        <v>13835.974896</v>
      </c>
      <c r="D651">
        <v>16575.933708</v>
      </c>
    </row>
    <row r="652" spans="1:4" ht="14">
      <c r="A652" t="s">
        <v>7</v>
      </c>
      <c r="B652">
        <v>2014</v>
      </c>
      <c r="C652">
        <v>20860.731222999999</v>
      </c>
      <c r="D652">
        <v>17280.801670000001</v>
      </c>
    </row>
    <row r="653" spans="1:4" ht="14">
      <c r="A653" t="s">
        <v>8</v>
      </c>
      <c r="B653">
        <v>2014</v>
      </c>
      <c r="C653">
        <v>18522.085706000002</v>
      </c>
      <c r="D653">
        <v>17433.520435999999</v>
      </c>
    </row>
    <row r="654" spans="1:4" ht="14">
      <c r="A654" t="s">
        <v>9</v>
      </c>
      <c r="B654">
        <v>2014</v>
      </c>
      <c r="C654">
        <v>15185.493533999999</v>
      </c>
      <c r="D654">
        <v>14445.650154999999</v>
      </c>
    </row>
    <row r="655" spans="1:4" ht="14">
      <c r="A655" t="s">
        <v>6</v>
      </c>
      <c r="B655">
        <v>2015</v>
      </c>
      <c r="C655">
        <v>12049.146767</v>
      </c>
      <c r="D655">
        <v>13505.987717</v>
      </c>
    </row>
    <row r="656" spans="1:4" ht="14">
      <c r="A656" t="s">
        <v>7</v>
      </c>
      <c r="B656">
        <v>2015</v>
      </c>
      <c r="C656">
        <v>16407.234672999999</v>
      </c>
      <c r="D656">
        <v>15642.878074</v>
      </c>
    </row>
    <row r="657" spans="1:4" ht="14">
      <c r="A657" t="s">
        <v>8</v>
      </c>
      <c r="B657">
        <v>2015</v>
      </c>
      <c r="C657">
        <v>15866.605425</v>
      </c>
      <c r="D657">
        <v>16892.570530000001</v>
      </c>
    </row>
    <row r="658" spans="1:4" ht="14">
      <c r="A658" t="s">
        <v>9</v>
      </c>
      <c r="B658">
        <v>2015</v>
      </c>
      <c r="C658">
        <v>12460.908814</v>
      </c>
      <c r="D658">
        <v>14161.431806000001</v>
      </c>
    </row>
    <row r="659" spans="1:4" ht="14">
      <c r="A659" t="s">
        <v>6</v>
      </c>
      <c r="B659">
        <v>2016</v>
      </c>
      <c r="C659">
        <v>12442.630590000001</v>
      </c>
      <c r="D659">
        <v>12775.757995</v>
      </c>
    </row>
    <row r="660" spans="1:4" ht="14">
      <c r="A660" t="s">
        <v>7</v>
      </c>
      <c r="B660">
        <v>2016</v>
      </c>
      <c r="C660">
        <v>15427.909901000001</v>
      </c>
      <c r="D660">
        <v>14342.568622999999</v>
      </c>
    </row>
    <row r="661" spans="1:4" ht="14">
      <c r="A661" t="s">
        <v>8</v>
      </c>
      <c r="B661">
        <v>2016</v>
      </c>
      <c r="C661">
        <v>15814.913481</v>
      </c>
      <c r="D661">
        <v>14632.713849</v>
      </c>
    </row>
    <row r="662" spans="1:4" ht="14">
      <c r="A662" t="s">
        <v>9</v>
      </c>
      <c r="B662">
        <v>2016</v>
      </c>
      <c r="C662">
        <v>14223.588234999999</v>
      </c>
      <c r="D662">
        <v>14100.853752999999</v>
      </c>
    </row>
    <row r="663" spans="1:4" ht="14">
      <c r="A663" t="s">
        <v>6</v>
      </c>
      <c r="B663">
        <v>2017</v>
      </c>
      <c r="C663">
        <v>12754.773904260001</v>
      </c>
      <c r="D663">
        <v>13936.268310330001</v>
      </c>
    </row>
    <row r="664" spans="1:4" ht="14">
      <c r="A664" t="s">
        <v>7</v>
      </c>
      <c r="B664">
        <v>2017</v>
      </c>
      <c r="C664">
        <v>15518.298248609999</v>
      </c>
      <c r="D664">
        <v>16935.571262909998</v>
      </c>
    </row>
    <row r="665" spans="1:4" ht="14">
      <c r="A665" t="s">
        <v>8</v>
      </c>
      <c r="B665">
        <v>2017</v>
      </c>
      <c r="C665">
        <v>15844.69770366</v>
      </c>
      <c r="D665">
        <v>18327.81576999</v>
      </c>
    </row>
    <row r="666" spans="1:4" ht="14">
      <c r="A666" t="s">
        <v>9</v>
      </c>
      <c r="B666">
        <v>2017</v>
      </c>
      <c r="C666">
        <v>14526.963791459999</v>
      </c>
      <c r="D666">
        <v>17738.429337149999</v>
      </c>
    </row>
    <row r="667" spans="1:4" ht="14">
      <c r="A667" t="s">
        <v>6</v>
      </c>
      <c r="B667">
        <v>2018</v>
      </c>
      <c r="C667">
        <v>14531.119213759999</v>
      </c>
      <c r="D667">
        <v>16918.19377871</v>
      </c>
    </row>
    <row r="668" spans="1:4" ht="14">
      <c r="A668" t="s">
        <v>7</v>
      </c>
      <c r="B668">
        <v>2018</v>
      </c>
      <c r="C668">
        <v>15512.812235530002</v>
      </c>
      <c r="D668">
        <v>18014.604973609999</v>
      </c>
    </row>
    <row r="669" spans="1:4" ht="14">
      <c r="A669" t="s">
        <v>8</v>
      </c>
      <c r="B669">
        <v>2018</v>
      </c>
      <c r="C669">
        <v>15653.449622200002</v>
      </c>
      <c r="D669">
        <v>17196.656656489999</v>
      </c>
    </row>
    <row r="670" spans="1:4" ht="14">
      <c r="A670" t="s">
        <v>9</v>
      </c>
      <c r="B670">
        <v>2018</v>
      </c>
      <c r="C670">
        <v>16084.147529959999</v>
      </c>
      <c r="D670">
        <v>13353.359007400002</v>
      </c>
    </row>
    <row r="671" spans="1:4" ht="14">
      <c r="A671" t="s">
        <v>6</v>
      </c>
      <c r="B671">
        <v>2019</v>
      </c>
      <c r="C671">
        <v>14169.41783072</v>
      </c>
      <c r="D671">
        <v>12166.056982549999</v>
      </c>
    </row>
    <row r="672" spans="1:4" ht="14">
      <c r="A672" t="s">
        <v>7</v>
      </c>
      <c r="B672">
        <v>2019</v>
      </c>
      <c r="C672">
        <v>16620.010289440001</v>
      </c>
      <c r="D672">
        <v>12988.462160200001</v>
      </c>
    </row>
    <row r="673" spans="1:4" ht="14">
      <c r="A673" t="s">
        <v>8</v>
      </c>
      <c r="B673">
        <v>2019</v>
      </c>
      <c r="C673">
        <v>17169.78911935</v>
      </c>
      <c r="D673">
        <v>13307.333826989998</v>
      </c>
    </row>
    <row r="674" spans="1:4" ht="14">
      <c r="A674" t="s">
        <v>9</v>
      </c>
      <c r="B674">
        <v>2019</v>
      </c>
      <c r="C674">
        <v>17156.109384040003</v>
      </c>
      <c r="D674">
        <v>10663.17700621</v>
      </c>
    </row>
    <row r="675" spans="1:4" ht="14">
      <c r="A675" t="s">
        <v>6</v>
      </c>
      <c r="B675">
        <v>2020</v>
      </c>
      <c r="C675">
        <v>13340.124430640002</v>
      </c>
      <c r="D675">
        <v>9880.846021360001</v>
      </c>
    </row>
    <row r="676" spans="1:4" ht="14">
      <c r="A676" t="s">
        <v>7</v>
      </c>
      <c r="B676">
        <v>2020</v>
      </c>
      <c r="C676">
        <v>14212.981960499999</v>
      </c>
      <c r="D676">
        <v>9359.6545821100008</v>
      </c>
    </row>
    <row r="677" spans="1:4" ht="14">
      <c r="A677" t="s">
        <v>8</v>
      </c>
      <c r="B677">
        <v>2020</v>
      </c>
      <c r="C677">
        <v>14612.170857009998</v>
      </c>
      <c r="D677">
        <v>11087.99763424</v>
      </c>
    </row>
    <row r="678" spans="1:4" ht="14">
      <c r="A678" t="s">
        <v>9</v>
      </c>
      <c r="B678">
        <v>2020</v>
      </c>
      <c r="C678">
        <v>12718.545197490001</v>
      </c>
      <c r="D678">
        <v>12027.1386404</v>
      </c>
    </row>
    <row r="679" spans="1:4" ht="14">
      <c r="A679" t="s">
        <v>6</v>
      </c>
      <c r="B679">
        <v>2021</v>
      </c>
      <c r="C679">
        <v>15406.99768853</v>
      </c>
      <c r="D679">
        <v>12876.39554992</v>
      </c>
    </row>
    <row r="680" spans="1:4" ht="14">
      <c r="A680" t="s">
        <v>7</v>
      </c>
      <c r="B680">
        <v>2021</v>
      </c>
      <c r="C680">
        <v>19965.543649379997</v>
      </c>
      <c r="D680">
        <v>15722.59025626</v>
      </c>
    </row>
    <row r="681" spans="1:4" ht="14">
      <c r="A681" t="s">
        <v>8</v>
      </c>
      <c r="B681">
        <v>2021</v>
      </c>
      <c r="C681">
        <v>22920.9524556</v>
      </c>
      <c r="D681">
        <v>17354.76441747</v>
      </c>
    </row>
    <row r="682" spans="1:4" ht="14">
      <c r="A682" t="s">
        <v>9</v>
      </c>
      <c r="B682">
        <v>2021</v>
      </c>
      <c r="C682">
        <v>19640.821193069998</v>
      </c>
      <c r="D682">
        <v>17230.00318105</v>
      </c>
    </row>
    <row r="683" spans="1:4" ht="14">
      <c r="A683" t="s">
        <v>6</v>
      </c>
      <c r="B683">
        <v>2022</v>
      </c>
      <c r="C683">
        <v>19354.31819718</v>
      </c>
      <c r="D683">
        <v>17968.414553080001</v>
      </c>
    </row>
    <row r="684" spans="1:4" ht="14">
      <c r="A684" t="s">
        <v>7</v>
      </c>
      <c r="B684">
        <v>2022</v>
      </c>
      <c r="C684">
        <v>25022.681710639998</v>
      </c>
      <c r="D684">
        <v>23315.400937489998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5DAB-94E6-3147-9CCA-02454EA89CE8}">
  <dimension ref="A1:M685"/>
  <sheetViews>
    <sheetView zoomScale="140" zoomScaleNormal="140" workbookViewId="0">
      <selection activeCell="E4" sqref="E4"/>
    </sheetView>
  </sheetViews>
  <sheetFormatPr baseColWidth="10" defaultRowHeight="13"/>
  <cols>
    <col min="3" max="3" width="18.83203125" customWidth="1"/>
    <col min="5" max="5" width="11.6640625" bestFit="1" customWidth="1"/>
    <col min="8" max="8" width="14.6640625" customWidth="1"/>
  </cols>
  <sheetData>
    <row r="1" spans="1:13" ht="14">
      <c r="A1" s="15" t="s">
        <v>18</v>
      </c>
      <c r="C1" t="s">
        <v>38</v>
      </c>
    </row>
    <row r="2" spans="1:13" ht="70">
      <c r="C2" s="17" t="s">
        <v>33</v>
      </c>
      <c r="D2" s="17" t="s">
        <v>34</v>
      </c>
      <c r="E2" s="17" t="s">
        <v>35</v>
      </c>
      <c r="F2" s="17" t="s">
        <v>10</v>
      </c>
      <c r="G2" s="17" t="s">
        <v>11</v>
      </c>
      <c r="H2" s="17" t="s">
        <v>37</v>
      </c>
    </row>
    <row r="3" spans="1:13">
      <c r="A3" s="18">
        <v>1980.01</v>
      </c>
      <c r="B3" s="19" t="s">
        <v>19</v>
      </c>
      <c r="C3" s="21">
        <v>1667</v>
      </c>
      <c r="D3" s="24">
        <v>1.0000000000000001E-11</v>
      </c>
      <c r="E3" s="27">
        <f t="shared" ref="E3:E66" si="0">+C3*D3</f>
        <v>1.6670000000000003E-8</v>
      </c>
      <c r="K3">
        <f>+C3/0.00000001</f>
        <v>166700000000</v>
      </c>
      <c r="M3" s="17">
        <f>1/100000000000</f>
        <v>9.9999999999999994E-12</v>
      </c>
    </row>
    <row r="4" spans="1:13">
      <c r="A4" s="20">
        <v>1980.02</v>
      </c>
      <c r="B4" s="19" t="s">
        <v>20</v>
      </c>
      <c r="C4" s="21">
        <v>1710</v>
      </c>
      <c r="D4" s="24">
        <v>1.0000000000000001E-11</v>
      </c>
      <c r="E4" s="27">
        <f t="shared" si="0"/>
        <v>1.7100000000000001E-8</v>
      </c>
    </row>
    <row r="5" spans="1:13" ht="14">
      <c r="A5" s="20">
        <v>1980.03</v>
      </c>
      <c r="B5" s="19" t="s">
        <v>21</v>
      </c>
      <c r="C5" s="21">
        <v>1751</v>
      </c>
      <c r="D5" s="24">
        <v>1.0000000000000001E-11</v>
      </c>
      <c r="E5" s="27">
        <f t="shared" si="0"/>
        <v>1.7510000000000003E-8</v>
      </c>
      <c r="F5" t="s">
        <v>6</v>
      </c>
      <c r="G5">
        <v>1980</v>
      </c>
      <c r="H5" s="22">
        <f>AVERAGE(C3:C5)</f>
        <v>1709.3333333333333</v>
      </c>
    </row>
    <row r="6" spans="1:13">
      <c r="A6" s="20">
        <v>1980.04</v>
      </c>
      <c r="B6" s="19" t="s">
        <v>22</v>
      </c>
      <c r="C6" s="21">
        <v>1789</v>
      </c>
      <c r="D6" s="24">
        <v>1.0000000000000001E-11</v>
      </c>
      <c r="E6" s="27">
        <f t="shared" si="0"/>
        <v>1.7890000000000003E-8</v>
      </c>
    </row>
    <row r="7" spans="1:13">
      <c r="A7" s="20">
        <v>1980.05</v>
      </c>
      <c r="B7" s="19" t="s">
        <v>23</v>
      </c>
      <c r="C7" s="21">
        <v>1825</v>
      </c>
      <c r="D7" s="24">
        <v>1.0000000000000001E-11</v>
      </c>
      <c r="E7" s="27">
        <f t="shared" si="0"/>
        <v>1.8250000000000001E-8</v>
      </c>
    </row>
    <row r="8" spans="1:13" ht="14">
      <c r="A8" s="20">
        <v>1980.06</v>
      </c>
      <c r="B8" s="19" t="s">
        <v>24</v>
      </c>
      <c r="C8" s="21">
        <v>1858</v>
      </c>
      <c r="D8" s="24">
        <v>1.0000000000000001E-11</v>
      </c>
      <c r="E8" s="27">
        <f t="shared" si="0"/>
        <v>1.8580000000000002E-8</v>
      </c>
      <c r="F8" t="s">
        <v>7</v>
      </c>
      <c r="G8">
        <v>1980</v>
      </c>
      <c r="H8" s="22">
        <f>AVERAGE(C6:C8)</f>
        <v>1824</v>
      </c>
    </row>
    <row r="9" spans="1:13">
      <c r="A9" s="20">
        <v>1980.07</v>
      </c>
      <c r="B9" s="19" t="s">
        <v>25</v>
      </c>
      <c r="C9" s="21">
        <v>1888</v>
      </c>
      <c r="D9" s="24">
        <v>1.0000000000000001E-11</v>
      </c>
      <c r="E9" s="27">
        <f t="shared" si="0"/>
        <v>1.8880000000000001E-8</v>
      </c>
    </row>
    <row r="10" spans="1:13">
      <c r="A10" s="20">
        <v>1980.08</v>
      </c>
      <c r="B10" s="19" t="s">
        <v>26</v>
      </c>
      <c r="C10" s="21">
        <v>1914</v>
      </c>
      <c r="D10" s="24">
        <v>1.0000000000000001E-11</v>
      </c>
      <c r="E10" s="27">
        <f t="shared" si="0"/>
        <v>1.9140000000000001E-8</v>
      </c>
    </row>
    <row r="11" spans="1:13" ht="14">
      <c r="A11" s="20">
        <v>1980.09</v>
      </c>
      <c r="B11" s="19" t="s">
        <v>27</v>
      </c>
      <c r="C11" s="21">
        <v>1937</v>
      </c>
      <c r="D11" s="24">
        <v>1.0000000000000001E-11</v>
      </c>
      <c r="E11" s="27">
        <f t="shared" si="0"/>
        <v>1.9370000000000001E-8</v>
      </c>
      <c r="F11" t="s">
        <v>8</v>
      </c>
      <c r="G11">
        <v>1980</v>
      </c>
      <c r="H11" s="22">
        <f>AVERAGE(C9:C11)</f>
        <v>1913</v>
      </c>
    </row>
    <row r="12" spans="1:13">
      <c r="A12" s="20">
        <v>1980.1</v>
      </c>
      <c r="B12" s="19" t="s">
        <v>28</v>
      </c>
      <c r="C12" s="21">
        <v>1956</v>
      </c>
      <c r="D12" s="24">
        <v>1.0000000000000001E-11</v>
      </c>
      <c r="E12" s="27">
        <f t="shared" si="0"/>
        <v>1.9560000000000001E-8</v>
      </c>
    </row>
    <row r="13" spans="1:13">
      <c r="A13" s="20">
        <v>1980.11</v>
      </c>
      <c r="B13" s="19" t="s">
        <v>29</v>
      </c>
      <c r="C13" s="21">
        <v>1976</v>
      </c>
      <c r="D13" s="24">
        <v>1.0000000000000001E-11</v>
      </c>
      <c r="E13" s="27">
        <f t="shared" si="0"/>
        <v>1.9760000000000003E-8</v>
      </c>
    </row>
    <row r="14" spans="1:13" ht="14">
      <c r="A14" s="20">
        <v>1980.12</v>
      </c>
      <c r="B14" s="19" t="s">
        <v>30</v>
      </c>
      <c r="C14" s="21">
        <v>1996</v>
      </c>
      <c r="D14" s="24">
        <v>1.0000000000000001E-11</v>
      </c>
      <c r="E14" s="27">
        <f t="shared" si="0"/>
        <v>1.9960000000000001E-8</v>
      </c>
      <c r="F14" t="s">
        <v>9</v>
      </c>
      <c r="G14">
        <v>1980</v>
      </c>
      <c r="H14" s="22">
        <f>AVERAGE(C12:C14)</f>
        <v>1976</v>
      </c>
    </row>
    <row r="15" spans="1:13">
      <c r="A15" s="18">
        <v>1981.01</v>
      </c>
      <c r="B15" s="19" t="s">
        <v>31</v>
      </c>
      <c r="C15" s="21">
        <v>2026</v>
      </c>
      <c r="D15" s="24">
        <v>1.0000000000000001E-11</v>
      </c>
      <c r="E15" s="27">
        <f t="shared" si="0"/>
        <v>2.0260000000000001E-8</v>
      </c>
    </row>
    <row r="16" spans="1:13">
      <c r="A16" s="20">
        <v>1981.02</v>
      </c>
      <c r="B16" s="19" t="s">
        <v>20</v>
      </c>
      <c r="C16" s="21">
        <v>2255</v>
      </c>
      <c r="D16" s="24">
        <v>1.0000000000000001E-11</v>
      </c>
      <c r="E16" s="27">
        <f t="shared" si="0"/>
        <v>2.2550000000000003E-8</v>
      </c>
    </row>
    <row r="17" spans="1:8" ht="14">
      <c r="A17" s="20">
        <v>1981.03</v>
      </c>
      <c r="B17" s="19" t="s">
        <v>21</v>
      </c>
      <c r="C17" s="21">
        <v>2363</v>
      </c>
      <c r="D17" s="24">
        <v>1.0000000000000001E-11</v>
      </c>
      <c r="E17" s="27">
        <f t="shared" si="0"/>
        <v>2.3630000000000004E-8</v>
      </c>
      <c r="F17" t="s">
        <v>6</v>
      </c>
      <c r="G17">
        <v>1981</v>
      </c>
      <c r="H17" s="22">
        <f>AVERAGE(C15:C17)</f>
        <v>2214.6666666666665</v>
      </c>
    </row>
    <row r="18" spans="1:8">
      <c r="A18" s="20">
        <v>1981.04</v>
      </c>
      <c r="B18" s="19" t="s">
        <v>22</v>
      </c>
      <c r="C18" s="21">
        <v>3160</v>
      </c>
      <c r="D18" s="24">
        <v>1.0000000000000001E-11</v>
      </c>
      <c r="E18" s="27">
        <f t="shared" si="0"/>
        <v>3.1600000000000005E-8</v>
      </c>
    </row>
    <row r="19" spans="1:8">
      <c r="A19" s="20">
        <v>1981.05</v>
      </c>
      <c r="B19" s="19" t="s">
        <v>23</v>
      </c>
      <c r="C19" s="21">
        <v>3274</v>
      </c>
      <c r="D19" s="24">
        <v>1.0000000000000001E-11</v>
      </c>
      <c r="E19" s="27">
        <f t="shared" si="0"/>
        <v>3.2740000000000001E-8</v>
      </c>
    </row>
    <row r="20" spans="1:8" ht="14">
      <c r="A20" s="20">
        <v>1981.06</v>
      </c>
      <c r="B20" s="19" t="s">
        <v>24</v>
      </c>
      <c r="C20" s="21">
        <v>6600</v>
      </c>
      <c r="D20" s="24">
        <v>1.0000000000000001E-11</v>
      </c>
      <c r="E20" s="27">
        <f t="shared" si="0"/>
        <v>6.6000000000000009E-8</v>
      </c>
      <c r="F20" t="s">
        <v>7</v>
      </c>
      <c r="G20">
        <v>1981</v>
      </c>
      <c r="H20" s="22">
        <f>AVERAGE(C18:C20)</f>
        <v>4344.666666666667</v>
      </c>
    </row>
    <row r="21" spans="1:8">
      <c r="A21" s="20">
        <v>1981.07</v>
      </c>
      <c r="B21" s="19" t="s">
        <v>25</v>
      </c>
      <c r="C21" s="21">
        <v>7300</v>
      </c>
      <c r="D21" s="24">
        <v>1.0000000000000001E-11</v>
      </c>
      <c r="E21" s="27">
        <f t="shared" si="0"/>
        <v>7.3000000000000005E-8</v>
      </c>
    </row>
    <row r="22" spans="1:8">
      <c r="A22" s="20">
        <v>1981.08</v>
      </c>
      <c r="B22" s="19" t="s">
        <v>26</v>
      </c>
      <c r="C22" s="21">
        <v>7450</v>
      </c>
      <c r="D22" s="24">
        <v>1.0000000000000001E-11</v>
      </c>
      <c r="E22" s="27">
        <f t="shared" si="0"/>
        <v>7.4500000000000012E-8</v>
      </c>
    </row>
    <row r="23" spans="1:8" ht="14">
      <c r="A23" s="20">
        <v>1981.09</v>
      </c>
      <c r="B23" s="19" t="s">
        <v>27</v>
      </c>
      <c r="C23" s="21">
        <v>7670</v>
      </c>
      <c r="D23" s="24">
        <v>1.0000000000000001E-11</v>
      </c>
      <c r="E23" s="27">
        <f t="shared" si="0"/>
        <v>7.6700000000000005E-8</v>
      </c>
      <c r="F23" t="s">
        <v>8</v>
      </c>
      <c r="G23">
        <v>1981</v>
      </c>
      <c r="H23" s="22">
        <f>AVERAGE(C21:C23)</f>
        <v>7473.333333333333</v>
      </c>
    </row>
    <row r="24" spans="1:8">
      <c r="A24" s="20">
        <v>1981.1</v>
      </c>
      <c r="B24" s="19" t="s">
        <v>28</v>
      </c>
      <c r="C24" s="21">
        <v>9200</v>
      </c>
      <c r="D24" s="24">
        <v>1.0000000000000001E-11</v>
      </c>
      <c r="E24" s="27">
        <f t="shared" si="0"/>
        <v>9.2000000000000003E-8</v>
      </c>
    </row>
    <row r="25" spans="1:8">
      <c r="A25" s="20">
        <v>1981.11</v>
      </c>
      <c r="B25" s="19" t="s">
        <v>29</v>
      </c>
      <c r="C25" s="21">
        <v>10650</v>
      </c>
      <c r="D25" s="24">
        <v>1.0000000000000001E-11</v>
      </c>
      <c r="E25" s="27">
        <f t="shared" si="0"/>
        <v>1.0650000000000001E-7</v>
      </c>
    </row>
    <row r="26" spans="1:8" ht="14">
      <c r="A26" s="20">
        <v>1981.12</v>
      </c>
      <c r="B26" s="19" t="s">
        <v>30</v>
      </c>
      <c r="C26" s="21">
        <v>10600</v>
      </c>
      <c r="D26" s="24">
        <v>1.0000000000000001E-11</v>
      </c>
      <c r="E26" s="27">
        <f t="shared" si="0"/>
        <v>1.0600000000000001E-7</v>
      </c>
      <c r="F26" t="s">
        <v>9</v>
      </c>
      <c r="G26">
        <v>1981</v>
      </c>
      <c r="H26" s="22">
        <f>AVERAGE(C24:C26)</f>
        <v>10150</v>
      </c>
    </row>
    <row r="27" spans="1:8">
      <c r="A27" s="18">
        <v>1982.01</v>
      </c>
      <c r="B27" s="19" t="s">
        <v>31</v>
      </c>
      <c r="C27" s="21">
        <v>10075</v>
      </c>
      <c r="D27" s="24">
        <v>1.0000000000000001E-11</v>
      </c>
      <c r="E27" s="27">
        <f t="shared" si="0"/>
        <v>1.0075000000000001E-7</v>
      </c>
    </row>
    <row r="28" spans="1:8">
      <c r="A28" s="20">
        <v>1982.02</v>
      </c>
      <c r="B28" s="19" t="s">
        <v>20</v>
      </c>
      <c r="C28" s="21">
        <v>10050</v>
      </c>
      <c r="D28" s="24">
        <v>1.0000000000000001E-11</v>
      </c>
      <c r="E28" s="27">
        <f t="shared" si="0"/>
        <v>1.0050000000000001E-7</v>
      </c>
    </row>
    <row r="29" spans="1:8" ht="14">
      <c r="A29" s="20">
        <v>1982.03</v>
      </c>
      <c r="B29" s="19" t="s">
        <v>21</v>
      </c>
      <c r="C29" s="21">
        <v>11600</v>
      </c>
      <c r="D29" s="24">
        <v>1.0000000000000001E-11</v>
      </c>
      <c r="E29" s="27">
        <f t="shared" si="0"/>
        <v>1.1600000000000001E-7</v>
      </c>
      <c r="F29" t="s">
        <v>6</v>
      </c>
      <c r="G29">
        <v>1982</v>
      </c>
      <c r="H29" s="22">
        <f>AVERAGE(C27:C29)</f>
        <v>10575</v>
      </c>
    </row>
    <row r="30" spans="1:8">
      <c r="A30" s="20">
        <v>1982.04</v>
      </c>
      <c r="B30" s="19" t="s">
        <v>22</v>
      </c>
      <c r="C30" s="21">
        <v>12000</v>
      </c>
      <c r="D30" s="24">
        <v>1.0000000000000001E-11</v>
      </c>
      <c r="E30" s="27">
        <f t="shared" si="0"/>
        <v>1.2000000000000002E-7</v>
      </c>
    </row>
    <row r="31" spans="1:8">
      <c r="A31" s="20">
        <v>1982.05</v>
      </c>
      <c r="B31" s="19" t="s">
        <v>23</v>
      </c>
      <c r="C31" s="21">
        <v>14600</v>
      </c>
      <c r="D31" s="24">
        <v>1.0000000000000001E-11</v>
      </c>
      <c r="E31" s="27">
        <f t="shared" si="0"/>
        <v>1.4600000000000001E-7</v>
      </c>
    </row>
    <row r="32" spans="1:8" ht="14">
      <c r="A32" s="20">
        <v>1982.06</v>
      </c>
      <c r="B32" s="19" t="s">
        <v>24</v>
      </c>
      <c r="C32" s="21">
        <v>15750</v>
      </c>
      <c r="D32" s="24">
        <v>1.0000000000000001E-11</v>
      </c>
      <c r="E32" s="27">
        <f t="shared" si="0"/>
        <v>1.5750000000000003E-7</v>
      </c>
      <c r="F32" t="s">
        <v>7</v>
      </c>
      <c r="G32">
        <v>1982</v>
      </c>
      <c r="H32" s="22">
        <f>AVERAGE(C30:C32)</f>
        <v>14116.666666666666</v>
      </c>
    </row>
    <row r="33" spans="1:8">
      <c r="A33" s="20">
        <v>1982.07</v>
      </c>
      <c r="B33" s="19" t="s">
        <v>25</v>
      </c>
      <c r="C33" s="21">
        <v>39000</v>
      </c>
      <c r="D33" s="24">
        <v>1.0000000000000001E-11</v>
      </c>
      <c r="E33" s="27">
        <f t="shared" si="0"/>
        <v>3.9000000000000002E-7</v>
      </c>
    </row>
    <row r="34" spans="1:8">
      <c r="A34" s="20">
        <v>1982.08</v>
      </c>
      <c r="B34" s="19" t="s">
        <v>26</v>
      </c>
      <c r="C34" s="21">
        <v>39000</v>
      </c>
      <c r="D34" s="24">
        <v>1.0000000000000001E-11</v>
      </c>
      <c r="E34" s="27">
        <f t="shared" si="0"/>
        <v>3.9000000000000002E-7</v>
      </c>
    </row>
    <row r="35" spans="1:8" ht="14">
      <c r="A35" s="20">
        <v>1982.09</v>
      </c>
      <c r="B35" s="19" t="s">
        <v>27</v>
      </c>
      <c r="C35" s="21">
        <v>39000</v>
      </c>
      <c r="D35" s="24">
        <v>1.0000000000000001E-11</v>
      </c>
      <c r="E35" s="27">
        <f t="shared" si="0"/>
        <v>3.9000000000000002E-7</v>
      </c>
      <c r="F35" t="s">
        <v>8</v>
      </c>
      <c r="G35">
        <v>1982</v>
      </c>
      <c r="H35" s="22">
        <f>AVERAGE(C33:C35)</f>
        <v>39000</v>
      </c>
    </row>
    <row r="36" spans="1:8">
      <c r="A36" s="20">
        <v>1982.1</v>
      </c>
      <c r="B36" s="19" t="s">
        <v>28</v>
      </c>
      <c r="C36" s="21">
        <v>39000</v>
      </c>
      <c r="D36" s="24">
        <v>1.0000000000000001E-11</v>
      </c>
      <c r="E36" s="27">
        <f t="shared" si="0"/>
        <v>3.9000000000000002E-7</v>
      </c>
    </row>
    <row r="37" spans="1:8">
      <c r="A37" s="20">
        <v>1982.11</v>
      </c>
      <c r="B37" s="19" t="s">
        <v>29</v>
      </c>
      <c r="C37" s="21">
        <v>43400</v>
      </c>
      <c r="D37" s="24">
        <v>1.0000000000000001E-11</v>
      </c>
      <c r="E37" s="27">
        <f t="shared" si="0"/>
        <v>4.3400000000000005E-7</v>
      </c>
    </row>
    <row r="38" spans="1:8" ht="14">
      <c r="A38" s="20">
        <v>1982.12</v>
      </c>
      <c r="B38" s="19" t="s">
        <v>30</v>
      </c>
      <c r="C38" s="21">
        <v>48570</v>
      </c>
      <c r="D38" s="24">
        <v>1.0000000000000001E-11</v>
      </c>
      <c r="E38" s="27">
        <f t="shared" si="0"/>
        <v>4.8570000000000007E-7</v>
      </c>
      <c r="F38" t="s">
        <v>9</v>
      </c>
      <c r="G38">
        <v>1982</v>
      </c>
      <c r="H38" s="22">
        <f>AVERAGE(C36:C38)</f>
        <v>43656.666666666664</v>
      </c>
    </row>
    <row r="39" spans="1:8">
      <c r="A39" s="18">
        <v>1983.01</v>
      </c>
      <c r="B39" s="19" t="s">
        <v>31</v>
      </c>
      <c r="C39" s="21">
        <v>5.407</v>
      </c>
      <c r="D39" s="24">
        <v>1.0000000000000001E-7</v>
      </c>
      <c r="E39" s="27">
        <f t="shared" si="0"/>
        <v>5.4070000000000007E-7</v>
      </c>
    </row>
    <row r="40" spans="1:8">
      <c r="A40" s="20">
        <v>1983.02</v>
      </c>
      <c r="B40" s="19" t="s">
        <v>20</v>
      </c>
      <c r="C40" s="21">
        <v>6.0330000000000004</v>
      </c>
      <c r="D40" s="24">
        <v>1.0000000000000001E-7</v>
      </c>
      <c r="E40" s="27">
        <f t="shared" si="0"/>
        <v>6.0330000000000011E-7</v>
      </c>
    </row>
    <row r="41" spans="1:8" ht="14">
      <c r="A41" s="20">
        <v>1983.03</v>
      </c>
      <c r="B41" s="19" t="s">
        <v>21</v>
      </c>
      <c r="C41" s="21">
        <v>6.6369999999999996</v>
      </c>
      <c r="D41" s="24">
        <v>1.0000000000000001E-7</v>
      </c>
      <c r="E41" s="27">
        <f t="shared" si="0"/>
        <v>6.6369999999999999E-7</v>
      </c>
      <c r="F41" t="s">
        <v>6</v>
      </c>
      <c r="G41">
        <v>1983</v>
      </c>
      <c r="H41" s="22">
        <f>AVERAGE(C39:C41)</f>
        <v>6.0256666666666669</v>
      </c>
    </row>
    <row r="42" spans="1:8">
      <c r="A42" s="20">
        <v>1983.04</v>
      </c>
      <c r="B42" s="19" t="s">
        <v>22</v>
      </c>
      <c r="C42" s="21">
        <v>7.4409999999999998</v>
      </c>
      <c r="D42" s="24">
        <v>1.0000000000000001E-7</v>
      </c>
      <c r="E42" s="27">
        <f t="shared" si="0"/>
        <v>7.441E-7</v>
      </c>
    </row>
    <row r="43" spans="1:8">
      <c r="A43" s="20">
        <v>1983.05</v>
      </c>
      <c r="B43" s="19" t="s">
        <v>23</v>
      </c>
      <c r="C43" s="21">
        <v>8.1129999999999995</v>
      </c>
      <c r="D43" s="24">
        <v>1.0000000000000001E-7</v>
      </c>
      <c r="E43" s="27">
        <f t="shared" si="0"/>
        <v>8.1130000000000007E-7</v>
      </c>
    </row>
    <row r="44" spans="1:8" ht="14">
      <c r="A44" s="20">
        <v>1983.06</v>
      </c>
      <c r="B44" s="19" t="s">
        <v>24</v>
      </c>
      <c r="C44" s="21">
        <v>8.891</v>
      </c>
      <c r="D44" s="24">
        <v>1.0000000000000001E-7</v>
      </c>
      <c r="E44" s="27">
        <f t="shared" si="0"/>
        <v>8.8910000000000009E-7</v>
      </c>
      <c r="F44" t="s">
        <v>7</v>
      </c>
      <c r="G44">
        <v>1983</v>
      </c>
      <c r="H44" s="22">
        <f>AVERAGE(C42:C44)</f>
        <v>8.1483333333333334</v>
      </c>
    </row>
    <row r="45" spans="1:8">
      <c r="A45" s="20">
        <v>1983.07</v>
      </c>
      <c r="B45" s="19" t="s">
        <v>25</v>
      </c>
      <c r="C45" s="21">
        <v>9.9710000000000001</v>
      </c>
      <c r="D45" s="24">
        <v>1.0000000000000001E-7</v>
      </c>
      <c r="E45" s="27">
        <f t="shared" si="0"/>
        <v>9.9710000000000016E-7</v>
      </c>
    </row>
    <row r="46" spans="1:8">
      <c r="A46" s="20">
        <v>1983.08</v>
      </c>
      <c r="B46" s="19" t="s">
        <v>26</v>
      </c>
      <c r="C46" s="21">
        <v>11.282</v>
      </c>
      <c r="D46" s="24">
        <v>1.0000000000000001E-7</v>
      </c>
      <c r="E46" s="27">
        <f t="shared" si="0"/>
        <v>1.1282000000000001E-6</v>
      </c>
    </row>
    <row r="47" spans="1:8" ht="14">
      <c r="A47" s="20">
        <v>1983.09</v>
      </c>
      <c r="B47" s="19" t="s">
        <v>27</v>
      </c>
      <c r="C47" s="21">
        <v>13.086</v>
      </c>
      <c r="D47" s="24">
        <v>1.0000000000000001E-7</v>
      </c>
      <c r="E47" s="27">
        <f t="shared" si="0"/>
        <v>1.3086000000000001E-6</v>
      </c>
      <c r="F47" t="s">
        <v>8</v>
      </c>
      <c r="G47">
        <v>1983</v>
      </c>
      <c r="H47" s="22">
        <f>AVERAGE(C45:C47)</f>
        <v>11.446333333333333</v>
      </c>
    </row>
    <row r="48" spans="1:8">
      <c r="A48" s="20">
        <v>1983.1</v>
      </c>
      <c r="B48" s="19" t="s">
        <v>28</v>
      </c>
      <c r="C48" s="21">
        <v>15.817</v>
      </c>
      <c r="D48" s="24">
        <v>1.0000000000000001E-7</v>
      </c>
      <c r="E48" s="27">
        <f t="shared" si="0"/>
        <v>1.5817000000000002E-6</v>
      </c>
    </row>
    <row r="49" spans="1:8">
      <c r="A49" s="20">
        <v>1983.11</v>
      </c>
      <c r="B49" s="19" t="s">
        <v>29</v>
      </c>
      <c r="C49" s="21">
        <v>19.292000000000002</v>
      </c>
      <c r="D49" s="24">
        <v>1.0000000000000001E-7</v>
      </c>
      <c r="E49" s="27">
        <f t="shared" si="0"/>
        <v>1.9292000000000005E-6</v>
      </c>
    </row>
    <row r="50" spans="1:8" ht="14">
      <c r="A50" s="20">
        <v>1983.12</v>
      </c>
      <c r="B50" s="19" t="s">
        <v>30</v>
      </c>
      <c r="C50" s="21">
        <v>23.271000000000001</v>
      </c>
      <c r="D50" s="24">
        <v>1.0000000000000001E-7</v>
      </c>
      <c r="E50" s="27">
        <f t="shared" si="0"/>
        <v>2.3271000000000001E-6</v>
      </c>
      <c r="F50" t="s">
        <v>9</v>
      </c>
      <c r="G50">
        <v>1983</v>
      </c>
      <c r="H50" s="22">
        <f>AVERAGE(C48:C50)</f>
        <v>19.46</v>
      </c>
    </row>
    <row r="51" spans="1:8">
      <c r="A51" s="18">
        <v>1984.01</v>
      </c>
      <c r="B51" s="19" t="s">
        <v>19</v>
      </c>
      <c r="C51" s="21">
        <v>26.314</v>
      </c>
      <c r="D51" s="24">
        <v>1.0000000000000001E-7</v>
      </c>
      <c r="E51" s="27">
        <f t="shared" si="0"/>
        <v>2.6314000000000003E-6</v>
      </c>
    </row>
    <row r="52" spans="1:8">
      <c r="A52" s="20">
        <v>1984.02</v>
      </c>
      <c r="B52" s="19" t="s">
        <v>20</v>
      </c>
      <c r="C52" s="21">
        <v>29.071999999999999</v>
      </c>
      <c r="D52" s="24">
        <v>1.0000000000000001E-7</v>
      </c>
      <c r="E52" s="27">
        <f t="shared" si="0"/>
        <v>2.9072000000000003E-6</v>
      </c>
    </row>
    <row r="53" spans="1:8" ht="14">
      <c r="A53" s="20">
        <v>1984.03</v>
      </c>
      <c r="B53" s="19" t="s">
        <v>21</v>
      </c>
      <c r="C53" s="21">
        <v>32.734000000000002</v>
      </c>
      <c r="D53" s="24">
        <v>1.0000000000000001E-7</v>
      </c>
      <c r="E53" s="27">
        <f t="shared" si="0"/>
        <v>3.2734000000000003E-6</v>
      </c>
      <c r="F53" t="s">
        <v>6</v>
      </c>
      <c r="G53">
        <v>1984</v>
      </c>
      <c r="H53" s="22">
        <f>AVERAGE(C51:C53)</f>
        <v>29.373333333333335</v>
      </c>
    </row>
    <row r="54" spans="1:8">
      <c r="A54" s="20">
        <v>1984.04</v>
      </c>
      <c r="B54" s="19" t="s">
        <v>22</v>
      </c>
      <c r="C54" s="21">
        <v>37.536000000000001</v>
      </c>
      <c r="D54" s="24">
        <v>1.0000000000000001E-7</v>
      </c>
      <c r="E54" s="27">
        <f t="shared" si="0"/>
        <v>3.7536000000000004E-6</v>
      </c>
    </row>
    <row r="55" spans="1:8">
      <c r="A55" s="20">
        <v>1984.05</v>
      </c>
      <c r="B55" s="19" t="s">
        <v>23</v>
      </c>
      <c r="C55" s="21">
        <v>44.003999999999998</v>
      </c>
      <c r="D55" s="24">
        <v>1.0000000000000001E-7</v>
      </c>
      <c r="E55" s="27">
        <f t="shared" si="0"/>
        <v>4.4004000000000003E-6</v>
      </c>
    </row>
    <row r="56" spans="1:8" ht="14">
      <c r="A56" s="20">
        <v>1984.06</v>
      </c>
      <c r="B56" s="19" t="s">
        <v>24</v>
      </c>
      <c r="C56" s="21">
        <v>51.267000000000003</v>
      </c>
      <c r="D56" s="24">
        <v>1.0000000000000001E-7</v>
      </c>
      <c r="E56" s="27">
        <f t="shared" si="0"/>
        <v>5.1267000000000004E-6</v>
      </c>
      <c r="F56" t="s">
        <v>7</v>
      </c>
      <c r="G56">
        <v>1984</v>
      </c>
      <c r="H56" s="22">
        <f>AVERAGE(C54:C56)</f>
        <v>44.268999999999998</v>
      </c>
    </row>
    <row r="57" spans="1:8">
      <c r="A57" s="20">
        <v>1984.07</v>
      </c>
      <c r="B57" s="19" t="s">
        <v>25</v>
      </c>
      <c r="C57" s="21">
        <v>61.771000000000001</v>
      </c>
      <c r="D57" s="24">
        <v>1.0000000000000001E-7</v>
      </c>
      <c r="E57" s="27">
        <f t="shared" si="0"/>
        <v>6.1771000000000005E-6</v>
      </c>
    </row>
    <row r="58" spans="1:8">
      <c r="A58" s="20">
        <v>1984.08</v>
      </c>
      <c r="B58" s="19" t="s">
        <v>26</v>
      </c>
      <c r="C58" s="21">
        <v>74.42</v>
      </c>
      <c r="D58" s="24">
        <v>1.0000000000000001E-7</v>
      </c>
      <c r="E58" s="27">
        <f t="shared" si="0"/>
        <v>7.4420000000000009E-6</v>
      </c>
    </row>
    <row r="59" spans="1:8" ht="14">
      <c r="A59" s="20">
        <v>1984.09</v>
      </c>
      <c r="B59" s="19" t="s">
        <v>27</v>
      </c>
      <c r="C59" s="21">
        <v>91.834000000000003</v>
      </c>
      <c r="D59" s="24">
        <v>1.0000000000000001E-7</v>
      </c>
      <c r="E59" s="27">
        <f t="shared" si="0"/>
        <v>9.1834000000000009E-6</v>
      </c>
      <c r="F59" t="s">
        <v>8</v>
      </c>
      <c r="G59">
        <v>1984</v>
      </c>
      <c r="H59" s="22">
        <f>AVERAGE(C57:C59)</f>
        <v>76.00833333333334</v>
      </c>
    </row>
    <row r="60" spans="1:8">
      <c r="A60" s="20">
        <v>1984.1</v>
      </c>
      <c r="B60" s="19" t="s">
        <v>28</v>
      </c>
      <c r="C60" s="21">
        <v>120.124</v>
      </c>
      <c r="D60" s="24">
        <v>1.0000000000000001E-7</v>
      </c>
      <c r="E60" s="27">
        <f t="shared" si="0"/>
        <v>1.20124E-5</v>
      </c>
    </row>
    <row r="61" spans="1:8">
      <c r="A61" s="20">
        <v>1984.11</v>
      </c>
      <c r="B61" s="19" t="s">
        <v>29</v>
      </c>
      <c r="C61" s="21">
        <v>148.72</v>
      </c>
      <c r="D61" s="24">
        <v>1.0000000000000001E-7</v>
      </c>
      <c r="E61" s="27">
        <f t="shared" si="0"/>
        <v>1.4872000000000001E-5</v>
      </c>
    </row>
    <row r="62" spans="1:8" ht="14">
      <c r="A62" s="20">
        <v>1984.12</v>
      </c>
      <c r="B62" s="19" t="s">
        <v>30</v>
      </c>
      <c r="C62" s="21">
        <v>178.81</v>
      </c>
      <c r="D62" s="24">
        <v>1.0000000000000001E-7</v>
      </c>
      <c r="E62" s="27">
        <f t="shared" si="0"/>
        <v>1.7881E-5</v>
      </c>
      <c r="F62" t="s">
        <v>9</v>
      </c>
      <c r="G62">
        <v>1984</v>
      </c>
      <c r="H62" s="22">
        <f>AVERAGE(C60:C62)</f>
        <v>149.21799999999999</v>
      </c>
    </row>
    <row r="63" spans="1:8">
      <c r="A63" s="18">
        <v>1985.01</v>
      </c>
      <c r="B63" s="19" t="s">
        <v>19</v>
      </c>
      <c r="C63" s="21">
        <v>0.22347999999999998</v>
      </c>
      <c r="D63" s="24">
        <v>1E-4</v>
      </c>
      <c r="E63" s="27">
        <f t="shared" si="0"/>
        <v>2.2348E-5</v>
      </c>
    </row>
    <row r="64" spans="1:8">
      <c r="A64" s="20">
        <v>1985.02</v>
      </c>
      <c r="B64" s="19" t="s">
        <v>20</v>
      </c>
      <c r="C64" s="21">
        <v>0.26815</v>
      </c>
      <c r="D64" s="24">
        <v>1E-4</v>
      </c>
      <c r="E64" s="27">
        <f t="shared" si="0"/>
        <v>2.6815E-5</v>
      </c>
    </row>
    <row r="65" spans="1:8" ht="14">
      <c r="A65" s="20">
        <v>1985.03</v>
      </c>
      <c r="B65" s="19" t="s">
        <v>21</v>
      </c>
      <c r="C65" s="21">
        <v>0.34288999999999997</v>
      </c>
      <c r="D65" s="24">
        <v>1E-4</v>
      </c>
      <c r="E65" s="27">
        <f t="shared" si="0"/>
        <v>3.4288999999999996E-5</v>
      </c>
      <c r="F65" t="s">
        <v>6</v>
      </c>
      <c r="G65">
        <v>1985</v>
      </c>
      <c r="H65" s="22">
        <f>AVERAGE(C63:C65)</f>
        <v>0.27817333333333333</v>
      </c>
    </row>
    <row r="66" spans="1:8">
      <c r="A66" s="20">
        <v>1985.04</v>
      </c>
      <c r="B66" s="19" t="s">
        <v>22</v>
      </c>
      <c r="C66" s="21">
        <v>0.44864999999999999</v>
      </c>
      <c r="D66" s="24">
        <v>1E-4</v>
      </c>
      <c r="E66" s="27">
        <f t="shared" si="0"/>
        <v>4.4864999999999998E-5</v>
      </c>
    </row>
    <row r="67" spans="1:8">
      <c r="A67" s="20">
        <v>1985.05</v>
      </c>
      <c r="B67" s="19" t="s">
        <v>23</v>
      </c>
      <c r="C67" s="21">
        <v>0.60198000000000007</v>
      </c>
      <c r="D67" s="24">
        <v>1E-4</v>
      </c>
      <c r="E67" s="27">
        <f t="shared" ref="E67:E121" si="1">+C67*D67</f>
        <v>6.0198000000000009E-5</v>
      </c>
    </row>
    <row r="68" spans="1:8" ht="14">
      <c r="A68" s="20">
        <v>1985.06</v>
      </c>
      <c r="B68" s="19" t="s">
        <v>24</v>
      </c>
      <c r="C68" s="21">
        <v>0.80100000000000005</v>
      </c>
      <c r="D68" s="24">
        <v>1E-4</v>
      </c>
      <c r="E68" s="27">
        <f t="shared" si="1"/>
        <v>8.0100000000000009E-5</v>
      </c>
      <c r="F68" t="s">
        <v>7</v>
      </c>
      <c r="G68">
        <v>1985</v>
      </c>
      <c r="H68" s="22">
        <f>AVERAGE(C66:C68)</f>
        <v>0.61721000000000004</v>
      </c>
    </row>
    <row r="69" spans="1:8">
      <c r="A69" s="20">
        <v>1985.07</v>
      </c>
      <c r="B69" s="19" t="s">
        <v>25</v>
      </c>
      <c r="C69" s="21">
        <v>0.80100000000000005</v>
      </c>
      <c r="D69" s="24">
        <v>1E-4</v>
      </c>
      <c r="E69" s="27">
        <f t="shared" si="1"/>
        <v>8.0100000000000009E-5</v>
      </c>
    </row>
    <row r="70" spans="1:8">
      <c r="A70" s="20">
        <v>1985.08</v>
      </c>
      <c r="B70" s="19" t="s">
        <v>26</v>
      </c>
      <c r="C70" s="21">
        <v>0.80100000000000005</v>
      </c>
      <c r="D70" s="24">
        <v>1E-4</v>
      </c>
      <c r="E70" s="27">
        <f t="shared" si="1"/>
        <v>8.0100000000000009E-5</v>
      </c>
    </row>
    <row r="71" spans="1:8" ht="14">
      <c r="A71" s="20">
        <v>1985.09</v>
      </c>
      <c r="B71" s="19" t="s">
        <v>27</v>
      </c>
      <c r="C71" s="21">
        <v>0.80100000000000005</v>
      </c>
      <c r="D71" s="24">
        <v>1E-4</v>
      </c>
      <c r="E71" s="27">
        <f t="shared" si="1"/>
        <v>8.0100000000000009E-5</v>
      </c>
      <c r="F71" t="s">
        <v>8</v>
      </c>
      <c r="G71">
        <v>1985</v>
      </c>
      <c r="H71" s="22">
        <f>AVERAGE(C69:C71)</f>
        <v>0.80100000000000005</v>
      </c>
    </row>
    <row r="72" spans="1:8">
      <c r="A72" s="20">
        <v>1985.1</v>
      </c>
      <c r="B72" s="19" t="s">
        <v>28</v>
      </c>
      <c r="C72" s="21">
        <v>0.80100000000000005</v>
      </c>
      <c r="D72" s="24">
        <v>1E-4</v>
      </c>
      <c r="E72" s="27">
        <f t="shared" si="1"/>
        <v>8.0100000000000009E-5</v>
      </c>
    </row>
    <row r="73" spans="1:8">
      <c r="A73" s="20">
        <v>1985.11</v>
      </c>
      <c r="B73" s="19" t="s">
        <v>29</v>
      </c>
      <c r="C73" s="21">
        <v>0.80100000000000005</v>
      </c>
      <c r="D73" s="24">
        <v>1E-4</v>
      </c>
      <c r="E73" s="27">
        <f t="shared" si="1"/>
        <v>8.0100000000000009E-5</v>
      </c>
    </row>
    <row r="74" spans="1:8" ht="14">
      <c r="A74" s="20">
        <v>1985.12</v>
      </c>
      <c r="B74" s="19" t="s">
        <v>30</v>
      </c>
      <c r="C74" s="21">
        <v>0.80100000000000005</v>
      </c>
      <c r="D74" s="24">
        <v>1E-4</v>
      </c>
      <c r="E74" s="27">
        <f t="shared" si="1"/>
        <v>8.0100000000000009E-5</v>
      </c>
      <c r="F74" t="s">
        <v>9</v>
      </c>
      <c r="G74">
        <v>1985</v>
      </c>
      <c r="H74" s="22">
        <f>AVERAGE(C72:C74)</f>
        <v>0.80100000000000005</v>
      </c>
    </row>
    <row r="75" spans="1:8">
      <c r="A75" s="18">
        <v>1986.01</v>
      </c>
      <c r="B75" s="19" t="s">
        <v>19</v>
      </c>
      <c r="C75" s="21">
        <v>0.80100000000000005</v>
      </c>
      <c r="D75" s="24">
        <v>1E-4</v>
      </c>
      <c r="E75" s="27">
        <f t="shared" si="1"/>
        <v>8.0100000000000009E-5</v>
      </c>
    </row>
    <row r="76" spans="1:8">
      <c r="A76" s="20">
        <v>1986.02</v>
      </c>
      <c r="B76" s="19" t="s">
        <v>20</v>
      </c>
      <c r="C76" s="21">
        <v>0.80100000000000005</v>
      </c>
      <c r="D76" s="24">
        <v>1E-4</v>
      </c>
      <c r="E76" s="27">
        <f t="shared" si="1"/>
        <v>8.0100000000000009E-5</v>
      </c>
    </row>
    <row r="77" spans="1:8" ht="14">
      <c r="A77" s="20">
        <v>1986.03</v>
      </c>
      <c r="B77" s="19" t="s">
        <v>21</v>
      </c>
      <c r="C77" s="21">
        <v>0.80100000000000005</v>
      </c>
      <c r="D77" s="24">
        <v>1E-4</v>
      </c>
      <c r="E77" s="27">
        <f t="shared" si="1"/>
        <v>8.0100000000000009E-5</v>
      </c>
      <c r="F77" t="s">
        <v>6</v>
      </c>
      <c r="G77">
        <v>1986</v>
      </c>
      <c r="H77" s="22">
        <f>AVERAGE(C75:C77)</f>
        <v>0.80100000000000005</v>
      </c>
    </row>
    <row r="78" spans="1:8">
      <c r="A78" s="20">
        <v>1986.04</v>
      </c>
      <c r="B78" s="19" t="s">
        <v>22</v>
      </c>
      <c r="C78" s="21">
        <v>0.84099999999999997</v>
      </c>
      <c r="D78" s="24">
        <v>1E-4</v>
      </c>
      <c r="E78" s="27">
        <f t="shared" si="1"/>
        <v>8.4099999999999998E-5</v>
      </c>
    </row>
    <row r="79" spans="1:8">
      <c r="A79" s="20">
        <v>1986.05</v>
      </c>
      <c r="B79" s="19" t="s">
        <v>23</v>
      </c>
      <c r="C79" s="21">
        <v>0.86099999999999999</v>
      </c>
      <c r="D79" s="24">
        <v>1E-4</v>
      </c>
      <c r="E79" s="27">
        <f t="shared" si="1"/>
        <v>8.6100000000000006E-5</v>
      </c>
    </row>
    <row r="80" spans="1:8" ht="14">
      <c r="A80" s="20">
        <v>1986.06</v>
      </c>
      <c r="B80" s="19" t="s">
        <v>24</v>
      </c>
      <c r="C80" s="21">
        <v>0.89100000000000001</v>
      </c>
      <c r="D80" s="24">
        <v>1E-4</v>
      </c>
      <c r="E80" s="27">
        <f t="shared" si="1"/>
        <v>8.9100000000000011E-5</v>
      </c>
      <c r="F80" t="s">
        <v>7</v>
      </c>
      <c r="G80">
        <v>1986</v>
      </c>
      <c r="H80" s="22">
        <f>AVERAGE(C78:C80)</f>
        <v>0.86433333333333329</v>
      </c>
    </row>
    <row r="81" spans="1:8">
      <c r="A81" s="20">
        <v>1986.07</v>
      </c>
      <c r="B81" s="19" t="s">
        <v>25</v>
      </c>
      <c r="C81" s="21">
        <v>0.92100000000000004</v>
      </c>
      <c r="D81" s="24">
        <v>1E-4</v>
      </c>
      <c r="E81" s="27">
        <f t="shared" si="1"/>
        <v>9.2100000000000003E-5</v>
      </c>
    </row>
    <row r="82" spans="1:8">
      <c r="A82" s="20">
        <v>1986.08</v>
      </c>
      <c r="B82" s="19" t="s">
        <v>26</v>
      </c>
      <c r="C82" s="21">
        <v>1.008</v>
      </c>
      <c r="D82" s="24">
        <v>1E-4</v>
      </c>
      <c r="E82" s="27">
        <f t="shared" si="1"/>
        <v>1.0080000000000001E-4</v>
      </c>
    </row>
    <row r="83" spans="1:8" ht="14">
      <c r="A83" s="20">
        <v>1986.09</v>
      </c>
      <c r="B83" s="19" t="s">
        <v>27</v>
      </c>
      <c r="C83" s="21">
        <v>1.07</v>
      </c>
      <c r="D83" s="24">
        <v>1E-4</v>
      </c>
      <c r="E83" s="27">
        <f t="shared" si="1"/>
        <v>1.0700000000000001E-4</v>
      </c>
      <c r="F83" t="s">
        <v>8</v>
      </c>
      <c r="G83">
        <v>1986</v>
      </c>
      <c r="H83" s="22">
        <f>AVERAGE(C81:C83)</f>
        <v>0.9996666666666667</v>
      </c>
    </row>
    <row r="84" spans="1:8">
      <c r="A84" s="20">
        <v>1986.1</v>
      </c>
      <c r="B84" s="19" t="s">
        <v>28</v>
      </c>
      <c r="C84" s="21">
        <v>1.131</v>
      </c>
      <c r="D84" s="24">
        <v>1E-4</v>
      </c>
      <c r="E84" s="27">
        <f t="shared" si="1"/>
        <v>1.1310000000000001E-4</v>
      </c>
    </row>
    <row r="85" spans="1:8">
      <c r="A85" s="20">
        <v>1986.11</v>
      </c>
      <c r="B85" s="19" t="s">
        <v>29</v>
      </c>
      <c r="C85" s="21">
        <v>1.181</v>
      </c>
      <c r="D85" s="24">
        <v>1E-4</v>
      </c>
      <c r="E85" s="27">
        <f t="shared" si="1"/>
        <v>1.1810000000000001E-4</v>
      </c>
    </row>
    <row r="86" spans="1:8" ht="14">
      <c r="A86" s="20">
        <v>1986.12</v>
      </c>
      <c r="B86" s="19" t="s">
        <v>30</v>
      </c>
      <c r="C86" s="21">
        <v>1.2589999999999999</v>
      </c>
      <c r="D86" s="24">
        <v>1E-4</v>
      </c>
      <c r="E86" s="27">
        <f t="shared" si="1"/>
        <v>1.259E-4</v>
      </c>
      <c r="F86" t="s">
        <v>9</v>
      </c>
      <c r="G86">
        <v>1986</v>
      </c>
      <c r="H86" s="22">
        <f>AVERAGE(C84:C86)</f>
        <v>1.1903333333333335</v>
      </c>
    </row>
    <row r="87" spans="1:8">
      <c r="A87" s="18">
        <v>1987.01</v>
      </c>
      <c r="B87" s="19" t="s">
        <v>31</v>
      </c>
      <c r="C87" s="21">
        <v>1.3320000000000001</v>
      </c>
      <c r="D87" s="24">
        <v>1E-4</v>
      </c>
      <c r="E87" s="27">
        <f t="shared" si="1"/>
        <v>1.3320000000000001E-4</v>
      </c>
    </row>
    <row r="88" spans="1:8">
      <c r="A88" s="20">
        <v>1987.02</v>
      </c>
      <c r="B88" s="19" t="s">
        <v>20</v>
      </c>
      <c r="C88" s="21">
        <v>1.5409999999999999</v>
      </c>
      <c r="D88" s="24">
        <v>1E-4</v>
      </c>
      <c r="E88" s="27">
        <f t="shared" si="1"/>
        <v>1.5410000000000001E-4</v>
      </c>
    </row>
    <row r="89" spans="1:8" ht="14">
      <c r="A89" s="20">
        <v>1987.03</v>
      </c>
      <c r="B89" s="19" t="s">
        <v>21</v>
      </c>
      <c r="C89" s="21">
        <v>1.5409999999999999</v>
      </c>
      <c r="D89" s="24">
        <v>1E-4</v>
      </c>
      <c r="E89" s="27">
        <f t="shared" si="1"/>
        <v>1.5410000000000001E-4</v>
      </c>
      <c r="F89" t="s">
        <v>6</v>
      </c>
      <c r="G89">
        <v>1987</v>
      </c>
      <c r="H89" s="22">
        <f>AVERAGE(C87:C89)</f>
        <v>1.4713333333333332</v>
      </c>
    </row>
    <row r="90" spans="1:8">
      <c r="A90" s="20">
        <v>1987.04</v>
      </c>
      <c r="B90" s="19" t="s">
        <v>22</v>
      </c>
      <c r="C90" s="21">
        <v>1.5409999999999999</v>
      </c>
      <c r="D90" s="24">
        <v>1E-4</v>
      </c>
      <c r="E90" s="27">
        <f t="shared" si="1"/>
        <v>1.5410000000000001E-4</v>
      </c>
    </row>
    <row r="91" spans="1:8">
      <c r="A91" s="20">
        <v>1987.05</v>
      </c>
      <c r="B91" s="19" t="s">
        <v>23</v>
      </c>
      <c r="C91" s="21">
        <v>1.6220000000000001</v>
      </c>
      <c r="D91" s="24">
        <v>1E-4</v>
      </c>
      <c r="E91" s="27">
        <f t="shared" si="1"/>
        <v>1.6220000000000001E-4</v>
      </c>
    </row>
    <row r="92" spans="1:8" ht="14">
      <c r="A92" s="20">
        <v>1987.06</v>
      </c>
      <c r="B92" s="19" t="s">
        <v>24</v>
      </c>
      <c r="C92" s="21">
        <v>1.802</v>
      </c>
      <c r="D92" s="24">
        <v>1E-4</v>
      </c>
      <c r="E92" s="27">
        <f t="shared" si="1"/>
        <v>1.8020000000000002E-4</v>
      </c>
      <c r="F92" t="s">
        <v>7</v>
      </c>
      <c r="G92">
        <v>1987</v>
      </c>
      <c r="H92" s="22">
        <f>AVERAGE(C90:C92)</f>
        <v>1.655</v>
      </c>
    </row>
    <row r="93" spans="1:8">
      <c r="A93" s="20">
        <v>1987.07</v>
      </c>
      <c r="B93" s="19" t="s">
        <v>25</v>
      </c>
      <c r="C93" s="21">
        <v>1.9770000000000001</v>
      </c>
      <c r="D93" s="24">
        <v>1E-4</v>
      </c>
      <c r="E93" s="27">
        <f t="shared" si="1"/>
        <v>1.9770000000000001E-4</v>
      </c>
    </row>
    <row r="94" spans="1:8">
      <c r="A94" s="20">
        <v>1987.08</v>
      </c>
      <c r="B94" s="19" t="s">
        <v>26</v>
      </c>
      <c r="C94" s="21">
        <v>2.2705000000000002</v>
      </c>
      <c r="D94" s="24">
        <v>1E-4</v>
      </c>
      <c r="E94" s="27">
        <f t="shared" si="1"/>
        <v>2.2705000000000002E-4</v>
      </c>
    </row>
    <row r="95" spans="1:8" ht="14">
      <c r="A95" s="20">
        <v>1987.09</v>
      </c>
      <c r="B95" s="19" t="s">
        <v>27</v>
      </c>
      <c r="C95" s="21">
        <v>2.6355</v>
      </c>
      <c r="D95" s="24">
        <v>1E-4</v>
      </c>
      <c r="E95" s="27">
        <f t="shared" si="1"/>
        <v>2.6354999999999998E-4</v>
      </c>
      <c r="F95" t="s">
        <v>8</v>
      </c>
      <c r="G95">
        <v>1987</v>
      </c>
      <c r="H95" s="22">
        <f>AVERAGE(C93:C95)</f>
        <v>2.2943333333333338</v>
      </c>
    </row>
    <row r="96" spans="1:8">
      <c r="A96" s="20">
        <v>1987.1</v>
      </c>
      <c r="B96" s="19" t="s">
        <v>28</v>
      </c>
      <c r="C96" s="21">
        <v>3.13</v>
      </c>
      <c r="D96" s="24">
        <v>1E-4</v>
      </c>
      <c r="E96" s="27">
        <f t="shared" si="1"/>
        <v>3.1300000000000002E-4</v>
      </c>
    </row>
    <row r="97" spans="1:8">
      <c r="A97" s="20">
        <v>1987.11</v>
      </c>
      <c r="B97" s="19" t="s">
        <v>29</v>
      </c>
      <c r="C97" s="21">
        <v>4.3499999999999996</v>
      </c>
      <c r="D97" s="24">
        <v>1E-4</v>
      </c>
      <c r="E97" s="27">
        <f t="shared" si="1"/>
        <v>4.35E-4</v>
      </c>
    </row>
    <row r="98" spans="1:8" ht="14">
      <c r="A98" s="20">
        <v>1987.12</v>
      </c>
      <c r="B98" s="19" t="s">
        <v>30</v>
      </c>
      <c r="C98" s="21">
        <v>5.12</v>
      </c>
      <c r="D98" s="24">
        <v>1E-4</v>
      </c>
      <c r="E98" s="27">
        <f t="shared" si="1"/>
        <v>5.1200000000000009E-4</v>
      </c>
      <c r="F98" t="s">
        <v>9</v>
      </c>
      <c r="G98">
        <v>1987</v>
      </c>
      <c r="H98" s="22">
        <f>AVERAGE(C96:C98)</f>
        <v>4.2</v>
      </c>
    </row>
    <row r="99" spans="1:8">
      <c r="A99" s="18">
        <v>1988.01</v>
      </c>
      <c r="B99" s="19" t="s">
        <v>31</v>
      </c>
      <c r="C99" s="21">
        <v>5.54</v>
      </c>
      <c r="D99" s="24">
        <v>1E-4</v>
      </c>
      <c r="E99" s="27">
        <f t="shared" si="1"/>
        <v>5.5400000000000002E-4</v>
      </c>
    </row>
    <row r="100" spans="1:8">
      <c r="A100" s="20">
        <v>1988.02</v>
      </c>
      <c r="B100" s="19" t="s">
        <v>20</v>
      </c>
      <c r="C100" s="21">
        <v>6.17</v>
      </c>
      <c r="D100" s="24">
        <v>1E-4</v>
      </c>
      <c r="E100" s="27">
        <f t="shared" si="1"/>
        <v>6.1700000000000004E-4</v>
      </c>
    </row>
    <row r="101" spans="1:8" ht="14">
      <c r="A101" s="20">
        <v>1988.03</v>
      </c>
      <c r="B101" s="19" t="s">
        <v>21</v>
      </c>
      <c r="C101" s="21">
        <v>6.62</v>
      </c>
      <c r="D101" s="24">
        <v>1E-4</v>
      </c>
      <c r="E101" s="27">
        <f t="shared" si="1"/>
        <v>6.6200000000000005E-4</v>
      </c>
      <c r="F101" t="s">
        <v>6</v>
      </c>
      <c r="G101">
        <v>1988</v>
      </c>
      <c r="H101" s="22">
        <f>AVERAGE(C99:C101)</f>
        <v>6.11</v>
      </c>
    </row>
    <row r="102" spans="1:8">
      <c r="A102" s="20">
        <v>1988.04</v>
      </c>
      <c r="B102" s="19" t="s">
        <v>22</v>
      </c>
      <c r="C102" s="21">
        <v>7.49</v>
      </c>
      <c r="D102" s="24">
        <v>1E-4</v>
      </c>
      <c r="E102" s="27">
        <f t="shared" si="1"/>
        <v>7.490000000000001E-4</v>
      </c>
    </row>
    <row r="103" spans="1:8">
      <c r="A103" s="20">
        <v>1988.05</v>
      </c>
      <c r="B103" s="19" t="s">
        <v>23</v>
      </c>
      <c r="C103" s="21">
        <v>9.1999999999999993</v>
      </c>
      <c r="D103" s="24">
        <v>1E-4</v>
      </c>
      <c r="E103" s="27">
        <f t="shared" si="1"/>
        <v>9.1999999999999992E-4</v>
      </c>
    </row>
    <row r="104" spans="1:8" ht="14">
      <c r="A104" s="20">
        <v>1988.06</v>
      </c>
      <c r="B104" s="19" t="s">
        <v>24</v>
      </c>
      <c r="C104" s="21">
        <v>11.21</v>
      </c>
      <c r="D104" s="24">
        <v>1E-4</v>
      </c>
      <c r="E104" s="27">
        <f t="shared" si="1"/>
        <v>1.121E-3</v>
      </c>
      <c r="F104" t="s">
        <v>7</v>
      </c>
      <c r="G104">
        <v>1988</v>
      </c>
      <c r="H104" s="22">
        <f>AVERAGE(C102:C104)</f>
        <v>9.2999999999999989</v>
      </c>
    </row>
    <row r="105" spans="1:8">
      <c r="A105" s="20">
        <v>1988.07</v>
      </c>
      <c r="B105" s="19" t="s">
        <v>25</v>
      </c>
      <c r="C105" s="21">
        <v>12.96</v>
      </c>
      <c r="D105" s="24">
        <v>1E-4</v>
      </c>
      <c r="E105" s="27">
        <f t="shared" si="1"/>
        <v>1.2960000000000001E-3</v>
      </c>
    </row>
    <row r="106" spans="1:8">
      <c r="A106" s="20">
        <v>1988.08</v>
      </c>
      <c r="B106" s="19" t="s">
        <v>26</v>
      </c>
      <c r="C106" s="21">
        <v>14.41</v>
      </c>
      <c r="D106" s="24">
        <v>1E-4</v>
      </c>
      <c r="E106" s="27">
        <f t="shared" si="1"/>
        <v>1.441E-3</v>
      </c>
    </row>
    <row r="107" spans="1:8" ht="14">
      <c r="A107" s="20">
        <v>1988.09</v>
      </c>
      <c r="B107" s="19" t="s">
        <v>27</v>
      </c>
      <c r="C107" s="21">
        <v>14.99</v>
      </c>
      <c r="D107" s="24">
        <v>1E-4</v>
      </c>
      <c r="E107" s="27">
        <f t="shared" si="1"/>
        <v>1.4990000000000001E-3</v>
      </c>
      <c r="F107" t="s">
        <v>8</v>
      </c>
      <c r="G107">
        <v>1988</v>
      </c>
      <c r="H107" s="22">
        <f>AVERAGE(C105:C107)</f>
        <v>14.12</v>
      </c>
    </row>
    <row r="108" spans="1:8">
      <c r="A108" s="20">
        <v>1988.1</v>
      </c>
      <c r="B108" s="19" t="s">
        <v>28</v>
      </c>
      <c r="C108" s="21">
        <v>15.11</v>
      </c>
      <c r="D108" s="24">
        <v>1E-4</v>
      </c>
      <c r="E108" s="27">
        <f t="shared" si="1"/>
        <v>1.511E-3</v>
      </c>
    </row>
    <row r="109" spans="1:8">
      <c r="A109" s="20">
        <v>1988.11</v>
      </c>
      <c r="B109" s="19" t="s">
        <v>29</v>
      </c>
      <c r="C109" s="21">
        <v>15.67</v>
      </c>
      <c r="D109" s="24">
        <v>1E-4</v>
      </c>
      <c r="E109" s="27">
        <f t="shared" si="1"/>
        <v>1.567E-3</v>
      </c>
    </row>
    <row r="110" spans="1:8" ht="14">
      <c r="A110" s="20">
        <v>1988.12</v>
      </c>
      <c r="B110" s="19" t="s">
        <v>30</v>
      </c>
      <c r="C110" s="21">
        <v>16.54</v>
      </c>
      <c r="D110" s="24">
        <v>1E-4</v>
      </c>
      <c r="E110" s="27">
        <f t="shared" si="1"/>
        <v>1.6540000000000001E-3</v>
      </c>
      <c r="F110" t="s">
        <v>9</v>
      </c>
      <c r="G110">
        <v>1988</v>
      </c>
      <c r="H110" s="22">
        <f>AVERAGE(C108:C110)</f>
        <v>15.773333333333333</v>
      </c>
    </row>
    <row r="111" spans="1:8">
      <c r="A111" s="18">
        <v>1989.01</v>
      </c>
      <c r="B111" s="19" t="s">
        <v>19</v>
      </c>
      <c r="C111" s="21">
        <v>17.510000000000002</v>
      </c>
      <c r="D111" s="24">
        <v>1E-4</v>
      </c>
      <c r="E111" s="27">
        <f t="shared" si="1"/>
        <v>1.7510000000000002E-3</v>
      </c>
    </row>
    <row r="112" spans="1:8">
      <c r="A112" s="20">
        <v>1989.02</v>
      </c>
      <c r="B112" s="19" t="s">
        <v>20</v>
      </c>
      <c r="C112" s="21">
        <v>28.2</v>
      </c>
      <c r="D112" s="24">
        <v>1E-4</v>
      </c>
      <c r="E112" s="27">
        <f t="shared" si="1"/>
        <v>2.82E-3</v>
      </c>
    </row>
    <row r="113" spans="1:8" ht="14">
      <c r="A113" s="20">
        <v>1989.03</v>
      </c>
      <c r="B113" s="19" t="s">
        <v>21</v>
      </c>
      <c r="C113" s="21">
        <v>49.8</v>
      </c>
      <c r="D113" s="24">
        <v>1E-4</v>
      </c>
      <c r="E113" s="27">
        <f t="shared" si="1"/>
        <v>4.9800000000000001E-3</v>
      </c>
      <c r="F113" t="s">
        <v>6</v>
      </c>
      <c r="G113">
        <v>1989</v>
      </c>
      <c r="H113" s="22">
        <f>AVERAGE(C111:C113)</f>
        <v>31.836666666666662</v>
      </c>
    </row>
    <row r="114" spans="1:8">
      <c r="A114" s="20">
        <v>1989.04</v>
      </c>
      <c r="B114" s="19" t="s">
        <v>22</v>
      </c>
      <c r="C114" s="21">
        <v>77</v>
      </c>
      <c r="D114" s="24">
        <v>1E-4</v>
      </c>
      <c r="E114" s="27">
        <f t="shared" si="1"/>
        <v>7.7000000000000002E-3</v>
      </c>
    </row>
    <row r="115" spans="1:8">
      <c r="A115" s="20">
        <v>1989.05</v>
      </c>
      <c r="B115" s="19" t="s">
        <v>23</v>
      </c>
      <c r="C115" s="21">
        <v>177</v>
      </c>
      <c r="D115" s="24">
        <v>1E-4</v>
      </c>
      <c r="E115" s="27">
        <f t="shared" si="1"/>
        <v>1.77E-2</v>
      </c>
    </row>
    <row r="116" spans="1:8" ht="14">
      <c r="A116" s="20">
        <v>1989.06</v>
      </c>
      <c r="B116" s="19" t="s">
        <v>24</v>
      </c>
      <c r="C116" s="21">
        <v>262</v>
      </c>
      <c r="D116" s="24">
        <v>1E-4</v>
      </c>
      <c r="E116" s="27">
        <f t="shared" si="1"/>
        <v>2.6200000000000001E-2</v>
      </c>
      <c r="F116" t="s">
        <v>7</v>
      </c>
      <c r="G116">
        <v>1989</v>
      </c>
      <c r="H116" s="22">
        <f>AVERAGE(C114:C116)</f>
        <v>172</v>
      </c>
    </row>
    <row r="117" spans="1:8">
      <c r="A117" s="20">
        <v>1989.07</v>
      </c>
      <c r="B117" s="19" t="s">
        <v>25</v>
      </c>
      <c r="C117" s="21">
        <v>655</v>
      </c>
      <c r="D117" s="24">
        <v>1E-4</v>
      </c>
      <c r="E117" s="27">
        <f t="shared" si="1"/>
        <v>6.5500000000000003E-2</v>
      </c>
    </row>
    <row r="118" spans="1:8">
      <c r="A118" s="20">
        <v>1989.08</v>
      </c>
      <c r="B118" s="19" t="s">
        <v>26</v>
      </c>
      <c r="C118" s="21">
        <v>655</v>
      </c>
      <c r="D118" s="24">
        <v>1E-4</v>
      </c>
      <c r="E118" s="27">
        <f t="shared" si="1"/>
        <v>6.5500000000000003E-2</v>
      </c>
    </row>
    <row r="119" spans="1:8" ht="14">
      <c r="A119" s="20">
        <v>1989.09</v>
      </c>
      <c r="B119" s="19" t="s">
        <v>27</v>
      </c>
      <c r="C119" s="21">
        <v>655</v>
      </c>
      <c r="D119" s="24">
        <v>1E-4</v>
      </c>
      <c r="E119" s="27">
        <f t="shared" si="1"/>
        <v>6.5500000000000003E-2</v>
      </c>
      <c r="F119" t="s">
        <v>8</v>
      </c>
      <c r="G119">
        <v>1989</v>
      </c>
      <c r="H119" s="22">
        <f>AVERAGE(C117:C119)</f>
        <v>655</v>
      </c>
    </row>
    <row r="120" spans="1:8">
      <c r="A120" s="20">
        <v>1989.1</v>
      </c>
      <c r="B120" s="19" t="s">
        <v>28</v>
      </c>
      <c r="C120" s="21">
        <v>655</v>
      </c>
      <c r="D120" s="24">
        <v>1E-4</v>
      </c>
      <c r="E120" s="27">
        <f t="shared" si="1"/>
        <v>6.5500000000000003E-2</v>
      </c>
    </row>
    <row r="121" spans="1:8">
      <c r="A121" s="20">
        <v>1989.11</v>
      </c>
      <c r="B121" s="19" t="s">
        <v>29</v>
      </c>
      <c r="C121" s="21">
        <v>655</v>
      </c>
      <c r="D121" s="24">
        <v>1E-4</v>
      </c>
      <c r="E121" s="27">
        <f t="shared" si="1"/>
        <v>6.5500000000000003E-2</v>
      </c>
    </row>
    <row r="122" spans="1:8" ht="14">
      <c r="A122" s="20">
        <v>1989.12</v>
      </c>
      <c r="B122" s="19" t="s">
        <v>30</v>
      </c>
      <c r="C122" s="21">
        <v>1800</v>
      </c>
      <c r="D122" s="24">
        <v>1E-4</v>
      </c>
      <c r="E122" s="27">
        <f>+C122*D122</f>
        <v>0.18000000000000002</v>
      </c>
      <c r="F122" t="s">
        <v>9</v>
      </c>
      <c r="G122">
        <v>1989</v>
      </c>
      <c r="H122" s="22">
        <f>AVERAGE(C120:C122)</f>
        <v>1036.6666666666667</v>
      </c>
    </row>
    <row r="123" spans="1:8">
      <c r="A123" s="18">
        <v>1990.01</v>
      </c>
      <c r="B123" s="18" t="s">
        <v>19</v>
      </c>
      <c r="C123" s="21">
        <v>0.187</v>
      </c>
      <c r="D123" s="25">
        <v>1</v>
      </c>
    </row>
    <row r="124" spans="1:8">
      <c r="A124" s="20">
        <v>1990.02</v>
      </c>
      <c r="B124" s="18" t="s">
        <v>20</v>
      </c>
      <c r="C124" s="21">
        <v>0.59699999999999998</v>
      </c>
      <c r="D124" s="25">
        <v>1</v>
      </c>
    </row>
    <row r="125" spans="1:8" ht="14">
      <c r="A125" s="20">
        <v>1990.03</v>
      </c>
      <c r="B125" s="18" t="s">
        <v>21</v>
      </c>
      <c r="C125" s="21">
        <v>0.46600000000000003</v>
      </c>
      <c r="D125" s="25">
        <v>1</v>
      </c>
      <c r="F125" t="s">
        <v>6</v>
      </c>
      <c r="G125">
        <v>1990</v>
      </c>
      <c r="H125" s="22">
        <f>AVERAGE(C123:C125)</f>
        <v>0.41666666666666669</v>
      </c>
    </row>
    <row r="126" spans="1:8">
      <c r="A126" s="20">
        <v>1990.04</v>
      </c>
      <c r="B126" s="18" t="s">
        <v>22</v>
      </c>
      <c r="C126" s="21">
        <v>0.501</v>
      </c>
      <c r="D126" s="25">
        <v>1</v>
      </c>
    </row>
    <row r="127" spans="1:8">
      <c r="A127" s="20">
        <v>1990.05</v>
      </c>
      <c r="B127" s="18" t="s">
        <v>23</v>
      </c>
      <c r="C127" s="21">
        <v>0.501</v>
      </c>
      <c r="D127" s="25">
        <v>1</v>
      </c>
    </row>
    <row r="128" spans="1:8" ht="14">
      <c r="A128" s="20">
        <v>1990.06</v>
      </c>
      <c r="B128" s="18" t="s">
        <v>24</v>
      </c>
      <c r="C128" s="21">
        <v>0.52700000000000002</v>
      </c>
      <c r="D128" s="25">
        <v>1</v>
      </c>
      <c r="F128" t="s">
        <v>7</v>
      </c>
      <c r="G128">
        <v>1990</v>
      </c>
      <c r="H128" s="22">
        <f>AVERAGE(C126:C128)</f>
        <v>0.5096666666666666</v>
      </c>
    </row>
    <row r="129" spans="1:8">
      <c r="A129" s="20">
        <v>1990.07</v>
      </c>
      <c r="B129" s="18" t="s">
        <v>25</v>
      </c>
      <c r="C129" s="21">
        <v>0.54500000000000004</v>
      </c>
      <c r="D129" s="25">
        <v>1</v>
      </c>
    </row>
    <row r="130" spans="1:8">
      <c r="A130" s="20">
        <v>1990.08</v>
      </c>
      <c r="B130" s="18" t="s">
        <v>26</v>
      </c>
      <c r="C130" s="21">
        <v>0.62</v>
      </c>
      <c r="D130" s="25">
        <v>1</v>
      </c>
    </row>
    <row r="131" spans="1:8" ht="14">
      <c r="A131" s="20">
        <v>1990.09</v>
      </c>
      <c r="B131" s="18" t="s">
        <v>27</v>
      </c>
      <c r="C131" s="21">
        <v>0.5615</v>
      </c>
      <c r="D131" s="25">
        <v>1</v>
      </c>
      <c r="F131" t="s">
        <v>8</v>
      </c>
      <c r="G131">
        <v>1990</v>
      </c>
      <c r="H131" s="22">
        <f>AVERAGE(C129:C131)</f>
        <v>0.57550000000000001</v>
      </c>
    </row>
    <row r="132" spans="1:8">
      <c r="A132" s="20">
        <v>1990.1</v>
      </c>
      <c r="B132" s="18" t="s">
        <v>28</v>
      </c>
      <c r="C132" s="21">
        <v>0.55700000000000005</v>
      </c>
      <c r="D132" s="25">
        <v>1</v>
      </c>
    </row>
    <row r="133" spans="1:8">
      <c r="A133" s="20">
        <v>1990.11</v>
      </c>
      <c r="B133" s="18" t="s">
        <v>29</v>
      </c>
      <c r="C133" s="21">
        <v>0.51300000000000001</v>
      </c>
      <c r="D133" s="25">
        <v>1</v>
      </c>
    </row>
    <row r="134" spans="1:8" ht="14">
      <c r="A134" s="20">
        <v>1990.12</v>
      </c>
      <c r="B134" s="18" t="s">
        <v>30</v>
      </c>
      <c r="C134" s="21">
        <v>0.55900000000000005</v>
      </c>
      <c r="D134" s="25">
        <v>1</v>
      </c>
      <c r="F134" t="s">
        <v>9</v>
      </c>
      <c r="G134">
        <v>1990</v>
      </c>
      <c r="H134" s="22">
        <f>AVERAGE(C132:C134)</f>
        <v>0.54300000000000004</v>
      </c>
    </row>
    <row r="135" spans="1:8">
      <c r="A135" s="18">
        <v>1991.01</v>
      </c>
      <c r="B135" s="18" t="s">
        <v>19</v>
      </c>
      <c r="C135" s="21">
        <v>0.94299999999999995</v>
      </c>
      <c r="D135" s="25">
        <v>1</v>
      </c>
    </row>
    <row r="136" spans="1:8">
      <c r="A136" s="20">
        <v>1991.02</v>
      </c>
      <c r="B136" s="18" t="s">
        <v>20</v>
      </c>
      <c r="C136" s="21">
        <v>0.999</v>
      </c>
      <c r="D136" s="25">
        <v>1</v>
      </c>
    </row>
    <row r="137" spans="1:8" ht="14">
      <c r="A137" s="20">
        <v>1991.03</v>
      </c>
      <c r="B137" s="18" t="s">
        <v>21</v>
      </c>
      <c r="C137" s="21">
        <v>0.96350000000000002</v>
      </c>
      <c r="D137" s="25">
        <v>1</v>
      </c>
      <c r="F137" t="s">
        <v>6</v>
      </c>
      <c r="G137">
        <v>1991</v>
      </c>
      <c r="H137" s="22">
        <f>AVERAGE(C135:C137)</f>
        <v>0.96850000000000003</v>
      </c>
    </row>
    <row r="138" spans="1:8">
      <c r="A138" s="20">
        <v>1991.04</v>
      </c>
      <c r="B138" s="18" t="s">
        <v>22</v>
      </c>
      <c r="C138" s="21">
        <v>0.98099999999999998</v>
      </c>
      <c r="D138" s="25">
        <v>1</v>
      </c>
    </row>
    <row r="139" spans="1:8">
      <c r="A139" s="20">
        <v>1991.05</v>
      </c>
      <c r="B139" s="18" t="s">
        <v>23</v>
      </c>
      <c r="C139" s="21">
        <v>0.99099999999999999</v>
      </c>
      <c r="D139" s="25">
        <v>1</v>
      </c>
    </row>
    <row r="140" spans="1:8" ht="14">
      <c r="A140" s="20">
        <v>1991.06</v>
      </c>
      <c r="B140" s="18" t="s">
        <v>24</v>
      </c>
      <c r="C140" s="21">
        <v>0.99750000000000005</v>
      </c>
      <c r="D140" s="25">
        <v>1</v>
      </c>
      <c r="F140" t="s">
        <v>7</v>
      </c>
      <c r="G140">
        <v>1991</v>
      </c>
      <c r="H140" s="22">
        <f>AVERAGE(C138:C140)</f>
        <v>0.98983333333333334</v>
      </c>
    </row>
    <row r="141" spans="1:8">
      <c r="A141" s="20">
        <v>1991.07</v>
      </c>
      <c r="B141" s="18" t="s">
        <v>25</v>
      </c>
      <c r="C141" s="21">
        <v>0.996</v>
      </c>
      <c r="D141" s="25">
        <v>1</v>
      </c>
    </row>
    <row r="142" spans="1:8">
      <c r="A142" s="20">
        <v>1991.08</v>
      </c>
      <c r="B142" s="18" t="s">
        <v>26</v>
      </c>
      <c r="C142" s="21">
        <v>0.99650000000000005</v>
      </c>
      <c r="D142" s="25">
        <v>1</v>
      </c>
    </row>
    <row r="143" spans="1:8" ht="14">
      <c r="A143" s="20">
        <v>1991.09</v>
      </c>
      <c r="B143" s="18" t="s">
        <v>27</v>
      </c>
      <c r="C143" s="21">
        <v>0.99099999999999999</v>
      </c>
      <c r="D143" s="25">
        <v>1</v>
      </c>
      <c r="F143" t="s">
        <v>8</v>
      </c>
      <c r="G143">
        <v>1991</v>
      </c>
      <c r="H143" s="22">
        <f>AVERAGE(C141:C143)</f>
        <v>0.99450000000000005</v>
      </c>
    </row>
    <row r="144" spans="1:8">
      <c r="A144" s="20">
        <v>1991.1</v>
      </c>
      <c r="B144" s="18" t="s">
        <v>28</v>
      </c>
      <c r="C144" s="21">
        <v>0.99099999999999999</v>
      </c>
      <c r="D144" s="25">
        <v>1</v>
      </c>
    </row>
    <row r="145" spans="1:8">
      <c r="A145" s="20">
        <v>1991.11</v>
      </c>
      <c r="B145" s="18" t="s">
        <v>29</v>
      </c>
      <c r="C145" s="21">
        <v>0.99099999999999999</v>
      </c>
      <c r="D145" s="25">
        <v>1</v>
      </c>
    </row>
    <row r="146" spans="1:8" ht="14">
      <c r="A146" s="20">
        <v>1991.12</v>
      </c>
      <c r="B146" s="18" t="s">
        <v>30</v>
      </c>
      <c r="C146" s="21">
        <v>0.999</v>
      </c>
      <c r="D146" s="25">
        <v>1</v>
      </c>
      <c r="F146" t="s">
        <v>9</v>
      </c>
      <c r="G146">
        <v>1991</v>
      </c>
      <c r="H146" s="22">
        <f>AVERAGE(C144:C146)</f>
        <v>0.99366666666666659</v>
      </c>
    </row>
    <row r="147" spans="1:8">
      <c r="A147" s="18">
        <v>1992.01</v>
      </c>
      <c r="B147" s="18" t="s">
        <v>19</v>
      </c>
      <c r="C147" s="21">
        <v>0.999</v>
      </c>
      <c r="D147" s="25">
        <v>1</v>
      </c>
    </row>
    <row r="148" spans="1:8">
      <c r="A148" s="20">
        <v>1992.02</v>
      </c>
      <c r="B148" s="18" t="s">
        <v>20</v>
      </c>
      <c r="C148" s="21">
        <v>0.999</v>
      </c>
      <c r="D148" s="25">
        <v>1</v>
      </c>
    </row>
    <row r="149" spans="1:8" ht="14">
      <c r="A149" s="20">
        <v>1992.03</v>
      </c>
      <c r="B149" s="18" t="s">
        <v>21</v>
      </c>
      <c r="C149" s="21">
        <v>0.999</v>
      </c>
      <c r="D149" s="25">
        <v>1</v>
      </c>
      <c r="F149" t="s">
        <v>6</v>
      </c>
      <c r="G149">
        <v>1992</v>
      </c>
      <c r="H149" s="22">
        <f>AVERAGE(C147:C149)</f>
        <v>0.999</v>
      </c>
    </row>
    <row r="150" spans="1:8">
      <c r="A150" s="20">
        <v>1992.04</v>
      </c>
      <c r="B150" s="18" t="s">
        <v>22</v>
      </c>
      <c r="C150" s="21">
        <v>0.999</v>
      </c>
      <c r="D150" s="25">
        <v>1</v>
      </c>
    </row>
    <row r="151" spans="1:8">
      <c r="A151" s="20">
        <v>1992.05</v>
      </c>
      <c r="B151" s="18" t="s">
        <v>23</v>
      </c>
      <c r="C151" s="21">
        <v>0.999</v>
      </c>
      <c r="D151" s="25">
        <v>1</v>
      </c>
    </row>
    <row r="152" spans="1:8" ht="14">
      <c r="A152" s="20">
        <v>1992.06</v>
      </c>
      <c r="B152" s="18" t="s">
        <v>24</v>
      </c>
      <c r="C152" s="21">
        <v>0.999</v>
      </c>
      <c r="D152" s="25">
        <v>1</v>
      </c>
      <c r="F152" t="s">
        <v>7</v>
      </c>
      <c r="G152">
        <v>1992</v>
      </c>
      <c r="H152" s="22">
        <f>AVERAGE(C150:C152)</f>
        <v>0.999</v>
      </c>
    </row>
    <row r="153" spans="1:8">
      <c r="A153" s="20">
        <v>1992.07</v>
      </c>
      <c r="B153" s="18" t="s">
        <v>25</v>
      </c>
      <c r="C153" s="21">
        <v>0.999</v>
      </c>
      <c r="D153" s="25">
        <v>1</v>
      </c>
    </row>
    <row r="154" spans="1:8">
      <c r="A154" s="20">
        <v>1992.08</v>
      </c>
      <c r="B154" s="18" t="s">
        <v>26</v>
      </c>
      <c r="C154" s="21">
        <v>0.999</v>
      </c>
      <c r="D154" s="25">
        <v>1</v>
      </c>
    </row>
    <row r="155" spans="1:8" ht="14">
      <c r="A155" s="20">
        <v>1992.09</v>
      </c>
      <c r="B155" s="18" t="s">
        <v>27</v>
      </c>
      <c r="C155" s="21">
        <v>0.999</v>
      </c>
      <c r="D155" s="25">
        <v>1</v>
      </c>
      <c r="F155" t="s">
        <v>8</v>
      </c>
      <c r="G155">
        <v>1992</v>
      </c>
      <c r="H155" s="22">
        <f>AVERAGE(C153:C155)</f>
        <v>0.999</v>
      </c>
    </row>
    <row r="156" spans="1:8">
      <c r="A156" s="20">
        <v>1992.1</v>
      </c>
      <c r="B156" s="18" t="s">
        <v>28</v>
      </c>
      <c r="C156" s="21">
        <v>0.999</v>
      </c>
      <c r="D156" s="25">
        <v>1</v>
      </c>
    </row>
    <row r="157" spans="1:8">
      <c r="A157" s="20">
        <v>1992.11</v>
      </c>
      <c r="B157" s="18" t="s">
        <v>29</v>
      </c>
      <c r="C157" s="21">
        <v>0.999</v>
      </c>
      <c r="D157" s="25">
        <v>1</v>
      </c>
    </row>
    <row r="158" spans="1:8" ht="14">
      <c r="A158" s="20">
        <v>1992.12</v>
      </c>
      <c r="B158" s="18" t="s">
        <v>30</v>
      </c>
      <c r="C158" s="21">
        <v>0.999</v>
      </c>
      <c r="D158" s="25">
        <v>1</v>
      </c>
      <c r="F158" t="s">
        <v>9</v>
      </c>
      <c r="G158">
        <v>1992</v>
      </c>
      <c r="H158" s="22">
        <f>AVERAGE(C156:C158)</f>
        <v>0.999</v>
      </c>
    </row>
    <row r="159" spans="1:8">
      <c r="A159" s="18">
        <v>1993.01</v>
      </c>
      <c r="B159" s="18" t="s">
        <v>19</v>
      </c>
      <c r="C159" s="21">
        <v>0.999</v>
      </c>
      <c r="D159" s="25">
        <v>1</v>
      </c>
    </row>
    <row r="160" spans="1:8">
      <c r="A160" s="20">
        <v>1993.02</v>
      </c>
      <c r="B160" s="18" t="s">
        <v>20</v>
      </c>
      <c r="C160" s="21">
        <v>0.999</v>
      </c>
      <c r="D160" s="25">
        <v>1</v>
      </c>
    </row>
    <row r="161" spans="1:8" ht="14">
      <c r="A161" s="20">
        <v>1993.03</v>
      </c>
      <c r="B161" s="18" t="s">
        <v>21</v>
      </c>
      <c r="C161" s="21">
        <v>0.999</v>
      </c>
      <c r="D161" s="25">
        <v>1</v>
      </c>
      <c r="F161" t="s">
        <v>6</v>
      </c>
      <c r="G161">
        <v>1993</v>
      </c>
      <c r="H161" s="22">
        <f>AVERAGE(C159:C161)</f>
        <v>0.999</v>
      </c>
    </row>
    <row r="162" spans="1:8">
      <c r="A162" s="20">
        <v>1993.04</v>
      </c>
      <c r="B162" s="18" t="s">
        <v>22</v>
      </c>
      <c r="C162" s="21">
        <v>0.999</v>
      </c>
      <c r="D162" s="25">
        <v>1</v>
      </c>
    </row>
    <row r="163" spans="1:8">
      <c r="A163" s="20">
        <v>1993.05</v>
      </c>
      <c r="B163" s="18" t="s">
        <v>23</v>
      </c>
      <c r="C163" s="21">
        <v>0.999</v>
      </c>
      <c r="D163" s="25">
        <v>1</v>
      </c>
    </row>
    <row r="164" spans="1:8" ht="14">
      <c r="A164" s="20">
        <v>1993.06</v>
      </c>
      <c r="B164" s="18" t="s">
        <v>24</v>
      </c>
      <c r="C164" s="21">
        <v>0.999</v>
      </c>
      <c r="D164" s="25">
        <v>1</v>
      </c>
      <c r="F164" t="s">
        <v>7</v>
      </c>
      <c r="G164">
        <v>1993</v>
      </c>
      <c r="H164" s="22">
        <f>AVERAGE(C162:C164)</f>
        <v>0.999</v>
      </c>
    </row>
    <row r="165" spans="1:8">
      <c r="A165" s="20">
        <v>1993.07</v>
      </c>
      <c r="B165" s="18" t="s">
        <v>25</v>
      </c>
      <c r="C165" s="21">
        <v>0.999</v>
      </c>
      <c r="D165" s="25">
        <v>1</v>
      </c>
    </row>
    <row r="166" spans="1:8">
      <c r="A166" s="20">
        <v>1993.08</v>
      </c>
      <c r="B166" s="18" t="s">
        <v>26</v>
      </c>
      <c r="C166" s="21">
        <v>0.999</v>
      </c>
      <c r="D166" s="25">
        <v>1</v>
      </c>
    </row>
    <row r="167" spans="1:8" ht="14">
      <c r="A167" s="20">
        <v>1993.09</v>
      </c>
      <c r="B167" s="18" t="s">
        <v>27</v>
      </c>
      <c r="C167" s="21">
        <v>0.999</v>
      </c>
      <c r="D167" s="25">
        <v>1</v>
      </c>
      <c r="F167" t="s">
        <v>8</v>
      </c>
      <c r="G167">
        <v>1993</v>
      </c>
      <c r="H167" s="22">
        <f>AVERAGE(C165:C167)</f>
        <v>0.999</v>
      </c>
    </row>
    <row r="168" spans="1:8">
      <c r="A168" s="20">
        <v>1993.1</v>
      </c>
      <c r="B168" s="18" t="s">
        <v>28</v>
      </c>
      <c r="C168" s="21">
        <v>0.999</v>
      </c>
      <c r="D168" s="25">
        <v>1</v>
      </c>
    </row>
    <row r="169" spans="1:8">
      <c r="A169" s="20">
        <v>1993.11</v>
      </c>
      <c r="B169" s="18" t="s">
        <v>29</v>
      </c>
      <c r="C169" s="21">
        <v>0.999</v>
      </c>
      <c r="D169" s="25">
        <v>1</v>
      </c>
    </row>
    <row r="170" spans="1:8" ht="14">
      <c r="A170" s="20">
        <v>1993.12</v>
      </c>
      <c r="B170" s="18" t="s">
        <v>30</v>
      </c>
      <c r="C170" s="21">
        <v>0.999</v>
      </c>
      <c r="D170" s="25">
        <v>1</v>
      </c>
      <c r="F170" t="s">
        <v>9</v>
      </c>
      <c r="G170">
        <v>1993</v>
      </c>
      <c r="H170" s="22">
        <f>AVERAGE(C168:C170)</f>
        <v>0.999</v>
      </c>
    </row>
    <row r="171" spans="1:8">
      <c r="A171" s="18">
        <v>1994.01</v>
      </c>
      <c r="B171" s="18" t="s">
        <v>19</v>
      </c>
      <c r="C171" s="21">
        <v>0.999</v>
      </c>
      <c r="D171" s="25">
        <v>1</v>
      </c>
    </row>
    <row r="172" spans="1:8">
      <c r="A172" s="20">
        <v>1994.02</v>
      </c>
      <c r="B172" s="18" t="s">
        <v>20</v>
      </c>
      <c r="C172" s="21">
        <v>0.999</v>
      </c>
      <c r="D172" s="25">
        <v>1</v>
      </c>
    </row>
    <row r="173" spans="1:8" ht="14">
      <c r="A173" s="20">
        <v>1994.03</v>
      </c>
      <c r="B173" s="18" t="s">
        <v>21</v>
      </c>
      <c r="C173" s="21">
        <v>0.999</v>
      </c>
      <c r="D173" s="25">
        <v>1</v>
      </c>
      <c r="F173" t="s">
        <v>6</v>
      </c>
      <c r="G173">
        <v>1994</v>
      </c>
      <c r="H173" s="22">
        <f>AVERAGE(C171:C173)</f>
        <v>0.999</v>
      </c>
    </row>
    <row r="174" spans="1:8">
      <c r="A174" s="20">
        <v>1994.04</v>
      </c>
      <c r="B174" s="18" t="s">
        <v>22</v>
      </c>
      <c r="C174" s="21">
        <v>0.999</v>
      </c>
      <c r="D174" s="25">
        <v>1</v>
      </c>
    </row>
    <row r="175" spans="1:8">
      <c r="A175" s="20">
        <v>1994.05</v>
      </c>
      <c r="B175" s="18" t="s">
        <v>23</v>
      </c>
      <c r="C175" s="21">
        <v>0.999</v>
      </c>
      <c r="D175" s="25">
        <v>1</v>
      </c>
    </row>
    <row r="176" spans="1:8" ht="14">
      <c r="A176" s="20">
        <v>1994.06</v>
      </c>
      <c r="B176" s="18" t="s">
        <v>24</v>
      </c>
      <c r="C176" s="21">
        <v>0.999</v>
      </c>
      <c r="D176" s="25">
        <v>1</v>
      </c>
      <c r="F176" t="s">
        <v>7</v>
      </c>
      <c r="G176">
        <v>1994</v>
      </c>
      <c r="H176" s="22">
        <f>AVERAGE(C174:C176)</f>
        <v>0.999</v>
      </c>
    </row>
    <row r="177" spans="1:8">
      <c r="A177" s="20">
        <v>1994.07</v>
      </c>
      <c r="B177" s="18" t="s">
        <v>25</v>
      </c>
      <c r="C177" s="21">
        <v>0.999</v>
      </c>
      <c r="D177" s="25">
        <v>1</v>
      </c>
    </row>
    <row r="178" spans="1:8">
      <c r="A178" s="20">
        <v>1994.08</v>
      </c>
      <c r="B178" s="18" t="s">
        <v>26</v>
      </c>
      <c r="C178" s="21">
        <v>0.999</v>
      </c>
      <c r="D178" s="25">
        <v>1</v>
      </c>
    </row>
    <row r="179" spans="1:8" ht="14">
      <c r="A179" s="20">
        <v>1994.09</v>
      </c>
      <c r="B179" s="18" t="s">
        <v>27</v>
      </c>
      <c r="C179" s="21">
        <v>0.999</v>
      </c>
      <c r="D179" s="25">
        <v>1</v>
      </c>
      <c r="F179" t="s">
        <v>8</v>
      </c>
      <c r="G179">
        <v>1994</v>
      </c>
      <c r="H179" s="22">
        <f>AVERAGE(C177:C179)</f>
        <v>0.999</v>
      </c>
    </row>
    <row r="180" spans="1:8">
      <c r="A180" s="20">
        <v>1994.1</v>
      </c>
      <c r="B180" s="18" t="s">
        <v>28</v>
      </c>
      <c r="C180" s="21">
        <v>0.999</v>
      </c>
      <c r="D180" s="25">
        <v>1</v>
      </c>
    </row>
    <row r="181" spans="1:8">
      <c r="A181" s="20">
        <v>1994.11</v>
      </c>
      <c r="B181" s="18" t="s">
        <v>29</v>
      </c>
      <c r="C181" s="21">
        <v>0.999</v>
      </c>
      <c r="D181" s="25">
        <v>1</v>
      </c>
    </row>
    <row r="182" spans="1:8" ht="14">
      <c r="A182" s="20">
        <v>1994.12</v>
      </c>
      <c r="B182" s="18" t="s">
        <v>30</v>
      </c>
      <c r="C182" s="21">
        <v>0.999</v>
      </c>
      <c r="D182" s="25">
        <v>1</v>
      </c>
      <c r="F182" t="s">
        <v>9</v>
      </c>
      <c r="G182">
        <v>1994</v>
      </c>
      <c r="H182" s="22">
        <f>AVERAGE(C180:C182)</f>
        <v>0.999</v>
      </c>
    </row>
    <row r="183" spans="1:8">
      <c r="A183" s="18">
        <v>1995.01</v>
      </c>
      <c r="B183" s="18" t="s">
        <v>19</v>
      </c>
      <c r="C183" s="21">
        <v>0.999</v>
      </c>
      <c r="D183" s="25">
        <v>1</v>
      </c>
    </row>
    <row r="184" spans="1:8">
      <c r="A184" s="20">
        <v>1995.02</v>
      </c>
      <c r="B184" s="18" t="s">
        <v>20</v>
      </c>
      <c r="C184" s="21">
        <v>0.999</v>
      </c>
      <c r="D184" s="25">
        <v>1</v>
      </c>
    </row>
    <row r="185" spans="1:8" ht="14">
      <c r="A185" s="20">
        <v>1995.03</v>
      </c>
      <c r="B185" s="18" t="s">
        <v>21</v>
      </c>
      <c r="C185" s="21">
        <v>0.999</v>
      </c>
      <c r="D185" s="25">
        <v>1</v>
      </c>
      <c r="F185" t="s">
        <v>6</v>
      </c>
      <c r="G185">
        <v>1995</v>
      </c>
      <c r="H185" s="22">
        <f>AVERAGE(C183:C185)</f>
        <v>0.999</v>
      </c>
    </row>
    <row r="186" spans="1:8">
      <c r="A186" s="20">
        <v>1995.04</v>
      </c>
      <c r="B186" s="18" t="s">
        <v>22</v>
      </c>
      <c r="C186" s="21">
        <v>0.999</v>
      </c>
      <c r="D186" s="25">
        <v>1</v>
      </c>
    </row>
    <row r="187" spans="1:8">
      <c r="A187" s="20">
        <v>1995.05</v>
      </c>
      <c r="B187" s="18" t="s">
        <v>23</v>
      </c>
      <c r="C187" s="21">
        <v>0.999</v>
      </c>
      <c r="D187" s="25">
        <v>1</v>
      </c>
    </row>
    <row r="188" spans="1:8" ht="14">
      <c r="A188" s="20">
        <v>1995.06</v>
      </c>
      <c r="B188" s="18" t="s">
        <v>24</v>
      </c>
      <c r="C188" s="21">
        <v>0.999</v>
      </c>
      <c r="D188" s="25">
        <v>1</v>
      </c>
      <c r="F188" t="s">
        <v>7</v>
      </c>
      <c r="G188">
        <v>1995</v>
      </c>
      <c r="H188" s="22">
        <f>AVERAGE(C186:C188)</f>
        <v>0.999</v>
      </c>
    </row>
    <row r="189" spans="1:8">
      <c r="A189" s="20">
        <v>1995.07</v>
      </c>
      <c r="B189" s="18" t="s">
        <v>25</v>
      </c>
      <c r="C189" s="21">
        <v>0.999</v>
      </c>
      <c r="D189" s="25">
        <v>1</v>
      </c>
    </row>
    <row r="190" spans="1:8">
      <c r="A190" s="20">
        <v>1995.08</v>
      </c>
      <c r="B190" s="18" t="s">
        <v>26</v>
      </c>
      <c r="C190" s="21">
        <v>0.999</v>
      </c>
      <c r="D190" s="25">
        <v>1</v>
      </c>
    </row>
    <row r="191" spans="1:8" ht="14">
      <c r="A191" s="20">
        <v>1995.09</v>
      </c>
      <c r="B191" s="18" t="s">
        <v>27</v>
      </c>
      <c r="C191" s="21">
        <v>0.999</v>
      </c>
      <c r="D191" s="25">
        <v>1</v>
      </c>
      <c r="F191" t="s">
        <v>8</v>
      </c>
      <c r="G191">
        <v>1995</v>
      </c>
      <c r="H191" s="22">
        <f>AVERAGE(C189:C191)</f>
        <v>0.999</v>
      </c>
    </row>
    <row r="192" spans="1:8">
      <c r="A192" s="20">
        <v>1995.1</v>
      </c>
      <c r="B192" s="18" t="s">
        <v>28</v>
      </c>
      <c r="C192" s="21">
        <v>0.999</v>
      </c>
      <c r="D192" s="25">
        <v>1</v>
      </c>
    </row>
    <row r="193" spans="1:8">
      <c r="A193" s="20">
        <v>1995.11</v>
      </c>
      <c r="B193" s="18" t="s">
        <v>29</v>
      </c>
      <c r="C193" s="21">
        <v>0.999</v>
      </c>
      <c r="D193" s="25">
        <v>1</v>
      </c>
    </row>
    <row r="194" spans="1:8" ht="14">
      <c r="A194" s="20">
        <v>1995.12</v>
      </c>
      <c r="B194" s="18" t="s">
        <v>30</v>
      </c>
      <c r="C194" s="21">
        <v>0.999</v>
      </c>
      <c r="D194" s="25">
        <v>1</v>
      </c>
      <c r="F194" t="s">
        <v>9</v>
      </c>
      <c r="G194">
        <v>1995</v>
      </c>
      <c r="H194" s="22">
        <f>AVERAGE(C192:C194)</f>
        <v>0.999</v>
      </c>
    </row>
    <row r="195" spans="1:8">
      <c r="A195" s="18">
        <v>1996.01</v>
      </c>
      <c r="B195" s="18" t="s">
        <v>19</v>
      </c>
      <c r="C195" s="21">
        <v>0.999</v>
      </c>
      <c r="D195" s="25">
        <v>1</v>
      </c>
    </row>
    <row r="196" spans="1:8">
      <c r="A196" s="20">
        <v>1996.02</v>
      </c>
      <c r="B196" s="18" t="s">
        <v>20</v>
      </c>
      <c r="C196" s="21">
        <v>0.999</v>
      </c>
      <c r="D196" s="25">
        <v>1</v>
      </c>
    </row>
    <row r="197" spans="1:8" ht="14">
      <c r="A197" s="20">
        <v>1996.03</v>
      </c>
      <c r="B197" s="18" t="s">
        <v>21</v>
      </c>
      <c r="C197" s="21">
        <v>0.999</v>
      </c>
      <c r="D197" s="25">
        <v>1</v>
      </c>
      <c r="F197" t="s">
        <v>6</v>
      </c>
      <c r="G197">
        <v>1996</v>
      </c>
      <c r="H197" s="22">
        <f>AVERAGE(C195:C197)</f>
        <v>0.999</v>
      </c>
    </row>
    <row r="198" spans="1:8">
      <c r="A198" s="20">
        <v>1996.04</v>
      </c>
      <c r="B198" s="18" t="s">
        <v>22</v>
      </c>
      <c r="C198" s="21">
        <v>0.999</v>
      </c>
      <c r="D198" s="25">
        <v>1</v>
      </c>
    </row>
    <row r="199" spans="1:8">
      <c r="A199" s="20">
        <v>1996.05</v>
      </c>
      <c r="B199" s="18" t="s">
        <v>23</v>
      </c>
      <c r="C199" s="21">
        <v>0.999</v>
      </c>
      <c r="D199" s="25">
        <v>1</v>
      </c>
    </row>
    <row r="200" spans="1:8" ht="14">
      <c r="A200" s="20">
        <v>1996.06</v>
      </c>
      <c r="B200" s="18" t="s">
        <v>24</v>
      </c>
      <c r="C200" s="21">
        <v>0.999</v>
      </c>
      <c r="D200" s="25">
        <v>1</v>
      </c>
      <c r="F200" t="s">
        <v>7</v>
      </c>
      <c r="G200">
        <v>1996</v>
      </c>
      <c r="H200" s="22">
        <f>AVERAGE(C198:C200)</f>
        <v>0.999</v>
      </c>
    </row>
    <row r="201" spans="1:8">
      <c r="A201" s="20">
        <v>1996.07</v>
      </c>
      <c r="B201" s="18" t="s">
        <v>25</v>
      </c>
      <c r="C201" s="21">
        <v>0.999</v>
      </c>
      <c r="D201" s="25">
        <v>1</v>
      </c>
    </row>
    <row r="202" spans="1:8">
      <c r="A202" s="20">
        <v>1996.08</v>
      </c>
      <c r="B202" s="18" t="s">
        <v>26</v>
      </c>
      <c r="C202" s="21">
        <v>0.999</v>
      </c>
      <c r="D202" s="25">
        <v>1</v>
      </c>
    </row>
    <row r="203" spans="1:8" ht="14">
      <c r="A203" s="20">
        <v>1996.09</v>
      </c>
      <c r="B203" s="18" t="s">
        <v>27</v>
      </c>
      <c r="C203" s="21">
        <v>0.999</v>
      </c>
      <c r="D203" s="25">
        <v>1</v>
      </c>
      <c r="F203" t="s">
        <v>8</v>
      </c>
      <c r="G203">
        <v>1996</v>
      </c>
      <c r="H203" s="22">
        <f>AVERAGE(C201:C203)</f>
        <v>0.999</v>
      </c>
    </row>
    <row r="204" spans="1:8">
      <c r="A204" s="20">
        <v>1996.1</v>
      </c>
      <c r="B204" s="18" t="s">
        <v>28</v>
      </c>
      <c r="C204" s="21">
        <v>0.999</v>
      </c>
      <c r="D204" s="25">
        <v>1</v>
      </c>
    </row>
    <row r="205" spans="1:8">
      <c r="A205" s="20">
        <v>1996.11</v>
      </c>
      <c r="B205" s="18" t="s">
        <v>29</v>
      </c>
      <c r="C205" s="21">
        <v>0.999</v>
      </c>
      <c r="D205" s="25">
        <v>1</v>
      </c>
    </row>
    <row r="206" spans="1:8" ht="14">
      <c r="A206" s="20">
        <v>1996.12</v>
      </c>
      <c r="B206" s="18" t="s">
        <v>30</v>
      </c>
      <c r="C206" s="21">
        <v>0.999</v>
      </c>
      <c r="D206" s="25">
        <v>1</v>
      </c>
      <c r="F206" t="s">
        <v>9</v>
      </c>
      <c r="G206">
        <v>1996</v>
      </c>
      <c r="H206" s="22">
        <f>AVERAGE(C204:C206)</f>
        <v>0.999</v>
      </c>
    </row>
    <row r="207" spans="1:8">
      <c r="A207" s="18">
        <v>1997.01</v>
      </c>
      <c r="B207" s="18" t="s">
        <v>19</v>
      </c>
      <c r="C207" s="21">
        <v>0.999</v>
      </c>
      <c r="D207" s="25">
        <v>1</v>
      </c>
    </row>
    <row r="208" spans="1:8">
      <c r="A208" s="20">
        <v>1997.02</v>
      </c>
      <c r="B208" s="18" t="s">
        <v>20</v>
      </c>
      <c r="C208" s="21">
        <v>0.999</v>
      </c>
      <c r="D208" s="25">
        <v>1</v>
      </c>
    </row>
    <row r="209" spans="1:8" ht="14">
      <c r="A209" s="20">
        <v>1997.03</v>
      </c>
      <c r="B209" s="18" t="s">
        <v>21</v>
      </c>
      <c r="C209" s="21">
        <v>0.999</v>
      </c>
      <c r="D209" s="25">
        <v>1</v>
      </c>
      <c r="F209" t="s">
        <v>6</v>
      </c>
      <c r="G209">
        <v>1997</v>
      </c>
      <c r="H209" s="22">
        <f>AVERAGE(C207:C209)</f>
        <v>0.999</v>
      </c>
    </row>
    <row r="210" spans="1:8">
      <c r="A210" s="20">
        <v>1997.04</v>
      </c>
      <c r="B210" s="18" t="s">
        <v>22</v>
      </c>
      <c r="C210" s="21">
        <v>0.999</v>
      </c>
      <c r="D210" s="25">
        <v>1</v>
      </c>
    </row>
    <row r="211" spans="1:8">
      <c r="A211" s="20">
        <v>1997.05</v>
      </c>
      <c r="B211" s="18" t="s">
        <v>23</v>
      </c>
      <c r="C211" s="21">
        <v>0.999</v>
      </c>
      <c r="D211" s="25">
        <v>1</v>
      </c>
    </row>
    <row r="212" spans="1:8" ht="14">
      <c r="A212" s="20">
        <v>1997.06</v>
      </c>
      <c r="B212" s="18" t="s">
        <v>24</v>
      </c>
      <c r="C212" s="21">
        <v>0.999</v>
      </c>
      <c r="D212" s="25">
        <v>1</v>
      </c>
      <c r="F212" t="s">
        <v>7</v>
      </c>
      <c r="G212">
        <v>1997</v>
      </c>
      <c r="H212" s="22">
        <f>AVERAGE(C210:C212)</f>
        <v>0.999</v>
      </c>
    </row>
    <row r="213" spans="1:8">
      <c r="A213" s="20">
        <v>1997.07</v>
      </c>
      <c r="B213" s="18" t="s">
        <v>25</v>
      </c>
      <c r="C213" s="21">
        <v>0.999</v>
      </c>
      <c r="D213" s="25">
        <v>1</v>
      </c>
    </row>
    <row r="214" spans="1:8">
      <c r="A214" s="20">
        <v>1997.08</v>
      </c>
      <c r="B214" s="18" t="s">
        <v>26</v>
      </c>
      <c r="C214" s="21">
        <v>0.999</v>
      </c>
      <c r="D214" s="25">
        <v>1</v>
      </c>
    </row>
    <row r="215" spans="1:8" ht="14">
      <c r="A215" s="20">
        <v>1997.09</v>
      </c>
      <c r="B215" s="18" t="s">
        <v>27</v>
      </c>
      <c r="C215" s="21">
        <v>0.999</v>
      </c>
      <c r="D215" s="25">
        <v>1</v>
      </c>
      <c r="F215" t="s">
        <v>8</v>
      </c>
      <c r="G215">
        <v>1997</v>
      </c>
      <c r="H215" s="22">
        <f>AVERAGE(C213:C215)</f>
        <v>0.999</v>
      </c>
    </row>
    <row r="216" spans="1:8">
      <c r="A216" s="20">
        <v>1997.1</v>
      </c>
      <c r="B216" s="18" t="s">
        <v>28</v>
      </c>
      <c r="C216" s="21">
        <v>0.999</v>
      </c>
      <c r="D216" s="25">
        <v>1</v>
      </c>
    </row>
    <row r="217" spans="1:8">
      <c r="A217" s="20">
        <v>1997.11</v>
      </c>
      <c r="B217" s="18" t="s">
        <v>29</v>
      </c>
      <c r="C217" s="21">
        <v>0.999</v>
      </c>
      <c r="D217" s="25">
        <v>1</v>
      </c>
    </row>
    <row r="218" spans="1:8" ht="14">
      <c r="A218" s="20">
        <v>1997.12</v>
      </c>
      <c r="B218" s="18" t="s">
        <v>30</v>
      </c>
      <c r="C218" s="21">
        <v>0.999</v>
      </c>
      <c r="D218" s="25">
        <v>1</v>
      </c>
      <c r="F218" t="s">
        <v>9</v>
      </c>
      <c r="G218">
        <v>1997</v>
      </c>
      <c r="H218" s="22">
        <f>AVERAGE(C216:C218)</f>
        <v>0.999</v>
      </c>
    </row>
    <row r="219" spans="1:8">
      <c r="A219" s="18">
        <v>1998.01</v>
      </c>
      <c r="B219" s="18" t="s">
        <v>19</v>
      </c>
      <c r="C219" s="21">
        <v>0.999</v>
      </c>
      <c r="D219" s="25">
        <v>1</v>
      </c>
    </row>
    <row r="220" spans="1:8">
      <c r="A220" s="20">
        <v>1998.02</v>
      </c>
      <c r="B220" s="18" t="s">
        <v>20</v>
      </c>
      <c r="C220" s="21">
        <v>0.999</v>
      </c>
      <c r="D220" s="25">
        <v>1</v>
      </c>
    </row>
    <row r="221" spans="1:8" ht="14">
      <c r="A221" s="20">
        <v>1998.03</v>
      </c>
      <c r="B221" s="18" t="s">
        <v>21</v>
      </c>
      <c r="C221" s="21">
        <v>0.999</v>
      </c>
      <c r="D221" s="25">
        <v>1</v>
      </c>
      <c r="F221" t="s">
        <v>6</v>
      </c>
      <c r="G221">
        <v>1998</v>
      </c>
      <c r="H221" s="22">
        <f>AVERAGE(C219:C221)</f>
        <v>0.999</v>
      </c>
    </row>
    <row r="222" spans="1:8">
      <c r="A222" s="20">
        <v>1998.04</v>
      </c>
      <c r="B222" s="18" t="s">
        <v>22</v>
      </c>
      <c r="C222" s="21">
        <v>0.999</v>
      </c>
      <c r="D222" s="25">
        <v>1</v>
      </c>
    </row>
    <row r="223" spans="1:8">
      <c r="A223" s="20">
        <v>1998.05</v>
      </c>
      <c r="B223" s="18" t="s">
        <v>23</v>
      </c>
      <c r="C223" s="21">
        <v>0.999</v>
      </c>
      <c r="D223" s="25">
        <v>1</v>
      </c>
    </row>
    <row r="224" spans="1:8" ht="14">
      <c r="A224" s="20">
        <v>1998.06</v>
      </c>
      <c r="B224" s="18" t="s">
        <v>24</v>
      </c>
      <c r="C224" s="21">
        <v>0.999</v>
      </c>
      <c r="D224" s="25">
        <v>1</v>
      </c>
      <c r="F224" t="s">
        <v>7</v>
      </c>
      <c r="G224">
        <v>1998</v>
      </c>
      <c r="H224" s="22">
        <f>AVERAGE(C222:C224)</f>
        <v>0.999</v>
      </c>
    </row>
    <row r="225" spans="1:8">
      <c r="A225" s="20">
        <v>1998.07</v>
      </c>
      <c r="B225" s="18" t="s">
        <v>25</v>
      </c>
      <c r="C225" s="21">
        <v>0.999</v>
      </c>
      <c r="D225" s="25">
        <v>1</v>
      </c>
    </row>
    <row r="226" spans="1:8">
      <c r="A226" s="20">
        <v>1998.08</v>
      </c>
      <c r="B226" s="18" t="s">
        <v>26</v>
      </c>
      <c r="C226" s="21">
        <v>0.999</v>
      </c>
      <c r="D226" s="25">
        <v>1</v>
      </c>
    </row>
    <row r="227" spans="1:8" ht="14">
      <c r="A227" s="20">
        <v>1998.09</v>
      </c>
      <c r="B227" s="18" t="s">
        <v>27</v>
      </c>
      <c r="C227" s="21">
        <v>0.999</v>
      </c>
      <c r="D227" s="25">
        <v>1</v>
      </c>
      <c r="F227" t="s">
        <v>8</v>
      </c>
      <c r="G227">
        <v>1998</v>
      </c>
      <c r="H227" s="22">
        <f>AVERAGE(C225:C227)</f>
        <v>0.999</v>
      </c>
    </row>
    <row r="228" spans="1:8">
      <c r="A228" s="20">
        <v>1998.1</v>
      </c>
      <c r="B228" s="18" t="s">
        <v>28</v>
      </c>
      <c r="C228" s="21">
        <v>0.999</v>
      </c>
      <c r="D228" s="25">
        <v>1</v>
      </c>
    </row>
    <row r="229" spans="1:8">
      <c r="A229" s="20">
        <v>1998.11</v>
      </c>
      <c r="B229" s="18" t="s">
        <v>29</v>
      </c>
      <c r="C229" s="21">
        <v>0.999</v>
      </c>
      <c r="D229" s="25">
        <v>1</v>
      </c>
    </row>
    <row r="230" spans="1:8" ht="14">
      <c r="A230" s="20">
        <v>1998.12</v>
      </c>
      <c r="B230" s="18" t="s">
        <v>30</v>
      </c>
      <c r="C230" s="21">
        <v>0.999</v>
      </c>
      <c r="D230" s="25">
        <v>1</v>
      </c>
      <c r="F230" t="s">
        <v>9</v>
      </c>
      <c r="G230">
        <v>1998</v>
      </c>
      <c r="H230" s="22">
        <f>AVERAGE(C228:C230)</f>
        <v>0.999</v>
      </c>
    </row>
    <row r="231" spans="1:8">
      <c r="A231" s="18">
        <v>1999.01</v>
      </c>
      <c r="B231" s="18" t="s">
        <v>19</v>
      </c>
      <c r="C231" s="21">
        <v>0.999</v>
      </c>
      <c r="D231" s="25">
        <v>1</v>
      </c>
    </row>
    <row r="232" spans="1:8">
      <c r="A232" s="20">
        <v>1999.02</v>
      </c>
      <c r="B232" s="18" t="s">
        <v>20</v>
      </c>
      <c r="C232" s="21">
        <v>0.999</v>
      </c>
      <c r="D232" s="25">
        <v>1</v>
      </c>
    </row>
    <row r="233" spans="1:8" ht="14">
      <c r="A233" s="20">
        <v>1999.03</v>
      </c>
      <c r="B233" s="18" t="s">
        <v>21</v>
      </c>
      <c r="C233" s="21">
        <v>0.999</v>
      </c>
      <c r="D233" s="25">
        <v>1</v>
      </c>
      <c r="F233" t="s">
        <v>6</v>
      </c>
      <c r="G233">
        <v>1999</v>
      </c>
      <c r="H233" s="22">
        <f>AVERAGE(C231:C233)</f>
        <v>0.999</v>
      </c>
    </row>
    <row r="234" spans="1:8">
      <c r="A234" s="20">
        <v>1999.04</v>
      </c>
      <c r="B234" s="18" t="s">
        <v>22</v>
      </c>
      <c r="C234" s="21">
        <v>0.999</v>
      </c>
      <c r="D234" s="25">
        <v>1</v>
      </c>
    </row>
    <row r="235" spans="1:8">
      <c r="A235" s="20">
        <v>1999.05</v>
      </c>
      <c r="B235" s="18" t="s">
        <v>23</v>
      </c>
      <c r="C235" s="21">
        <v>0.999</v>
      </c>
      <c r="D235" s="25">
        <v>1</v>
      </c>
    </row>
    <row r="236" spans="1:8" ht="14">
      <c r="A236" s="20">
        <v>1999.06</v>
      </c>
      <c r="B236" s="18" t="s">
        <v>24</v>
      </c>
      <c r="C236" s="21">
        <v>0.999</v>
      </c>
      <c r="D236" s="25">
        <v>1</v>
      </c>
      <c r="F236" t="s">
        <v>7</v>
      </c>
      <c r="G236">
        <v>1999</v>
      </c>
      <c r="H236" s="22">
        <f>AVERAGE(C234:C236)</f>
        <v>0.999</v>
      </c>
    </row>
    <row r="237" spans="1:8">
      <c r="A237" s="20">
        <v>1999.07</v>
      </c>
      <c r="B237" s="18" t="s">
        <v>25</v>
      </c>
      <c r="C237" s="21">
        <v>0.999</v>
      </c>
      <c r="D237" s="25">
        <v>1</v>
      </c>
    </row>
    <row r="238" spans="1:8">
      <c r="A238" s="20">
        <v>1999.08</v>
      </c>
      <c r="B238" s="18" t="s">
        <v>26</v>
      </c>
      <c r="C238" s="21">
        <v>0.999</v>
      </c>
      <c r="D238" s="25">
        <v>1</v>
      </c>
    </row>
    <row r="239" spans="1:8" ht="14">
      <c r="A239" s="20">
        <v>1999.09</v>
      </c>
      <c r="B239" s="18" t="s">
        <v>27</v>
      </c>
      <c r="C239" s="21">
        <v>0.999</v>
      </c>
      <c r="D239" s="25">
        <v>1</v>
      </c>
      <c r="F239" t="s">
        <v>8</v>
      </c>
      <c r="G239">
        <v>1999</v>
      </c>
      <c r="H239" s="22">
        <f>AVERAGE(C237:C239)</f>
        <v>0.999</v>
      </c>
    </row>
    <row r="240" spans="1:8">
      <c r="A240" s="20">
        <v>1999.1</v>
      </c>
      <c r="B240" s="18" t="s">
        <v>28</v>
      </c>
      <c r="C240" s="21">
        <v>0.999</v>
      </c>
      <c r="D240" s="25">
        <v>1</v>
      </c>
    </row>
    <row r="241" spans="1:8">
      <c r="A241" s="20">
        <v>1999.11</v>
      </c>
      <c r="B241" s="18" t="s">
        <v>29</v>
      </c>
      <c r="C241" s="21">
        <v>0.999</v>
      </c>
      <c r="D241" s="25">
        <v>1</v>
      </c>
    </row>
    <row r="242" spans="1:8" ht="14">
      <c r="A242" s="20">
        <v>1999.12</v>
      </c>
      <c r="B242" s="18" t="s">
        <v>30</v>
      </c>
      <c r="C242" s="21">
        <v>0.999</v>
      </c>
      <c r="D242" s="25">
        <v>1</v>
      </c>
      <c r="F242" t="s">
        <v>9</v>
      </c>
      <c r="G242">
        <v>1999</v>
      </c>
      <c r="H242" s="22">
        <f>AVERAGE(C240:C242)</f>
        <v>0.999</v>
      </c>
    </row>
    <row r="243" spans="1:8">
      <c r="A243" s="18">
        <v>2000.01</v>
      </c>
      <c r="B243" s="18" t="s">
        <v>19</v>
      </c>
      <c r="C243" s="21">
        <v>0.999</v>
      </c>
      <c r="D243" s="25">
        <v>1</v>
      </c>
    </row>
    <row r="244" spans="1:8">
      <c r="A244" s="20">
        <v>2000.02</v>
      </c>
      <c r="B244" s="18" t="s">
        <v>20</v>
      </c>
      <c r="C244" s="21">
        <v>0.999</v>
      </c>
      <c r="D244" s="25">
        <v>1</v>
      </c>
    </row>
    <row r="245" spans="1:8" ht="14">
      <c r="A245" s="20">
        <v>2000.03</v>
      </c>
      <c r="B245" s="18" t="s">
        <v>21</v>
      </c>
      <c r="C245" s="21">
        <v>0.999</v>
      </c>
      <c r="D245" s="25">
        <v>1</v>
      </c>
      <c r="F245" t="s">
        <v>6</v>
      </c>
      <c r="G245">
        <v>2000</v>
      </c>
      <c r="H245" s="22">
        <f>AVERAGE(C243:C245)</f>
        <v>0.999</v>
      </c>
    </row>
    <row r="246" spans="1:8">
      <c r="A246" s="20">
        <v>2000.04</v>
      </c>
      <c r="B246" s="18" t="s">
        <v>22</v>
      </c>
      <c r="C246" s="21">
        <v>0.999</v>
      </c>
      <c r="D246" s="25">
        <v>1</v>
      </c>
    </row>
    <row r="247" spans="1:8">
      <c r="A247" s="20">
        <v>2000.05</v>
      </c>
      <c r="B247" s="18" t="s">
        <v>23</v>
      </c>
      <c r="C247" s="21">
        <v>0.999</v>
      </c>
      <c r="D247" s="25">
        <v>1</v>
      </c>
    </row>
    <row r="248" spans="1:8" ht="14">
      <c r="A248" s="20">
        <v>2000.06</v>
      </c>
      <c r="B248" s="18" t="s">
        <v>24</v>
      </c>
      <c r="C248" s="21">
        <v>0.999</v>
      </c>
      <c r="D248" s="25">
        <v>1</v>
      </c>
      <c r="F248" t="s">
        <v>7</v>
      </c>
      <c r="G248">
        <v>2000</v>
      </c>
      <c r="H248" s="22">
        <f>AVERAGE(C246:C248)</f>
        <v>0.999</v>
      </c>
    </row>
    <row r="249" spans="1:8">
      <c r="A249" s="20">
        <v>2000.07</v>
      </c>
      <c r="B249" s="18" t="s">
        <v>25</v>
      </c>
      <c r="C249" s="21">
        <v>0.999</v>
      </c>
      <c r="D249" s="25">
        <v>1</v>
      </c>
    </row>
    <row r="250" spans="1:8">
      <c r="A250" s="20">
        <v>2000.08</v>
      </c>
      <c r="B250" s="18" t="s">
        <v>26</v>
      </c>
      <c r="C250" s="21">
        <v>0.999</v>
      </c>
      <c r="D250" s="25">
        <v>1</v>
      </c>
    </row>
    <row r="251" spans="1:8" ht="14">
      <c r="A251" s="20">
        <v>2000.09</v>
      </c>
      <c r="B251" s="18" t="s">
        <v>27</v>
      </c>
      <c r="C251" s="21">
        <v>0.999</v>
      </c>
      <c r="D251" s="25">
        <v>1</v>
      </c>
      <c r="F251" t="s">
        <v>8</v>
      </c>
      <c r="G251">
        <v>2000</v>
      </c>
      <c r="H251" s="22">
        <f>AVERAGE(C249:C251)</f>
        <v>0.999</v>
      </c>
    </row>
    <row r="252" spans="1:8">
      <c r="A252" s="20">
        <v>2000.1</v>
      </c>
      <c r="B252" s="18" t="s">
        <v>28</v>
      </c>
      <c r="C252" s="21">
        <v>0.999</v>
      </c>
      <c r="D252" s="25">
        <v>1</v>
      </c>
    </row>
    <row r="253" spans="1:8">
      <c r="A253" s="20">
        <v>2000.11</v>
      </c>
      <c r="B253" s="18" t="s">
        <v>29</v>
      </c>
      <c r="C253" s="21">
        <v>0.999</v>
      </c>
      <c r="D253" s="25">
        <v>1</v>
      </c>
    </row>
    <row r="254" spans="1:8" ht="14">
      <c r="A254" s="20">
        <v>2000.12</v>
      </c>
      <c r="B254" s="18" t="s">
        <v>30</v>
      </c>
      <c r="C254" s="21">
        <v>0.999</v>
      </c>
      <c r="D254" s="25">
        <v>1</v>
      </c>
      <c r="F254" t="s">
        <v>9</v>
      </c>
      <c r="G254">
        <v>2000</v>
      </c>
      <c r="H254" s="22">
        <f>AVERAGE(C252:C254)</f>
        <v>0.999</v>
      </c>
    </row>
    <row r="255" spans="1:8">
      <c r="A255" s="18">
        <v>2001.01</v>
      </c>
      <c r="B255" s="18" t="s">
        <v>19</v>
      </c>
      <c r="C255" s="21">
        <v>0.999</v>
      </c>
      <c r="D255" s="25">
        <v>1</v>
      </c>
    </row>
    <row r="256" spans="1:8">
      <c r="A256" s="20">
        <v>2001.02</v>
      </c>
      <c r="B256" s="18" t="s">
        <v>20</v>
      </c>
      <c r="C256" s="21">
        <v>0.999</v>
      </c>
      <c r="D256" s="25">
        <v>1</v>
      </c>
    </row>
    <row r="257" spans="1:8" ht="14">
      <c r="A257" s="20">
        <v>2001.03</v>
      </c>
      <c r="B257" s="18" t="s">
        <v>21</v>
      </c>
      <c r="C257" s="21">
        <v>0.999</v>
      </c>
      <c r="D257" s="25">
        <v>1</v>
      </c>
      <c r="F257" t="s">
        <v>6</v>
      </c>
      <c r="G257">
        <v>2001</v>
      </c>
      <c r="H257" s="22">
        <f>AVERAGE(C255:C257)</f>
        <v>0.999</v>
      </c>
    </row>
    <row r="258" spans="1:8">
      <c r="A258" s="20">
        <v>2001.04</v>
      </c>
      <c r="B258" s="18" t="s">
        <v>22</v>
      </c>
      <c r="C258" s="21">
        <v>0.999</v>
      </c>
      <c r="D258" s="25">
        <v>1</v>
      </c>
    </row>
    <row r="259" spans="1:8">
      <c r="A259" s="20">
        <v>2001.05</v>
      </c>
      <c r="B259" s="18" t="s">
        <v>23</v>
      </c>
      <c r="C259" s="21">
        <v>0.999</v>
      </c>
      <c r="D259" s="25">
        <v>1</v>
      </c>
    </row>
    <row r="260" spans="1:8" ht="14">
      <c r="A260" s="20">
        <v>2001.06</v>
      </c>
      <c r="B260" s="18" t="s">
        <v>24</v>
      </c>
      <c r="C260" s="21">
        <v>0.999</v>
      </c>
      <c r="D260" s="25">
        <v>1</v>
      </c>
      <c r="F260" t="s">
        <v>7</v>
      </c>
      <c r="G260">
        <v>2001</v>
      </c>
      <c r="H260" s="22">
        <f>AVERAGE(C258:C260)</f>
        <v>0.999</v>
      </c>
    </row>
    <row r="261" spans="1:8">
      <c r="A261" s="20">
        <v>2001.07</v>
      </c>
      <c r="B261" s="18" t="s">
        <v>25</v>
      </c>
      <c r="C261" s="21">
        <v>0.999</v>
      </c>
      <c r="D261" s="25">
        <v>1</v>
      </c>
    </row>
    <row r="262" spans="1:8">
      <c r="A262" s="20">
        <v>2001.08</v>
      </c>
      <c r="B262" s="18" t="s">
        <v>26</v>
      </c>
      <c r="C262" s="21">
        <v>0.999</v>
      </c>
      <c r="D262" s="25">
        <v>1</v>
      </c>
    </row>
    <row r="263" spans="1:8" ht="14">
      <c r="A263" s="20">
        <v>2001.09</v>
      </c>
      <c r="B263" s="18" t="s">
        <v>27</v>
      </c>
      <c r="C263" s="21">
        <v>0.999</v>
      </c>
      <c r="D263" s="25">
        <v>1</v>
      </c>
      <c r="F263" t="s">
        <v>8</v>
      </c>
      <c r="G263">
        <v>2001</v>
      </c>
      <c r="H263" s="22">
        <f>AVERAGE(C261:C263)</f>
        <v>0.999</v>
      </c>
    </row>
    <row r="264" spans="1:8">
      <c r="A264" s="20">
        <v>2001.1</v>
      </c>
      <c r="B264" s="18" t="s">
        <v>28</v>
      </c>
      <c r="C264" s="21">
        <v>0.999</v>
      </c>
      <c r="D264" s="25">
        <v>1</v>
      </c>
    </row>
    <row r="265" spans="1:8">
      <c r="A265" s="20">
        <v>2001.11</v>
      </c>
      <c r="B265" s="18" t="s">
        <v>29</v>
      </c>
      <c r="C265" s="21">
        <v>0.999</v>
      </c>
      <c r="D265" s="25">
        <v>1</v>
      </c>
    </row>
    <row r="266" spans="1:8" ht="14">
      <c r="A266" s="20">
        <v>2001.12</v>
      </c>
      <c r="B266" s="18" t="s">
        <v>30</v>
      </c>
      <c r="C266" s="21">
        <v>0.999</v>
      </c>
      <c r="D266" s="25">
        <v>1</v>
      </c>
      <c r="F266" t="s">
        <v>9</v>
      </c>
      <c r="G266">
        <v>2001</v>
      </c>
      <c r="H266" s="22">
        <f>AVERAGE(C264:C266)</f>
        <v>0.999</v>
      </c>
    </row>
    <row r="267" spans="1:8">
      <c r="A267" s="18">
        <v>2002.01</v>
      </c>
      <c r="B267" s="18" t="s">
        <v>19</v>
      </c>
      <c r="C267" s="21">
        <v>1.4</v>
      </c>
      <c r="D267" s="25">
        <v>1</v>
      </c>
    </row>
    <row r="268" spans="1:8">
      <c r="A268" s="20">
        <v>2002.02</v>
      </c>
      <c r="B268" s="18" t="s">
        <v>20</v>
      </c>
      <c r="C268" s="21">
        <v>2.15</v>
      </c>
      <c r="D268" s="25">
        <v>1</v>
      </c>
    </row>
    <row r="269" spans="1:8" ht="14">
      <c r="A269" s="20">
        <v>2002.03</v>
      </c>
      <c r="B269" s="18" t="s">
        <v>21</v>
      </c>
      <c r="C269" s="21">
        <v>2.95</v>
      </c>
      <c r="D269" s="25">
        <v>1</v>
      </c>
      <c r="F269" t="s">
        <v>6</v>
      </c>
      <c r="G269">
        <v>2002</v>
      </c>
      <c r="H269" s="22">
        <f>AVERAGE(C267:C269)</f>
        <v>2.1666666666666665</v>
      </c>
    </row>
    <row r="270" spans="1:8">
      <c r="A270" s="20">
        <v>2002.04</v>
      </c>
      <c r="B270" s="18" t="s">
        <v>22</v>
      </c>
      <c r="C270" s="21">
        <v>2.95</v>
      </c>
      <c r="D270" s="25">
        <v>1</v>
      </c>
    </row>
    <row r="271" spans="1:8">
      <c r="A271" s="20">
        <v>2002.05</v>
      </c>
      <c r="B271" s="18" t="s">
        <v>23</v>
      </c>
      <c r="C271" s="21">
        <v>3.6</v>
      </c>
      <c r="D271" s="25">
        <v>1</v>
      </c>
    </row>
    <row r="272" spans="1:8" ht="14">
      <c r="A272" s="20">
        <v>2002.06</v>
      </c>
      <c r="B272" s="18" t="s">
        <v>24</v>
      </c>
      <c r="C272" s="21">
        <v>3.8</v>
      </c>
      <c r="D272" s="25">
        <v>1</v>
      </c>
      <c r="F272" t="s">
        <v>7</v>
      </c>
      <c r="G272">
        <v>2002</v>
      </c>
      <c r="H272" s="22">
        <f>AVERAGE(C270:C272)</f>
        <v>3.4500000000000006</v>
      </c>
    </row>
    <row r="273" spans="1:8">
      <c r="A273" s="20">
        <v>2002.07</v>
      </c>
      <c r="B273" s="18" t="s">
        <v>25</v>
      </c>
      <c r="C273" s="21">
        <v>3.68</v>
      </c>
      <c r="D273" s="25">
        <v>1</v>
      </c>
    </row>
    <row r="274" spans="1:8">
      <c r="A274" s="20">
        <v>2002.08</v>
      </c>
      <c r="B274" s="18" t="s">
        <v>26</v>
      </c>
      <c r="C274" s="21">
        <v>3.62</v>
      </c>
      <c r="D274" s="25">
        <v>1</v>
      </c>
    </row>
    <row r="275" spans="1:8" ht="14">
      <c r="A275" s="20">
        <v>2002.09</v>
      </c>
      <c r="B275" s="18" t="s">
        <v>27</v>
      </c>
      <c r="C275" s="21">
        <v>3.75</v>
      </c>
      <c r="D275" s="25">
        <v>1</v>
      </c>
      <c r="F275" t="s">
        <v>8</v>
      </c>
      <c r="G275">
        <v>2002</v>
      </c>
      <c r="H275" s="22">
        <f>AVERAGE(C273:C275)</f>
        <v>3.6833333333333336</v>
      </c>
    </row>
    <row r="276" spans="1:8">
      <c r="A276" s="20">
        <v>2002.1</v>
      </c>
      <c r="B276" s="18" t="s">
        <v>28</v>
      </c>
      <c r="C276" s="21">
        <v>3.55</v>
      </c>
      <c r="D276" s="25">
        <v>1</v>
      </c>
    </row>
    <row r="277" spans="1:8">
      <c r="A277" s="20">
        <v>2002.11</v>
      </c>
      <c r="B277" s="18" t="s">
        <v>29</v>
      </c>
      <c r="C277" s="21">
        <v>3.57</v>
      </c>
      <c r="D277" s="25">
        <v>1</v>
      </c>
    </row>
    <row r="278" spans="1:8" ht="14">
      <c r="A278" s="20">
        <v>2002.12</v>
      </c>
      <c r="B278" s="18" t="s">
        <v>30</v>
      </c>
      <c r="C278" s="21">
        <v>3.363</v>
      </c>
      <c r="D278" s="25">
        <v>1</v>
      </c>
      <c r="F278" t="s">
        <v>9</v>
      </c>
      <c r="G278">
        <v>2002</v>
      </c>
      <c r="H278" s="22">
        <f>AVERAGE(C276:C278)</f>
        <v>3.4943333333333331</v>
      </c>
    </row>
    <row r="279" spans="1:8">
      <c r="A279" s="18">
        <v>2003.01</v>
      </c>
      <c r="B279" s="18" t="s">
        <v>19</v>
      </c>
      <c r="C279" s="21">
        <v>3.24</v>
      </c>
      <c r="D279" s="25">
        <v>1</v>
      </c>
    </row>
    <row r="280" spans="1:8">
      <c r="A280" s="20">
        <v>2003.02</v>
      </c>
      <c r="B280" s="18" t="s">
        <v>20</v>
      </c>
      <c r="C280" s="21">
        <v>3.1817000000000002</v>
      </c>
      <c r="D280" s="25">
        <v>1</v>
      </c>
    </row>
    <row r="281" spans="1:8" ht="14">
      <c r="A281" s="20">
        <v>2003.03</v>
      </c>
      <c r="B281" s="18" t="s">
        <v>21</v>
      </c>
      <c r="C281" s="21">
        <v>2.871</v>
      </c>
      <c r="D281" s="25">
        <v>1</v>
      </c>
      <c r="F281" t="s">
        <v>6</v>
      </c>
      <c r="G281">
        <v>2003</v>
      </c>
      <c r="H281" s="22">
        <f>AVERAGE(C279:C281)</f>
        <v>3.0975666666666668</v>
      </c>
    </row>
    <row r="282" spans="1:8">
      <c r="A282" s="20">
        <v>2003.04</v>
      </c>
      <c r="B282" s="18" t="s">
        <v>22</v>
      </c>
      <c r="C282" s="21">
        <v>2.8546999999999998</v>
      </c>
      <c r="D282" s="25">
        <v>1</v>
      </c>
    </row>
    <row r="283" spans="1:8">
      <c r="A283" s="20">
        <v>2003.05</v>
      </c>
      <c r="B283" s="18" t="s">
        <v>23</v>
      </c>
      <c r="C283" s="21">
        <v>2.8824999999999998</v>
      </c>
      <c r="D283" s="25">
        <v>1</v>
      </c>
    </row>
    <row r="284" spans="1:8" ht="14">
      <c r="A284" s="20">
        <v>2003.06</v>
      </c>
      <c r="B284" s="18" t="s">
        <v>24</v>
      </c>
      <c r="C284" s="21">
        <v>2.794</v>
      </c>
      <c r="D284" s="25">
        <v>1</v>
      </c>
      <c r="F284" t="s">
        <v>7</v>
      </c>
      <c r="G284">
        <v>2003</v>
      </c>
      <c r="H284" s="22">
        <f>AVERAGE(C282:C284)</f>
        <v>2.8437333333333332</v>
      </c>
    </row>
    <row r="285" spans="1:8">
      <c r="A285" s="20">
        <v>2003.07</v>
      </c>
      <c r="B285" s="18" t="s">
        <v>25</v>
      </c>
      <c r="C285" s="21">
        <v>2.8797000000000001</v>
      </c>
      <c r="D285" s="25">
        <v>1</v>
      </c>
    </row>
    <row r="286" spans="1:8">
      <c r="A286" s="20">
        <v>2003.08</v>
      </c>
      <c r="B286" s="18" t="s">
        <v>26</v>
      </c>
      <c r="C286" s="21">
        <v>2.972</v>
      </c>
      <c r="D286" s="25">
        <v>1</v>
      </c>
    </row>
    <row r="287" spans="1:8" ht="14">
      <c r="A287" s="20">
        <v>2003.09</v>
      </c>
      <c r="B287" s="18" t="s">
        <v>27</v>
      </c>
      <c r="C287" s="21">
        <v>2.9055</v>
      </c>
      <c r="D287" s="25">
        <v>1</v>
      </c>
      <c r="F287" t="s">
        <v>8</v>
      </c>
      <c r="G287">
        <v>2003</v>
      </c>
      <c r="H287" s="22">
        <f>AVERAGE(C285:C287)</f>
        <v>2.9190666666666671</v>
      </c>
    </row>
    <row r="288" spans="1:8">
      <c r="A288" s="20">
        <v>2003.1</v>
      </c>
      <c r="B288" s="18" t="s">
        <v>28</v>
      </c>
      <c r="C288" s="21">
        <v>2.8632</v>
      </c>
      <c r="D288" s="25">
        <v>1</v>
      </c>
    </row>
    <row r="289" spans="1:8">
      <c r="A289" s="20">
        <v>2003.11</v>
      </c>
      <c r="B289" s="18" t="s">
        <v>29</v>
      </c>
      <c r="C289" s="21">
        <v>2.9769999999999999</v>
      </c>
      <c r="D289" s="25">
        <v>1</v>
      </c>
    </row>
    <row r="290" spans="1:8" ht="14">
      <c r="A290" s="20">
        <v>2003.12</v>
      </c>
      <c r="B290" s="18" t="s">
        <v>30</v>
      </c>
      <c r="C290" s="21">
        <v>2.9344999999999999</v>
      </c>
      <c r="D290" s="25">
        <v>1</v>
      </c>
      <c r="F290" t="s">
        <v>9</v>
      </c>
      <c r="G290">
        <v>2003</v>
      </c>
      <c r="H290" s="22">
        <f>AVERAGE(C288:C290)</f>
        <v>2.9248999999999996</v>
      </c>
    </row>
    <row r="291" spans="1:8">
      <c r="A291" s="18">
        <v>2004.01</v>
      </c>
      <c r="B291" s="18" t="s">
        <v>19</v>
      </c>
      <c r="C291" s="21">
        <v>2.9428000000000001</v>
      </c>
      <c r="D291" s="25">
        <v>1</v>
      </c>
    </row>
    <row r="292" spans="1:8">
      <c r="A292" s="20">
        <v>2004.02</v>
      </c>
      <c r="B292" s="18" t="s">
        <v>20</v>
      </c>
      <c r="C292" s="21">
        <v>2.9243000000000001</v>
      </c>
      <c r="D292" s="25">
        <v>1</v>
      </c>
    </row>
    <row r="293" spans="1:8" ht="14">
      <c r="A293" s="20">
        <v>2004.03</v>
      </c>
      <c r="B293" s="18" t="s">
        <v>21</v>
      </c>
      <c r="C293" s="21">
        <v>2.855</v>
      </c>
      <c r="D293" s="25">
        <v>1</v>
      </c>
      <c r="F293" t="s">
        <v>6</v>
      </c>
      <c r="G293">
        <v>2004</v>
      </c>
      <c r="H293" s="22">
        <f>AVERAGE(C291:C293)</f>
        <v>2.9073666666666669</v>
      </c>
    </row>
    <row r="294" spans="1:8">
      <c r="A294" s="20">
        <v>2004.04</v>
      </c>
      <c r="B294" s="18" t="s">
        <v>22</v>
      </c>
      <c r="C294" s="21">
        <v>2.8452000000000002</v>
      </c>
      <c r="D294" s="25">
        <v>1</v>
      </c>
    </row>
    <row r="295" spans="1:8">
      <c r="A295" s="20">
        <v>2004.05</v>
      </c>
      <c r="B295" s="18" t="s">
        <v>23</v>
      </c>
      <c r="C295" s="21">
        <v>2.9641999999999999</v>
      </c>
      <c r="D295" s="25">
        <v>1</v>
      </c>
    </row>
    <row r="296" spans="1:8" ht="14">
      <c r="A296" s="20">
        <v>2004.06</v>
      </c>
      <c r="B296" s="18" t="s">
        <v>24</v>
      </c>
      <c r="C296" s="21">
        <v>2.9607000000000001</v>
      </c>
      <c r="D296" s="25">
        <v>1</v>
      </c>
      <c r="F296" t="s">
        <v>7</v>
      </c>
      <c r="G296">
        <v>2004</v>
      </c>
      <c r="H296" s="22">
        <f>AVERAGE(C294:C296)</f>
        <v>2.9233666666666664</v>
      </c>
    </row>
    <row r="297" spans="1:8">
      <c r="A297" s="20">
        <v>2004.07</v>
      </c>
      <c r="B297" s="18" t="s">
        <v>25</v>
      </c>
      <c r="C297" s="21">
        <v>2.976</v>
      </c>
      <c r="D297" s="25">
        <v>1</v>
      </c>
    </row>
    <row r="298" spans="1:8">
      <c r="A298" s="20">
        <v>2004.08</v>
      </c>
      <c r="B298" s="18" t="s">
        <v>26</v>
      </c>
      <c r="C298" s="21">
        <v>3.0003000000000002</v>
      </c>
      <c r="D298" s="25">
        <v>1</v>
      </c>
    </row>
    <row r="299" spans="1:8" ht="14">
      <c r="A299" s="20">
        <v>2004.09</v>
      </c>
      <c r="B299" s="18" t="s">
        <v>27</v>
      </c>
      <c r="C299" s="21">
        <v>2.9824999999999999</v>
      </c>
      <c r="D299" s="25">
        <v>1</v>
      </c>
      <c r="F299" t="s">
        <v>8</v>
      </c>
      <c r="G299">
        <v>2004</v>
      </c>
      <c r="H299" s="22">
        <f>AVERAGE(C297:C299)</f>
        <v>2.9862666666666668</v>
      </c>
    </row>
    <row r="300" spans="1:8">
      <c r="A300" s="20">
        <v>2004.1</v>
      </c>
      <c r="B300" s="18" t="s">
        <v>28</v>
      </c>
      <c r="C300" s="21">
        <v>2.9782000000000002</v>
      </c>
      <c r="D300" s="25">
        <v>1</v>
      </c>
    </row>
    <row r="301" spans="1:8">
      <c r="A301" s="20">
        <v>2004.11</v>
      </c>
      <c r="B301" s="18" t="s">
        <v>29</v>
      </c>
      <c r="C301" s="21">
        <v>2.9510000000000001</v>
      </c>
      <c r="D301" s="25">
        <v>1</v>
      </c>
    </row>
    <row r="302" spans="1:8" ht="14">
      <c r="A302" s="20">
        <v>2004.12</v>
      </c>
      <c r="B302" s="18" t="s">
        <v>30</v>
      </c>
      <c r="C302" s="21">
        <v>2.9738000000000002</v>
      </c>
      <c r="D302" s="25">
        <v>1</v>
      </c>
      <c r="F302" t="s">
        <v>9</v>
      </c>
      <c r="G302">
        <v>2004</v>
      </c>
      <c r="H302" s="22">
        <f>AVERAGE(C300:C302)</f>
        <v>2.9676666666666667</v>
      </c>
    </row>
    <row r="303" spans="1:8">
      <c r="A303" s="18">
        <v>2005.01</v>
      </c>
      <c r="B303" s="18" t="s">
        <v>19</v>
      </c>
      <c r="C303" s="21">
        <v>2.9253</v>
      </c>
      <c r="D303" s="25">
        <v>1</v>
      </c>
    </row>
    <row r="304" spans="1:8">
      <c r="A304" s="20">
        <v>2005.02</v>
      </c>
      <c r="B304" s="18" t="s">
        <v>20</v>
      </c>
      <c r="C304" s="21">
        <v>2.9327000000000001</v>
      </c>
      <c r="D304" s="25">
        <v>1</v>
      </c>
    </row>
    <row r="305" spans="1:8" ht="14">
      <c r="A305" s="20">
        <v>2005.03</v>
      </c>
      <c r="B305" s="18" t="s">
        <v>21</v>
      </c>
      <c r="C305" s="21">
        <v>2.9232999999999998</v>
      </c>
      <c r="D305" s="25">
        <v>1</v>
      </c>
      <c r="F305" t="s">
        <v>6</v>
      </c>
      <c r="G305">
        <v>2005</v>
      </c>
      <c r="H305" s="22">
        <f>AVERAGE(C303:C305)</f>
        <v>2.9270999999999998</v>
      </c>
    </row>
    <row r="306" spans="1:8">
      <c r="A306" s="20">
        <v>2005.04</v>
      </c>
      <c r="B306" s="18" t="s">
        <v>22</v>
      </c>
      <c r="C306" s="21">
        <v>2.9133</v>
      </c>
      <c r="D306" s="25">
        <v>1</v>
      </c>
    </row>
    <row r="307" spans="1:8">
      <c r="A307" s="20">
        <v>2005.05</v>
      </c>
      <c r="B307" s="18" t="s">
        <v>23</v>
      </c>
      <c r="C307" s="21">
        <v>2.8877000000000002</v>
      </c>
      <c r="D307" s="25">
        <v>1</v>
      </c>
    </row>
    <row r="308" spans="1:8" ht="14">
      <c r="A308" s="20">
        <v>2005.06</v>
      </c>
      <c r="B308" s="18" t="s">
        <v>24</v>
      </c>
      <c r="C308" s="21">
        <v>2.8908</v>
      </c>
      <c r="D308" s="25">
        <v>1</v>
      </c>
      <c r="F308" t="s">
        <v>7</v>
      </c>
      <c r="G308">
        <v>2005</v>
      </c>
      <c r="H308" s="22">
        <f>AVERAGE(C306:C308)</f>
        <v>2.8972666666666669</v>
      </c>
    </row>
    <row r="309" spans="1:8">
      <c r="A309" s="20">
        <v>2005.07</v>
      </c>
      <c r="B309" s="18" t="s">
        <v>25</v>
      </c>
      <c r="C309" s="21">
        <v>2.8628</v>
      </c>
      <c r="D309" s="25">
        <v>1</v>
      </c>
    </row>
    <row r="310" spans="1:8">
      <c r="A310" s="20">
        <v>2005.08</v>
      </c>
      <c r="B310" s="18" t="s">
        <v>26</v>
      </c>
      <c r="C310" s="21">
        <v>2.9117000000000002</v>
      </c>
      <c r="D310" s="25">
        <v>1</v>
      </c>
    </row>
    <row r="311" spans="1:8" ht="14">
      <c r="A311" s="20">
        <v>2005.09</v>
      </c>
      <c r="B311" s="18" t="s">
        <v>27</v>
      </c>
      <c r="C311" s="21">
        <v>2.9125000000000001</v>
      </c>
      <c r="D311" s="25">
        <v>1</v>
      </c>
      <c r="F311" t="s">
        <v>8</v>
      </c>
      <c r="G311">
        <v>2005</v>
      </c>
      <c r="H311" s="22">
        <f>AVERAGE(C309:C311)</f>
        <v>2.8956666666666666</v>
      </c>
    </row>
    <row r="312" spans="1:8">
      <c r="A312" s="20">
        <v>2005.1</v>
      </c>
      <c r="B312" s="18" t="s">
        <v>28</v>
      </c>
      <c r="C312" s="21">
        <v>3.0097</v>
      </c>
      <c r="D312" s="25">
        <v>1</v>
      </c>
    </row>
    <row r="313" spans="1:8">
      <c r="A313" s="20">
        <v>2005.11</v>
      </c>
      <c r="B313" s="18" t="s">
        <v>29</v>
      </c>
      <c r="C313" s="21">
        <v>2.9735</v>
      </c>
      <c r="D313" s="25">
        <v>1</v>
      </c>
    </row>
    <row r="314" spans="1:8" ht="14">
      <c r="A314" s="20">
        <v>2005.12</v>
      </c>
      <c r="B314" s="18" t="s">
        <v>30</v>
      </c>
      <c r="C314" s="21">
        <v>3.0314999999999999</v>
      </c>
      <c r="D314" s="25">
        <v>1</v>
      </c>
      <c r="F314" t="s">
        <v>9</v>
      </c>
      <c r="G314">
        <v>2005</v>
      </c>
      <c r="H314" s="22">
        <f>AVERAGE(C312:C314)</f>
        <v>3.0048999999999997</v>
      </c>
    </row>
    <row r="315" spans="1:8">
      <c r="A315" s="18">
        <v>2006.01</v>
      </c>
      <c r="B315" s="18" t="s">
        <v>19</v>
      </c>
      <c r="C315" s="21">
        <v>3.0636999999999999</v>
      </c>
      <c r="D315" s="25">
        <v>1</v>
      </c>
    </row>
    <row r="316" spans="1:8">
      <c r="A316" s="20">
        <v>2006.02</v>
      </c>
      <c r="B316" s="18" t="s">
        <v>20</v>
      </c>
      <c r="C316" s="21">
        <v>3.0728</v>
      </c>
      <c r="D316" s="25">
        <v>1</v>
      </c>
    </row>
    <row r="317" spans="1:8" ht="14">
      <c r="A317" s="20">
        <v>2006.03</v>
      </c>
      <c r="B317" s="18" t="s">
        <v>21</v>
      </c>
      <c r="C317" s="21">
        <v>3.0808</v>
      </c>
      <c r="D317" s="25">
        <v>1</v>
      </c>
      <c r="F317" t="s">
        <v>6</v>
      </c>
      <c r="G317">
        <v>2006</v>
      </c>
      <c r="H317" s="22">
        <f>AVERAGE(C315:C317)</f>
        <v>3.0724333333333331</v>
      </c>
    </row>
    <row r="318" spans="1:8">
      <c r="A318" s="20">
        <v>2006.04</v>
      </c>
      <c r="B318" s="18" t="s">
        <v>22</v>
      </c>
      <c r="C318" s="21">
        <v>3.0438000000000001</v>
      </c>
      <c r="D318" s="25">
        <v>1</v>
      </c>
    </row>
    <row r="319" spans="1:8">
      <c r="A319" s="20">
        <v>2006.05</v>
      </c>
      <c r="B319" s="18" t="s">
        <v>23</v>
      </c>
      <c r="C319" s="21">
        <v>3.0868000000000002</v>
      </c>
      <c r="D319" s="25">
        <v>1</v>
      </c>
    </row>
    <row r="320" spans="1:8" ht="14">
      <c r="A320" s="20">
        <v>2006.06</v>
      </c>
      <c r="B320" s="18" t="s">
        <v>24</v>
      </c>
      <c r="C320" s="21">
        <v>3.0848</v>
      </c>
      <c r="D320" s="25">
        <v>1</v>
      </c>
      <c r="F320" t="s">
        <v>7</v>
      </c>
      <c r="G320">
        <v>2006</v>
      </c>
      <c r="H320" s="22">
        <f>AVERAGE(C318:C320)</f>
        <v>3.0718000000000001</v>
      </c>
    </row>
    <row r="321" spans="1:8">
      <c r="A321" s="20">
        <v>2006.07</v>
      </c>
      <c r="B321" s="18" t="s">
        <v>25</v>
      </c>
      <c r="C321" s="21">
        <v>3.0748000000000002</v>
      </c>
      <c r="D321" s="25">
        <v>1</v>
      </c>
    </row>
    <row r="322" spans="1:8">
      <c r="A322" s="20">
        <v>2006.08</v>
      </c>
      <c r="B322" s="18" t="s">
        <v>26</v>
      </c>
      <c r="C322" s="21">
        <v>3.0972</v>
      </c>
      <c r="D322" s="25">
        <v>1</v>
      </c>
    </row>
    <row r="323" spans="1:8" ht="14">
      <c r="A323" s="20">
        <v>2006.09</v>
      </c>
      <c r="B323" s="18" t="s">
        <v>27</v>
      </c>
      <c r="C323" s="21">
        <v>3.1042999999999998</v>
      </c>
      <c r="D323" s="25">
        <v>1</v>
      </c>
      <c r="F323" t="s">
        <v>8</v>
      </c>
      <c r="G323">
        <v>2006</v>
      </c>
      <c r="H323" s="22">
        <f>AVERAGE(C321:C323)</f>
        <v>3.0921000000000003</v>
      </c>
    </row>
    <row r="324" spans="1:8">
      <c r="A324" s="20">
        <v>2006.1</v>
      </c>
      <c r="B324" s="18" t="s">
        <v>28</v>
      </c>
      <c r="C324" s="21">
        <v>3.0933000000000002</v>
      </c>
      <c r="D324" s="25">
        <v>1</v>
      </c>
    </row>
    <row r="325" spans="1:8">
      <c r="A325" s="20">
        <v>2006.11</v>
      </c>
      <c r="B325" s="18" t="s">
        <v>29</v>
      </c>
      <c r="C325" s="21">
        <v>3.0693000000000001</v>
      </c>
      <c r="D325" s="25">
        <v>1</v>
      </c>
    </row>
    <row r="326" spans="1:8" ht="14">
      <c r="A326" s="20">
        <v>2006.12</v>
      </c>
      <c r="B326" s="18" t="s">
        <v>30</v>
      </c>
      <c r="C326" s="21">
        <v>3.0695000000000001</v>
      </c>
      <c r="D326" s="25">
        <v>1</v>
      </c>
      <c r="F326" t="s">
        <v>9</v>
      </c>
      <c r="G326">
        <v>2006</v>
      </c>
      <c r="H326" s="22">
        <f>AVERAGE(C324:C326)</f>
        <v>3.0773666666666668</v>
      </c>
    </row>
    <row r="327" spans="1:8">
      <c r="A327" s="18">
        <v>2007.01</v>
      </c>
      <c r="B327" s="18" t="s">
        <v>19</v>
      </c>
      <c r="C327" s="21">
        <v>3.1063000000000001</v>
      </c>
      <c r="D327" s="25">
        <v>1</v>
      </c>
    </row>
    <row r="328" spans="1:8">
      <c r="A328" s="20">
        <v>2007.02</v>
      </c>
      <c r="B328" s="18" t="s">
        <v>20</v>
      </c>
      <c r="C328" s="21">
        <v>3.101</v>
      </c>
      <c r="D328" s="25">
        <v>1</v>
      </c>
    </row>
    <row r="329" spans="1:8" ht="14">
      <c r="A329" s="20">
        <v>2007.03</v>
      </c>
      <c r="B329" s="18" t="s">
        <v>21</v>
      </c>
      <c r="C329" s="21">
        <v>3.1006999999999998</v>
      </c>
      <c r="D329" s="25">
        <v>1</v>
      </c>
      <c r="F329" t="s">
        <v>6</v>
      </c>
      <c r="G329">
        <v>2007</v>
      </c>
      <c r="H329" s="22">
        <f>AVERAGE(C327:C329)</f>
        <v>3.1026666666666665</v>
      </c>
    </row>
    <row r="330" spans="1:8">
      <c r="A330" s="20">
        <v>2007.04</v>
      </c>
      <c r="B330" s="18" t="s">
        <v>22</v>
      </c>
      <c r="C330" s="21">
        <v>3.0897999999999999</v>
      </c>
      <c r="D330" s="25">
        <v>1</v>
      </c>
    </row>
    <row r="331" spans="1:8">
      <c r="A331" s="20">
        <v>2007.05</v>
      </c>
      <c r="B331" s="18" t="s">
        <v>23</v>
      </c>
      <c r="C331" s="21">
        <v>3.0785</v>
      </c>
      <c r="D331" s="25">
        <v>1</v>
      </c>
    </row>
    <row r="332" spans="1:8" ht="14">
      <c r="A332" s="20">
        <v>2007.06</v>
      </c>
      <c r="B332" s="18" t="s">
        <v>24</v>
      </c>
      <c r="C332" s="21">
        <v>3.0908000000000002</v>
      </c>
      <c r="D332" s="25">
        <v>1</v>
      </c>
      <c r="F332" t="s">
        <v>7</v>
      </c>
      <c r="G332">
        <v>2007</v>
      </c>
      <c r="H332" s="22">
        <f>AVERAGE(C330:C332)</f>
        <v>3.0863666666666667</v>
      </c>
    </row>
    <row r="333" spans="1:8">
      <c r="A333" s="20">
        <v>2007.07</v>
      </c>
      <c r="B333" s="18" t="s">
        <v>25</v>
      </c>
      <c r="C333" s="21">
        <v>3.1194999999999999</v>
      </c>
      <c r="D333" s="25">
        <v>1</v>
      </c>
    </row>
    <row r="334" spans="1:8">
      <c r="A334" s="20">
        <v>2007.08</v>
      </c>
      <c r="B334" s="18" t="s">
        <v>26</v>
      </c>
      <c r="C334" s="21">
        <v>3.1558000000000002</v>
      </c>
      <c r="D334" s="25">
        <v>1</v>
      </c>
    </row>
    <row r="335" spans="1:8" ht="14">
      <c r="A335" s="20">
        <v>2007.09</v>
      </c>
      <c r="B335" s="18" t="s">
        <v>27</v>
      </c>
      <c r="C335" s="21">
        <v>3.1495000000000002</v>
      </c>
      <c r="D335" s="25">
        <v>1</v>
      </c>
      <c r="F335" t="s">
        <v>8</v>
      </c>
      <c r="G335">
        <v>2007</v>
      </c>
      <c r="H335" s="22">
        <f>AVERAGE(C333:C335)</f>
        <v>3.1415999999999999</v>
      </c>
    </row>
    <row r="336" spans="1:8">
      <c r="A336" s="20">
        <v>2007.1</v>
      </c>
      <c r="B336" s="18" t="s">
        <v>28</v>
      </c>
      <c r="C336" s="21">
        <v>3.1476999999999999</v>
      </c>
      <c r="D336" s="25">
        <v>1</v>
      </c>
    </row>
    <row r="337" spans="1:8">
      <c r="A337" s="20">
        <v>2007.11</v>
      </c>
      <c r="B337" s="18" t="s">
        <v>29</v>
      </c>
      <c r="C337" s="21">
        <v>3.1442000000000001</v>
      </c>
      <c r="D337" s="25">
        <v>1</v>
      </c>
    </row>
    <row r="338" spans="1:8" ht="14">
      <c r="A338" s="20">
        <v>2007.12</v>
      </c>
      <c r="B338" s="18" t="s">
        <v>30</v>
      </c>
      <c r="C338" s="21">
        <v>3.1509999999999998</v>
      </c>
      <c r="D338" s="25">
        <v>1</v>
      </c>
      <c r="F338" t="s">
        <v>9</v>
      </c>
      <c r="G338">
        <v>2007</v>
      </c>
      <c r="H338" s="22">
        <f>AVERAGE(C336:C338)</f>
        <v>3.1476333333333333</v>
      </c>
    </row>
    <row r="339" spans="1:8">
      <c r="A339" s="18">
        <v>2008.01</v>
      </c>
      <c r="B339" s="18" t="s">
        <v>19</v>
      </c>
      <c r="C339" s="21">
        <v>3.1556999999999999</v>
      </c>
      <c r="D339" s="25">
        <v>1</v>
      </c>
    </row>
    <row r="340" spans="1:8">
      <c r="A340" s="20">
        <v>2008.02</v>
      </c>
      <c r="B340" s="18" t="s">
        <v>20</v>
      </c>
      <c r="C340" s="21">
        <v>3.1587000000000001</v>
      </c>
      <c r="D340" s="25">
        <v>1</v>
      </c>
    </row>
    <row r="341" spans="1:8" ht="14">
      <c r="A341" s="20">
        <v>2008.03</v>
      </c>
      <c r="B341" s="18" t="s">
        <v>21</v>
      </c>
      <c r="C341" s="21">
        <v>3.1652999999999998</v>
      </c>
      <c r="D341" s="25">
        <v>1</v>
      </c>
      <c r="F341" t="s">
        <v>6</v>
      </c>
      <c r="G341">
        <v>2008</v>
      </c>
      <c r="H341" s="22">
        <f>AVERAGE(C339:C341)</f>
        <v>3.1598999999999999</v>
      </c>
    </row>
    <row r="342" spans="1:8">
      <c r="A342" s="20">
        <v>2008.04</v>
      </c>
      <c r="B342" s="18" t="s">
        <v>22</v>
      </c>
      <c r="C342" s="21">
        <v>3.1635</v>
      </c>
      <c r="D342" s="25">
        <v>1</v>
      </c>
    </row>
    <row r="343" spans="1:8">
      <c r="A343" s="20">
        <v>2008.05</v>
      </c>
      <c r="B343" s="18" t="s">
        <v>23</v>
      </c>
      <c r="C343" s="21">
        <v>3.0977999999999999</v>
      </c>
      <c r="D343" s="25">
        <v>1</v>
      </c>
    </row>
    <row r="344" spans="1:8" ht="14">
      <c r="A344" s="20">
        <v>2008.06</v>
      </c>
      <c r="B344" s="18" t="s">
        <v>24</v>
      </c>
      <c r="C344" s="21">
        <v>3.0242</v>
      </c>
      <c r="D344" s="25">
        <v>1</v>
      </c>
      <c r="F344" t="s">
        <v>7</v>
      </c>
      <c r="G344">
        <v>2008</v>
      </c>
      <c r="H344" s="22">
        <f>AVERAGE(C342:C344)</f>
        <v>3.0951666666666671</v>
      </c>
    </row>
    <row r="345" spans="1:8">
      <c r="A345" s="20">
        <v>2008.07</v>
      </c>
      <c r="B345" s="18" t="s">
        <v>25</v>
      </c>
      <c r="C345" s="21">
        <v>3.0305</v>
      </c>
      <c r="D345" s="25">
        <v>1</v>
      </c>
    </row>
    <row r="346" spans="1:8">
      <c r="A346" s="20">
        <v>2008.08</v>
      </c>
      <c r="B346" s="18" t="s">
        <v>26</v>
      </c>
      <c r="C346" s="21">
        <v>3.0287999999999999</v>
      </c>
      <c r="D346" s="25">
        <v>1</v>
      </c>
    </row>
    <row r="347" spans="1:8" ht="14">
      <c r="A347" s="20">
        <v>2008.09</v>
      </c>
      <c r="B347" s="18" t="s">
        <v>27</v>
      </c>
      <c r="C347" s="21">
        <v>3.1301999999999999</v>
      </c>
      <c r="D347" s="25">
        <v>1</v>
      </c>
      <c r="F347" t="s">
        <v>8</v>
      </c>
      <c r="G347">
        <v>2008</v>
      </c>
      <c r="H347" s="22">
        <f>AVERAGE(C345:C347)</f>
        <v>3.063166666666667</v>
      </c>
    </row>
    <row r="348" spans="1:8">
      <c r="A348" s="20">
        <v>2008.1</v>
      </c>
      <c r="B348" s="18" t="s">
        <v>28</v>
      </c>
      <c r="C348" s="21">
        <v>3.379</v>
      </c>
      <c r="D348" s="25">
        <v>1</v>
      </c>
    </row>
    <row r="349" spans="1:8">
      <c r="A349" s="20">
        <v>2008.11</v>
      </c>
      <c r="B349" s="18" t="s">
        <v>29</v>
      </c>
      <c r="C349" s="21">
        <v>3.3690000000000002</v>
      </c>
      <c r="D349" s="25">
        <v>1</v>
      </c>
    </row>
    <row r="350" spans="1:8" ht="14">
      <c r="A350" s="20">
        <v>2008.12</v>
      </c>
      <c r="B350" s="18" t="s">
        <v>30</v>
      </c>
      <c r="C350" s="21">
        <v>3.4537</v>
      </c>
      <c r="D350" s="25">
        <v>1</v>
      </c>
      <c r="F350" t="s">
        <v>9</v>
      </c>
      <c r="G350">
        <v>2008</v>
      </c>
      <c r="H350" s="22">
        <f>AVERAGE(C348:C350)</f>
        <v>3.4005666666666667</v>
      </c>
    </row>
    <row r="351" spans="1:8">
      <c r="A351" s="18">
        <v>2009.01</v>
      </c>
      <c r="B351" s="18" t="s">
        <v>19</v>
      </c>
      <c r="C351" s="21">
        <v>3.4874999999999998</v>
      </c>
      <c r="D351" s="25">
        <v>1</v>
      </c>
    </row>
    <row r="352" spans="1:8">
      <c r="A352" s="20">
        <v>2009.02</v>
      </c>
      <c r="B352" s="18" t="s">
        <v>20</v>
      </c>
      <c r="C352" s="21">
        <v>3.5594999999999999</v>
      </c>
      <c r="D352" s="25">
        <v>1</v>
      </c>
    </row>
    <row r="353" spans="1:8" ht="14">
      <c r="A353" s="20">
        <v>2009.03</v>
      </c>
      <c r="B353" s="18" t="s">
        <v>21</v>
      </c>
      <c r="C353" s="21">
        <v>3.7134999999999998</v>
      </c>
      <c r="D353" s="25">
        <v>1</v>
      </c>
      <c r="F353" t="s">
        <v>6</v>
      </c>
      <c r="G353">
        <v>2009</v>
      </c>
      <c r="H353" s="22">
        <f>AVERAGE(C351:C353)</f>
        <v>3.5868333333333333</v>
      </c>
    </row>
    <row r="354" spans="1:8">
      <c r="A354" s="20">
        <v>2009.04</v>
      </c>
      <c r="B354" s="18" t="s">
        <v>22</v>
      </c>
      <c r="C354" s="21">
        <v>3.7198000000000002</v>
      </c>
      <c r="D354" s="25">
        <v>1</v>
      </c>
    </row>
    <row r="355" spans="1:8">
      <c r="A355" s="20">
        <v>2009.05</v>
      </c>
      <c r="B355" s="18" t="s">
        <v>23</v>
      </c>
      <c r="C355" s="21">
        <v>3.7465000000000002</v>
      </c>
      <c r="D355" s="25">
        <v>1</v>
      </c>
    </row>
    <row r="356" spans="1:8" ht="14">
      <c r="A356" s="20">
        <v>2009.06</v>
      </c>
      <c r="B356" s="18" t="s">
        <v>24</v>
      </c>
      <c r="C356" s="21">
        <v>3.7951999999999999</v>
      </c>
      <c r="D356" s="25">
        <v>1</v>
      </c>
      <c r="F356" t="s">
        <v>7</v>
      </c>
      <c r="G356">
        <v>2009</v>
      </c>
      <c r="H356" s="22">
        <f>AVERAGE(C354:C356)</f>
        <v>3.7538333333333331</v>
      </c>
    </row>
    <row r="357" spans="1:8">
      <c r="A357" s="20">
        <v>2009.07</v>
      </c>
      <c r="B357" s="18" t="s">
        <v>25</v>
      </c>
      <c r="C357" s="21">
        <v>3.8304999999999998</v>
      </c>
      <c r="D357" s="25">
        <v>1</v>
      </c>
    </row>
    <row r="358" spans="1:8">
      <c r="A358" s="20">
        <v>2009.08</v>
      </c>
      <c r="B358" s="18" t="s">
        <v>26</v>
      </c>
      <c r="C358" s="21">
        <v>3.8525</v>
      </c>
      <c r="D358" s="25">
        <v>1</v>
      </c>
    </row>
    <row r="359" spans="1:8" ht="14">
      <c r="A359" s="20">
        <v>2009.09</v>
      </c>
      <c r="B359" s="18" t="s">
        <v>27</v>
      </c>
      <c r="C359" s="21">
        <v>3.8426999999999998</v>
      </c>
      <c r="D359" s="25">
        <v>1</v>
      </c>
      <c r="F359" t="s">
        <v>8</v>
      </c>
      <c r="G359">
        <v>2009</v>
      </c>
      <c r="H359" s="22">
        <f>AVERAGE(C357:C359)</f>
        <v>3.8419000000000003</v>
      </c>
    </row>
    <row r="360" spans="1:8">
      <c r="A360" s="20">
        <v>2009.1</v>
      </c>
      <c r="B360" s="18" t="s">
        <v>28</v>
      </c>
      <c r="C360" s="21">
        <v>3.819</v>
      </c>
      <c r="D360" s="25">
        <v>1</v>
      </c>
    </row>
    <row r="361" spans="1:8">
      <c r="A361" s="20">
        <v>2009.11</v>
      </c>
      <c r="B361" s="18" t="s">
        <v>29</v>
      </c>
      <c r="C361" s="21">
        <v>3.8102</v>
      </c>
      <c r="D361" s="25">
        <v>1</v>
      </c>
    </row>
    <row r="362" spans="1:8" ht="14">
      <c r="A362" s="20">
        <v>2009.12</v>
      </c>
      <c r="B362" s="18" t="s">
        <v>30</v>
      </c>
      <c r="C362" s="21">
        <v>3.7967</v>
      </c>
      <c r="D362" s="25">
        <v>1</v>
      </c>
      <c r="F362" t="s">
        <v>9</v>
      </c>
      <c r="G362">
        <v>2009</v>
      </c>
      <c r="H362" s="22">
        <f>AVERAGE(C360:C362)</f>
        <v>3.8086333333333333</v>
      </c>
    </row>
    <row r="363" spans="1:8">
      <c r="A363" s="18">
        <v>2010.01</v>
      </c>
      <c r="B363" s="18" t="s">
        <v>19</v>
      </c>
      <c r="C363" s="21">
        <v>3.823</v>
      </c>
      <c r="D363" s="25">
        <v>1</v>
      </c>
    </row>
    <row r="364" spans="1:8">
      <c r="A364" s="20">
        <v>2010.02</v>
      </c>
      <c r="B364" s="18" t="s">
        <v>20</v>
      </c>
      <c r="C364" s="21">
        <v>3.8597999999999999</v>
      </c>
      <c r="D364" s="25">
        <v>1</v>
      </c>
    </row>
    <row r="365" spans="1:8" ht="14">
      <c r="A365" s="20">
        <v>2010.03</v>
      </c>
      <c r="B365" s="18" t="s">
        <v>21</v>
      </c>
      <c r="C365" s="21">
        <v>3.8763000000000001</v>
      </c>
      <c r="D365" s="25">
        <v>1</v>
      </c>
      <c r="F365" t="s">
        <v>6</v>
      </c>
      <c r="G365">
        <v>2010</v>
      </c>
      <c r="H365" s="22">
        <f>AVERAGE(C363:C365)</f>
        <v>3.8530333333333338</v>
      </c>
    </row>
    <row r="366" spans="1:8">
      <c r="A366" s="20">
        <v>2010.04</v>
      </c>
      <c r="B366" s="18" t="s">
        <v>22</v>
      </c>
      <c r="C366" s="21">
        <v>3.8862000000000001</v>
      </c>
      <c r="D366" s="25">
        <v>1</v>
      </c>
    </row>
    <row r="367" spans="1:8">
      <c r="A367" s="20">
        <v>2010.05</v>
      </c>
      <c r="B367" s="18" t="s">
        <v>23</v>
      </c>
      <c r="C367" s="21">
        <v>3.9268000000000001</v>
      </c>
      <c r="D367" s="25">
        <v>1</v>
      </c>
    </row>
    <row r="368" spans="1:8" ht="14">
      <c r="A368" s="20">
        <v>2010.06</v>
      </c>
      <c r="B368" s="18" t="s">
        <v>24</v>
      </c>
      <c r="C368" s="21">
        <v>3.9318</v>
      </c>
      <c r="D368" s="25">
        <v>1</v>
      </c>
      <c r="F368" t="s">
        <v>7</v>
      </c>
      <c r="G368">
        <v>2010</v>
      </c>
      <c r="H368" s="22">
        <f>AVERAGE(C366:C368)</f>
        <v>3.9149333333333338</v>
      </c>
    </row>
    <row r="369" spans="1:8">
      <c r="A369" s="20">
        <v>2010.07</v>
      </c>
      <c r="B369" s="18" t="s">
        <v>25</v>
      </c>
      <c r="C369" s="21">
        <v>3.9394999999999998</v>
      </c>
      <c r="D369" s="25">
        <v>1</v>
      </c>
    </row>
    <row r="370" spans="1:8">
      <c r="A370" s="20">
        <v>2010.08</v>
      </c>
      <c r="B370" s="18" t="s">
        <v>26</v>
      </c>
      <c r="C370" s="21">
        <v>3.9497</v>
      </c>
      <c r="D370" s="25">
        <v>1</v>
      </c>
    </row>
    <row r="371" spans="1:8" ht="14">
      <c r="A371" s="20">
        <v>2010.09</v>
      </c>
      <c r="B371" s="18" t="s">
        <v>27</v>
      </c>
      <c r="C371" s="21">
        <v>3.9607000000000001</v>
      </c>
      <c r="D371" s="25">
        <v>1</v>
      </c>
      <c r="F371" t="s">
        <v>8</v>
      </c>
      <c r="G371">
        <v>2010</v>
      </c>
      <c r="H371" s="22">
        <f>AVERAGE(C369:C371)</f>
        <v>3.9499666666666666</v>
      </c>
    </row>
    <row r="372" spans="1:8">
      <c r="A372" s="20">
        <v>2010.1</v>
      </c>
      <c r="B372" s="18" t="s">
        <v>28</v>
      </c>
      <c r="C372" s="21">
        <v>3.9569999999999999</v>
      </c>
      <c r="D372" s="25">
        <v>1</v>
      </c>
    </row>
    <row r="373" spans="1:8">
      <c r="A373" s="20">
        <v>2010.11</v>
      </c>
      <c r="B373" s="18" t="s">
        <v>29</v>
      </c>
      <c r="C373" s="21">
        <v>3.984</v>
      </c>
      <c r="D373" s="25">
        <v>1</v>
      </c>
    </row>
    <row r="374" spans="1:8" ht="14">
      <c r="A374" s="20">
        <v>2010.12</v>
      </c>
      <c r="B374" s="18" t="s">
        <v>30</v>
      </c>
      <c r="C374" s="21">
        <v>3.9758</v>
      </c>
      <c r="D374" s="25">
        <v>1</v>
      </c>
      <c r="F374" t="s">
        <v>9</v>
      </c>
      <c r="G374">
        <v>2010</v>
      </c>
      <c r="H374" s="22">
        <f>AVERAGE(C372:C374)</f>
        <v>3.9722666666666666</v>
      </c>
    </row>
    <row r="375" spans="1:8">
      <c r="A375" s="18">
        <v>2011.01</v>
      </c>
      <c r="B375" s="18" t="s">
        <v>19</v>
      </c>
      <c r="C375" s="21">
        <v>4.0007999999999999</v>
      </c>
      <c r="D375" s="25">
        <v>1</v>
      </c>
    </row>
    <row r="376" spans="1:8">
      <c r="A376" s="20">
        <v>2011.02</v>
      </c>
      <c r="B376" s="18" t="s">
        <v>20</v>
      </c>
      <c r="C376" s="21">
        <v>4.0305</v>
      </c>
      <c r="D376" s="25">
        <v>1</v>
      </c>
    </row>
    <row r="377" spans="1:8" ht="14">
      <c r="A377" s="20">
        <v>2011.03</v>
      </c>
      <c r="B377" s="18" t="s">
        <v>21</v>
      </c>
      <c r="C377" s="21">
        <v>4.0519999999999996</v>
      </c>
      <c r="D377" s="25">
        <v>1</v>
      </c>
      <c r="F377" t="s">
        <v>6</v>
      </c>
      <c r="G377">
        <v>2011</v>
      </c>
      <c r="H377" s="22">
        <f>AVERAGE(C375:C377)</f>
        <v>4.0277666666666665</v>
      </c>
    </row>
    <row r="378" spans="1:8">
      <c r="A378" s="20">
        <v>2011.04</v>
      </c>
      <c r="B378" s="18" t="s">
        <v>22</v>
      </c>
      <c r="C378" s="21">
        <v>4.0804999999999998</v>
      </c>
      <c r="D378" s="25">
        <v>1</v>
      </c>
    </row>
    <row r="379" spans="1:8">
      <c r="A379" s="20">
        <v>2011.05</v>
      </c>
      <c r="B379" s="18" t="s">
        <v>23</v>
      </c>
      <c r="C379" s="21">
        <v>4.0887000000000002</v>
      </c>
      <c r="D379" s="25">
        <v>1</v>
      </c>
    </row>
    <row r="380" spans="1:8" ht="14">
      <c r="A380" s="20">
        <v>2011.06</v>
      </c>
      <c r="B380" s="18" t="s">
        <v>24</v>
      </c>
      <c r="C380" s="21">
        <v>4.1109999999999998</v>
      </c>
      <c r="D380" s="25">
        <v>1</v>
      </c>
      <c r="F380" t="s">
        <v>7</v>
      </c>
      <c r="G380">
        <v>2011</v>
      </c>
      <c r="H380" s="22">
        <f>AVERAGE(C378:C380)</f>
        <v>4.0933999999999999</v>
      </c>
    </row>
    <row r="381" spans="1:8">
      <c r="A381" s="20">
        <v>2011.07</v>
      </c>
      <c r="B381" s="18" t="s">
        <v>25</v>
      </c>
      <c r="C381" s="21">
        <v>4.1429999999999998</v>
      </c>
      <c r="D381" s="25">
        <v>1</v>
      </c>
    </row>
    <row r="382" spans="1:8">
      <c r="A382" s="20">
        <v>2011.08</v>
      </c>
      <c r="B382" s="18" t="s">
        <v>26</v>
      </c>
      <c r="C382" s="21">
        <v>4.1994999999999996</v>
      </c>
      <c r="D382" s="25">
        <v>1</v>
      </c>
    </row>
    <row r="383" spans="1:8" ht="14">
      <c r="A383" s="20">
        <v>2011.09</v>
      </c>
      <c r="B383" s="18" t="s">
        <v>27</v>
      </c>
      <c r="C383" s="21">
        <v>4.2045000000000003</v>
      </c>
      <c r="D383" s="25">
        <v>1</v>
      </c>
      <c r="F383" t="s">
        <v>8</v>
      </c>
      <c r="G383">
        <v>2011</v>
      </c>
      <c r="H383" s="22">
        <f>AVERAGE(C381:C383)</f>
        <v>4.1823333333333332</v>
      </c>
    </row>
    <row r="384" spans="1:8">
      <c r="A384" s="20">
        <v>2011.1</v>
      </c>
      <c r="B384" s="18" t="s">
        <v>28</v>
      </c>
      <c r="C384" s="21">
        <v>4.2355</v>
      </c>
      <c r="D384" s="25">
        <v>1</v>
      </c>
    </row>
    <row r="385" spans="1:8">
      <c r="A385" s="20">
        <v>2011.11</v>
      </c>
      <c r="B385" s="18" t="s">
        <v>29</v>
      </c>
      <c r="C385" s="21">
        <v>4.2807000000000004</v>
      </c>
      <c r="D385" s="25">
        <v>1</v>
      </c>
    </row>
    <row r="386" spans="1:8" ht="14">
      <c r="A386" s="20">
        <v>2011.12</v>
      </c>
      <c r="B386" s="18" t="s">
        <v>30</v>
      </c>
      <c r="C386" s="21">
        <v>4.3032000000000004</v>
      </c>
      <c r="D386" s="25">
        <v>1</v>
      </c>
      <c r="F386" t="s">
        <v>9</v>
      </c>
      <c r="G386">
        <v>2011</v>
      </c>
      <c r="H386" s="22">
        <f>AVERAGE(C384:C386)</f>
        <v>4.2731333333333339</v>
      </c>
    </row>
    <row r="387" spans="1:8">
      <c r="A387" s="18">
        <v>2012.01</v>
      </c>
      <c r="B387" s="18" t="s">
        <v>19</v>
      </c>
      <c r="C387" s="21">
        <v>4.3361999999999998</v>
      </c>
      <c r="D387" s="25">
        <v>1</v>
      </c>
    </row>
    <row r="388" spans="1:8">
      <c r="A388" s="20">
        <v>2012.02</v>
      </c>
      <c r="B388" s="18" t="s">
        <v>20</v>
      </c>
      <c r="C388" s="21">
        <v>4.3564999999999996</v>
      </c>
      <c r="D388" s="25">
        <v>1</v>
      </c>
    </row>
    <row r="389" spans="1:8" ht="14">
      <c r="A389" s="20">
        <v>2012.03</v>
      </c>
      <c r="B389" s="18" t="s">
        <v>21</v>
      </c>
      <c r="C389" s="21">
        <v>4.3784999999999998</v>
      </c>
      <c r="D389" s="25">
        <v>1</v>
      </c>
      <c r="F389" t="s">
        <v>6</v>
      </c>
      <c r="G389">
        <v>2012</v>
      </c>
      <c r="H389" s="22">
        <f>AVERAGE(C387:C389)</f>
        <v>4.3570666666666655</v>
      </c>
    </row>
    <row r="390" spans="1:8">
      <c r="A390" s="20">
        <v>2012.04</v>
      </c>
      <c r="B390" s="18" t="s">
        <v>22</v>
      </c>
      <c r="C390" s="21">
        <v>4.4147999999999996</v>
      </c>
      <c r="D390" s="25">
        <v>1</v>
      </c>
    </row>
    <row r="391" spans="1:8">
      <c r="A391" s="20">
        <v>2012.05</v>
      </c>
      <c r="B391" s="18" t="s">
        <v>23</v>
      </c>
      <c r="C391" s="21">
        <v>4.4713000000000003</v>
      </c>
      <c r="D391" s="25">
        <v>1</v>
      </c>
    </row>
    <row r="392" spans="1:8" ht="14">
      <c r="A392" s="20">
        <v>2012.06</v>
      </c>
      <c r="B392" s="18" t="s">
        <v>24</v>
      </c>
      <c r="C392" s="21">
        <v>4.5252999999999997</v>
      </c>
      <c r="D392" s="25">
        <v>1</v>
      </c>
      <c r="F392" t="s">
        <v>7</v>
      </c>
      <c r="G392">
        <v>2012</v>
      </c>
      <c r="H392" s="22">
        <f>AVERAGE(C390:C392)</f>
        <v>4.4704666666666659</v>
      </c>
    </row>
    <row r="393" spans="1:8">
      <c r="A393" s="20">
        <v>2012.07</v>
      </c>
      <c r="B393" s="18" t="s">
        <v>25</v>
      </c>
      <c r="C393" s="21">
        <v>4.5833000000000004</v>
      </c>
      <c r="D393" s="25">
        <v>1</v>
      </c>
    </row>
    <row r="394" spans="1:8">
      <c r="A394" s="20">
        <v>2012.08</v>
      </c>
      <c r="B394" s="18" t="s">
        <v>26</v>
      </c>
      <c r="C394" s="21">
        <v>4.6346999999999996</v>
      </c>
      <c r="D394" s="25">
        <v>1</v>
      </c>
    </row>
    <row r="395" spans="1:8" ht="14">
      <c r="A395" s="20">
        <v>2012.09</v>
      </c>
      <c r="B395" s="18" t="s">
        <v>27</v>
      </c>
      <c r="C395" s="21">
        <v>4.6942000000000004</v>
      </c>
      <c r="D395" s="25">
        <v>1</v>
      </c>
      <c r="F395" t="s">
        <v>8</v>
      </c>
      <c r="G395">
        <v>2012</v>
      </c>
      <c r="H395" s="22">
        <f>AVERAGE(C393:C395)</f>
        <v>4.6374000000000004</v>
      </c>
    </row>
    <row r="396" spans="1:8">
      <c r="A396" s="20">
        <v>2012.1</v>
      </c>
      <c r="B396" s="18" t="s">
        <v>28</v>
      </c>
      <c r="C396" s="21">
        <v>4.7655000000000003</v>
      </c>
      <c r="D396" s="25">
        <v>1</v>
      </c>
    </row>
    <row r="397" spans="1:8">
      <c r="A397" s="20">
        <v>2012.11</v>
      </c>
      <c r="B397" s="18" t="s">
        <v>29</v>
      </c>
      <c r="C397" s="21">
        <v>4.8338000000000001</v>
      </c>
      <c r="D397" s="25">
        <v>1</v>
      </c>
    </row>
    <row r="398" spans="1:8" ht="14">
      <c r="A398" s="20">
        <v>2012.12</v>
      </c>
      <c r="B398" s="18" t="s">
        <v>30</v>
      </c>
      <c r="C398" s="21">
        <v>4.9173</v>
      </c>
      <c r="D398" s="25">
        <v>1</v>
      </c>
      <c r="F398" t="s">
        <v>9</v>
      </c>
      <c r="G398">
        <v>2012</v>
      </c>
      <c r="H398" s="22">
        <f>AVERAGE(C396:C398)</f>
        <v>4.8388666666666671</v>
      </c>
    </row>
    <row r="399" spans="1:8">
      <c r="A399" s="18">
        <v>2013.01</v>
      </c>
      <c r="B399" s="18" t="s">
        <v>19</v>
      </c>
      <c r="C399" s="21">
        <v>4.9767999999999999</v>
      </c>
      <c r="D399" s="25">
        <v>1</v>
      </c>
    </row>
    <row r="400" spans="1:8">
      <c r="A400" s="20">
        <v>2013.02</v>
      </c>
      <c r="B400" s="18" t="s">
        <v>20</v>
      </c>
      <c r="C400" s="21">
        <v>5.0444800000000001</v>
      </c>
      <c r="D400" s="25">
        <v>1</v>
      </c>
    </row>
    <row r="401" spans="1:8" ht="14">
      <c r="A401" s="20">
        <v>2013.03</v>
      </c>
      <c r="B401" s="18" t="s">
        <v>21</v>
      </c>
      <c r="C401" s="21">
        <v>5.1223000000000001</v>
      </c>
      <c r="D401" s="25">
        <v>1</v>
      </c>
      <c r="F401" t="s">
        <v>6</v>
      </c>
      <c r="G401">
        <v>2013</v>
      </c>
      <c r="H401" s="22">
        <f>AVERAGE(C399:C401)</f>
        <v>5.04786</v>
      </c>
    </row>
    <row r="402" spans="1:8">
      <c r="A402" s="20">
        <v>2013.04</v>
      </c>
      <c r="B402" s="18" t="s">
        <v>22</v>
      </c>
      <c r="C402" s="21">
        <v>5.1840000000000002</v>
      </c>
      <c r="D402" s="25">
        <v>1</v>
      </c>
    </row>
    <row r="403" spans="1:8">
      <c r="A403" s="20">
        <v>2013.05</v>
      </c>
      <c r="B403" s="18" t="s">
        <v>23</v>
      </c>
      <c r="C403" s="21">
        <v>5.2836999999999996</v>
      </c>
      <c r="D403" s="25">
        <v>1</v>
      </c>
    </row>
    <row r="404" spans="1:8" ht="14">
      <c r="A404" s="20">
        <v>2013.06</v>
      </c>
      <c r="B404" s="18" t="s">
        <v>24</v>
      </c>
      <c r="C404" s="21">
        <v>5.3852000000000002</v>
      </c>
      <c r="D404" s="25">
        <v>1</v>
      </c>
      <c r="F404" t="s">
        <v>7</v>
      </c>
      <c r="G404">
        <v>2013</v>
      </c>
      <c r="H404" s="22">
        <f>AVERAGE(C402:C404)</f>
        <v>5.2843000000000009</v>
      </c>
    </row>
    <row r="405" spans="1:8">
      <c r="A405" s="20">
        <v>2013.07</v>
      </c>
      <c r="B405" s="18" t="s">
        <v>25</v>
      </c>
      <c r="C405" s="21">
        <v>5.5065</v>
      </c>
      <c r="D405" s="25">
        <v>1</v>
      </c>
    </row>
    <row r="406" spans="1:8">
      <c r="A406" s="20">
        <v>2013.08</v>
      </c>
      <c r="B406" s="18" t="s">
        <v>26</v>
      </c>
      <c r="C406" s="21">
        <v>5.6712999999999996</v>
      </c>
      <c r="D406" s="25">
        <v>1</v>
      </c>
    </row>
    <row r="407" spans="1:8" ht="14">
      <c r="A407" s="20">
        <v>2013.09</v>
      </c>
      <c r="B407" s="18" t="s">
        <v>27</v>
      </c>
      <c r="C407" s="21">
        <v>5.7915000000000001</v>
      </c>
      <c r="D407" s="25">
        <v>1</v>
      </c>
      <c r="F407" t="s">
        <v>8</v>
      </c>
      <c r="G407">
        <v>2013</v>
      </c>
      <c r="H407" s="22">
        <f>AVERAGE(C405:C407)</f>
        <v>5.6564333333333332</v>
      </c>
    </row>
    <row r="408" spans="1:8">
      <c r="A408" s="20">
        <v>2013.1</v>
      </c>
      <c r="B408" s="18" t="s">
        <v>28</v>
      </c>
      <c r="C408" s="21">
        <v>5.9108000000000001</v>
      </c>
      <c r="D408" s="25">
        <v>1</v>
      </c>
    </row>
    <row r="409" spans="1:8">
      <c r="A409" s="20">
        <v>2013.11</v>
      </c>
      <c r="B409" s="18" t="s">
        <v>29</v>
      </c>
      <c r="C409" s="21">
        <v>6.1360000000000001</v>
      </c>
      <c r="D409" s="25">
        <v>1</v>
      </c>
    </row>
    <row r="410" spans="1:8" ht="14">
      <c r="A410" s="20">
        <v>2013.12</v>
      </c>
      <c r="B410" s="18" t="s">
        <v>30</v>
      </c>
      <c r="C410" s="21">
        <v>6.5179999999999998</v>
      </c>
      <c r="D410" s="25">
        <v>1</v>
      </c>
      <c r="F410" t="s">
        <v>9</v>
      </c>
      <c r="G410">
        <v>2013</v>
      </c>
      <c r="H410" s="22">
        <f>AVERAGE(C408:C410)</f>
        <v>6.1882666666666672</v>
      </c>
    </row>
    <row r="411" spans="1:8">
      <c r="A411" s="18">
        <v>2014.01</v>
      </c>
      <c r="B411" s="18" t="s">
        <v>19</v>
      </c>
      <c r="C411" s="21">
        <v>8.0182000000000002</v>
      </c>
      <c r="D411" s="25">
        <v>1</v>
      </c>
    </row>
    <row r="412" spans="1:8">
      <c r="A412" s="20">
        <v>2014.02</v>
      </c>
      <c r="B412" s="18" t="s">
        <v>20</v>
      </c>
      <c r="C412" s="21">
        <v>7.8781999999999996</v>
      </c>
      <c r="D412" s="25">
        <v>1</v>
      </c>
    </row>
    <row r="413" spans="1:8" ht="14">
      <c r="A413" s="20">
        <v>2014.03</v>
      </c>
      <c r="B413" s="18" t="s">
        <v>21</v>
      </c>
      <c r="C413" s="21">
        <v>8.0098000000000003</v>
      </c>
      <c r="D413" s="25">
        <v>1</v>
      </c>
      <c r="F413" t="s">
        <v>6</v>
      </c>
      <c r="G413">
        <v>2014</v>
      </c>
      <c r="H413" s="22">
        <f>AVERAGE(C411:C413)</f>
        <v>7.9687333333333328</v>
      </c>
    </row>
    <row r="414" spans="1:8">
      <c r="A414" s="20">
        <v>2014.04</v>
      </c>
      <c r="B414" s="18" t="s">
        <v>22</v>
      </c>
      <c r="C414" s="21">
        <v>8.0015000000000001</v>
      </c>
      <c r="D414" s="25">
        <v>1</v>
      </c>
    </row>
    <row r="415" spans="1:8">
      <c r="A415" s="20">
        <v>2014.05</v>
      </c>
      <c r="B415" s="18" t="s">
        <v>23</v>
      </c>
      <c r="C415" s="21">
        <v>8.0777000000000001</v>
      </c>
      <c r="D415" s="25">
        <v>1</v>
      </c>
    </row>
    <row r="416" spans="1:8" ht="14">
      <c r="A416" s="20">
        <v>2014.06</v>
      </c>
      <c r="B416" s="18" t="s">
        <v>24</v>
      </c>
      <c r="C416" s="21">
        <v>8.1326999999999998</v>
      </c>
      <c r="D416" s="25">
        <v>1</v>
      </c>
      <c r="F416" t="s">
        <v>7</v>
      </c>
      <c r="G416">
        <v>2014</v>
      </c>
      <c r="H416" s="22">
        <f>AVERAGE(C414:C416)</f>
        <v>8.0706333333333333</v>
      </c>
    </row>
    <row r="417" spans="1:8">
      <c r="A417" s="20">
        <v>2014.07</v>
      </c>
      <c r="B417" s="18" t="s">
        <v>25</v>
      </c>
      <c r="C417" s="21">
        <v>8.2102000000000004</v>
      </c>
      <c r="D417" s="25">
        <v>1</v>
      </c>
    </row>
    <row r="418" spans="1:8">
      <c r="A418" s="20">
        <v>2014.08</v>
      </c>
      <c r="B418" s="18" t="s">
        <v>26</v>
      </c>
      <c r="C418" s="21">
        <v>8.4039999999999999</v>
      </c>
      <c r="D418" s="25">
        <v>1</v>
      </c>
    </row>
    <row r="419" spans="1:8" ht="14">
      <c r="A419" s="20">
        <v>2014.09</v>
      </c>
      <c r="B419" s="18" t="s">
        <v>27</v>
      </c>
      <c r="C419" s="21">
        <v>8.4642999999999997</v>
      </c>
      <c r="D419" s="25">
        <v>1</v>
      </c>
      <c r="F419" t="s">
        <v>8</v>
      </c>
      <c r="G419">
        <v>2014</v>
      </c>
      <c r="H419" s="22">
        <f>AVERAGE(C417:C419)</f>
        <v>8.3594999999999988</v>
      </c>
    </row>
    <row r="420" spans="1:8">
      <c r="A420" s="20">
        <v>2014.1</v>
      </c>
      <c r="B420" s="18" t="s">
        <v>28</v>
      </c>
      <c r="C420" s="21">
        <v>8.5023</v>
      </c>
      <c r="D420" s="25">
        <v>1</v>
      </c>
    </row>
    <row r="421" spans="1:8">
      <c r="A421" s="20">
        <v>2014.11</v>
      </c>
      <c r="B421" s="18" t="s">
        <v>29</v>
      </c>
      <c r="C421" s="21">
        <v>8.5254999999999992</v>
      </c>
      <c r="D421" s="25">
        <v>1</v>
      </c>
    </row>
    <row r="422" spans="1:8" ht="14">
      <c r="A422" s="20">
        <v>2014.12</v>
      </c>
      <c r="B422" s="18" t="s">
        <v>30</v>
      </c>
      <c r="C422" s="21">
        <v>8.5519999999999996</v>
      </c>
      <c r="D422" s="25">
        <v>1</v>
      </c>
      <c r="F422" t="s">
        <v>9</v>
      </c>
      <c r="G422">
        <v>2014</v>
      </c>
      <c r="H422" s="22">
        <f>AVERAGE(C420:C422)</f>
        <v>8.5266000000000002</v>
      </c>
    </row>
    <row r="423" spans="1:8">
      <c r="A423" s="18">
        <v>2015.01</v>
      </c>
      <c r="B423" s="18" t="s">
        <v>19</v>
      </c>
      <c r="C423" s="21">
        <v>8.6395</v>
      </c>
      <c r="D423" s="25">
        <v>1</v>
      </c>
    </row>
    <row r="424" spans="1:8">
      <c r="A424" s="20">
        <v>2015.02</v>
      </c>
      <c r="B424" s="18" t="s">
        <v>20</v>
      </c>
      <c r="C424" s="21">
        <v>8.7242999999999995</v>
      </c>
      <c r="D424" s="25">
        <v>1</v>
      </c>
    </row>
    <row r="425" spans="1:8" ht="14">
      <c r="A425" s="20">
        <v>2015.03</v>
      </c>
      <c r="B425" s="18" t="s">
        <v>21</v>
      </c>
      <c r="C425" s="21">
        <v>8.8196999999999992</v>
      </c>
      <c r="D425" s="25">
        <v>1</v>
      </c>
      <c r="F425" t="s">
        <v>6</v>
      </c>
      <c r="G425">
        <v>2015</v>
      </c>
      <c r="H425" s="22">
        <f>AVERAGE(C423:C425)</f>
        <v>8.7278333333333311</v>
      </c>
    </row>
    <row r="426" spans="1:8">
      <c r="A426" s="20">
        <v>2015.04</v>
      </c>
      <c r="B426" s="18" t="s">
        <v>22</v>
      </c>
      <c r="C426" s="21">
        <v>8.9047000000000001</v>
      </c>
      <c r="D426" s="25">
        <v>1</v>
      </c>
    </row>
    <row r="427" spans="1:8">
      <c r="A427" s="20">
        <v>2015.05</v>
      </c>
      <c r="B427" s="18" t="s">
        <v>23</v>
      </c>
      <c r="C427" s="21">
        <v>8.9893000000000001</v>
      </c>
      <c r="D427" s="25">
        <v>1</v>
      </c>
    </row>
    <row r="428" spans="1:8" ht="14">
      <c r="A428" s="20">
        <v>2015.06</v>
      </c>
      <c r="B428" s="18" t="s">
        <v>24</v>
      </c>
      <c r="C428" s="21">
        <v>9.0864999999999991</v>
      </c>
      <c r="D428" s="25">
        <v>1</v>
      </c>
      <c r="F428" t="s">
        <v>7</v>
      </c>
      <c r="G428">
        <v>2015</v>
      </c>
      <c r="H428" s="22">
        <f>AVERAGE(C426:C428)</f>
        <v>8.9934999999999992</v>
      </c>
    </row>
    <row r="429" spans="1:8">
      <c r="A429" s="20">
        <v>2015.07</v>
      </c>
      <c r="B429" s="18" t="s">
        <v>25</v>
      </c>
      <c r="C429" s="21">
        <v>9.1873000000000005</v>
      </c>
      <c r="D429" s="25">
        <v>1</v>
      </c>
    </row>
    <row r="430" spans="1:8">
      <c r="A430" s="20">
        <v>2015.08</v>
      </c>
      <c r="B430" s="18" t="s">
        <v>26</v>
      </c>
      <c r="C430" s="21">
        <v>9.2955000000000005</v>
      </c>
      <c r="D430" s="25">
        <v>1</v>
      </c>
    </row>
    <row r="431" spans="1:8" ht="14">
      <c r="A431" s="20">
        <v>2015.09</v>
      </c>
      <c r="B431" s="18" t="s">
        <v>27</v>
      </c>
      <c r="C431" s="21">
        <v>9.4192</v>
      </c>
      <c r="D431" s="25">
        <v>1</v>
      </c>
      <c r="F431" t="s">
        <v>8</v>
      </c>
      <c r="G431">
        <v>2015</v>
      </c>
      <c r="H431" s="22">
        <f>AVERAGE(C429:C431)</f>
        <v>9.3006666666666664</v>
      </c>
    </row>
    <row r="432" spans="1:8">
      <c r="A432" s="20">
        <v>2015.1</v>
      </c>
      <c r="B432" s="18" t="s">
        <v>28</v>
      </c>
      <c r="C432" s="21">
        <v>9.5459999999999994</v>
      </c>
      <c r="D432" s="25">
        <v>1</v>
      </c>
    </row>
    <row r="433" spans="1:8">
      <c r="A433" s="20">
        <v>2015.11</v>
      </c>
      <c r="B433" s="18" t="s">
        <v>29</v>
      </c>
      <c r="C433" s="21">
        <v>9.6880000000000006</v>
      </c>
      <c r="D433" s="25">
        <v>1</v>
      </c>
    </row>
    <row r="434" spans="1:8" ht="14">
      <c r="A434" s="20">
        <v>2015.12</v>
      </c>
      <c r="B434" s="18" t="s">
        <v>30</v>
      </c>
      <c r="C434" s="21">
        <v>13.005000000000001</v>
      </c>
      <c r="D434" s="25">
        <v>1</v>
      </c>
      <c r="F434" t="s">
        <v>9</v>
      </c>
      <c r="G434">
        <v>2015</v>
      </c>
      <c r="H434" s="22">
        <f>AVERAGE(C432:C434)</f>
        <v>10.746333333333334</v>
      </c>
    </row>
    <row r="435" spans="1:8">
      <c r="A435" s="18">
        <v>2016.01</v>
      </c>
      <c r="B435" s="18" t="s">
        <v>19</v>
      </c>
      <c r="C435" s="21">
        <v>13.904</v>
      </c>
      <c r="D435" s="25">
        <v>1</v>
      </c>
    </row>
    <row r="436" spans="1:8">
      <c r="A436" s="20">
        <v>2016.02</v>
      </c>
      <c r="B436" s="18" t="s">
        <v>20</v>
      </c>
      <c r="C436" s="21">
        <v>15.584199999999999</v>
      </c>
      <c r="D436" s="25">
        <v>1</v>
      </c>
    </row>
    <row r="437" spans="1:8" ht="14">
      <c r="A437" s="20">
        <v>2016.03</v>
      </c>
      <c r="B437" s="18" t="s">
        <v>21</v>
      </c>
      <c r="C437" s="21">
        <v>14.5817</v>
      </c>
      <c r="D437" s="25">
        <v>1</v>
      </c>
      <c r="F437" t="s">
        <v>6</v>
      </c>
      <c r="G437">
        <v>2016</v>
      </c>
      <c r="H437" s="22">
        <f>AVERAGE(C435:C437)</f>
        <v>14.689966666666665</v>
      </c>
    </row>
    <row r="438" spans="1:8">
      <c r="A438" s="20">
        <v>2016.04</v>
      </c>
      <c r="B438" s="18" t="s">
        <v>22</v>
      </c>
      <c r="C438" s="21">
        <v>14.2582</v>
      </c>
      <c r="D438" s="25">
        <v>1</v>
      </c>
    </row>
    <row r="439" spans="1:8">
      <c r="A439" s="20">
        <v>2016.05</v>
      </c>
      <c r="B439" s="18" t="s">
        <v>23</v>
      </c>
      <c r="C439" s="21">
        <v>14.012700000000001</v>
      </c>
      <c r="D439" s="25">
        <v>1</v>
      </c>
    </row>
    <row r="440" spans="1:8" ht="14">
      <c r="A440" s="20">
        <v>2016.06</v>
      </c>
      <c r="B440" s="18" t="s">
        <v>24</v>
      </c>
      <c r="C440" s="21">
        <v>14.92</v>
      </c>
      <c r="D440" s="25">
        <v>1</v>
      </c>
      <c r="F440" t="s">
        <v>7</v>
      </c>
      <c r="G440">
        <v>2016</v>
      </c>
      <c r="H440" s="22">
        <f>AVERAGE(C438:C440)</f>
        <v>14.396966666666666</v>
      </c>
    </row>
    <row r="441" spans="1:8">
      <c r="A441" s="20">
        <v>2016.07</v>
      </c>
      <c r="B441" s="18" t="s">
        <v>25</v>
      </c>
      <c r="C441" s="21">
        <v>15.044700000000001</v>
      </c>
      <c r="D441" s="25">
        <v>1</v>
      </c>
    </row>
    <row r="442" spans="1:8">
      <c r="A442" s="20">
        <v>2016.08</v>
      </c>
      <c r="B442" s="18" t="s">
        <v>26</v>
      </c>
      <c r="C442" s="21">
        <v>14.9008</v>
      </c>
      <c r="D442" s="25">
        <v>1</v>
      </c>
    </row>
    <row r="443" spans="1:8" ht="14">
      <c r="A443" s="20">
        <v>2016.09</v>
      </c>
      <c r="B443" s="18" t="s">
        <v>27</v>
      </c>
      <c r="C443" s="21">
        <v>15.263299999999999</v>
      </c>
      <c r="D443" s="25">
        <v>1</v>
      </c>
      <c r="F443" t="s">
        <v>8</v>
      </c>
      <c r="G443">
        <v>2016</v>
      </c>
      <c r="H443" s="22">
        <f>AVERAGE(C441:C443)</f>
        <v>15.069600000000001</v>
      </c>
    </row>
    <row r="444" spans="1:8">
      <c r="A444" s="20">
        <v>2016.1</v>
      </c>
      <c r="B444" s="18" t="s">
        <v>28</v>
      </c>
      <c r="C444" s="21">
        <v>15.1745</v>
      </c>
      <c r="D444" s="25">
        <v>1</v>
      </c>
    </row>
    <row r="445" spans="1:8">
      <c r="A445" s="20">
        <v>2016.11</v>
      </c>
      <c r="B445" s="18" t="s">
        <v>29</v>
      </c>
      <c r="C445" s="21">
        <v>15.844200000000001</v>
      </c>
      <c r="D445" s="25">
        <v>1</v>
      </c>
    </row>
    <row r="446" spans="1:8" ht="14">
      <c r="A446" s="20">
        <v>2016.12</v>
      </c>
      <c r="B446" s="18" t="s">
        <v>30</v>
      </c>
      <c r="C446" s="21">
        <v>15.850199999999999</v>
      </c>
      <c r="D446" s="25">
        <v>1</v>
      </c>
      <c r="F446" t="s">
        <v>9</v>
      </c>
      <c r="G446">
        <v>2016</v>
      </c>
      <c r="H446" s="22">
        <f>AVERAGE(C444:C446)</f>
        <v>15.622966666666668</v>
      </c>
    </row>
    <row r="447" spans="1:8">
      <c r="A447" s="18">
        <v>2017.01</v>
      </c>
      <c r="B447" s="18" t="s">
        <v>19</v>
      </c>
      <c r="C447" s="21">
        <v>15.9117</v>
      </c>
      <c r="D447" s="25">
        <v>1</v>
      </c>
    </row>
    <row r="448" spans="1:8">
      <c r="A448" s="20">
        <v>2017.02</v>
      </c>
      <c r="B448" s="18" t="s">
        <v>20</v>
      </c>
      <c r="C448" s="21">
        <v>15.455</v>
      </c>
      <c r="D448" s="25">
        <v>1</v>
      </c>
    </row>
    <row r="449" spans="1:8" ht="14">
      <c r="A449" s="20">
        <v>2017.03</v>
      </c>
      <c r="B449" s="18" t="s">
        <v>21</v>
      </c>
      <c r="C449" s="21">
        <v>15.3818</v>
      </c>
      <c r="D449" s="25">
        <v>1</v>
      </c>
      <c r="F449" t="s">
        <v>6</v>
      </c>
      <c r="G449">
        <v>2017</v>
      </c>
      <c r="H449" s="22">
        <f>AVERAGE(C447:C449)</f>
        <v>15.582833333333333</v>
      </c>
    </row>
    <row r="450" spans="1:8">
      <c r="A450" s="20">
        <v>2017.04</v>
      </c>
      <c r="B450" s="18" t="s">
        <v>22</v>
      </c>
      <c r="C450" s="21">
        <v>15.4268</v>
      </c>
      <c r="D450" s="25">
        <v>1</v>
      </c>
    </row>
    <row r="451" spans="1:8">
      <c r="A451" s="20">
        <v>2017.05</v>
      </c>
      <c r="B451" s="18" t="s">
        <v>23</v>
      </c>
      <c r="C451" s="21">
        <v>16.141999999999999</v>
      </c>
      <c r="D451" s="25">
        <v>1</v>
      </c>
    </row>
    <row r="452" spans="1:8" ht="14">
      <c r="A452" s="20">
        <v>2017.06</v>
      </c>
      <c r="B452" s="18" t="s">
        <v>24</v>
      </c>
      <c r="C452" s="21">
        <v>16.598500000000001</v>
      </c>
      <c r="D452" s="25">
        <v>1</v>
      </c>
      <c r="F452" t="s">
        <v>7</v>
      </c>
      <c r="G452">
        <v>2017</v>
      </c>
      <c r="H452" s="22">
        <f>AVERAGE(C450:C452)</f>
        <v>16.055766666666667</v>
      </c>
    </row>
    <row r="453" spans="1:8">
      <c r="A453" s="20">
        <v>2017.07</v>
      </c>
      <c r="B453" s="18" t="s">
        <v>25</v>
      </c>
      <c r="C453" s="21">
        <v>17.670000000000002</v>
      </c>
      <c r="D453" s="25">
        <v>1</v>
      </c>
    </row>
    <row r="454" spans="1:8">
      <c r="A454" s="20">
        <v>2017.08</v>
      </c>
      <c r="B454" s="18" t="s">
        <v>26</v>
      </c>
      <c r="C454" s="21">
        <v>17.364999999999998</v>
      </c>
      <c r="D454" s="25">
        <v>1</v>
      </c>
    </row>
    <row r="455" spans="1:8" ht="14">
      <c r="A455" s="20">
        <v>2017.09</v>
      </c>
      <c r="B455" s="18" t="s">
        <v>27</v>
      </c>
      <c r="C455" s="21">
        <v>17.318300000000001</v>
      </c>
      <c r="D455" s="25">
        <v>1</v>
      </c>
      <c r="F455" t="s">
        <v>8</v>
      </c>
      <c r="G455">
        <v>2017</v>
      </c>
      <c r="H455" s="22">
        <f>AVERAGE(C453:C455)</f>
        <v>17.4511</v>
      </c>
    </row>
    <row r="456" spans="1:8">
      <c r="A456" s="20">
        <v>2017.1</v>
      </c>
      <c r="B456" s="18" t="s">
        <v>28</v>
      </c>
      <c r="C456" s="21">
        <v>17.671299999999999</v>
      </c>
      <c r="D456" s="25">
        <v>1</v>
      </c>
    </row>
    <row r="457" spans="1:8">
      <c r="A457" s="20">
        <v>2017.11</v>
      </c>
      <c r="B457" s="18" t="s">
        <v>29</v>
      </c>
      <c r="C457" s="21">
        <v>17.384499999999999</v>
      </c>
      <c r="D457" s="25">
        <v>1</v>
      </c>
    </row>
    <row r="458" spans="1:8" ht="14">
      <c r="A458" s="20">
        <v>2017.12</v>
      </c>
      <c r="B458" s="18" t="s">
        <v>30</v>
      </c>
      <c r="C458" s="21">
        <v>18.7742</v>
      </c>
      <c r="D458" s="25">
        <v>1</v>
      </c>
      <c r="F458" t="s">
        <v>9</v>
      </c>
      <c r="G458">
        <v>2017</v>
      </c>
      <c r="H458" s="22">
        <f>AVERAGE(C456:C458)</f>
        <v>17.943333333333332</v>
      </c>
    </row>
    <row r="459" spans="1:8">
      <c r="A459" s="18">
        <v>2018.01</v>
      </c>
      <c r="B459" s="18" t="s">
        <v>32</v>
      </c>
      <c r="C459" s="21">
        <v>19.6525</v>
      </c>
      <c r="D459" s="25">
        <v>1</v>
      </c>
    </row>
    <row r="460" spans="1:8">
      <c r="A460" s="20">
        <v>2018.02</v>
      </c>
      <c r="B460" s="18" t="s">
        <v>20</v>
      </c>
      <c r="C460" s="21">
        <v>20.114999999999998</v>
      </c>
      <c r="D460" s="25">
        <v>1</v>
      </c>
    </row>
    <row r="461" spans="1:8" ht="14">
      <c r="A461" s="20">
        <v>2018.03</v>
      </c>
      <c r="B461" s="18" t="s">
        <v>21</v>
      </c>
      <c r="C461" s="21">
        <v>20.1433</v>
      </c>
      <c r="D461" s="25">
        <v>1</v>
      </c>
      <c r="F461" t="s">
        <v>6</v>
      </c>
      <c r="G461">
        <v>2018</v>
      </c>
      <c r="H461" s="22">
        <f>AVERAGE(C459:C461)</f>
        <v>19.970266666666664</v>
      </c>
    </row>
    <row r="462" spans="1:8">
      <c r="A462" s="20">
        <v>2018.04</v>
      </c>
      <c r="B462" s="18" t="s">
        <v>22</v>
      </c>
      <c r="C462" s="21">
        <v>20.691700000000001</v>
      </c>
      <c r="D462" s="25">
        <v>1</v>
      </c>
    </row>
    <row r="463" spans="1:8">
      <c r="A463" s="20">
        <v>2018.05</v>
      </c>
      <c r="B463" s="18" t="s">
        <v>23</v>
      </c>
      <c r="C463" s="21">
        <v>24.947500000000002</v>
      </c>
      <c r="D463" s="25">
        <v>1</v>
      </c>
    </row>
    <row r="464" spans="1:8" ht="14">
      <c r="A464" s="20">
        <v>2018.06</v>
      </c>
      <c r="B464" s="18" t="s">
        <v>24</v>
      </c>
      <c r="C464" s="21">
        <v>28.861699999999999</v>
      </c>
      <c r="D464" s="25">
        <v>1</v>
      </c>
      <c r="F464" t="s">
        <v>7</v>
      </c>
      <c r="G464">
        <v>2018</v>
      </c>
      <c r="H464" s="22">
        <f>AVERAGE(C462:C464)</f>
        <v>24.833633333333335</v>
      </c>
    </row>
    <row r="465" spans="1:8">
      <c r="A465" s="20">
        <v>2018.07</v>
      </c>
      <c r="B465" s="18" t="s">
        <v>25</v>
      </c>
      <c r="C465" s="21">
        <v>27.342500000000001</v>
      </c>
      <c r="D465" s="25">
        <v>1</v>
      </c>
    </row>
    <row r="466" spans="1:8">
      <c r="A466" s="20">
        <v>2018.08</v>
      </c>
      <c r="B466" s="18" t="s">
        <v>26</v>
      </c>
      <c r="C466" s="21">
        <v>37.125</v>
      </c>
      <c r="D466" s="25">
        <v>1</v>
      </c>
    </row>
    <row r="467" spans="1:8" ht="14">
      <c r="A467" s="20">
        <v>2018.09</v>
      </c>
      <c r="B467" s="18" t="s">
        <v>27</v>
      </c>
      <c r="C467" s="21">
        <v>40.896700000000003</v>
      </c>
      <c r="D467" s="25">
        <v>1</v>
      </c>
      <c r="F467" t="s">
        <v>8</v>
      </c>
      <c r="G467">
        <v>2018</v>
      </c>
      <c r="H467" s="22">
        <f>AVERAGE(C465:C467)</f>
        <v>35.121400000000001</v>
      </c>
    </row>
    <row r="468" spans="1:8">
      <c r="A468" s="20">
        <v>2018.1</v>
      </c>
      <c r="B468" s="18" t="s">
        <v>28</v>
      </c>
      <c r="C468" s="21">
        <v>36.1967</v>
      </c>
      <c r="D468" s="25">
        <v>1</v>
      </c>
    </row>
    <row r="469" spans="1:8">
      <c r="A469" s="20">
        <v>2018.11</v>
      </c>
      <c r="B469" s="18" t="s">
        <v>29</v>
      </c>
      <c r="C469" s="21">
        <v>38.021700000000003</v>
      </c>
      <c r="D469" s="25">
        <v>1</v>
      </c>
    </row>
    <row r="470" spans="1:8" ht="14">
      <c r="A470" s="20">
        <v>2018.12</v>
      </c>
      <c r="B470" s="18" t="s">
        <v>30</v>
      </c>
      <c r="C470" s="21">
        <v>37.808300000000003</v>
      </c>
      <c r="D470" s="25">
        <v>1</v>
      </c>
      <c r="F470" t="s">
        <v>9</v>
      </c>
      <c r="G470">
        <v>2018</v>
      </c>
      <c r="H470" s="22">
        <f>AVERAGE(C468:C470)</f>
        <v>37.342233333333333</v>
      </c>
    </row>
    <row r="471" spans="1:8">
      <c r="A471" s="18">
        <v>2019.01</v>
      </c>
      <c r="B471" s="18" t="s">
        <v>31</v>
      </c>
      <c r="C471" s="21">
        <v>37.034999999999997</v>
      </c>
      <c r="D471" s="25">
        <v>1</v>
      </c>
    </row>
    <row r="472" spans="1:8">
      <c r="A472" s="20">
        <v>2019.02</v>
      </c>
      <c r="B472" s="18" t="s">
        <v>20</v>
      </c>
      <c r="C472" s="21">
        <v>38.9983</v>
      </c>
      <c r="D472" s="25">
        <v>1</v>
      </c>
    </row>
    <row r="473" spans="1:8" ht="14">
      <c r="A473" s="20">
        <v>2019.03</v>
      </c>
      <c r="B473" s="18" t="s">
        <v>21</v>
      </c>
      <c r="C473" s="21">
        <v>43.353299999999997</v>
      </c>
      <c r="D473" s="25">
        <v>1</v>
      </c>
      <c r="F473" t="s">
        <v>6</v>
      </c>
      <c r="G473">
        <v>2019</v>
      </c>
      <c r="H473" s="22">
        <f>AVERAGE(C471:C473)</f>
        <v>39.795533333333331</v>
      </c>
    </row>
    <row r="474" spans="1:8">
      <c r="A474" s="20">
        <v>2019.04</v>
      </c>
      <c r="B474" s="18" t="s">
        <v>22</v>
      </c>
      <c r="C474" s="21">
        <v>44.01</v>
      </c>
      <c r="D474" s="25">
        <v>1</v>
      </c>
    </row>
    <row r="475" spans="1:8">
      <c r="A475" s="20">
        <v>2019.05</v>
      </c>
      <c r="B475" s="18" t="s">
        <v>23</v>
      </c>
      <c r="C475" s="21">
        <v>44.87</v>
      </c>
      <c r="D475" s="25">
        <v>1</v>
      </c>
    </row>
    <row r="476" spans="1:8" ht="14">
      <c r="A476" s="20">
        <v>2019.06</v>
      </c>
      <c r="B476" s="18" t="s">
        <v>24</v>
      </c>
      <c r="C476" s="21">
        <v>42.448300000000003</v>
      </c>
      <c r="D476" s="25">
        <v>1</v>
      </c>
      <c r="F476" t="s">
        <v>7</v>
      </c>
      <c r="G476">
        <v>2019</v>
      </c>
      <c r="H476" s="22">
        <f>AVERAGE(C474:C476)</f>
        <v>43.776100000000007</v>
      </c>
    </row>
    <row r="477" spans="1:8">
      <c r="A477" s="20">
        <v>2019.07</v>
      </c>
      <c r="B477" s="18" t="s">
        <v>25</v>
      </c>
      <c r="C477" s="21">
        <v>43.869199999999999</v>
      </c>
      <c r="D477" s="25">
        <v>1</v>
      </c>
    </row>
    <row r="478" spans="1:8">
      <c r="A478" s="20">
        <v>2019.08</v>
      </c>
      <c r="B478" s="18" t="s">
        <v>26</v>
      </c>
      <c r="C478" s="21">
        <v>59.075000000000003</v>
      </c>
      <c r="D478" s="25">
        <v>1</v>
      </c>
    </row>
    <row r="479" spans="1:8" ht="14">
      <c r="A479" s="20">
        <v>2019.09</v>
      </c>
      <c r="B479" s="18" t="s">
        <v>27</v>
      </c>
      <c r="C479" s="21">
        <v>57.558300000000003</v>
      </c>
      <c r="D479" s="25">
        <v>1</v>
      </c>
      <c r="F479" t="s">
        <v>8</v>
      </c>
      <c r="G479">
        <v>2019</v>
      </c>
      <c r="H479" s="22">
        <f>AVERAGE(C477:C479)</f>
        <v>53.500833333333333</v>
      </c>
    </row>
    <row r="480" spans="1:8">
      <c r="A480" s="20">
        <v>2019.1</v>
      </c>
      <c r="B480" s="18" t="s">
        <v>28</v>
      </c>
      <c r="C480" s="21">
        <v>59.726700000000001</v>
      </c>
      <c r="D480" s="25">
        <v>1</v>
      </c>
    </row>
    <row r="481" spans="1:8">
      <c r="A481" s="20">
        <v>2019.11</v>
      </c>
      <c r="B481" s="18" t="s">
        <v>29</v>
      </c>
      <c r="C481" s="21">
        <v>59.863300000000002</v>
      </c>
      <c r="D481" s="25">
        <v>1</v>
      </c>
    </row>
    <row r="482" spans="1:8" ht="14">
      <c r="A482" s="20">
        <v>2019.12</v>
      </c>
      <c r="B482" s="18" t="s">
        <v>30</v>
      </c>
      <c r="C482" s="21">
        <v>59.895000000000003</v>
      </c>
      <c r="D482" s="25">
        <v>1</v>
      </c>
      <c r="F482" t="s">
        <v>9</v>
      </c>
      <c r="G482">
        <v>2019</v>
      </c>
      <c r="H482" s="22">
        <f>AVERAGE(C480:C482)</f>
        <v>59.82833333333334</v>
      </c>
    </row>
    <row r="483" spans="1:8">
      <c r="A483" s="18">
        <v>2020.01</v>
      </c>
      <c r="B483" s="18" t="s">
        <v>31</v>
      </c>
      <c r="C483" s="21">
        <v>60.331200000000003</v>
      </c>
      <c r="D483" s="25">
        <v>1</v>
      </c>
    </row>
    <row r="484" spans="1:8">
      <c r="A484" s="20">
        <v>2020.02</v>
      </c>
      <c r="B484" s="18" t="s">
        <v>20</v>
      </c>
      <c r="C484" s="21">
        <v>62.207999999999998</v>
      </c>
      <c r="D484" s="25">
        <v>1</v>
      </c>
    </row>
    <row r="485" spans="1:8" ht="14">
      <c r="A485" s="20">
        <v>2020.03</v>
      </c>
      <c r="B485" s="18" t="s">
        <v>21</v>
      </c>
      <c r="C485" s="21">
        <v>64.469700000000003</v>
      </c>
      <c r="D485" s="25">
        <v>1</v>
      </c>
      <c r="F485" t="s">
        <v>6</v>
      </c>
      <c r="G485">
        <v>2020</v>
      </c>
      <c r="H485" s="22">
        <f>AVERAGE(C483:C485)</f>
        <v>62.336299999999994</v>
      </c>
    </row>
    <row r="486" spans="1:8">
      <c r="A486" s="20">
        <v>2020.04</v>
      </c>
      <c r="B486" s="18" t="s">
        <v>22</v>
      </c>
      <c r="C486" s="21">
        <v>66.834999999999994</v>
      </c>
      <c r="D486" s="25">
        <v>1</v>
      </c>
    </row>
    <row r="487" spans="1:8">
      <c r="A487" s="20">
        <v>2020.05</v>
      </c>
      <c r="B487" s="18" t="s">
        <v>23</v>
      </c>
      <c r="C487" s="21">
        <v>68.534999999999997</v>
      </c>
      <c r="D487" s="25">
        <v>1</v>
      </c>
    </row>
    <row r="488" spans="1:8" ht="14">
      <c r="A488" s="20">
        <v>2020.06</v>
      </c>
      <c r="B488" s="18" t="s">
        <v>24</v>
      </c>
      <c r="C488" s="21">
        <v>70.454999999999998</v>
      </c>
      <c r="D488" s="25">
        <v>1</v>
      </c>
      <c r="F488" t="s">
        <v>7</v>
      </c>
      <c r="G488">
        <v>2020</v>
      </c>
      <c r="H488" s="22">
        <f>AVERAGE(C486:C488)</f>
        <v>68.608333333333334</v>
      </c>
    </row>
    <row r="489" spans="1:8">
      <c r="A489" s="20">
        <v>2020.07</v>
      </c>
      <c r="B489" s="18" t="s">
        <v>25</v>
      </c>
      <c r="C489" s="21">
        <v>72.314999999999998</v>
      </c>
      <c r="D489" s="25">
        <v>1</v>
      </c>
    </row>
    <row r="490" spans="1:8">
      <c r="A490" s="20">
        <v>2020.08</v>
      </c>
      <c r="B490" s="18" t="s">
        <v>26</v>
      </c>
      <c r="C490" s="21">
        <v>74.174999999999997</v>
      </c>
      <c r="D490" s="25">
        <v>1</v>
      </c>
    </row>
    <row r="491" spans="1:8" ht="14">
      <c r="A491" s="20">
        <v>2020.09</v>
      </c>
      <c r="B491" s="18" t="s">
        <v>27</v>
      </c>
      <c r="C491" s="21">
        <v>76.174999999999997</v>
      </c>
      <c r="D491" s="25">
        <v>1</v>
      </c>
      <c r="F491" t="s">
        <v>8</v>
      </c>
      <c r="G491">
        <v>2020</v>
      </c>
      <c r="H491" s="22">
        <f>AVERAGE(C489:C491)</f>
        <v>74.221666666666678</v>
      </c>
    </row>
    <row r="492" spans="1:8">
      <c r="A492" s="20">
        <v>2020.1</v>
      </c>
      <c r="B492" s="18" t="s">
        <v>28</v>
      </c>
      <c r="C492" s="21">
        <v>78.328299999999999</v>
      </c>
      <c r="D492" s="25">
        <v>1</v>
      </c>
    </row>
    <row r="493" spans="1:8">
      <c r="A493" s="20">
        <v>2020.11</v>
      </c>
      <c r="B493" s="18" t="s">
        <v>29</v>
      </c>
      <c r="C493" s="21">
        <v>81.296700000000001</v>
      </c>
      <c r="D493" s="25">
        <v>1</v>
      </c>
    </row>
    <row r="494" spans="1:8" ht="14">
      <c r="A494" s="20">
        <v>2020.12</v>
      </c>
      <c r="B494" s="18" t="s">
        <v>30</v>
      </c>
      <c r="C494" s="21">
        <v>84.144999999999996</v>
      </c>
      <c r="D494" s="25">
        <v>1</v>
      </c>
      <c r="F494" t="s">
        <v>9</v>
      </c>
      <c r="G494">
        <v>2020</v>
      </c>
      <c r="H494" s="22">
        <f>AVERAGE(C492:C494)</f>
        <v>81.256666666666661</v>
      </c>
    </row>
    <row r="495" spans="1:8">
      <c r="A495" s="18">
        <v>2021.01</v>
      </c>
      <c r="B495" s="18" t="s">
        <v>31</v>
      </c>
      <c r="C495" s="21">
        <v>87.298299999999998</v>
      </c>
      <c r="D495" s="25">
        <v>1</v>
      </c>
    </row>
    <row r="496" spans="1:8">
      <c r="A496" s="20">
        <v>2021.02</v>
      </c>
      <c r="B496" s="18" t="s">
        <v>20</v>
      </c>
      <c r="C496" s="21">
        <v>89.825000000000003</v>
      </c>
      <c r="D496" s="25">
        <v>1</v>
      </c>
    </row>
    <row r="497" spans="1:8" ht="14">
      <c r="A497" s="20">
        <v>2021.03</v>
      </c>
      <c r="B497" s="18" t="s">
        <v>21</v>
      </c>
      <c r="C497" s="21">
        <v>91.984999999999999</v>
      </c>
      <c r="D497" s="25">
        <v>1</v>
      </c>
      <c r="F497" t="s">
        <v>6</v>
      </c>
      <c r="G497">
        <v>2021</v>
      </c>
      <c r="H497" s="22">
        <f>AVERAGE(C495:C497)</f>
        <v>89.702766666666662</v>
      </c>
    </row>
    <row r="498" spans="1:8">
      <c r="A498" s="20">
        <v>2021.04</v>
      </c>
      <c r="B498" s="18" t="s">
        <v>22</v>
      </c>
      <c r="C498" s="21">
        <v>93.555000000000007</v>
      </c>
      <c r="D498" s="25">
        <v>1</v>
      </c>
    </row>
    <row r="499" spans="1:8">
      <c r="A499" s="20">
        <v>2021.05</v>
      </c>
      <c r="B499" s="18" t="s">
        <v>23</v>
      </c>
      <c r="C499" s="21">
        <v>94.685000000000002</v>
      </c>
      <c r="D499" s="25">
        <v>1</v>
      </c>
    </row>
    <row r="500" spans="1:8" ht="14">
      <c r="A500" s="20">
        <v>2021.06</v>
      </c>
      <c r="B500" s="18" t="s">
        <v>24</v>
      </c>
      <c r="C500" s="21">
        <v>95.726699999999994</v>
      </c>
      <c r="D500" s="25">
        <v>1</v>
      </c>
      <c r="F500" t="s">
        <v>7</v>
      </c>
      <c r="G500">
        <v>2021</v>
      </c>
      <c r="H500" s="22">
        <f>AVERAGE(C498:C500)</f>
        <v>94.655566666666672</v>
      </c>
    </row>
    <row r="501" spans="1:8">
      <c r="A501" s="20">
        <v>2021.07</v>
      </c>
      <c r="B501" s="18" t="s">
        <v>25</v>
      </c>
      <c r="C501" s="21">
        <v>96.685000000000002</v>
      </c>
      <c r="D501" s="25">
        <v>1</v>
      </c>
    </row>
    <row r="502" spans="1:8">
      <c r="A502" s="20">
        <v>2021.08</v>
      </c>
      <c r="B502" s="18" t="s">
        <v>26</v>
      </c>
      <c r="C502" s="21">
        <v>97.7517</v>
      </c>
      <c r="D502" s="25">
        <v>1</v>
      </c>
    </row>
    <row r="503" spans="1:8" ht="14">
      <c r="A503" s="20">
        <v>2021.09</v>
      </c>
      <c r="B503" s="18" t="s">
        <v>27</v>
      </c>
      <c r="C503" s="21">
        <v>98.734999999999999</v>
      </c>
      <c r="D503" s="25">
        <v>1</v>
      </c>
      <c r="F503" t="s">
        <v>8</v>
      </c>
      <c r="G503">
        <v>2021</v>
      </c>
      <c r="H503" s="22">
        <f>AVERAGE(C501:C503)</f>
        <v>97.7239</v>
      </c>
    </row>
    <row r="504" spans="1:8">
      <c r="A504" s="20">
        <v>2021.1</v>
      </c>
      <c r="B504" s="18" t="s">
        <v>28</v>
      </c>
      <c r="C504" s="21">
        <v>99.721699999999998</v>
      </c>
      <c r="D504" s="25">
        <v>1</v>
      </c>
    </row>
    <row r="505" spans="1:8">
      <c r="A505" s="20">
        <v>2021.11</v>
      </c>
      <c r="B505" s="18" t="s">
        <v>29</v>
      </c>
      <c r="C505" s="21">
        <v>100.925</v>
      </c>
      <c r="D505" s="25">
        <v>1</v>
      </c>
    </row>
    <row r="506" spans="1:8" ht="14">
      <c r="A506" s="20">
        <v>2021.12</v>
      </c>
      <c r="B506" s="18" t="s">
        <v>30</v>
      </c>
      <c r="C506" s="21">
        <v>102.75</v>
      </c>
      <c r="D506" s="25">
        <v>1</v>
      </c>
      <c r="F506" t="s">
        <v>9</v>
      </c>
      <c r="G506">
        <v>2021</v>
      </c>
      <c r="H506" s="22">
        <f>AVERAGE(C504:C506)</f>
        <v>101.13223333333333</v>
      </c>
    </row>
    <row r="507" spans="1:8">
      <c r="A507" s="18">
        <v>2022.01</v>
      </c>
      <c r="B507" s="18" t="s">
        <v>31</v>
      </c>
      <c r="C507" s="21">
        <v>105.015</v>
      </c>
      <c r="D507" s="25">
        <v>1</v>
      </c>
    </row>
    <row r="508" spans="1:8">
      <c r="A508" s="20">
        <v>2022.02</v>
      </c>
      <c r="B508" s="18" t="s">
        <v>20</v>
      </c>
      <c r="C508" s="21">
        <v>107.4417</v>
      </c>
      <c r="D508" s="25">
        <v>1</v>
      </c>
    </row>
    <row r="509" spans="1:8" ht="14">
      <c r="A509" s="20">
        <v>2022.03</v>
      </c>
      <c r="B509" s="18" t="s">
        <v>21</v>
      </c>
      <c r="C509" s="21">
        <v>110.9783</v>
      </c>
      <c r="D509" s="25">
        <v>1</v>
      </c>
      <c r="F509" t="s">
        <v>6</v>
      </c>
      <c r="G509">
        <v>2022</v>
      </c>
      <c r="H509" s="22">
        <f>AVERAGE(C507:C509)</f>
        <v>107.81166666666667</v>
      </c>
    </row>
    <row r="510" spans="1:8">
      <c r="A510" s="20">
        <v>2022.04</v>
      </c>
      <c r="B510" s="18" t="s">
        <v>22</v>
      </c>
      <c r="C510" s="21">
        <v>115.3117</v>
      </c>
      <c r="D510" s="25">
        <v>1</v>
      </c>
    </row>
    <row r="511" spans="1:8">
      <c r="A511" s="20">
        <v>2022.05</v>
      </c>
      <c r="B511" s="18" t="s">
        <v>23</v>
      </c>
      <c r="C511" s="21">
        <v>120.1617</v>
      </c>
      <c r="D511" s="25">
        <v>1</v>
      </c>
    </row>
    <row r="512" spans="1:8" ht="14">
      <c r="A512" s="20">
        <v>2022.06</v>
      </c>
      <c r="B512" s="18" t="s">
        <v>24</v>
      </c>
      <c r="C512" s="21">
        <v>125.215</v>
      </c>
      <c r="D512" s="25">
        <v>1</v>
      </c>
      <c r="F512" s="17" t="s">
        <v>36</v>
      </c>
      <c r="G512">
        <v>2022</v>
      </c>
      <c r="H512" s="22">
        <f>AVERAGE(C510:C512)</f>
        <v>120.22946666666667</v>
      </c>
    </row>
    <row r="515" spans="1:8">
      <c r="H515" s="22"/>
    </row>
    <row r="516" spans="1:8" ht="14">
      <c r="A516" t="s">
        <v>6</v>
      </c>
      <c r="B516">
        <v>1980</v>
      </c>
      <c r="C516" s="26">
        <v>1709.3333333333333</v>
      </c>
    </row>
    <row r="517" spans="1:8" ht="14">
      <c r="A517" t="s">
        <v>7</v>
      </c>
      <c r="B517">
        <v>1980</v>
      </c>
      <c r="C517" s="26">
        <v>1824</v>
      </c>
      <c r="H517" s="23"/>
    </row>
    <row r="518" spans="1:8" ht="14">
      <c r="A518" t="s">
        <v>8</v>
      </c>
      <c r="B518">
        <v>1980</v>
      </c>
      <c r="C518" s="26">
        <v>1913</v>
      </c>
      <c r="H518" s="23"/>
    </row>
    <row r="519" spans="1:8" ht="14">
      <c r="A519" t="s">
        <v>9</v>
      </c>
      <c r="B519">
        <v>1980</v>
      </c>
      <c r="C519" s="26">
        <v>1976</v>
      </c>
      <c r="H519" s="23"/>
    </row>
    <row r="520" spans="1:8" ht="14">
      <c r="A520" t="s">
        <v>6</v>
      </c>
      <c r="B520">
        <v>1981</v>
      </c>
      <c r="C520" s="26">
        <v>2214.6666666666665</v>
      </c>
      <c r="H520" s="23"/>
    </row>
    <row r="521" spans="1:8" ht="14">
      <c r="A521" t="s">
        <v>7</v>
      </c>
      <c r="B521">
        <v>1981</v>
      </c>
      <c r="C521" s="26">
        <v>4344.666666666667</v>
      </c>
      <c r="H521" s="23"/>
    </row>
    <row r="522" spans="1:8" ht="14">
      <c r="A522" t="s">
        <v>8</v>
      </c>
      <c r="B522">
        <v>1981</v>
      </c>
      <c r="C522" s="26">
        <v>7473.333333333333</v>
      </c>
      <c r="H522" s="23"/>
    </row>
    <row r="523" spans="1:8" ht="14">
      <c r="A523" t="s">
        <v>9</v>
      </c>
      <c r="B523">
        <v>1981</v>
      </c>
      <c r="C523" s="26">
        <v>10150</v>
      </c>
      <c r="H523" s="23"/>
    </row>
    <row r="524" spans="1:8" ht="14">
      <c r="A524" t="s">
        <v>6</v>
      </c>
      <c r="B524">
        <v>1982</v>
      </c>
      <c r="C524" s="26">
        <v>10575</v>
      </c>
      <c r="H524" s="23"/>
    </row>
    <row r="525" spans="1:8" ht="14">
      <c r="A525" t="s">
        <v>7</v>
      </c>
      <c r="B525">
        <v>1982</v>
      </c>
      <c r="C525" s="26">
        <v>14116.666666666666</v>
      </c>
      <c r="H525" s="23"/>
    </row>
    <row r="526" spans="1:8" ht="14">
      <c r="A526" t="s">
        <v>8</v>
      </c>
      <c r="B526">
        <v>1982</v>
      </c>
      <c r="C526" s="26">
        <v>39000</v>
      </c>
      <c r="H526" s="23"/>
    </row>
    <row r="527" spans="1:8" ht="14">
      <c r="A527" t="s">
        <v>9</v>
      </c>
      <c r="B527">
        <v>1982</v>
      </c>
      <c r="C527" s="26">
        <v>43656.666666666664</v>
      </c>
      <c r="H527" s="23"/>
    </row>
    <row r="528" spans="1:8" ht="14">
      <c r="A528" t="s">
        <v>6</v>
      </c>
      <c r="B528">
        <v>1983</v>
      </c>
      <c r="C528" s="26">
        <v>6.0256666666666669</v>
      </c>
      <c r="H528" s="23"/>
    </row>
    <row r="529" spans="1:8" ht="14">
      <c r="A529" t="s">
        <v>7</v>
      </c>
      <c r="B529">
        <v>1983</v>
      </c>
      <c r="C529" s="26">
        <v>8.1483333333333334</v>
      </c>
      <c r="H529" s="23"/>
    </row>
    <row r="530" spans="1:8" ht="14">
      <c r="A530" t="s">
        <v>8</v>
      </c>
      <c r="B530">
        <v>1983</v>
      </c>
      <c r="C530" s="26">
        <v>11.446333333333333</v>
      </c>
      <c r="H530" s="23"/>
    </row>
    <row r="531" spans="1:8" ht="14">
      <c r="A531" t="s">
        <v>9</v>
      </c>
      <c r="B531">
        <v>1983</v>
      </c>
      <c r="C531" s="26">
        <v>19.46</v>
      </c>
      <c r="H531" s="23"/>
    </row>
    <row r="532" spans="1:8" ht="14">
      <c r="A532" t="s">
        <v>6</v>
      </c>
      <c r="B532">
        <v>1984</v>
      </c>
      <c r="C532" s="26">
        <v>29.373333333333335</v>
      </c>
      <c r="H532" s="23"/>
    </row>
    <row r="533" spans="1:8" ht="14">
      <c r="A533" t="s">
        <v>7</v>
      </c>
      <c r="B533">
        <v>1984</v>
      </c>
      <c r="C533" s="26">
        <v>44.268999999999998</v>
      </c>
      <c r="H533" s="23"/>
    </row>
    <row r="534" spans="1:8" ht="14">
      <c r="A534" t="s">
        <v>8</v>
      </c>
      <c r="B534">
        <v>1984</v>
      </c>
      <c r="C534" s="26">
        <v>76.00833333333334</v>
      </c>
      <c r="H534" s="23"/>
    </row>
    <row r="535" spans="1:8" ht="14">
      <c r="A535" t="s">
        <v>9</v>
      </c>
      <c r="B535">
        <v>1984</v>
      </c>
      <c r="C535" s="26">
        <v>149.21799999999999</v>
      </c>
      <c r="H535" s="23"/>
    </row>
    <row r="536" spans="1:8" ht="14">
      <c r="A536" t="s">
        <v>6</v>
      </c>
      <c r="B536">
        <v>1985</v>
      </c>
      <c r="C536" s="26">
        <v>0.27817333333333333</v>
      </c>
    </row>
    <row r="537" spans="1:8" ht="14">
      <c r="A537" t="s">
        <v>7</v>
      </c>
      <c r="B537">
        <v>1985</v>
      </c>
      <c r="C537" s="26">
        <v>0.61721000000000004</v>
      </c>
    </row>
    <row r="538" spans="1:8" ht="14">
      <c r="A538" t="s">
        <v>8</v>
      </c>
      <c r="B538">
        <v>1985</v>
      </c>
      <c r="C538" s="26">
        <v>0.80100000000000005</v>
      </c>
    </row>
    <row r="539" spans="1:8" ht="14">
      <c r="A539" t="s">
        <v>9</v>
      </c>
      <c r="B539">
        <v>1985</v>
      </c>
      <c r="C539" s="26">
        <v>0.80100000000000005</v>
      </c>
    </row>
    <row r="540" spans="1:8" ht="14">
      <c r="A540" t="s">
        <v>6</v>
      </c>
      <c r="B540">
        <v>1986</v>
      </c>
      <c r="C540" s="26">
        <v>0.80100000000000005</v>
      </c>
    </row>
    <row r="541" spans="1:8" ht="14">
      <c r="A541" t="s">
        <v>7</v>
      </c>
      <c r="B541">
        <v>1986</v>
      </c>
      <c r="C541" s="26">
        <v>0.86433333333333329</v>
      </c>
    </row>
    <row r="542" spans="1:8" ht="14">
      <c r="A542" t="s">
        <v>8</v>
      </c>
      <c r="B542">
        <v>1986</v>
      </c>
      <c r="C542" s="26">
        <v>0.9996666666666667</v>
      </c>
    </row>
    <row r="543" spans="1:8" ht="14">
      <c r="A543" t="s">
        <v>9</v>
      </c>
      <c r="B543">
        <v>1986</v>
      </c>
      <c r="C543" s="26">
        <v>1.1903333333333335</v>
      </c>
    </row>
    <row r="544" spans="1:8" ht="14">
      <c r="A544" t="s">
        <v>6</v>
      </c>
      <c r="B544">
        <v>1987</v>
      </c>
      <c r="C544" s="26">
        <v>1.4713333333333332</v>
      </c>
    </row>
    <row r="545" spans="1:3" ht="14">
      <c r="A545" t="s">
        <v>7</v>
      </c>
      <c r="B545">
        <v>1987</v>
      </c>
      <c r="C545" s="26">
        <v>1.655</v>
      </c>
    </row>
    <row r="546" spans="1:3" ht="14">
      <c r="A546" t="s">
        <v>8</v>
      </c>
      <c r="B546">
        <v>1987</v>
      </c>
      <c r="C546" s="26">
        <v>2.2943333333333338</v>
      </c>
    </row>
    <row r="547" spans="1:3" ht="14">
      <c r="A547" t="s">
        <v>9</v>
      </c>
      <c r="B547">
        <v>1987</v>
      </c>
      <c r="C547" s="26">
        <v>4.2</v>
      </c>
    </row>
    <row r="548" spans="1:3" ht="14">
      <c r="A548" t="s">
        <v>6</v>
      </c>
      <c r="B548">
        <v>1988</v>
      </c>
      <c r="C548" s="26">
        <v>6.11</v>
      </c>
    </row>
    <row r="549" spans="1:3" ht="14">
      <c r="A549" t="s">
        <v>7</v>
      </c>
      <c r="B549">
        <v>1988</v>
      </c>
      <c r="C549" s="26">
        <v>9.2999999999999989</v>
      </c>
    </row>
    <row r="550" spans="1:3" ht="14">
      <c r="A550" t="s">
        <v>8</v>
      </c>
      <c r="B550">
        <v>1988</v>
      </c>
      <c r="C550" s="26">
        <v>14.12</v>
      </c>
    </row>
    <row r="551" spans="1:3" ht="14">
      <c r="A551" t="s">
        <v>9</v>
      </c>
      <c r="B551">
        <v>1988</v>
      </c>
      <c r="C551" s="26">
        <v>15.773333333333333</v>
      </c>
    </row>
    <row r="552" spans="1:3" ht="14">
      <c r="A552" t="s">
        <v>6</v>
      </c>
      <c r="B552">
        <v>1989</v>
      </c>
      <c r="C552" s="26">
        <v>31.836666666666662</v>
      </c>
    </row>
    <row r="553" spans="1:3" ht="14">
      <c r="A553" t="s">
        <v>7</v>
      </c>
      <c r="B553">
        <v>1989</v>
      </c>
      <c r="C553" s="26">
        <v>172</v>
      </c>
    </row>
    <row r="554" spans="1:3" ht="14">
      <c r="A554" t="s">
        <v>8</v>
      </c>
      <c r="B554">
        <v>1989</v>
      </c>
      <c r="C554" s="26">
        <v>655</v>
      </c>
    </row>
    <row r="555" spans="1:3" ht="14">
      <c r="A555" t="s">
        <v>9</v>
      </c>
      <c r="B555">
        <v>1989</v>
      </c>
      <c r="C555" s="26">
        <v>1036.6666666666667</v>
      </c>
    </row>
    <row r="556" spans="1:3" ht="14">
      <c r="A556" t="s">
        <v>6</v>
      </c>
      <c r="B556">
        <v>1990</v>
      </c>
      <c r="C556" s="26">
        <v>0.41666666666666669</v>
      </c>
    </row>
    <row r="557" spans="1:3" ht="14">
      <c r="A557" t="s">
        <v>7</v>
      </c>
      <c r="B557">
        <v>1990</v>
      </c>
      <c r="C557" s="26">
        <v>0.5096666666666666</v>
      </c>
    </row>
    <row r="558" spans="1:3" ht="14">
      <c r="A558" t="s">
        <v>8</v>
      </c>
      <c r="B558">
        <v>1990</v>
      </c>
      <c r="C558" s="26">
        <v>0.57550000000000001</v>
      </c>
    </row>
    <row r="559" spans="1:3" ht="14">
      <c r="A559" t="s">
        <v>9</v>
      </c>
      <c r="B559">
        <v>1990</v>
      </c>
      <c r="C559" s="26">
        <v>0.54300000000000004</v>
      </c>
    </row>
    <row r="560" spans="1:3" ht="14">
      <c r="A560" t="s">
        <v>6</v>
      </c>
      <c r="B560">
        <v>1991</v>
      </c>
      <c r="C560" s="26">
        <v>0.96850000000000003</v>
      </c>
    </row>
    <row r="561" spans="1:3" ht="14">
      <c r="A561" t="s">
        <v>7</v>
      </c>
      <c r="B561">
        <v>1991</v>
      </c>
      <c r="C561" s="26">
        <v>0.98983333333333334</v>
      </c>
    </row>
    <row r="562" spans="1:3" ht="14">
      <c r="A562" t="s">
        <v>8</v>
      </c>
      <c r="B562">
        <v>1991</v>
      </c>
      <c r="C562" s="26">
        <v>0.99450000000000005</v>
      </c>
    </row>
    <row r="563" spans="1:3" ht="14">
      <c r="A563" t="s">
        <v>9</v>
      </c>
      <c r="B563">
        <v>1991</v>
      </c>
      <c r="C563" s="26">
        <v>0.99366666666666659</v>
      </c>
    </row>
    <row r="564" spans="1:3" ht="14">
      <c r="A564" t="s">
        <v>6</v>
      </c>
      <c r="B564">
        <v>1992</v>
      </c>
      <c r="C564" s="26">
        <v>0.999</v>
      </c>
    </row>
    <row r="565" spans="1:3" ht="14">
      <c r="A565" t="s">
        <v>7</v>
      </c>
      <c r="B565">
        <v>1992</v>
      </c>
      <c r="C565" s="26">
        <v>0.999</v>
      </c>
    </row>
    <row r="566" spans="1:3" ht="14">
      <c r="A566" t="s">
        <v>8</v>
      </c>
      <c r="B566">
        <v>1992</v>
      </c>
      <c r="C566" s="26">
        <v>0.999</v>
      </c>
    </row>
    <row r="567" spans="1:3" ht="14">
      <c r="A567" t="s">
        <v>9</v>
      </c>
      <c r="B567">
        <v>1992</v>
      </c>
      <c r="C567" s="26">
        <v>0.999</v>
      </c>
    </row>
    <row r="568" spans="1:3" ht="14">
      <c r="A568" t="s">
        <v>6</v>
      </c>
      <c r="B568">
        <v>1993</v>
      </c>
      <c r="C568" s="26">
        <v>0.999</v>
      </c>
    </row>
    <row r="569" spans="1:3" ht="14">
      <c r="A569" t="s">
        <v>7</v>
      </c>
      <c r="B569">
        <v>1993</v>
      </c>
      <c r="C569" s="26">
        <v>0.999</v>
      </c>
    </row>
    <row r="570" spans="1:3" ht="14">
      <c r="A570" t="s">
        <v>8</v>
      </c>
      <c r="B570">
        <v>1993</v>
      </c>
      <c r="C570" s="26">
        <v>0.999</v>
      </c>
    </row>
    <row r="571" spans="1:3" ht="14">
      <c r="A571" t="s">
        <v>9</v>
      </c>
      <c r="B571">
        <v>1993</v>
      </c>
      <c r="C571" s="26">
        <v>0.999</v>
      </c>
    </row>
    <row r="572" spans="1:3" ht="14">
      <c r="A572" t="s">
        <v>6</v>
      </c>
      <c r="B572">
        <v>1994</v>
      </c>
      <c r="C572" s="26">
        <v>0.999</v>
      </c>
    </row>
    <row r="573" spans="1:3" ht="14">
      <c r="A573" t="s">
        <v>7</v>
      </c>
      <c r="B573">
        <v>1994</v>
      </c>
      <c r="C573" s="26">
        <v>0.999</v>
      </c>
    </row>
    <row r="574" spans="1:3" ht="14">
      <c r="A574" t="s">
        <v>8</v>
      </c>
      <c r="B574">
        <v>1994</v>
      </c>
      <c r="C574" s="26">
        <v>0.999</v>
      </c>
    </row>
    <row r="575" spans="1:3" ht="14">
      <c r="A575" t="s">
        <v>9</v>
      </c>
      <c r="B575">
        <v>1994</v>
      </c>
      <c r="C575" s="26">
        <v>0.999</v>
      </c>
    </row>
    <row r="576" spans="1:3" ht="14">
      <c r="A576" t="s">
        <v>6</v>
      </c>
      <c r="B576">
        <v>1995</v>
      </c>
      <c r="C576" s="26">
        <v>0.999</v>
      </c>
    </row>
    <row r="577" spans="1:3" ht="14">
      <c r="A577" t="s">
        <v>7</v>
      </c>
      <c r="B577">
        <v>1995</v>
      </c>
      <c r="C577" s="26">
        <v>0.999</v>
      </c>
    </row>
    <row r="578" spans="1:3" ht="14">
      <c r="A578" t="s">
        <v>8</v>
      </c>
      <c r="B578">
        <v>1995</v>
      </c>
      <c r="C578" s="26">
        <v>0.999</v>
      </c>
    </row>
    <row r="579" spans="1:3" ht="14">
      <c r="A579" t="s">
        <v>9</v>
      </c>
      <c r="B579">
        <v>1995</v>
      </c>
      <c r="C579" s="26">
        <v>0.999</v>
      </c>
    </row>
    <row r="580" spans="1:3" ht="14">
      <c r="A580" t="s">
        <v>6</v>
      </c>
      <c r="B580">
        <v>1996</v>
      </c>
      <c r="C580" s="26">
        <v>0.999</v>
      </c>
    </row>
    <row r="581" spans="1:3" ht="14">
      <c r="A581" t="s">
        <v>7</v>
      </c>
      <c r="B581">
        <v>1996</v>
      </c>
      <c r="C581" s="26">
        <v>0.999</v>
      </c>
    </row>
    <row r="582" spans="1:3" ht="14">
      <c r="A582" t="s">
        <v>8</v>
      </c>
      <c r="B582">
        <v>1996</v>
      </c>
      <c r="C582" s="26">
        <v>0.999</v>
      </c>
    </row>
    <row r="583" spans="1:3" ht="14">
      <c r="A583" t="s">
        <v>9</v>
      </c>
      <c r="B583">
        <v>1996</v>
      </c>
      <c r="C583" s="26">
        <v>0.999</v>
      </c>
    </row>
    <row r="584" spans="1:3" ht="14">
      <c r="A584" t="s">
        <v>6</v>
      </c>
      <c r="B584">
        <v>1997</v>
      </c>
      <c r="C584" s="26">
        <v>0.999</v>
      </c>
    </row>
    <row r="585" spans="1:3" ht="14">
      <c r="A585" t="s">
        <v>7</v>
      </c>
      <c r="B585">
        <v>1997</v>
      </c>
      <c r="C585" s="26">
        <v>0.999</v>
      </c>
    </row>
    <row r="586" spans="1:3" ht="14">
      <c r="A586" t="s">
        <v>8</v>
      </c>
      <c r="B586">
        <v>1997</v>
      </c>
      <c r="C586" s="26">
        <v>0.999</v>
      </c>
    </row>
    <row r="587" spans="1:3" ht="14">
      <c r="A587" t="s">
        <v>9</v>
      </c>
      <c r="B587">
        <v>1997</v>
      </c>
      <c r="C587" s="26">
        <v>0.999</v>
      </c>
    </row>
    <row r="588" spans="1:3" ht="14">
      <c r="A588" t="s">
        <v>6</v>
      </c>
      <c r="B588">
        <v>1998</v>
      </c>
      <c r="C588" s="26">
        <v>0.999</v>
      </c>
    </row>
    <row r="589" spans="1:3" ht="14">
      <c r="A589" t="s">
        <v>7</v>
      </c>
      <c r="B589">
        <v>1998</v>
      </c>
      <c r="C589" s="26">
        <v>0.999</v>
      </c>
    </row>
    <row r="590" spans="1:3" ht="14">
      <c r="A590" t="s">
        <v>8</v>
      </c>
      <c r="B590">
        <v>1998</v>
      </c>
      <c r="C590" s="26">
        <v>0.999</v>
      </c>
    </row>
    <row r="591" spans="1:3" ht="14">
      <c r="A591" t="s">
        <v>9</v>
      </c>
      <c r="B591">
        <v>1998</v>
      </c>
      <c r="C591" s="26">
        <v>0.999</v>
      </c>
    </row>
    <row r="592" spans="1:3" ht="14">
      <c r="A592" t="s">
        <v>6</v>
      </c>
      <c r="B592">
        <v>1999</v>
      </c>
      <c r="C592" s="26">
        <v>0.999</v>
      </c>
    </row>
    <row r="593" spans="1:3" ht="14">
      <c r="A593" t="s">
        <v>7</v>
      </c>
      <c r="B593">
        <v>1999</v>
      </c>
      <c r="C593" s="26">
        <v>0.999</v>
      </c>
    </row>
    <row r="594" spans="1:3" ht="14">
      <c r="A594" t="s">
        <v>8</v>
      </c>
      <c r="B594">
        <v>1999</v>
      </c>
      <c r="C594" s="26">
        <v>0.999</v>
      </c>
    </row>
    <row r="595" spans="1:3" ht="14">
      <c r="A595" t="s">
        <v>9</v>
      </c>
      <c r="B595">
        <v>1999</v>
      </c>
      <c r="C595" s="26">
        <v>0.999</v>
      </c>
    </row>
    <row r="596" spans="1:3" ht="14">
      <c r="A596" t="s">
        <v>6</v>
      </c>
      <c r="B596">
        <v>2000</v>
      </c>
      <c r="C596" s="26">
        <v>0.999</v>
      </c>
    </row>
    <row r="597" spans="1:3" ht="14">
      <c r="A597" t="s">
        <v>7</v>
      </c>
      <c r="B597">
        <v>2000</v>
      </c>
      <c r="C597" s="26">
        <v>0.999</v>
      </c>
    </row>
    <row r="598" spans="1:3" ht="14">
      <c r="A598" t="s">
        <v>8</v>
      </c>
      <c r="B598">
        <v>2000</v>
      </c>
      <c r="C598" s="26">
        <v>0.999</v>
      </c>
    </row>
    <row r="599" spans="1:3" ht="14">
      <c r="A599" t="s">
        <v>9</v>
      </c>
      <c r="B599">
        <v>2000</v>
      </c>
      <c r="C599" s="26">
        <v>0.999</v>
      </c>
    </row>
    <row r="600" spans="1:3" ht="14">
      <c r="A600" t="s">
        <v>6</v>
      </c>
      <c r="B600">
        <v>2001</v>
      </c>
      <c r="C600" s="26">
        <v>0.999</v>
      </c>
    </row>
    <row r="601" spans="1:3" ht="14">
      <c r="A601" t="s">
        <v>7</v>
      </c>
      <c r="B601">
        <v>2001</v>
      </c>
      <c r="C601" s="26">
        <v>0.999</v>
      </c>
    </row>
    <row r="602" spans="1:3" ht="14">
      <c r="A602" t="s">
        <v>8</v>
      </c>
      <c r="B602">
        <v>2001</v>
      </c>
      <c r="C602" s="26">
        <v>0.999</v>
      </c>
    </row>
    <row r="603" spans="1:3" ht="14">
      <c r="A603" t="s">
        <v>9</v>
      </c>
      <c r="B603">
        <v>2001</v>
      </c>
      <c r="C603" s="26">
        <v>0.999</v>
      </c>
    </row>
    <row r="604" spans="1:3" ht="14">
      <c r="A604" t="s">
        <v>6</v>
      </c>
      <c r="B604">
        <v>2002</v>
      </c>
      <c r="C604" s="26">
        <v>2.1666666666666665</v>
      </c>
    </row>
    <row r="605" spans="1:3" ht="14">
      <c r="A605" t="s">
        <v>7</v>
      </c>
      <c r="B605">
        <v>2002</v>
      </c>
      <c r="C605" s="26">
        <v>3.4500000000000006</v>
      </c>
    </row>
    <row r="606" spans="1:3" ht="14">
      <c r="A606" t="s">
        <v>8</v>
      </c>
      <c r="B606">
        <v>2002</v>
      </c>
      <c r="C606" s="26">
        <v>3.6833333333333336</v>
      </c>
    </row>
    <row r="607" spans="1:3" ht="14">
      <c r="A607" t="s">
        <v>9</v>
      </c>
      <c r="B607">
        <v>2002</v>
      </c>
      <c r="C607" s="26">
        <v>3.4943333333333331</v>
      </c>
    </row>
    <row r="608" spans="1:3" ht="14">
      <c r="A608" t="s">
        <v>6</v>
      </c>
      <c r="B608">
        <v>2003</v>
      </c>
      <c r="C608" s="26">
        <v>3.0975666666666668</v>
      </c>
    </row>
    <row r="609" spans="1:3" ht="14">
      <c r="A609" t="s">
        <v>7</v>
      </c>
      <c r="B609">
        <v>2003</v>
      </c>
      <c r="C609" s="26">
        <v>2.8437333333333332</v>
      </c>
    </row>
    <row r="610" spans="1:3" ht="14">
      <c r="A610" t="s">
        <v>8</v>
      </c>
      <c r="B610">
        <v>2003</v>
      </c>
      <c r="C610" s="26">
        <v>2.9190666666666671</v>
      </c>
    </row>
    <row r="611" spans="1:3" ht="14">
      <c r="A611" t="s">
        <v>9</v>
      </c>
      <c r="B611">
        <v>2003</v>
      </c>
      <c r="C611" s="26">
        <v>2.9248999999999996</v>
      </c>
    </row>
    <row r="612" spans="1:3" ht="14">
      <c r="A612" t="s">
        <v>6</v>
      </c>
      <c r="B612">
        <v>2004</v>
      </c>
      <c r="C612" s="26">
        <v>2.9073666666666669</v>
      </c>
    </row>
    <row r="613" spans="1:3" ht="14">
      <c r="A613" t="s">
        <v>7</v>
      </c>
      <c r="B613">
        <v>2004</v>
      </c>
      <c r="C613" s="26">
        <v>2.9233666666666664</v>
      </c>
    </row>
    <row r="614" spans="1:3" ht="14">
      <c r="A614" t="s">
        <v>8</v>
      </c>
      <c r="B614">
        <v>2004</v>
      </c>
      <c r="C614" s="26">
        <v>2.9862666666666668</v>
      </c>
    </row>
    <row r="615" spans="1:3" ht="14">
      <c r="A615" t="s">
        <v>9</v>
      </c>
      <c r="B615">
        <v>2004</v>
      </c>
      <c r="C615" s="26">
        <v>2.9676666666666667</v>
      </c>
    </row>
    <row r="616" spans="1:3" ht="14">
      <c r="A616" t="s">
        <v>6</v>
      </c>
      <c r="B616">
        <v>2005</v>
      </c>
      <c r="C616" s="26">
        <v>2.9270999999999998</v>
      </c>
    </row>
    <row r="617" spans="1:3" ht="14">
      <c r="A617" t="s">
        <v>7</v>
      </c>
      <c r="B617">
        <v>2005</v>
      </c>
      <c r="C617" s="26">
        <v>2.8972666666666669</v>
      </c>
    </row>
    <row r="618" spans="1:3" ht="14">
      <c r="A618" t="s">
        <v>8</v>
      </c>
      <c r="B618">
        <v>2005</v>
      </c>
      <c r="C618" s="26">
        <v>2.8956666666666666</v>
      </c>
    </row>
    <row r="619" spans="1:3" ht="14">
      <c r="A619" t="s">
        <v>9</v>
      </c>
      <c r="B619">
        <v>2005</v>
      </c>
      <c r="C619" s="26">
        <v>3.0048999999999997</v>
      </c>
    </row>
    <row r="620" spans="1:3" ht="14">
      <c r="A620" t="s">
        <v>6</v>
      </c>
      <c r="B620">
        <v>2006</v>
      </c>
      <c r="C620" s="26">
        <v>3.0724333333333331</v>
      </c>
    </row>
    <row r="621" spans="1:3" ht="14">
      <c r="A621" t="s">
        <v>7</v>
      </c>
      <c r="B621">
        <v>2006</v>
      </c>
      <c r="C621" s="26">
        <v>3.0718000000000001</v>
      </c>
    </row>
    <row r="622" spans="1:3" ht="14">
      <c r="A622" t="s">
        <v>8</v>
      </c>
      <c r="B622">
        <v>2006</v>
      </c>
      <c r="C622" s="26">
        <v>3.0921000000000003</v>
      </c>
    </row>
    <row r="623" spans="1:3" ht="14">
      <c r="A623" t="s">
        <v>9</v>
      </c>
      <c r="B623">
        <v>2006</v>
      </c>
      <c r="C623" s="26">
        <v>3.0773666666666668</v>
      </c>
    </row>
    <row r="624" spans="1:3" ht="14">
      <c r="A624" t="s">
        <v>6</v>
      </c>
      <c r="B624">
        <v>2007</v>
      </c>
      <c r="C624" s="26">
        <v>3.1026666666666665</v>
      </c>
    </row>
    <row r="625" spans="1:3" ht="14">
      <c r="A625" t="s">
        <v>7</v>
      </c>
      <c r="B625">
        <v>2007</v>
      </c>
      <c r="C625" s="26">
        <v>3.0863666666666667</v>
      </c>
    </row>
    <row r="626" spans="1:3" ht="14">
      <c r="A626" t="s">
        <v>8</v>
      </c>
      <c r="B626">
        <v>2007</v>
      </c>
      <c r="C626" s="26">
        <v>3.1415999999999999</v>
      </c>
    </row>
    <row r="627" spans="1:3" ht="14">
      <c r="A627" t="s">
        <v>9</v>
      </c>
      <c r="B627">
        <v>2007</v>
      </c>
      <c r="C627" s="26">
        <v>3.1476333333333333</v>
      </c>
    </row>
    <row r="628" spans="1:3" ht="14">
      <c r="A628" t="s">
        <v>6</v>
      </c>
      <c r="B628">
        <v>2008</v>
      </c>
      <c r="C628" s="26">
        <v>3.1598999999999999</v>
      </c>
    </row>
    <row r="629" spans="1:3" ht="14">
      <c r="A629" t="s">
        <v>7</v>
      </c>
      <c r="B629">
        <v>2008</v>
      </c>
      <c r="C629" s="26">
        <v>3.0951666666666671</v>
      </c>
    </row>
    <row r="630" spans="1:3" ht="14">
      <c r="A630" t="s">
        <v>8</v>
      </c>
      <c r="B630">
        <v>2008</v>
      </c>
      <c r="C630" s="26">
        <v>3.063166666666667</v>
      </c>
    </row>
    <row r="631" spans="1:3" ht="14">
      <c r="A631" t="s">
        <v>9</v>
      </c>
      <c r="B631">
        <v>2008</v>
      </c>
      <c r="C631" s="26">
        <v>3.4005666666666667</v>
      </c>
    </row>
    <row r="632" spans="1:3" ht="14">
      <c r="A632" t="s">
        <v>6</v>
      </c>
      <c r="B632">
        <v>2009</v>
      </c>
      <c r="C632" s="26">
        <v>3.5868333333333333</v>
      </c>
    </row>
    <row r="633" spans="1:3" ht="14">
      <c r="A633" t="s">
        <v>7</v>
      </c>
      <c r="B633">
        <v>2009</v>
      </c>
      <c r="C633" s="26">
        <v>3.7538333333333331</v>
      </c>
    </row>
    <row r="634" spans="1:3" ht="14">
      <c r="A634" t="s">
        <v>8</v>
      </c>
      <c r="B634">
        <v>2009</v>
      </c>
      <c r="C634" s="26">
        <v>3.8419000000000003</v>
      </c>
    </row>
    <row r="635" spans="1:3" ht="14">
      <c r="A635" t="s">
        <v>9</v>
      </c>
      <c r="B635">
        <v>2009</v>
      </c>
      <c r="C635" s="26">
        <v>3.8086333333333333</v>
      </c>
    </row>
    <row r="636" spans="1:3" ht="14">
      <c r="A636" t="s">
        <v>6</v>
      </c>
      <c r="B636">
        <v>2010</v>
      </c>
      <c r="C636" s="26">
        <v>3.8530333333333338</v>
      </c>
    </row>
    <row r="637" spans="1:3" ht="14">
      <c r="A637" t="s">
        <v>7</v>
      </c>
      <c r="B637">
        <v>2010</v>
      </c>
      <c r="C637" s="26">
        <v>3.9149333333333338</v>
      </c>
    </row>
    <row r="638" spans="1:3" ht="14">
      <c r="A638" t="s">
        <v>8</v>
      </c>
      <c r="B638">
        <v>2010</v>
      </c>
      <c r="C638" s="26">
        <v>3.9499666666666666</v>
      </c>
    </row>
    <row r="639" spans="1:3" ht="14">
      <c r="A639" t="s">
        <v>9</v>
      </c>
      <c r="B639">
        <v>2010</v>
      </c>
      <c r="C639" s="26">
        <v>3.9722666666666666</v>
      </c>
    </row>
    <row r="640" spans="1:3" ht="14">
      <c r="A640" t="s">
        <v>6</v>
      </c>
      <c r="B640">
        <v>2011</v>
      </c>
      <c r="C640" s="26">
        <v>4.0277666666666665</v>
      </c>
    </row>
    <row r="641" spans="1:3" ht="14">
      <c r="A641" t="s">
        <v>7</v>
      </c>
      <c r="B641">
        <v>2011</v>
      </c>
      <c r="C641" s="26">
        <v>4.0933999999999999</v>
      </c>
    </row>
    <row r="642" spans="1:3" ht="14">
      <c r="A642" t="s">
        <v>8</v>
      </c>
      <c r="B642">
        <v>2011</v>
      </c>
      <c r="C642" s="26">
        <v>4.1823333333333332</v>
      </c>
    </row>
    <row r="643" spans="1:3" ht="14">
      <c r="A643" t="s">
        <v>9</v>
      </c>
      <c r="B643">
        <v>2011</v>
      </c>
      <c r="C643" s="26">
        <v>4.2731333333333339</v>
      </c>
    </row>
    <row r="644" spans="1:3" ht="14">
      <c r="A644" t="s">
        <v>6</v>
      </c>
      <c r="B644">
        <v>2012</v>
      </c>
      <c r="C644" s="26">
        <v>4.3570666666666655</v>
      </c>
    </row>
    <row r="645" spans="1:3" ht="14">
      <c r="A645" t="s">
        <v>7</v>
      </c>
      <c r="B645">
        <v>2012</v>
      </c>
      <c r="C645" s="26">
        <v>4.4704666666666659</v>
      </c>
    </row>
    <row r="646" spans="1:3" ht="14">
      <c r="A646" t="s">
        <v>8</v>
      </c>
      <c r="B646">
        <v>2012</v>
      </c>
      <c r="C646" s="26">
        <v>4.6374000000000004</v>
      </c>
    </row>
    <row r="647" spans="1:3" ht="14">
      <c r="A647" t="s">
        <v>9</v>
      </c>
      <c r="B647">
        <v>2012</v>
      </c>
      <c r="C647" s="26">
        <v>4.8388666666666671</v>
      </c>
    </row>
    <row r="648" spans="1:3" ht="14">
      <c r="A648" t="s">
        <v>6</v>
      </c>
      <c r="B648">
        <v>2013</v>
      </c>
      <c r="C648" s="26">
        <v>5.04786</v>
      </c>
    </row>
    <row r="649" spans="1:3" ht="14">
      <c r="A649" t="s">
        <v>7</v>
      </c>
      <c r="B649">
        <v>2013</v>
      </c>
      <c r="C649" s="26">
        <v>5.2843000000000009</v>
      </c>
    </row>
    <row r="650" spans="1:3" ht="14">
      <c r="A650" t="s">
        <v>8</v>
      </c>
      <c r="B650">
        <v>2013</v>
      </c>
      <c r="C650" s="26">
        <v>5.6564333333333332</v>
      </c>
    </row>
    <row r="651" spans="1:3" ht="14">
      <c r="A651" t="s">
        <v>9</v>
      </c>
      <c r="B651">
        <v>2013</v>
      </c>
      <c r="C651" s="26">
        <v>6.1882666666666672</v>
      </c>
    </row>
    <row r="652" spans="1:3" ht="14">
      <c r="A652" t="s">
        <v>6</v>
      </c>
      <c r="B652">
        <v>2014</v>
      </c>
      <c r="C652" s="26">
        <v>7.9687333333333328</v>
      </c>
    </row>
    <row r="653" spans="1:3" ht="14">
      <c r="A653" t="s">
        <v>7</v>
      </c>
      <c r="B653">
        <v>2014</v>
      </c>
      <c r="C653" s="26">
        <v>8.0706333333333333</v>
      </c>
    </row>
    <row r="654" spans="1:3" ht="14">
      <c r="A654" t="s">
        <v>8</v>
      </c>
      <c r="B654">
        <v>2014</v>
      </c>
      <c r="C654" s="26">
        <v>8.3594999999999988</v>
      </c>
    </row>
    <row r="655" spans="1:3" ht="14">
      <c r="A655" t="s">
        <v>9</v>
      </c>
      <c r="B655">
        <v>2014</v>
      </c>
      <c r="C655" s="26">
        <v>8.5266000000000002</v>
      </c>
    </row>
    <row r="656" spans="1:3" ht="14">
      <c r="A656" t="s">
        <v>6</v>
      </c>
      <c r="B656">
        <v>2015</v>
      </c>
      <c r="C656" s="26">
        <v>8.7278333333333311</v>
      </c>
    </row>
    <row r="657" spans="1:3" ht="14">
      <c r="A657" t="s">
        <v>7</v>
      </c>
      <c r="B657">
        <v>2015</v>
      </c>
      <c r="C657" s="26">
        <v>8.9934999999999992</v>
      </c>
    </row>
    <row r="658" spans="1:3" ht="14">
      <c r="A658" t="s">
        <v>8</v>
      </c>
      <c r="B658">
        <v>2015</v>
      </c>
      <c r="C658" s="26">
        <v>9.3006666666666664</v>
      </c>
    </row>
    <row r="659" spans="1:3" ht="14">
      <c r="A659" t="s">
        <v>9</v>
      </c>
      <c r="B659">
        <v>2015</v>
      </c>
      <c r="C659" s="26">
        <v>10.746333333333334</v>
      </c>
    </row>
    <row r="660" spans="1:3" ht="14">
      <c r="A660" t="s">
        <v>6</v>
      </c>
      <c r="B660">
        <v>2016</v>
      </c>
      <c r="C660" s="26">
        <v>14.689966666666665</v>
      </c>
    </row>
    <row r="661" spans="1:3" ht="14">
      <c r="A661" t="s">
        <v>7</v>
      </c>
      <c r="B661">
        <v>2016</v>
      </c>
      <c r="C661" s="26">
        <v>14.396966666666666</v>
      </c>
    </row>
    <row r="662" spans="1:3" ht="14">
      <c r="A662" t="s">
        <v>8</v>
      </c>
      <c r="B662">
        <v>2016</v>
      </c>
      <c r="C662" s="26">
        <v>15.069600000000001</v>
      </c>
    </row>
    <row r="663" spans="1:3" ht="14">
      <c r="A663" t="s">
        <v>9</v>
      </c>
      <c r="B663">
        <v>2016</v>
      </c>
      <c r="C663" s="26">
        <v>15.622966666666668</v>
      </c>
    </row>
    <row r="664" spans="1:3" ht="14">
      <c r="A664" t="s">
        <v>6</v>
      </c>
      <c r="B664">
        <v>2017</v>
      </c>
      <c r="C664" s="26">
        <v>15.582833333333333</v>
      </c>
    </row>
    <row r="665" spans="1:3" ht="14">
      <c r="A665" t="s">
        <v>7</v>
      </c>
      <c r="B665">
        <v>2017</v>
      </c>
      <c r="C665" s="26">
        <v>16.055766666666667</v>
      </c>
    </row>
    <row r="666" spans="1:3" ht="14">
      <c r="A666" t="s">
        <v>8</v>
      </c>
      <c r="B666">
        <v>2017</v>
      </c>
      <c r="C666" s="26">
        <v>17.4511</v>
      </c>
    </row>
    <row r="667" spans="1:3" ht="14">
      <c r="A667" t="s">
        <v>9</v>
      </c>
      <c r="B667">
        <v>2017</v>
      </c>
      <c r="C667" s="26">
        <v>17.943333333333332</v>
      </c>
    </row>
    <row r="668" spans="1:3" ht="14">
      <c r="A668" t="s">
        <v>6</v>
      </c>
      <c r="B668">
        <v>2018</v>
      </c>
      <c r="C668" s="26">
        <v>19.970266666666664</v>
      </c>
    </row>
    <row r="669" spans="1:3" ht="14">
      <c r="A669" t="s">
        <v>7</v>
      </c>
      <c r="B669">
        <v>2018</v>
      </c>
      <c r="C669" s="26">
        <v>24.833633333333335</v>
      </c>
    </row>
    <row r="670" spans="1:3" ht="14">
      <c r="A670" t="s">
        <v>8</v>
      </c>
      <c r="B670">
        <v>2018</v>
      </c>
      <c r="C670" s="26">
        <v>35.121400000000001</v>
      </c>
    </row>
    <row r="671" spans="1:3" ht="14">
      <c r="A671" t="s">
        <v>9</v>
      </c>
      <c r="B671">
        <v>2018</v>
      </c>
      <c r="C671" s="26">
        <v>37.342233333333333</v>
      </c>
    </row>
    <row r="672" spans="1:3" ht="14">
      <c r="A672" t="s">
        <v>6</v>
      </c>
      <c r="B672">
        <v>2019</v>
      </c>
      <c r="C672" s="26">
        <v>39.795533333333331</v>
      </c>
    </row>
    <row r="673" spans="1:3" ht="14">
      <c r="A673" t="s">
        <v>7</v>
      </c>
      <c r="B673">
        <v>2019</v>
      </c>
      <c r="C673" s="26">
        <v>43.776100000000007</v>
      </c>
    </row>
    <row r="674" spans="1:3" ht="14">
      <c r="A674" t="s">
        <v>8</v>
      </c>
      <c r="B674">
        <v>2019</v>
      </c>
      <c r="C674" s="26">
        <v>53.500833333333333</v>
      </c>
    </row>
    <row r="675" spans="1:3" ht="14">
      <c r="A675" t="s">
        <v>9</v>
      </c>
      <c r="B675">
        <v>2019</v>
      </c>
      <c r="C675" s="26">
        <v>59.82833333333334</v>
      </c>
    </row>
    <row r="676" spans="1:3" ht="14">
      <c r="A676" t="s">
        <v>6</v>
      </c>
      <c r="B676">
        <v>2020</v>
      </c>
      <c r="C676" s="26">
        <v>62.336299999999994</v>
      </c>
    </row>
    <row r="677" spans="1:3" ht="14">
      <c r="A677" t="s">
        <v>7</v>
      </c>
      <c r="B677">
        <v>2020</v>
      </c>
      <c r="C677" s="26">
        <v>68.608333333333334</v>
      </c>
    </row>
    <row r="678" spans="1:3" ht="14">
      <c r="A678" t="s">
        <v>8</v>
      </c>
      <c r="B678">
        <v>2020</v>
      </c>
      <c r="C678" s="26">
        <v>74.221666666666678</v>
      </c>
    </row>
    <row r="679" spans="1:3" ht="14">
      <c r="A679" t="s">
        <v>9</v>
      </c>
      <c r="B679">
        <v>2020</v>
      </c>
      <c r="C679" s="26">
        <v>81.256666666666661</v>
      </c>
    </row>
    <row r="680" spans="1:3" ht="14">
      <c r="A680" t="s">
        <v>6</v>
      </c>
      <c r="B680">
        <v>2021</v>
      </c>
      <c r="C680" s="26">
        <v>89.702766666666662</v>
      </c>
    </row>
    <row r="681" spans="1:3" ht="14">
      <c r="A681" t="s">
        <v>7</v>
      </c>
      <c r="B681">
        <v>2021</v>
      </c>
      <c r="C681" s="26">
        <v>94.655566666666672</v>
      </c>
    </row>
    <row r="682" spans="1:3" ht="14">
      <c r="A682" t="s">
        <v>8</v>
      </c>
      <c r="B682">
        <v>2021</v>
      </c>
      <c r="C682" s="26">
        <v>97.7239</v>
      </c>
    </row>
    <row r="683" spans="1:3" ht="14">
      <c r="A683" t="s">
        <v>9</v>
      </c>
      <c r="B683">
        <v>2021</v>
      </c>
      <c r="C683" s="26">
        <v>101.13223333333333</v>
      </c>
    </row>
    <row r="684" spans="1:3" ht="14">
      <c r="A684" t="s">
        <v>6</v>
      </c>
      <c r="B684">
        <v>2022</v>
      </c>
      <c r="C684" s="26">
        <v>107.81166666666667</v>
      </c>
    </row>
    <row r="685" spans="1:3" ht="14">
      <c r="A685" s="17" t="s">
        <v>36</v>
      </c>
      <c r="B685">
        <v>2022</v>
      </c>
      <c r="C685" s="26">
        <v>120.22946666666667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1E89-0723-624D-BDE1-11B0675BA53B}">
  <dimension ref="A1:J173"/>
  <sheetViews>
    <sheetView tabSelected="1" zoomScale="120" zoomScaleNormal="120" workbookViewId="0">
      <selection activeCell="E40" sqref="E40"/>
    </sheetView>
  </sheetViews>
  <sheetFormatPr baseColWidth="10" defaultRowHeight="13"/>
  <cols>
    <col min="3" max="3" width="12.6640625" bestFit="1" customWidth="1"/>
  </cols>
  <sheetData>
    <row r="1" spans="1:10">
      <c r="A1" s="15" t="s">
        <v>44</v>
      </c>
    </row>
    <row r="2" spans="1:10">
      <c r="A2" s="15" t="s">
        <v>47</v>
      </c>
      <c r="J2" s="15" t="s">
        <v>45</v>
      </c>
    </row>
    <row r="3" spans="1:10" ht="42">
      <c r="A3" s="17" t="s">
        <v>10</v>
      </c>
      <c r="B3" t="s">
        <v>11</v>
      </c>
      <c r="C3" t="s">
        <v>39</v>
      </c>
      <c r="D3" s="17" t="s">
        <v>41</v>
      </c>
      <c r="E3" t="s">
        <v>40</v>
      </c>
      <c r="I3" s="17" t="s">
        <v>48</v>
      </c>
      <c r="J3" s="38" t="s">
        <v>46</v>
      </c>
    </row>
    <row r="4" spans="1:10" ht="14">
      <c r="A4" t="s">
        <v>6</v>
      </c>
      <c r="B4">
        <v>1980</v>
      </c>
      <c r="C4" s="41">
        <f>3840.3999023/1000000</f>
        <v>3.8403999023000003E-3</v>
      </c>
      <c r="D4" s="26">
        <v>1.7093333333333336E-8</v>
      </c>
      <c r="E4" s="23">
        <f t="shared" ref="E4:E55" si="0">+C4/D4</f>
        <v>224672.38117979717</v>
      </c>
      <c r="I4" s="26">
        <v>1709.3333333333333</v>
      </c>
      <c r="J4" s="35">
        <v>9598</v>
      </c>
    </row>
    <row r="5" spans="1:10" ht="14">
      <c r="A5" t="s">
        <v>7</v>
      </c>
      <c r="B5">
        <v>1980</v>
      </c>
      <c r="C5" s="41">
        <f t="shared" ref="C5:C7" si="1">3840.3999023/1000000</f>
        <v>3.8403999023000003E-3</v>
      </c>
      <c r="D5" s="26">
        <v>1.824E-8</v>
      </c>
      <c r="E5" s="23">
        <f t="shared" si="0"/>
        <v>210548.24025767547</v>
      </c>
      <c r="I5" s="26">
        <v>1824</v>
      </c>
      <c r="J5" s="36">
        <v>10275</v>
      </c>
    </row>
    <row r="6" spans="1:10" ht="14">
      <c r="A6" t="s">
        <v>8</v>
      </c>
      <c r="B6">
        <v>1980</v>
      </c>
      <c r="C6" s="41">
        <f t="shared" si="1"/>
        <v>3.8403999023000003E-3</v>
      </c>
      <c r="D6" s="26">
        <v>1.9130000000000003E-8</v>
      </c>
      <c r="E6" s="23">
        <f t="shared" si="0"/>
        <v>200752.73927339257</v>
      </c>
      <c r="I6" s="26">
        <v>1913</v>
      </c>
      <c r="J6" s="36">
        <v>10745</v>
      </c>
    </row>
    <row r="7" spans="1:10" ht="14">
      <c r="A7" t="s">
        <v>9</v>
      </c>
      <c r="B7">
        <v>1980</v>
      </c>
      <c r="C7" s="41">
        <f t="shared" si="1"/>
        <v>3.8403999023000003E-3</v>
      </c>
      <c r="D7" s="26">
        <v>1.9760000000000003E-8</v>
      </c>
      <c r="E7" s="23">
        <f t="shared" si="0"/>
        <v>194352.22177631577</v>
      </c>
      <c r="I7" s="26">
        <v>1976</v>
      </c>
      <c r="J7" s="36">
        <v>10591</v>
      </c>
    </row>
    <row r="8" spans="1:10" ht="14">
      <c r="A8" t="s">
        <v>6</v>
      </c>
      <c r="B8">
        <v>1981</v>
      </c>
      <c r="C8" s="41">
        <f>7474.2998047/1000000</f>
        <v>7.4742998047000004E-3</v>
      </c>
      <c r="D8" s="26">
        <v>2.2146666666666667E-8</v>
      </c>
      <c r="E8" s="23">
        <f t="shared" si="0"/>
        <v>337490.96047712222</v>
      </c>
      <c r="I8" s="26">
        <v>2214.6666666666665</v>
      </c>
      <c r="J8" s="36">
        <v>9541</v>
      </c>
    </row>
    <row r="9" spans="1:10" ht="14">
      <c r="A9" t="s">
        <v>7</v>
      </c>
      <c r="B9">
        <v>1981</v>
      </c>
      <c r="C9" s="41">
        <f t="shared" ref="C9:C11" si="2">7474.2998047/1000000</f>
        <v>7.4742998047000004E-3</v>
      </c>
      <c r="D9" s="26">
        <v>4.3446666666666669E-8</v>
      </c>
      <c r="E9" s="23">
        <f t="shared" si="0"/>
        <v>172033.90681371797</v>
      </c>
      <c r="I9" s="26">
        <v>4344.666666666667</v>
      </c>
      <c r="J9" s="36">
        <v>10005</v>
      </c>
    </row>
    <row r="10" spans="1:10" ht="14">
      <c r="A10" t="s">
        <v>8</v>
      </c>
      <c r="B10">
        <v>1981</v>
      </c>
      <c r="C10" s="41">
        <f t="shared" si="2"/>
        <v>7.4742998047000004E-3</v>
      </c>
      <c r="D10" s="26">
        <v>7.4733333333333341E-8</v>
      </c>
      <c r="E10" s="23">
        <f t="shared" si="0"/>
        <v>100012.9322662801</v>
      </c>
      <c r="I10" s="26">
        <v>7473.333333333333</v>
      </c>
      <c r="J10" s="36">
        <v>9750</v>
      </c>
    </row>
    <row r="11" spans="1:10" ht="14">
      <c r="A11" t="s">
        <v>9</v>
      </c>
      <c r="B11">
        <v>1981</v>
      </c>
      <c r="C11" s="41">
        <f t="shared" si="2"/>
        <v>7.4742998047000004E-3</v>
      </c>
      <c r="D11" s="26">
        <v>1.015E-7</v>
      </c>
      <c r="E11" s="23">
        <f t="shared" si="0"/>
        <v>73638.421721182269</v>
      </c>
      <c r="I11" s="26">
        <v>10150</v>
      </c>
      <c r="J11" s="36">
        <v>9678</v>
      </c>
    </row>
    <row r="12" spans="1:10" ht="14">
      <c r="A12" t="s">
        <v>6</v>
      </c>
      <c r="B12">
        <v>1982</v>
      </c>
      <c r="C12" s="41">
        <f>21852.5/1000000</f>
        <v>2.18525E-2</v>
      </c>
      <c r="D12" s="26">
        <v>1.0575E-7</v>
      </c>
      <c r="E12" s="23">
        <f t="shared" si="0"/>
        <v>206643.02600472813</v>
      </c>
      <c r="I12" s="26">
        <v>10575</v>
      </c>
      <c r="J12" s="36">
        <v>8930</v>
      </c>
    </row>
    <row r="13" spans="1:10" ht="14">
      <c r="A13" t="s">
        <v>7</v>
      </c>
      <c r="B13">
        <v>1982</v>
      </c>
      <c r="C13" s="41">
        <f t="shared" ref="C13:C15" si="3">21852.5/1000000</f>
        <v>2.18525E-2</v>
      </c>
      <c r="D13" s="26">
        <v>1.4116666666666669E-7</v>
      </c>
      <c r="E13" s="23">
        <f t="shared" si="0"/>
        <v>154799.29161747341</v>
      </c>
      <c r="I13" s="26">
        <v>14116.666666666666</v>
      </c>
      <c r="J13" s="36">
        <v>9192</v>
      </c>
    </row>
    <row r="14" spans="1:10" ht="14">
      <c r="A14" t="s">
        <v>8</v>
      </c>
      <c r="B14">
        <v>1982</v>
      </c>
      <c r="C14" s="41">
        <f t="shared" si="3"/>
        <v>2.18525E-2</v>
      </c>
      <c r="D14" s="26">
        <v>3.9000000000000002E-7</v>
      </c>
      <c r="E14" s="23">
        <f t="shared" si="0"/>
        <v>56032.051282051281</v>
      </c>
      <c r="I14" s="26">
        <v>39000</v>
      </c>
      <c r="J14" s="36">
        <v>9718</v>
      </c>
    </row>
    <row r="15" spans="1:10" ht="14">
      <c r="A15" t="s">
        <v>9</v>
      </c>
      <c r="B15">
        <v>1982</v>
      </c>
      <c r="C15" s="41">
        <f t="shared" si="3"/>
        <v>2.18525E-2</v>
      </c>
      <c r="D15" s="26">
        <v>4.3656666666666673E-7</v>
      </c>
      <c r="E15" s="23">
        <f t="shared" si="0"/>
        <v>50055.356188440092</v>
      </c>
      <c r="I15" s="26">
        <v>43656.666666666664</v>
      </c>
      <c r="J15" s="36">
        <v>9905</v>
      </c>
    </row>
    <row r="16" spans="1:10" ht="14">
      <c r="A16" t="s">
        <v>6</v>
      </c>
      <c r="B16">
        <v>1983</v>
      </c>
      <c r="C16" s="41">
        <f>109490/1000000</f>
        <v>0.10949</v>
      </c>
      <c r="D16" s="26">
        <v>6.0256666666666666E-7</v>
      </c>
      <c r="E16" s="23">
        <f t="shared" si="0"/>
        <v>181706.03529346685</v>
      </c>
      <c r="I16" s="26">
        <v>6.0256666666666669</v>
      </c>
      <c r="J16" s="36">
        <v>9171</v>
      </c>
    </row>
    <row r="17" spans="1:10" ht="14">
      <c r="A17" t="s">
        <v>7</v>
      </c>
      <c r="B17">
        <v>1983</v>
      </c>
      <c r="C17" s="41">
        <f t="shared" ref="C17:C19" si="4">109490/1000000</f>
        <v>0.10949</v>
      </c>
      <c r="D17" s="26">
        <v>8.1483333333333332E-7</v>
      </c>
      <c r="E17" s="23">
        <f t="shared" si="0"/>
        <v>134371.03702188589</v>
      </c>
      <c r="I17" s="26">
        <v>8.1483333333333334</v>
      </c>
      <c r="J17" s="36">
        <v>9902</v>
      </c>
    </row>
    <row r="18" spans="1:10" ht="14">
      <c r="A18" t="s">
        <v>8</v>
      </c>
      <c r="B18">
        <v>1983</v>
      </c>
      <c r="C18" s="41">
        <f t="shared" si="4"/>
        <v>0.10949</v>
      </c>
      <c r="D18" s="26">
        <v>1.1446333333333334E-6</v>
      </c>
      <c r="E18" s="23">
        <f t="shared" si="0"/>
        <v>95655.086053758117</v>
      </c>
      <c r="I18" s="26">
        <v>11.446333333333333</v>
      </c>
      <c r="J18" s="36">
        <v>10169</v>
      </c>
    </row>
    <row r="19" spans="1:10" ht="14">
      <c r="A19" t="s">
        <v>9</v>
      </c>
      <c r="B19">
        <v>1983</v>
      </c>
      <c r="C19" s="41">
        <f t="shared" si="4"/>
        <v>0.10949</v>
      </c>
      <c r="D19" s="26">
        <v>1.9460000000000001E-6</v>
      </c>
      <c r="E19" s="23">
        <f t="shared" si="0"/>
        <v>56264.131551901337</v>
      </c>
      <c r="I19" s="26">
        <v>19.46</v>
      </c>
      <c r="J19" s="36">
        <v>10054</v>
      </c>
    </row>
    <row r="20" spans="1:10" ht="14">
      <c r="A20" t="s">
        <v>6</v>
      </c>
      <c r="B20">
        <v>1984</v>
      </c>
      <c r="C20" s="41">
        <f>790920/1000000</f>
        <v>0.79091999999999996</v>
      </c>
      <c r="D20" s="26">
        <v>2.9373333333333336E-6</v>
      </c>
      <c r="E20" s="23">
        <f t="shared" si="0"/>
        <v>269264.63912846113</v>
      </c>
      <c r="I20" s="26">
        <v>29.373333333333335</v>
      </c>
      <c r="J20" s="36">
        <v>9176</v>
      </c>
    </row>
    <row r="21" spans="1:10" ht="14">
      <c r="A21" t="s">
        <v>7</v>
      </c>
      <c r="B21">
        <v>1984</v>
      </c>
      <c r="C21" s="41">
        <f t="shared" ref="C21:C23" si="5">790920/1000000</f>
        <v>0.79091999999999996</v>
      </c>
      <c r="D21" s="26">
        <v>4.4268999999999999E-6</v>
      </c>
      <c r="E21" s="23">
        <f t="shared" si="0"/>
        <v>178662.2693080937</v>
      </c>
      <c r="I21" s="26">
        <v>44.268999999999998</v>
      </c>
      <c r="J21" s="36">
        <v>10200</v>
      </c>
    </row>
    <row r="22" spans="1:10" ht="14">
      <c r="A22" t="s">
        <v>8</v>
      </c>
      <c r="B22">
        <v>1984</v>
      </c>
      <c r="C22" s="41">
        <f t="shared" si="5"/>
        <v>0.79091999999999996</v>
      </c>
      <c r="D22" s="26">
        <v>7.6008333333333344E-6</v>
      </c>
      <c r="E22" s="23">
        <f t="shared" si="0"/>
        <v>104057.01129262141</v>
      </c>
      <c r="I22" s="26">
        <v>76.00833333333334</v>
      </c>
      <c r="J22" s="36">
        <v>10316</v>
      </c>
    </row>
    <row r="23" spans="1:10" ht="14">
      <c r="A23" t="s">
        <v>9</v>
      </c>
      <c r="B23">
        <v>1984</v>
      </c>
      <c r="C23" s="41">
        <f t="shared" si="5"/>
        <v>0.79091999999999996</v>
      </c>
      <c r="D23" s="26">
        <v>1.4921800000000002E-5</v>
      </c>
      <c r="E23" s="23">
        <f t="shared" si="0"/>
        <v>53004.329236419188</v>
      </c>
      <c r="I23" s="26">
        <v>149.21799999999999</v>
      </c>
      <c r="J23" s="36">
        <v>10390</v>
      </c>
    </row>
    <row r="24" spans="1:10" ht="14">
      <c r="A24" t="s">
        <v>6</v>
      </c>
      <c r="B24">
        <v>1985</v>
      </c>
      <c r="C24" s="39">
        <f>5305000/1000000</f>
        <v>5.3049999999999997</v>
      </c>
      <c r="D24" s="26">
        <v>2.7817333333333332E-5</v>
      </c>
      <c r="E24" s="23">
        <f t="shared" si="0"/>
        <v>190708.43119397978</v>
      </c>
      <c r="I24" s="26">
        <v>0.27817333333333333</v>
      </c>
      <c r="J24" s="36">
        <v>8955</v>
      </c>
    </row>
    <row r="25" spans="1:10" ht="14">
      <c r="A25" t="s">
        <v>7</v>
      </c>
      <c r="B25">
        <v>1985</v>
      </c>
      <c r="C25" s="39">
        <f t="shared" ref="C25:C27" si="6">5305000/1000000</f>
        <v>5.3049999999999997</v>
      </c>
      <c r="D25" s="26">
        <v>6.1721000000000001E-5</v>
      </c>
      <c r="E25" s="23">
        <f t="shared" si="0"/>
        <v>85951.296965376445</v>
      </c>
      <c r="I25" s="26">
        <v>0.61721000000000004</v>
      </c>
      <c r="J25" s="36">
        <v>9382</v>
      </c>
    </row>
    <row r="26" spans="1:10" ht="14">
      <c r="A26" t="s">
        <v>8</v>
      </c>
      <c r="B26">
        <v>1985</v>
      </c>
      <c r="C26" s="39">
        <f t="shared" si="6"/>
        <v>5.3049999999999997</v>
      </c>
      <c r="D26" s="26">
        <v>8.0100000000000009E-5</v>
      </c>
      <c r="E26" s="23">
        <f t="shared" si="0"/>
        <v>66229.71285892633</v>
      </c>
      <c r="I26" s="26">
        <v>0.80100000000000005</v>
      </c>
      <c r="J26" s="36">
        <v>9256</v>
      </c>
    </row>
    <row r="27" spans="1:10" ht="14">
      <c r="A27" t="s">
        <v>9</v>
      </c>
      <c r="B27">
        <v>1985</v>
      </c>
      <c r="C27" s="39">
        <f t="shared" si="6"/>
        <v>5.3049999999999997</v>
      </c>
      <c r="D27" s="26">
        <v>8.0100000000000009E-5</v>
      </c>
      <c r="E27" s="23">
        <f t="shared" si="0"/>
        <v>66229.71285892633</v>
      </c>
      <c r="I27" s="26">
        <v>0.80100000000000005</v>
      </c>
      <c r="J27" s="36">
        <v>9702</v>
      </c>
    </row>
    <row r="28" spans="1:10" ht="14">
      <c r="A28" t="s">
        <v>6</v>
      </c>
      <c r="B28">
        <v>1986</v>
      </c>
      <c r="C28" s="39">
        <f>9984100/1000000</f>
        <v>9.9840999999999998</v>
      </c>
      <c r="D28" s="26">
        <v>8.0100000000000009E-5</v>
      </c>
      <c r="E28" s="23">
        <f t="shared" si="0"/>
        <v>124645.44319600497</v>
      </c>
      <c r="I28" s="26">
        <v>0.80100000000000005</v>
      </c>
      <c r="J28" s="36">
        <v>9028</v>
      </c>
    </row>
    <row r="29" spans="1:10" ht="14">
      <c r="A29" t="s">
        <v>7</v>
      </c>
      <c r="B29">
        <v>1986</v>
      </c>
      <c r="C29" s="39">
        <f t="shared" ref="C29:C31" si="7">9984100/1000000</f>
        <v>9.9840999999999998</v>
      </c>
      <c r="D29" s="26">
        <v>8.6433333333333338E-5</v>
      </c>
      <c r="E29" s="23">
        <f t="shared" si="0"/>
        <v>115512.14809101426</v>
      </c>
      <c r="I29" s="26">
        <v>0.86433333333333329</v>
      </c>
      <c r="J29" s="36">
        <v>10060</v>
      </c>
    </row>
    <row r="30" spans="1:10" ht="14">
      <c r="A30" t="s">
        <v>8</v>
      </c>
      <c r="B30">
        <v>1986</v>
      </c>
      <c r="C30" s="39">
        <f t="shared" si="7"/>
        <v>9.9840999999999998</v>
      </c>
      <c r="D30" s="26">
        <v>9.996666666666668E-5</v>
      </c>
      <c r="E30" s="23">
        <f t="shared" si="0"/>
        <v>99874.291430476806</v>
      </c>
      <c r="I30" s="26">
        <v>0.9996666666666667</v>
      </c>
      <c r="J30" s="36">
        <v>10547</v>
      </c>
    </row>
    <row r="31" spans="1:10" ht="14">
      <c r="A31" t="s">
        <v>9</v>
      </c>
      <c r="B31">
        <v>1986</v>
      </c>
      <c r="C31" s="39">
        <f t="shared" si="7"/>
        <v>9.9840999999999998</v>
      </c>
      <c r="D31" s="26">
        <v>1.1903333333333336E-4</v>
      </c>
      <c r="E31" s="23">
        <f t="shared" si="0"/>
        <v>83876.505180621651</v>
      </c>
      <c r="I31" s="26">
        <v>1.1903333333333335</v>
      </c>
      <c r="J31" s="36">
        <v>10324</v>
      </c>
    </row>
    <row r="32" spans="1:10" ht="14">
      <c r="A32" t="s">
        <v>6</v>
      </c>
      <c r="B32">
        <v>1987</v>
      </c>
      <c r="C32" s="39">
        <f>23332300/1000000</f>
        <v>23.3323</v>
      </c>
      <c r="D32" s="26">
        <v>1.4713333333333332E-4</v>
      </c>
      <c r="E32" s="23">
        <f t="shared" si="0"/>
        <v>158579.29315813322</v>
      </c>
      <c r="I32" s="26">
        <v>1.4713333333333332</v>
      </c>
      <c r="J32" s="36">
        <v>9369</v>
      </c>
    </row>
    <row r="33" spans="1:10" ht="14">
      <c r="A33" t="s">
        <v>7</v>
      </c>
      <c r="B33">
        <v>1987</v>
      </c>
      <c r="C33" s="39">
        <f t="shared" ref="C33:C35" si="8">23332300/1000000</f>
        <v>23.3323</v>
      </c>
      <c r="D33" s="26">
        <v>1.6550000000000004E-4</v>
      </c>
      <c r="E33" s="23">
        <f t="shared" si="0"/>
        <v>140980.66465256794</v>
      </c>
      <c r="I33" s="26">
        <v>1.655</v>
      </c>
      <c r="J33" s="36">
        <v>10509</v>
      </c>
    </row>
    <row r="34" spans="1:10" ht="14">
      <c r="A34" t="s">
        <v>8</v>
      </c>
      <c r="B34">
        <v>1987</v>
      </c>
      <c r="C34" s="39">
        <f t="shared" si="8"/>
        <v>23.3323</v>
      </c>
      <c r="D34" s="26">
        <v>2.2943333333333332E-4</v>
      </c>
      <c r="E34" s="23">
        <f t="shared" si="0"/>
        <v>101695.33633590005</v>
      </c>
      <c r="I34" s="26">
        <v>2.2943333333333338</v>
      </c>
      <c r="J34" s="36">
        <v>10794</v>
      </c>
    </row>
    <row r="35" spans="1:10" ht="14">
      <c r="A35" t="s">
        <v>9</v>
      </c>
      <c r="B35">
        <v>1987</v>
      </c>
      <c r="C35" s="39">
        <f t="shared" si="8"/>
        <v>23.3323</v>
      </c>
      <c r="D35" s="26">
        <v>4.2000000000000002E-4</v>
      </c>
      <c r="E35" s="23">
        <f t="shared" si="0"/>
        <v>55553.095238095237</v>
      </c>
      <c r="I35" s="26">
        <v>4.2</v>
      </c>
      <c r="J35" s="36">
        <v>10321</v>
      </c>
    </row>
    <row r="36" spans="1:10" ht="14">
      <c r="A36" t="s">
        <v>6</v>
      </c>
      <c r="B36">
        <v>1988</v>
      </c>
      <c r="C36" s="39">
        <f>111062000/1000000</f>
        <v>111.062</v>
      </c>
      <c r="D36" s="26">
        <v>6.1100000000000011E-4</v>
      </c>
      <c r="E36" s="23">
        <f t="shared" si="0"/>
        <v>181770.86743044187</v>
      </c>
      <c r="I36" s="26">
        <v>6.11</v>
      </c>
      <c r="J36" s="36">
        <v>9810</v>
      </c>
    </row>
    <row r="37" spans="1:10" ht="14">
      <c r="A37" t="s">
        <v>7</v>
      </c>
      <c r="B37">
        <v>1988</v>
      </c>
      <c r="C37" s="39">
        <f t="shared" ref="C37:C39" si="9">111062000/1000000</f>
        <v>111.062</v>
      </c>
      <c r="D37" s="26">
        <v>9.2999999999999995E-4</v>
      </c>
      <c r="E37" s="23">
        <f t="shared" si="0"/>
        <v>119421.5053763441</v>
      </c>
      <c r="I37" s="26">
        <v>9.2999999999999989</v>
      </c>
      <c r="J37" s="36">
        <v>10371</v>
      </c>
    </row>
    <row r="38" spans="1:10" ht="14">
      <c r="A38" t="s">
        <v>8</v>
      </c>
      <c r="B38">
        <v>1988</v>
      </c>
      <c r="C38" s="39">
        <f t="shared" si="9"/>
        <v>111.062</v>
      </c>
      <c r="D38" s="26">
        <v>1.4120000000000001E-3</v>
      </c>
      <c r="E38" s="23">
        <f t="shared" si="0"/>
        <v>78655.80736543909</v>
      </c>
      <c r="I38" s="26">
        <v>14.12</v>
      </c>
      <c r="J38" s="36">
        <v>10042</v>
      </c>
    </row>
    <row r="39" spans="1:10" ht="14">
      <c r="A39" t="s">
        <v>9</v>
      </c>
      <c r="B39">
        <v>1988</v>
      </c>
      <c r="C39" s="39">
        <f t="shared" si="9"/>
        <v>111.062</v>
      </c>
      <c r="D39" s="26">
        <v>1.5773333333333334E-3</v>
      </c>
      <c r="E39" s="23">
        <f t="shared" si="0"/>
        <v>70411.242603550287</v>
      </c>
      <c r="I39" s="26">
        <v>15.773333333333333</v>
      </c>
      <c r="J39" s="36">
        <v>9994</v>
      </c>
    </row>
    <row r="40" spans="1:10" ht="14">
      <c r="A40" t="s">
        <v>6</v>
      </c>
      <c r="B40">
        <v>1989</v>
      </c>
      <c r="C40" s="39">
        <f>3244039936/1000000</f>
        <v>3244.0399360000001</v>
      </c>
      <c r="D40" s="26">
        <v>3.1836666666666667E-3</v>
      </c>
      <c r="E40" s="23">
        <f t="shared" si="0"/>
        <v>1018963.439221024</v>
      </c>
      <c r="I40" s="26">
        <v>31.836666666666662</v>
      </c>
      <c r="J40" s="36">
        <v>9412</v>
      </c>
    </row>
    <row r="41" spans="1:10" ht="14">
      <c r="A41" t="s">
        <v>7</v>
      </c>
      <c r="B41">
        <v>1989</v>
      </c>
      <c r="C41" s="39">
        <f t="shared" ref="C41:C43" si="10">3244039936/1000000</f>
        <v>3244.0399360000001</v>
      </c>
      <c r="D41" s="26">
        <v>1.72E-2</v>
      </c>
      <c r="E41" s="23">
        <f t="shared" si="0"/>
        <v>188606.97302325582</v>
      </c>
      <c r="I41" s="26">
        <v>172</v>
      </c>
      <c r="J41" s="36">
        <v>9428</v>
      </c>
    </row>
    <row r="42" spans="1:10" ht="14">
      <c r="A42" t="s">
        <v>8</v>
      </c>
      <c r="B42">
        <v>1989</v>
      </c>
      <c r="C42" s="39">
        <f t="shared" si="10"/>
        <v>3244.0399360000001</v>
      </c>
      <c r="D42" s="26">
        <v>6.5500000000000003E-2</v>
      </c>
      <c r="E42" s="23">
        <f t="shared" si="0"/>
        <v>49527.327267175569</v>
      </c>
      <c r="I42" s="26">
        <v>655</v>
      </c>
      <c r="J42" s="36">
        <v>9047</v>
      </c>
    </row>
    <row r="43" spans="1:10" ht="14">
      <c r="A43" t="s">
        <v>9</v>
      </c>
      <c r="B43">
        <v>1989</v>
      </c>
      <c r="C43" s="39">
        <f t="shared" si="10"/>
        <v>3244.0399360000001</v>
      </c>
      <c r="D43" s="26">
        <v>0.10366666666666668</v>
      </c>
      <c r="E43" s="23">
        <f t="shared" si="0"/>
        <v>31292.989736334403</v>
      </c>
      <c r="I43" s="26">
        <v>1036.6666666666667</v>
      </c>
      <c r="J43" s="36">
        <v>9540</v>
      </c>
    </row>
    <row r="44" spans="1:10" ht="14">
      <c r="A44" t="s">
        <v>6</v>
      </c>
      <c r="B44">
        <v>1990</v>
      </c>
      <c r="C44" s="40">
        <v>68921.999368999997</v>
      </c>
      <c r="D44" s="26">
        <v>0.41666666666666669</v>
      </c>
      <c r="E44" s="23">
        <f t="shared" si="0"/>
        <v>165412.79848559998</v>
      </c>
      <c r="J44" s="36">
        <v>8233</v>
      </c>
    </row>
    <row r="45" spans="1:10" ht="14">
      <c r="A45" t="s">
        <v>7</v>
      </c>
      <c r="B45">
        <v>1990</v>
      </c>
      <c r="C45" s="40">
        <v>68921.999368999997</v>
      </c>
      <c r="D45" s="26">
        <v>0.5096666666666666</v>
      </c>
      <c r="E45" s="23">
        <f t="shared" si="0"/>
        <v>135229.56056703729</v>
      </c>
      <c r="J45" s="36">
        <v>9135</v>
      </c>
    </row>
    <row r="46" spans="1:10" ht="14">
      <c r="A46" t="s">
        <v>8</v>
      </c>
      <c r="B46">
        <v>1990</v>
      </c>
      <c r="C46" s="40">
        <v>68921.999368999997</v>
      </c>
      <c r="D46" s="26">
        <v>0.57550000000000001</v>
      </c>
      <c r="E46" s="23">
        <f t="shared" si="0"/>
        <v>119760.20741789747</v>
      </c>
      <c r="J46" s="36">
        <v>9540</v>
      </c>
    </row>
    <row r="47" spans="1:10" ht="14">
      <c r="A47" t="s">
        <v>9</v>
      </c>
      <c r="B47">
        <v>1990</v>
      </c>
      <c r="C47" s="40">
        <v>68921.999368999997</v>
      </c>
      <c r="D47" s="26">
        <v>0.54300000000000004</v>
      </c>
      <c r="E47" s="23">
        <f t="shared" si="0"/>
        <v>126928.17563351749</v>
      </c>
      <c r="J47" s="36">
        <v>9834</v>
      </c>
    </row>
    <row r="48" spans="1:10" ht="14">
      <c r="A48" t="s">
        <v>6</v>
      </c>
      <c r="B48">
        <v>1991</v>
      </c>
      <c r="C48" s="40">
        <v>180898.005</v>
      </c>
      <c r="D48" s="26">
        <v>0.96850000000000003</v>
      </c>
      <c r="E48" s="23">
        <f t="shared" si="0"/>
        <v>186781.62622612287</v>
      </c>
      <c r="J48" s="36">
        <v>8893</v>
      </c>
    </row>
    <row r="49" spans="1:10" ht="14">
      <c r="A49" t="s">
        <v>7</v>
      </c>
      <c r="B49">
        <v>1991</v>
      </c>
      <c r="C49" s="40">
        <v>180898.005</v>
      </c>
      <c r="D49" s="26">
        <v>0.98983333333333334</v>
      </c>
      <c r="E49" s="23">
        <f t="shared" si="0"/>
        <v>182756.02458326318</v>
      </c>
      <c r="J49" s="36">
        <v>10289</v>
      </c>
    </row>
    <row r="50" spans="1:10" ht="14">
      <c r="A50" t="s">
        <v>8</v>
      </c>
      <c r="B50">
        <v>1991</v>
      </c>
      <c r="C50" s="40">
        <v>180898.005</v>
      </c>
      <c r="D50" s="26">
        <v>0.99450000000000005</v>
      </c>
      <c r="E50" s="23">
        <f t="shared" si="0"/>
        <v>181898.44645550527</v>
      </c>
      <c r="J50" s="36">
        <v>10525</v>
      </c>
    </row>
    <row r="51" spans="1:10" ht="14">
      <c r="A51" t="s">
        <v>9</v>
      </c>
      <c r="B51">
        <v>1991</v>
      </c>
      <c r="C51" s="40">
        <v>180898.005</v>
      </c>
      <c r="D51" s="26">
        <v>0.99366666666666659</v>
      </c>
      <c r="E51" s="23">
        <f t="shared" si="0"/>
        <v>182050.99463267362</v>
      </c>
      <c r="J51" s="36">
        <v>10923</v>
      </c>
    </row>
    <row r="52" spans="1:10" ht="14">
      <c r="A52" t="s">
        <v>6</v>
      </c>
      <c r="B52">
        <v>1992</v>
      </c>
      <c r="C52" s="40">
        <v>226638.0042</v>
      </c>
      <c r="D52" s="26">
        <v>0.999</v>
      </c>
      <c r="E52" s="23">
        <f t="shared" si="0"/>
        <v>226864.86906906907</v>
      </c>
      <c r="J52" s="36">
        <v>10202</v>
      </c>
    </row>
    <row r="53" spans="1:10" ht="14">
      <c r="A53" t="s">
        <v>7</v>
      </c>
      <c r="B53">
        <v>1992</v>
      </c>
      <c r="C53" s="40">
        <v>226638.0042</v>
      </c>
      <c r="D53" s="26">
        <v>0.999</v>
      </c>
      <c r="E53" s="23">
        <f t="shared" si="0"/>
        <v>226864.86906906907</v>
      </c>
      <c r="J53" s="36">
        <v>11543</v>
      </c>
    </row>
    <row r="54" spans="1:10" ht="14">
      <c r="A54" t="s">
        <v>8</v>
      </c>
      <c r="B54">
        <v>1992</v>
      </c>
      <c r="C54" s="40">
        <v>226638.0042</v>
      </c>
      <c r="D54" s="26">
        <v>0.999</v>
      </c>
      <c r="E54" s="23">
        <f t="shared" si="0"/>
        <v>226864.86906906907</v>
      </c>
      <c r="J54" s="36">
        <v>11442</v>
      </c>
    </row>
    <row r="55" spans="1:10" ht="14">
      <c r="A55" t="s">
        <v>9</v>
      </c>
      <c r="B55">
        <v>1992</v>
      </c>
      <c r="C55" s="40">
        <v>226638.0042</v>
      </c>
      <c r="D55" s="26">
        <v>0.999</v>
      </c>
      <c r="E55" s="23">
        <f t="shared" si="0"/>
        <v>226864.86906906907</v>
      </c>
      <c r="J55" s="36">
        <v>11344</v>
      </c>
    </row>
    <row r="56" spans="1:10" ht="14">
      <c r="A56" t="s">
        <v>6</v>
      </c>
      <c r="B56">
        <v>1993</v>
      </c>
      <c r="C56" s="31">
        <v>212626.89410470155</v>
      </c>
      <c r="D56" s="26">
        <v>0.999</v>
      </c>
      <c r="E56" s="23">
        <f t="shared" ref="E56:E99" si="11">+C56/D56</f>
        <v>212839.73383854009</v>
      </c>
    </row>
    <row r="57" spans="1:10" ht="14">
      <c r="A57" t="s">
        <v>7</v>
      </c>
      <c r="B57">
        <v>1993</v>
      </c>
      <c r="C57" s="31">
        <v>241255.27923884691</v>
      </c>
      <c r="D57" s="26">
        <v>0.999</v>
      </c>
      <c r="E57" s="23">
        <f t="shared" si="11"/>
        <v>241496.77601486177</v>
      </c>
    </row>
    <row r="58" spans="1:10" ht="14">
      <c r="A58" t="s">
        <v>8</v>
      </c>
      <c r="B58">
        <v>1993</v>
      </c>
      <c r="C58" s="31">
        <v>243494.22964948739</v>
      </c>
      <c r="D58" s="26">
        <v>0.999</v>
      </c>
      <c r="E58" s="23">
        <f t="shared" si="11"/>
        <v>243737.9676171045</v>
      </c>
    </row>
    <row r="59" spans="1:10" ht="14">
      <c r="A59" t="s">
        <v>9</v>
      </c>
      <c r="B59">
        <v>1993</v>
      </c>
      <c r="C59" s="31">
        <v>248643.51949803144</v>
      </c>
      <c r="D59" s="26">
        <v>0.999</v>
      </c>
      <c r="E59" s="23">
        <f t="shared" si="11"/>
        <v>248892.41190994138</v>
      </c>
    </row>
    <row r="60" spans="1:10" ht="14">
      <c r="A60" t="s">
        <v>6</v>
      </c>
      <c r="B60">
        <v>1994</v>
      </c>
      <c r="C60" s="31">
        <v>235083.1147970914</v>
      </c>
      <c r="D60" s="26">
        <v>0.999</v>
      </c>
      <c r="E60" s="23">
        <f t="shared" si="11"/>
        <v>235318.43323032174</v>
      </c>
    </row>
    <row r="61" spans="1:10" ht="14">
      <c r="A61" t="s">
        <v>7</v>
      </c>
      <c r="B61">
        <v>1994</v>
      </c>
      <c r="C61" s="31">
        <v>263684.41335047368</v>
      </c>
      <c r="D61" s="26">
        <v>0.999</v>
      </c>
      <c r="E61" s="23">
        <f t="shared" si="11"/>
        <v>263948.36171218584</v>
      </c>
    </row>
    <row r="62" spans="1:10" ht="14">
      <c r="A62" t="s">
        <v>8</v>
      </c>
      <c r="B62">
        <v>1994</v>
      </c>
      <c r="C62" s="31">
        <v>260869.63111863026</v>
      </c>
      <c r="D62" s="26">
        <v>0.999</v>
      </c>
      <c r="E62" s="23">
        <f t="shared" si="11"/>
        <v>261130.76188051078</v>
      </c>
    </row>
    <row r="63" spans="1:10" ht="14">
      <c r="A63" t="s">
        <v>9</v>
      </c>
      <c r="B63">
        <v>1994</v>
      </c>
      <c r="C63" s="31">
        <v>270122.67816222075</v>
      </c>
      <c r="D63" s="26">
        <v>0.999</v>
      </c>
      <c r="E63" s="23">
        <f t="shared" si="11"/>
        <v>270393.07123345422</v>
      </c>
    </row>
    <row r="64" spans="1:10" ht="14">
      <c r="A64" t="s">
        <v>6</v>
      </c>
      <c r="B64">
        <v>1995</v>
      </c>
      <c r="C64" s="31">
        <v>250405.94623877716</v>
      </c>
      <c r="D64" s="26">
        <v>0.999</v>
      </c>
      <c r="E64" s="23">
        <f t="shared" si="11"/>
        <v>250656.60284161879</v>
      </c>
    </row>
    <row r="65" spans="1:5" ht="14">
      <c r="A65" t="s">
        <v>7</v>
      </c>
      <c r="B65">
        <v>1995</v>
      </c>
      <c r="C65" s="31">
        <v>261602.91800764075</v>
      </c>
      <c r="D65" s="26">
        <v>0.999</v>
      </c>
      <c r="E65" s="23">
        <f t="shared" si="11"/>
        <v>261864.78279043117</v>
      </c>
    </row>
    <row r="66" spans="1:5" ht="14">
      <c r="A66" t="s">
        <v>8</v>
      </c>
      <c r="B66">
        <v>1995</v>
      </c>
      <c r="C66" s="31">
        <v>256868.33973469731</v>
      </c>
      <c r="D66" s="26">
        <v>0.999</v>
      </c>
      <c r="E66" s="23">
        <f t="shared" si="11"/>
        <v>257125.46519989721</v>
      </c>
    </row>
    <row r="67" spans="1:5" ht="14">
      <c r="A67" t="s">
        <v>9</v>
      </c>
      <c r="B67">
        <v>1995</v>
      </c>
      <c r="C67" s="31">
        <v>263250.33615222375</v>
      </c>
      <c r="D67" s="26">
        <v>0.999</v>
      </c>
      <c r="E67" s="23">
        <f t="shared" si="11"/>
        <v>263513.85000222595</v>
      </c>
    </row>
    <row r="68" spans="1:5" ht="14">
      <c r="A68" t="s">
        <v>6</v>
      </c>
      <c r="B68">
        <v>1996</v>
      </c>
      <c r="C68" s="31">
        <v>251199.98867648814</v>
      </c>
      <c r="D68" s="26">
        <v>0.999</v>
      </c>
      <c r="E68" s="23">
        <f t="shared" si="11"/>
        <v>251451.44011660473</v>
      </c>
    </row>
    <row r="69" spans="1:5" ht="14">
      <c r="A69" t="s">
        <v>7</v>
      </c>
      <c r="B69">
        <v>1996</v>
      </c>
      <c r="C69" s="31">
        <v>280167.13644574623</v>
      </c>
      <c r="D69" s="26">
        <v>0.999</v>
      </c>
      <c r="E69" s="23">
        <f t="shared" si="11"/>
        <v>280447.58402977599</v>
      </c>
    </row>
    <row r="70" spans="1:5" ht="14">
      <c r="A70" t="s">
        <v>8</v>
      </c>
      <c r="B70">
        <v>1996</v>
      </c>
      <c r="C70" s="31">
        <v>274502.34676701098</v>
      </c>
      <c r="D70" s="26">
        <v>0.999</v>
      </c>
      <c r="E70" s="23">
        <f t="shared" si="11"/>
        <v>274777.12389090186</v>
      </c>
    </row>
    <row r="71" spans="1:5" ht="14">
      <c r="A71" t="s">
        <v>9</v>
      </c>
      <c r="B71">
        <v>1996</v>
      </c>
      <c r="C71" s="31">
        <v>282729.5593559781</v>
      </c>
      <c r="D71" s="26">
        <v>0.999</v>
      </c>
      <c r="E71" s="23">
        <f t="shared" si="11"/>
        <v>283012.57192790601</v>
      </c>
    </row>
    <row r="72" spans="1:5" ht="14">
      <c r="A72" t="s">
        <v>6</v>
      </c>
      <c r="B72">
        <v>1997</v>
      </c>
      <c r="C72" s="31">
        <v>271260.45630917791</v>
      </c>
      <c r="D72" s="26">
        <v>0.999</v>
      </c>
      <c r="E72" s="23">
        <f t="shared" si="11"/>
        <v>271531.98829747539</v>
      </c>
    </row>
    <row r="73" spans="1:5" ht="14">
      <c r="A73" t="s">
        <v>7</v>
      </c>
      <c r="B73">
        <v>1997</v>
      </c>
      <c r="C73" s="31">
        <v>299872.53877122392</v>
      </c>
      <c r="D73" s="26">
        <v>0.999</v>
      </c>
      <c r="E73" s="23">
        <f t="shared" si="11"/>
        <v>300172.7114827066</v>
      </c>
    </row>
    <row r="74" spans="1:5" ht="14">
      <c r="A74" t="s">
        <v>8</v>
      </c>
      <c r="B74">
        <v>1997</v>
      </c>
      <c r="C74" s="31">
        <v>298264.99150864227</v>
      </c>
      <c r="D74" s="26">
        <v>0.999</v>
      </c>
      <c r="E74" s="23">
        <f t="shared" si="11"/>
        <v>298563.55506370595</v>
      </c>
    </row>
    <row r="75" spans="1:5" ht="14">
      <c r="A75" t="s">
        <v>9</v>
      </c>
      <c r="B75">
        <v>1997</v>
      </c>
      <c r="C75" s="31">
        <v>302037.52272912633</v>
      </c>
      <c r="D75" s="26">
        <v>0.999</v>
      </c>
      <c r="E75" s="23">
        <f t="shared" si="11"/>
        <v>302339.86259171803</v>
      </c>
    </row>
    <row r="76" spans="1:5" ht="14">
      <c r="A76" t="s">
        <v>6</v>
      </c>
      <c r="B76">
        <v>1998</v>
      </c>
      <c r="C76" s="31">
        <v>282764.23229856783</v>
      </c>
      <c r="D76" s="26">
        <v>0.999</v>
      </c>
      <c r="E76" s="23">
        <f t="shared" si="11"/>
        <v>283047.279578146</v>
      </c>
    </row>
    <row r="77" spans="1:5" ht="14">
      <c r="A77" t="s">
        <v>7</v>
      </c>
      <c r="B77">
        <v>1998</v>
      </c>
      <c r="C77" s="31">
        <v>312129.1110330387</v>
      </c>
      <c r="D77" s="26">
        <v>0.999</v>
      </c>
      <c r="E77" s="23">
        <f t="shared" si="11"/>
        <v>312441.55258562433</v>
      </c>
    </row>
    <row r="78" spans="1:5" ht="14">
      <c r="A78" t="s">
        <v>8</v>
      </c>
      <c r="B78">
        <v>1998</v>
      </c>
      <c r="C78" s="31">
        <v>305474.768316651</v>
      </c>
      <c r="D78" s="26">
        <v>0.999</v>
      </c>
      <c r="E78" s="23">
        <f t="shared" si="11"/>
        <v>305780.5488655165</v>
      </c>
    </row>
    <row r="79" spans="1:5" ht="14">
      <c r="A79" t="s">
        <v>9</v>
      </c>
      <c r="B79">
        <v>1998</v>
      </c>
      <c r="C79" s="31">
        <v>295425.32256857597</v>
      </c>
      <c r="D79" s="26">
        <v>0.999</v>
      </c>
      <c r="E79" s="23">
        <f t="shared" si="11"/>
        <v>295721.04361218814</v>
      </c>
    </row>
    <row r="80" spans="1:5" ht="14">
      <c r="A80" t="s">
        <v>6</v>
      </c>
      <c r="B80">
        <v>1999</v>
      </c>
      <c r="C80" s="31">
        <v>270746.38961893588</v>
      </c>
      <c r="D80" s="26">
        <v>0.999</v>
      </c>
      <c r="E80" s="23">
        <f t="shared" si="11"/>
        <v>271017.40702596185</v>
      </c>
    </row>
    <row r="81" spans="1:5" ht="14">
      <c r="A81" t="s">
        <v>7</v>
      </c>
      <c r="B81">
        <v>1999</v>
      </c>
      <c r="C81" s="31">
        <v>288829.85593614774</v>
      </c>
      <c r="D81" s="26">
        <v>0.999</v>
      </c>
      <c r="E81" s="23">
        <f t="shared" si="11"/>
        <v>289118.97491105879</v>
      </c>
    </row>
    <row r="82" spans="1:5" ht="14">
      <c r="A82" t="s">
        <v>8</v>
      </c>
      <c r="B82">
        <v>1999</v>
      </c>
      <c r="C82" s="31">
        <v>285087.02139066823</v>
      </c>
      <c r="D82" s="26">
        <v>0.999</v>
      </c>
      <c r="E82" s="23">
        <f t="shared" si="11"/>
        <v>285372.3937844527</v>
      </c>
    </row>
    <row r="83" spans="1:5" ht="14">
      <c r="A83" t="s">
        <v>9</v>
      </c>
      <c r="B83">
        <v>1999</v>
      </c>
      <c r="C83" s="31">
        <v>289428.82897694776</v>
      </c>
      <c r="D83" s="26">
        <v>0.999</v>
      </c>
      <c r="E83" s="23">
        <f t="shared" si="11"/>
        <v>289718.54752447223</v>
      </c>
    </row>
    <row r="84" spans="1:5" ht="14">
      <c r="A84" t="s">
        <v>6</v>
      </c>
      <c r="B84">
        <v>2000</v>
      </c>
      <c r="C84" s="31">
        <v>270444.298062085</v>
      </c>
      <c r="D84" s="26">
        <v>0.999</v>
      </c>
      <c r="E84" s="23">
        <f t="shared" si="11"/>
        <v>270715.01307516015</v>
      </c>
    </row>
    <row r="85" spans="1:5" ht="14">
      <c r="A85" t="s">
        <v>7</v>
      </c>
      <c r="B85">
        <v>2000</v>
      </c>
      <c r="C85" s="31">
        <v>291796.00444679364</v>
      </c>
      <c r="D85" s="26">
        <v>0.999</v>
      </c>
      <c r="E85" s="23">
        <f t="shared" si="11"/>
        <v>292088.09253933298</v>
      </c>
    </row>
    <row r="86" spans="1:5" ht="14">
      <c r="A86" t="s">
        <v>8</v>
      </c>
      <c r="B86">
        <v>2000</v>
      </c>
      <c r="C86" s="31">
        <v>287495.64239376097</v>
      </c>
      <c r="D86" s="26">
        <v>0.999</v>
      </c>
      <c r="E86" s="23">
        <f t="shared" si="11"/>
        <v>287783.42581958056</v>
      </c>
    </row>
    <row r="87" spans="1:5" ht="14">
      <c r="A87" t="s">
        <v>9</v>
      </c>
      <c r="B87">
        <v>2000</v>
      </c>
      <c r="C87" s="31">
        <v>287079.01235584769</v>
      </c>
      <c r="D87" s="26">
        <v>0.999</v>
      </c>
      <c r="E87" s="23">
        <f t="shared" si="11"/>
        <v>287366.37873458228</v>
      </c>
    </row>
    <row r="88" spans="1:5" ht="14">
      <c r="A88" t="s">
        <v>6</v>
      </c>
      <c r="B88">
        <v>2001</v>
      </c>
      <c r="C88" s="31">
        <v>263330.58868695301</v>
      </c>
      <c r="D88" s="26">
        <v>0.999</v>
      </c>
      <c r="E88" s="23">
        <f t="shared" si="11"/>
        <v>263594.18286982283</v>
      </c>
    </row>
    <row r="89" spans="1:5" ht="14">
      <c r="A89" t="s">
        <v>7</v>
      </c>
      <c r="B89">
        <v>2001</v>
      </c>
      <c r="C89" s="31">
        <v>288026.07522980636</v>
      </c>
      <c r="D89" s="26">
        <v>0.999</v>
      </c>
      <c r="E89" s="23">
        <f t="shared" si="11"/>
        <v>288314.38961942581</v>
      </c>
    </row>
    <row r="90" spans="1:5" ht="14">
      <c r="A90" t="s">
        <v>8</v>
      </c>
      <c r="B90">
        <v>2001</v>
      </c>
      <c r="C90" s="31">
        <v>271367.22709885973</v>
      </c>
      <c r="D90" s="26">
        <v>0.999</v>
      </c>
      <c r="E90" s="23">
        <f t="shared" si="11"/>
        <v>271638.86596482457</v>
      </c>
    </row>
    <row r="91" spans="1:5" ht="14">
      <c r="A91" t="s">
        <v>9</v>
      </c>
      <c r="B91">
        <v>2001</v>
      </c>
      <c r="C91" s="31">
        <v>252062.94432154729</v>
      </c>
      <c r="D91" s="26">
        <v>0.999</v>
      </c>
      <c r="E91" s="23">
        <f t="shared" si="11"/>
        <v>252315.25958112843</v>
      </c>
    </row>
    <row r="92" spans="1:5" ht="14">
      <c r="A92" t="s">
        <v>6</v>
      </c>
      <c r="B92">
        <v>2002</v>
      </c>
      <c r="C92" s="31">
        <v>237056.71988891807</v>
      </c>
      <c r="D92" s="26">
        <v>2.1666666666666665</v>
      </c>
      <c r="E92" s="23">
        <f t="shared" si="11"/>
        <v>109410.79379488528</v>
      </c>
    </row>
    <row r="93" spans="1:5" ht="14">
      <c r="A93" t="s">
        <v>7</v>
      </c>
      <c r="B93">
        <v>2002</v>
      </c>
      <c r="C93" s="31">
        <v>339008.20167956135</v>
      </c>
      <c r="D93" s="26">
        <v>3.4500000000000006</v>
      </c>
      <c r="E93" s="23">
        <f t="shared" si="11"/>
        <v>98263.246863640947</v>
      </c>
    </row>
    <row r="94" spans="1:5" ht="14">
      <c r="A94" t="s">
        <v>8</v>
      </c>
      <c r="B94">
        <v>2002</v>
      </c>
      <c r="C94" s="31">
        <v>334006.23084900866</v>
      </c>
      <c r="D94" s="26">
        <v>3.6833333333333336</v>
      </c>
      <c r="E94" s="23">
        <f t="shared" si="11"/>
        <v>90680.424664889229</v>
      </c>
    </row>
    <row r="95" spans="1:5" ht="14">
      <c r="A95" t="s">
        <v>9</v>
      </c>
      <c r="B95">
        <v>2002</v>
      </c>
      <c r="C95" s="31">
        <v>340249.42302398168</v>
      </c>
      <c r="D95" s="26">
        <v>3.4943333333333331</v>
      </c>
      <c r="E95" s="23">
        <f t="shared" si="11"/>
        <v>97371.770397018525</v>
      </c>
    </row>
    <row r="96" spans="1:5" ht="14">
      <c r="A96" t="s">
        <v>6</v>
      </c>
      <c r="B96">
        <v>2003</v>
      </c>
      <c r="C96" s="31">
        <v>327361.76705995679</v>
      </c>
      <c r="D96" s="26">
        <v>3.0975666666666668</v>
      </c>
      <c r="E96" s="23">
        <f t="shared" si="11"/>
        <v>105683.52590526654</v>
      </c>
    </row>
    <row r="97" spans="1:5" ht="14">
      <c r="A97" t="s">
        <v>7</v>
      </c>
      <c r="B97">
        <v>2003</v>
      </c>
      <c r="C97" s="31">
        <v>399118.83668133535</v>
      </c>
      <c r="D97" s="26">
        <v>2.8437333333333332</v>
      </c>
      <c r="E97" s="23">
        <f t="shared" si="11"/>
        <v>140350.30359668113</v>
      </c>
    </row>
    <row r="98" spans="1:5" ht="14">
      <c r="A98" t="s">
        <v>8</v>
      </c>
      <c r="B98">
        <v>2003</v>
      </c>
      <c r="C98" s="31">
        <v>377887.24282742792</v>
      </c>
      <c r="D98" s="26">
        <v>2.9190666666666671</v>
      </c>
      <c r="E98" s="23">
        <f t="shared" si="11"/>
        <v>129454.81757665504</v>
      </c>
    </row>
    <row r="99" spans="1:5" ht="14">
      <c r="A99" t="s">
        <v>9</v>
      </c>
      <c r="B99">
        <v>2003</v>
      </c>
      <c r="C99" s="31">
        <v>399269.59901787696</v>
      </c>
      <c r="D99" s="26">
        <v>2.9248999999999996</v>
      </c>
      <c r="E99" s="23">
        <f t="shared" si="11"/>
        <v>136507.09392385278</v>
      </c>
    </row>
    <row r="100" spans="1:5" ht="14">
      <c r="A100" t="s">
        <v>6</v>
      </c>
      <c r="B100">
        <v>2004</v>
      </c>
      <c r="C100" s="32">
        <v>439195.86500017258</v>
      </c>
      <c r="D100" s="26">
        <v>2.9073666666666669</v>
      </c>
      <c r="E100" s="23">
        <f>+C100/D100</f>
        <v>151063.11496090592</v>
      </c>
    </row>
    <row r="101" spans="1:5" ht="14">
      <c r="A101" t="s">
        <v>7</v>
      </c>
      <c r="B101">
        <v>2004</v>
      </c>
      <c r="C101" s="32">
        <v>509498.6632468832</v>
      </c>
      <c r="D101" s="26">
        <v>2.9233666666666664</v>
      </c>
      <c r="E101" s="23">
        <f t="shared" ref="E101:E164" si="12">+C101/D101</f>
        <v>174284.8986602946</v>
      </c>
    </row>
    <row r="102" spans="1:5" ht="14">
      <c r="A102" t="s">
        <v>8</v>
      </c>
      <c r="B102">
        <v>2004</v>
      </c>
      <c r="C102" s="32">
        <v>488462.38259118347</v>
      </c>
      <c r="D102" s="26">
        <v>2.9862666666666668</v>
      </c>
      <c r="E102" s="23">
        <f t="shared" si="12"/>
        <v>163569.57938267963</v>
      </c>
    </row>
    <row r="103" spans="1:5" ht="14">
      <c r="A103" t="s">
        <v>9</v>
      </c>
      <c r="B103">
        <v>2004</v>
      </c>
      <c r="C103" s="32">
        <v>503303.86806077929</v>
      </c>
      <c r="D103" s="26">
        <v>2.9676666666666667</v>
      </c>
      <c r="E103" s="23">
        <f t="shared" si="12"/>
        <v>169595.82210292461</v>
      </c>
    </row>
    <row r="104" spans="1:5" ht="14">
      <c r="A104" t="s">
        <v>6</v>
      </c>
      <c r="B104">
        <v>2005</v>
      </c>
      <c r="C104" s="32">
        <v>510703.42701511632</v>
      </c>
      <c r="D104" s="26">
        <v>2.9270999999999998</v>
      </c>
      <c r="E104" s="23">
        <f t="shared" si="12"/>
        <v>174474.19870011832</v>
      </c>
    </row>
    <row r="105" spans="1:5" ht="14">
      <c r="A105" t="s">
        <v>7</v>
      </c>
      <c r="B105">
        <v>2005</v>
      </c>
      <c r="C105" s="32">
        <v>605771.77584651019</v>
      </c>
      <c r="D105" s="26">
        <v>2.8972666666666669</v>
      </c>
      <c r="E105" s="23">
        <f t="shared" si="12"/>
        <v>209083.8868289112</v>
      </c>
    </row>
    <row r="106" spans="1:5" ht="14">
      <c r="A106" t="s">
        <v>8</v>
      </c>
      <c r="B106">
        <v>2005</v>
      </c>
      <c r="C106" s="32">
        <v>590219.55914262927</v>
      </c>
      <c r="D106" s="26">
        <v>2.8956666666666666</v>
      </c>
      <c r="E106" s="23">
        <f t="shared" si="12"/>
        <v>203828.55731873924</v>
      </c>
    </row>
    <row r="107" spans="1:5" ht="14">
      <c r="A107" t="s">
        <v>9</v>
      </c>
      <c r="B107">
        <v>2005</v>
      </c>
      <c r="C107" s="32">
        <v>623457.92974484281</v>
      </c>
      <c r="D107" s="26">
        <v>3.0048999999999997</v>
      </c>
      <c r="E107" s="23">
        <f t="shared" si="12"/>
        <v>207480.42522042093</v>
      </c>
    </row>
    <row r="108" spans="1:5" ht="14">
      <c r="A108" t="s">
        <v>6</v>
      </c>
      <c r="B108">
        <v>2006</v>
      </c>
      <c r="C108" s="32">
        <v>643562.37958706089</v>
      </c>
      <c r="D108" s="26">
        <v>3.0724333333333331</v>
      </c>
      <c r="E108" s="23">
        <f t="shared" si="12"/>
        <v>209463.4153994318</v>
      </c>
    </row>
    <row r="109" spans="1:5" ht="14">
      <c r="A109" t="s">
        <v>7</v>
      </c>
      <c r="B109">
        <v>2006</v>
      </c>
      <c r="C109" s="32">
        <v>727989.18726691091</v>
      </c>
      <c r="D109" s="26">
        <v>3.0718000000000001</v>
      </c>
      <c r="E109" s="23">
        <f t="shared" si="12"/>
        <v>236991.07600329153</v>
      </c>
    </row>
    <row r="110" spans="1:5" ht="14">
      <c r="A110" t="s">
        <v>8</v>
      </c>
      <c r="B110">
        <v>2006</v>
      </c>
      <c r="C110" s="32">
        <v>729299.49800619599</v>
      </c>
      <c r="D110" s="26">
        <v>3.0921000000000003</v>
      </c>
      <c r="E110" s="23">
        <f t="shared" si="12"/>
        <v>235858.96251938681</v>
      </c>
    </row>
    <row r="111" spans="1:5" ht="14">
      <c r="A111" t="s">
        <v>9</v>
      </c>
      <c r="B111">
        <v>2006</v>
      </c>
      <c r="C111" s="32">
        <v>762766.02207522606</v>
      </c>
      <c r="D111" s="26">
        <v>3.0773666666666668</v>
      </c>
      <c r="E111" s="23">
        <f t="shared" si="12"/>
        <v>247863.22355971861</v>
      </c>
    </row>
    <row r="112" spans="1:5" ht="14">
      <c r="A112" t="s">
        <v>6</v>
      </c>
      <c r="B112">
        <v>2007</v>
      </c>
      <c r="C112" s="32">
        <v>774387.78784127673</v>
      </c>
      <c r="D112" s="26">
        <v>3.1026666666666665</v>
      </c>
      <c r="E112" s="23">
        <f t="shared" si="12"/>
        <v>249587.8130128739</v>
      </c>
    </row>
    <row r="113" spans="1:5" ht="14">
      <c r="A113" t="s">
        <v>7</v>
      </c>
      <c r="B113">
        <v>2007</v>
      </c>
      <c r="C113" s="32">
        <v>904350.3880930806</v>
      </c>
      <c r="D113" s="26">
        <v>3.0863666666666667</v>
      </c>
      <c r="E113" s="23">
        <f t="shared" si="12"/>
        <v>293014.5655926863</v>
      </c>
    </row>
    <row r="114" spans="1:5" ht="14">
      <c r="A114" t="s">
        <v>8</v>
      </c>
      <c r="B114">
        <v>2007</v>
      </c>
      <c r="C114" s="32">
        <v>914103.9674019193</v>
      </c>
      <c r="D114" s="26">
        <v>3.1415999999999999</v>
      </c>
      <c r="E114" s="23">
        <f t="shared" si="12"/>
        <v>290967.64941492211</v>
      </c>
    </row>
    <row r="115" spans="1:5" ht="14">
      <c r="A115" t="s">
        <v>9</v>
      </c>
      <c r="B115">
        <v>2007</v>
      </c>
      <c r="C115" s="32">
        <v>995078.55295133556</v>
      </c>
      <c r="D115" s="26">
        <v>3.1476333333333333</v>
      </c>
      <c r="E115" s="23">
        <f t="shared" si="12"/>
        <v>316135.47309131798</v>
      </c>
    </row>
    <row r="116" spans="1:5" ht="14">
      <c r="A116" t="s">
        <v>6</v>
      </c>
      <c r="B116">
        <v>2008</v>
      </c>
      <c r="C116" s="32">
        <v>1032356.8732593583</v>
      </c>
      <c r="D116" s="26">
        <v>3.1598999999999999</v>
      </c>
      <c r="E116" s="23">
        <f t="shared" si="12"/>
        <v>326705.55184004508</v>
      </c>
    </row>
    <row r="117" spans="1:5" ht="14">
      <c r="A117" t="s">
        <v>7</v>
      </c>
      <c r="B117">
        <v>2008</v>
      </c>
      <c r="C117" s="32">
        <v>1213883.4109890296</v>
      </c>
      <c r="D117" s="26">
        <v>3.0951666666666671</v>
      </c>
      <c r="E117" s="23">
        <f t="shared" si="12"/>
        <v>392186.76786032936</v>
      </c>
    </row>
    <row r="118" spans="1:5" ht="14">
      <c r="A118" t="s">
        <v>8</v>
      </c>
      <c r="B118">
        <v>2008</v>
      </c>
      <c r="C118" s="32">
        <v>1183692.2697064732</v>
      </c>
      <c r="D118" s="26">
        <v>3.063166666666667</v>
      </c>
      <c r="E118" s="23">
        <f t="shared" si="12"/>
        <v>386427.64123395388</v>
      </c>
    </row>
    <row r="119" spans="1:5" ht="14">
      <c r="A119" t="s">
        <v>9</v>
      </c>
      <c r="B119">
        <v>2008</v>
      </c>
      <c r="C119" s="32">
        <v>1168651.8083796799</v>
      </c>
      <c r="D119" s="26">
        <v>3.4005666666666667</v>
      </c>
      <c r="E119" s="23">
        <f t="shared" si="12"/>
        <v>343663.84280453646</v>
      </c>
    </row>
    <row r="120" spans="1:5" ht="14">
      <c r="A120" t="s">
        <v>6</v>
      </c>
      <c r="B120">
        <v>2009</v>
      </c>
      <c r="C120" s="32">
        <v>1112307.4883262962</v>
      </c>
      <c r="D120" s="26">
        <v>3.5868333333333333</v>
      </c>
      <c r="E120" s="23">
        <f t="shared" si="12"/>
        <v>310108.49542111321</v>
      </c>
    </row>
    <row r="121" spans="1:5" ht="14">
      <c r="A121" t="s">
        <v>7</v>
      </c>
      <c r="B121">
        <v>2009</v>
      </c>
      <c r="C121" s="32">
        <v>1251464.7279338671</v>
      </c>
      <c r="D121" s="26">
        <v>3.7538333333333331</v>
      </c>
      <c r="E121" s="23">
        <f t="shared" si="12"/>
        <v>333383.1357991033</v>
      </c>
    </row>
    <row r="122" spans="1:5" ht="14">
      <c r="A122" t="s">
        <v>8</v>
      </c>
      <c r="B122">
        <v>2009</v>
      </c>
      <c r="C122" s="32">
        <v>1269734.7452670829</v>
      </c>
      <c r="D122" s="26">
        <v>3.8419000000000003</v>
      </c>
      <c r="E122" s="23">
        <f t="shared" si="12"/>
        <v>330496.56296808424</v>
      </c>
    </row>
    <row r="123" spans="1:5" ht="14">
      <c r="A123" t="s">
        <v>9</v>
      </c>
      <c r="B123">
        <v>2009</v>
      </c>
      <c r="C123" s="32">
        <v>1358210.1141728326</v>
      </c>
      <c r="D123" s="26">
        <v>3.8086333333333333</v>
      </c>
      <c r="E123" s="23">
        <f t="shared" si="12"/>
        <v>356613.51337912091</v>
      </c>
    </row>
    <row r="124" spans="1:5" ht="14">
      <c r="A124" t="s">
        <v>6</v>
      </c>
      <c r="B124">
        <v>2010</v>
      </c>
      <c r="C124" s="32">
        <v>1418857.9499665094</v>
      </c>
      <c r="D124" s="26">
        <v>3.8530333333333338</v>
      </c>
      <c r="E124" s="23">
        <f t="shared" si="12"/>
        <v>368244.40050691902</v>
      </c>
    </row>
    <row r="125" spans="1:5" ht="14">
      <c r="A125" t="s">
        <v>7</v>
      </c>
      <c r="B125">
        <v>2010</v>
      </c>
      <c r="C125" s="32">
        <v>1686066.954457782</v>
      </c>
      <c r="D125" s="26">
        <v>3.9149333333333338</v>
      </c>
      <c r="E125" s="23">
        <f t="shared" si="12"/>
        <v>430675.77680108178</v>
      </c>
    </row>
    <row r="126" spans="1:5" ht="14">
      <c r="A126" t="s">
        <v>8</v>
      </c>
      <c r="B126">
        <v>2010</v>
      </c>
      <c r="C126" s="32">
        <v>1712834.5489382918</v>
      </c>
      <c r="D126" s="26">
        <v>3.9499666666666666</v>
      </c>
      <c r="E126" s="23">
        <f t="shared" si="12"/>
        <v>433632.65907854715</v>
      </c>
    </row>
    <row r="127" spans="1:5" ht="14">
      <c r="A127" t="s">
        <v>9</v>
      </c>
      <c r="B127">
        <v>2010</v>
      </c>
      <c r="C127" s="32">
        <v>1829124.2504157436</v>
      </c>
      <c r="D127" s="26">
        <v>3.9722666666666666</v>
      </c>
      <c r="E127" s="23">
        <f t="shared" si="12"/>
        <v>460473.68011943059</v>
      </c>
    </row>
    <row r="128" spans="1:5" ht="14">
      <c r="A128" t="s">
        <v>6</v>
      </c>
      <c r="B128">
        <v>2011</v>
      </c>
      <c r="C128" s="32">
        <v>1888827.151845796</v>
      </c>
      <c r="D128" s="26">
        <v>4.0277666666666665</v>
      </c>
      <c r="E128" s="23">
        <f t="shared" si="12"/>
        <v>468951.48308304755</v>
      </c>
    </row>
    <row r="129" spans="1:5" ht="14">
      <c r="A129" t="s">
        <v>7</v>
      </c>
      <c r="B129">
        <v>2011</v>
      </c>
      <c r="C129" s="32">
        <v>2237123.8354149116</v>
      </c>
      <c r="D129" s="26">
        <v>4.0933999999999999</v>
      </c>
      <c r="E129" s="23">
        <f t="shared" si="12"/>
        <v>546519.72331433813</v>
      </c>
    </row>
    <row r="130" spans="1:5" ht="14">
      <c r="A130" t="s">
        <v>8</v>
      </c>
      <c r="B130">
        <v>2011</v>
      </c>
      <c r="C130" s="32">
        <v>2250487.2637921702</v>
      </c>
      <c r="D130" s="26">
        <v>4.1823333333333332</v>
      </c>
      <c r="E130" s="23">
        <f t="shared" si="12"/>
        <v>538093.71095692285</v>
      </c>
    </row>
    <row r="131" spans="1:5" ht="14">
      <c r="A131" t="s">
        <v>9</v>
      </c>
      <c r="B131">
        <v>2011</v>
      </c>
      <c r="C131" s="32">
        <v>2339658.1634702329</v>
      </c>
      <c r="D131" s="26">
        <v>4.2731333333333339</v>
      </c>
      <c r="E131" s="23">
        <f t="shared" si="12"/>
        <v>547527.5356421282</v>
      </c>
    </row>
    <row r="132" spans="1:5" ht="14">
      <c r="A132" t="s">
        <v>6</v>
      </c>
      <c r="B132">
        <v>2012</v>
      </c>
      <c r="C132" s="32">
        <v>2345559.6033526314</v>
      </c>
      <c r="D132" s="26">
        <v>4.3570666666666655</v>
      </c>
      <c r="E132" s="23">
        <f t="shared" si="12"/>
        <v>538334.56836846622</v>
      </c>
    </row>
    <row r="133" spans="1:5" ht="14">
      <c r="A133" t="s">
        <v>7</v>
      </c>
      <c r="B133">
        <v>2012</v>
      </c>
      <c r="C133" s="32">
        <v>2651098.0463880287</v>
      </c>
      <c r="D133" s="26">
        <v>4.4704666666666659</v>
      </c>
      <c r="E133" s="23">
        <f t="shared" si="12"/>
        <v>593024.89964985661</v>
      </c>
    </row>
    <row r="134" spans="1:5" ht="14">
      <c r="A134" t="s">
        <v>8</v>
      </c>
      <c r="B134">
        <v>2012</v>
      </c>
      <c r="C134" s="32">
        <v>2704827.5498552597</v>
      </c>
      <c r="D134" s="26">
        <v>4.6374000000000004</v>
      </c>
      <c r="E134" s="23">
        <f t="shared" si="12"/>
        <v>583263.80080546415</v>
      </c>
    </row>
    <row r="135" spans="1:5" ht="14">
      <c r="A135" t="s">
        <v>9</v>
      </c>
      <c r="B135">
        <v>2012</v>
      </c>
      <c r="C135" s="32">
        <v>2850170.1932662781</v>
      </c>
      <c r="D135" s="26">
        <v>4.8388666666666671</v>
      </c>
      <c r="E135" s="23">
        <f t="shared" si="12"/>
        <v>589016.06297609862</v>
      </c>
    </row>
    <row r="136" spans="1:5" ht="14">
      <c r="A136" t="s">
        <v>6</v>
      </c>
      <c r="B136">
        <v>2013</v>
      </c>
      <c r="C136" s="32">
        <v>2888980.8590711113</v>
      </c>
      <c r="D136" s="26">
        <v>5.04786</v>
      </c>
      <c r="E136" s="23">
        <f t="shared" si="12"/>
        <v>572317.94444994733</v>
      </c>
    </row>
    <row r="137" spans="1:5" ht="14">
      <c r="A137" t="s">
        <v>7</v>
      </c>
      <c r="B137">
        <v>2013</v>
      </c>
      <c r="C137" s="32">
        <v>3387810.9120546845</v>
      </c>
      <c r="D137" s="26">
        <v>5.2843000000000009</v>
      </c>
      <c r="E137" s="23">
        <f t="shared" si="12"/>
        <v>641108.73948388314</v>
      </c>
    </row>
    <row r="138" spans="1:5" ht="14">
      <c r="A138" t="s">
        <v>8</v>
      </c>
      <c r="B138">
        <v>2013</v>
      </c>
      <c r="C138" s="32">
        <v>3436546.5463782018</v>
      </c>
      <c r="D138" s="26">
        <v>5.6564333333333332</v>
      </c>
      <c r="E138" s="23">
        <f t="shared" si="12"/>
        <v>607546.54812718299</v>
      </c>
    </row>
    <row r="139" spans="1:5" ht="14">
      <c r="A139" t="s">
        <v>9</v>
      </c>
      <c r="B139">
        <v>2013</v>
      </c>
      <c r="C139" s="32">
        <v>3679895.6354048252</v>
      </c>
      <c r="D139" s="26">
        <v>6.1882666666666672</v>
      </c>
      <c r="E139" s="23">
        <f t="shared" si="12"/>
        <v>594656.92634525953</v>
      </c>
    </row>
    <row r="140" spans="1:5" ht="14">
      <c r="A140" t="s">
        <v>6</v>
      </c>
      <c r="B140">
        <v>2014</v>
      </c>
      <c r="C140" s="32">
        <v>3917648.8611710793</v>
      </c>
      <c r="D140" s="26">
        <v>7.9687333333333328</v>
      </c>
      <c r="E140" s="23">
        <f t="shared" si="12"/>
        <v>491627.55199543375</v>
      </c>
    </row>
    <row r="141" spans="1:5" ht="14">
      <c r="A141" t="s">
        <v>7</v>
      </c>
      <c r="B141">
        <v>2014</v>
      </c>
      <c r="C141" s="32">
        <v>4702629.524920309</v>
      </c>
      <c r="D141" s="26">
        <v>8.0706333333333333</v>
      </c>
      <c r="E141" s="23">
        <f t="shared" si="12"/>
        <v>582684.07579582464</v>
      </c>
    </row>
    <row r="142" spans="1:5" ht="14">
      <c r="A142" t="s">
        <v>8</v>
      </c>
      <c r="B142">
        <v>2014</v>
      </c>
      <c r="C142" s="32">
        <v>4685503.1186782746</v>
      </c>
      <c r="D142" s="26">
        <v>8.3594999999999988</v>
      </c>
      <c r="E142" s="23">
        <f t="shared" si="12"/>
        <v>560500.40297604818</v>
      </c>
    </row>
    <row r="143" spans="1:5" ht="14">
      <c r="A143" t="s">
        <v>9</v>
      </c>
      <c r="B143">
        <v>2014</v>
      </c>
      <c r="C143" s="32">
        <v>5010564.1968707321</v>
      </c>
      <c r="D143" s="26">
        <v>8.5266000000000002</v>
      </c>
      <c r="E143" s="23">
        <f t="shared" si="12"/>
        <v>587639.17585798935</v>
      </c>
    </row>
    <row r="144" spans="1:5" ht="14">
      <c r="A144" t="s">
        <v>6</v>
      </c>
      <c r="B144">
        <v>2015</v>
      </c>
      <c r="C144" s="32">
        <v>5092693.740328637</v>
      </c>
      <c r="D144" s="26">
        <v>8.7278333333333311</v>
      </c>
      <c r="E144" s="23">
        <f t="shared" si="12"/>
        <v>583500.34261981456</v>
      </c>
    </row>
    <row r="145" spans="1:5" ht="14">
      <c r="A145" t="s">
        <v>7</v>
      </c>
      <c r="B145">
        <v>2015</v>
      </c>
      <c r="C145" s="32">
        <v>5951478.8553666007</v>
      </c>
      <c r="D145" s="26">
        <v>8.9934999999999992</v>
      </c>
      <c r="E145" s="23">
        <f t="shared" si="12"/>
        <v>661753.36135726923</v>
      </c>
    </row>
    <row r="146" spans="1:5" ht="14">
      <c r="A146" t="s">
        <v>8</v>
      </c>
      <c r="B146">
        <v>2015</v>
      </c>
      <c r="C146" s="32">
        <v>6221730.7557715978</v>
      </c>
      <c r="D146" s="26">
        <v>9.3006666666666664</v>
      </c>
      <c r="E146" s="23">
        <f t="shared" si="12"/>
        <v>668955.35328344896</v>
      </c>
    </row>
    <row r="147" spans="1:5" ht="14">
      <c r="A147" t="s">
        <v>9</v>
      </c>
      <c r="B147">
        <v>2015</v>
      </c>
      <c r="C147" s="32">
        <v>6552140.2313025314</v>
      </c>
      <c r="D147" s="26">
        <v>10.746333333333334</v>
      </c>
      <c r="E147" s="23">
        <f t="shared" si="12"/>
        <v>609709.37975457031</v>
      </c>
    </row>
    <row r="148" spans="1:5" ht="14">
      <c r="A148" t="s">
        <v>6</v>
      </c>
      <c r="B148">
        <v>2016</v>
      </c>
      <c r="C148" s="32">
        <v>7006645.0451060422</v>
      </c>
      <c r="D148" s="26">
        <v>14.689966666666665</v>
      </c>
      <c r="E148" s="23">
        <f t="shared" si="12"/>
        <v>476968.06971012254</v>
      </c>
    </row>
    <row r="149" spans="1:5" ht="14">
      <c r="A149" t="s">
        <v>7</v>
      </c>
      <c r="B149">
        <v>2016</v>
      </c>
      <c r="C149" s="32">
        <v>8414556.4821792115</v>
      </c>
      <c r="D149" s="26">
        <v>14.396966666666666</v>
      </c>
      <c r="E149" s="23">
        <f t="shared" si="12"/>
        <v>584467.31710933638</v>
      </c>
    </row>
    <row r="150" spans="1:5" ht="14">
      <c r="A150" t="s">
        <v>8</v>
      </c>
      <c r="B150">
        <v>2016</v>
      </c>
      <c r="C150" s="32">
        <v>8527628.8252780307</v>
      </c>
      <c r="D150" s="26">
        <v>15.069600000000001</v>
      </c>
      <c r="E150" s="23">
        <f t="shared" si="12"/>
        <v>565882.89173422183</v>
      </c>
    </row>
    <row r="151" spans="1:5" ht="14">
      <c r="A151" t="s">
        <v>9</v>
      </c>
      <c r="B151">
        <v>2016</v>
      </c>
      <c r="C151" s="32">
        <v>8963807.8735824302</v>
      </c>
      <c r="D151" s="26">
        <v>15.622966666666668</v>
      </c>
      <c r="E151" s="23">
        <f t="shared" si="12"/>
        <v>573758.36899836117</v>
      </c>
    </row>
    <row r="152" spans="1:5" ht="14">
      <c r="A152" t="s">
        <v>6</v>
      </c>
      <c r="B152">
        <v>2017</v>
      </c>
      <c r="C152" s="33">
        <v>9240877.7309983596</v>
      </c>
      <c r="D152" s="26">
        <v>15.582833333333333</v>
      </c>
      <c r="E152" s="23">
        <f t="shared" si="12"/>
        <v>593016.52872274141</v>
      </c>
    </row>
    <row r="153" spans="1:5" ht="14">
      <c r="A153" t="s">
        <v>7</v>
      </c>
      <c r="B153">
        <v>2017</v>
      </c>
      <c r="C153" s="33">
        <v>10558208.304643149</v>
      </c>
      <c r="D153" s="26">
        <v>16.055766666666667</v>
      </c>
      <c r="E153" s="23">
        <f t="shared" si="12"/>
        <v>657596.02290204028</v>
      </c>
    </row>
    <row r="154" spans="1:5" ht="14">
      <c r="A154" t="s">
        <v>8</v>
      </c>
      <c r="B154">
        <v>2017</v>
      </c>
      <c r="C154" s="33">
        <v>11116422.3178693</v>
      </c>
      <c r="D154" s="26">
        <v>17.4511</v>
      </c>
      <c r="E154" s="23">
        <f t="shared" si="12"/>
        <v>637004.1039171915</v>
      </c>
    </row>
    <row r="155" spans="1:5" ht="14">
      <c r="A155" t="s">
        <v>9</v>
      </c>
      <c r="B155">
        <v>2017</v>
      </c>
      <c r="C155" s="33">
        <v>11725405.625723016</v>
      </c>
      <c r="D155" s="26">
        <v>17.943333333333332</v>
      </c>
      <c r="E155" s="23">
        <f t="shared" si="12"/>
        <v>653468.63973934704</v>
      </c>
    </row>
    <row r="156" spans="1:5" ht="14">
      <c r="A156" t="s">
        <v>6</v>
      </c>
      <c r="B156">
        <v>2018</v>
      </c>
      <c r="C156" s="34">
        <v>12457790.347179031</v>
      </c>
      <c r="D156" s="26">
        <v>19.970266666666664</v>
      </c>
      <c r="E156" s="23">
        <f t="shared" si="12"/>
        <v>623816.9251877307</v>
      </c>
    </row>
    <row r="157" spans="1:5" ht="14">
      <c r="A157" t="s">
        <v>7</v>
      </c>
      <c r="B157">
        <v>2018</v>
      </c>
      <c r="C157" s="34">
        <v>14431394.012697566</v>
      </c>
      <c r="D157" s="26">
        <v>24.833633333333335</v>
      </c>
      <c r="E157" s="23">
        <f t="shared" si="12"/>
        <v>581122.93996572786</v>
      </c>
    </row>
    <row r="158" spans="1:5" ht="14">
      <c r="A158" t="s">
        <v>8</v>
      </c>
      <c r="B158">
        <v>2018</v>
      </c>
      <c r="C158" s="34">
        <v>15276275.653390341</v>
      </c>
      <c r="D158" s="26">
        <v>35.121400000000001</v>
      </c>
      <c r="E158" s="23">
        <f t="shared" si="12"/>
        <v>434956.3415293906</v>
      </c>
    </row>
    <row r="159" spans="1:5" ht="14">
      <c r="A159" t="s">
        <v>9</v>
      </c>
      <c r="B159">
        <v>2018</v>
      </c>
      <c r="C159" s="34">
        <v>16813782.695796333</v>
      </c>
      <c r="D159" s="26">
        <v>37.342233333333333</v>
      </c>
      <c r="E159" s="23">
        <f t="shared" si="12"/>
        <v>450261.84014515288</v>
      </c>
    </row>
    <row r="160" spans="1:5" ht="14">
      <c r="A160" t="s">
        <v>6</v>
      </c>
      <c r="B160">
        <v>2019</v>
      </c>
      <c r="C160" s="34">
        <v>17484108.856974758</v>
      </c>
      <c r="D160" s="26">
        <v>39.795533333333331</v>
      </c>
      <c r="E160" s="23">
        <f t="shared" si="12"/>
        <v>439348.52463278355</v>
      </c>
    </row>
    <row r="161" spans="1:5" ht="14">
      <c r="A161" t="s">
        <v>7</v>
      </c>
      <c r="B161">
        <v>2019</v>
      </c>
      <c r="C161" s="34">
        <v>21233558.154751204</v>
      </c>
      <c r="D161" s="26">
        <v>43.776100000000007</v>
      </c>
      <c r="E161" s="23">
        <f t="shared" si="12"/>
        <v>485049.1056707016</v>
      </c>
    </row>
    <row r="162" spans="1:5" ht="14">
      <c r="A162" t="s">
        <v>8</v>
      </c>
      <c r="B162">
        <v>2019</v>
      </c>
      <c r="C162" s="34">
        <v>22303884.008779511</v>
      </c>
      <c r="D162" s="26">
        <v>53.500833333333333</v>
      </c>
      <c r="E162" s="23">
        <f t="shared" si="12"/>
        <v>416888.5346106044</v>
      </c>
    </row>
    <row r="163" spans="1:5" ht="14">
      <c r="A163" t="s">
        <v>9</v>
      </c>
      <c r="B163">
        <v>2019</v>
      </c>
      <c r="C163" s="34">
        <v>25212225.57629694</v>
      </c>
      <c r="D163" s="26">
        <v>59.82833333333334</v>
      </c>
      <c r="E163" s="23">
        <f t="shared" si="12"/>
        <v>421409.45889010676</v>
      </c>
    </row>
    <row r="164" spans="1:5" ht="14">
      <c r="A164" t="s">
        <v>6</v>
      </c>
      <c r="B164">
        <v>2020</v>
      </c>
      <c r="C164" s="34">
        <v>25036545.372667912</v>
      </c>
      <c r="D164" s="26">
        <v>62.336299999999994</v>
      </c>
      <c r="E164" s="23">
        <f t="shared" si="12"/>
        <v>401636.69278843811</v>
      </c>
    </row>
    <row r="165" spans="1:5" ht="14">
      <c r="A165" t="s">
        <v>7</v>
      </c>
      <c r="B165">
        <v>2020</v>
      </c>
      <c r="C165" s="34">
        <v>23911940.33863141</v>
      </c>
      <c r="D165" s="26">
        <v>68.608333333333334</v>
      </c>
      <c r="E165" s="23">
        <f t="shared" ref="E165:E172" si="13">+C165/D165</f>
        <v>348528.22065295384</v>
      </c>
    </row>
    <row r="166" spans="1:5" ht="14">
      <c r="A166" t="s">
        <v>8</v>
      </c>
      <c r="B166">
        <v>2020</v>
      </c>
      <c r="C166" s="34">
        <v>27442438.520960018</v>
      </c>
      <c r="D166" s="26">
        <v>74.221666666666678</v>
      </c>
      <c r="E166" s="23">
        <f t="shared" si="13"/>
        <v>369736.220613388</v>
      </c>
    </row>
    <row r="167" spans="1:5" ht="14">
      <c r="A167" t="s">
        <v>9</v>
      </c>
      <c r="B167">
        <v>2020</v>
      </c>
      <c r="C167" s="34">
        <v>32391871.820205867</v>
      </c>
      <c r="D167" s="26">
        <v>81.256666666666661</v>
      </c>
      <c r="E167" s="23">
        <f t="shared" si="13"/>
        <v>398636.48299880052</v>
      </c>
    </row>
    <row r="168" spans="1:5" ht="14">
      <c r="A168" t="s">
        <v>6</v>
      </c>
      <c r="B168">
        <v>2021</v>
      </c>
      <c r="C168" s="34">
        <v>37031389.51900126</v>
      </c>
      <c r="D168" s="26">
        <v>89.702766666666662</v>
      </c>
      <c r="E168" s="23">
        <f t="shared" si="13"/>
        <v>412823.27062005812</v>
      </c>
    </row>
    <row r="169" spans="1:5" ht="14">
      <c r="A169" t="s">
        <v>7</v>
      </c>
      <c r="B169">
        <v>2021</v>
      </c>
      <c r="C169" s="34">
        <v>46455537.86088644</v>
      </c>
      <c r="D169" s="26">
        <v>94.655566666666672</v>
      </c>
      <c r="E169" s="23">
        <f t="shared" si="13"/>
        <v>490785.05889126897</v>
      </c>
    </row>
    <row r="170" spans="1:5" ht="14">
      <c r="A170" t="s">
        <v>8</v>
      </c>
      <c r="B170">
        <v>2021</v>
      </c>
      <c r="C170" s="34">
        <v>47225776.132191539</v>
      </c>
      <c r="D170" s="26">
        <v>97.7239</v>
      </c>
      <c r="E170" s="23">
        <f t="shared" si="13"/>
        <v>483257.1779492175</v>
      </c>
    </row>
    <row r="171" spans="1:5" ht="14">
      <c r="A171" t="s">
        <v>9</v>
      </c>
      <c r="B171">
        <v>2021</v>
      </c>
      <c r="C171" s="34">
        <v>54415560.490096137</v>
      </c>
      <c r="D171" s="26">
        <v>101.13223333333333</v>
      </c>
      <c r="E171" s="23">
        <f t="shared" si="13"/>
        <v>538063.47092861729</v>
      </c>
    </row>
    <row r="172" spans="1:5" ht="14">
      <c r="A172" t="s">
        <v>6</v>
      </c>
      <c r="B172">
        <v>2022</v>
      </c>
      <c r="C172" s="34">
        <v>60351245.017733604</v>
      </c>
      <c r="D172" s="26">
        <v>107.81166666666667</v>
      </c>
      <c r="E172" s="23">
        <f t="shared" si="13"/>
        <v>559783.99076538044</v>
      </c>
    </row>
    <row r="173" spans="1:5" ht="14">
      <c r="A173" s="17" t="s">
        <v>36</v>
      </c>
      <c r="B173">
        <v>2022</v>
      </c>
      <c r="D173" s="26">
        <v>120.22946666666667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X M 2002 a 2tr2022</vt:lpstr>
      <vt:lpstr>X M 1980 a 1tr2022</vt:lpstr>
      <vt:lpstr>E 1980 a 2tr2022</vt:lpstr>
      <vt:lpstr>PBI Corriente en dólares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2022-08-01T01:11:09Z</dcterms:created>
  <dcterms:modified xsi:type="dcterms:W3CDTF">2022-08-08T19:14:59Z</dcterms:modified>
</cp:coreProperties>
</file>