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ron\Documents\Notes - Local\Food Science\"/>
    </mc:Choice>
  </mc:AlternateContent>
  <xr:revisionPtr revIDLastSave="0" documentId="13_ncr:1_{BAF1464E-3270-4B47-8A39-A31F2BEC68A2}" xr6:coauthVersionLast="46" xr6:coauthVersionMax="46" xr10:uidLastSave="{00000000-0000-0000-0000-000000000000}"/>
  <bookViews>
    <workbookView xWindow="-120" yWindow="-120" windowWidth="29040" windowHeight="15840" tabRatio="610" xr2:uid="{13B55AC4-437B-4395-95DC-4277E614B0A4}"/>
  </bookViews>
  <sheets>
    <sheet name="DataTable" sheetId="3" r:id="rId1"/>
    <sheet name="SmokePoints" sheetId="1" r:id="rId2"/>
    <sheet name="Ref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J3" i="3" s="1"/>
  <c r="C4" i="3"/>
  <c r="J4" i="3" s="1"/>
  <c r="C5" i="3"/>
  <c r="J5" i="3" s="1"/>
  <c r="C6" i="3"/>
  <c r="J6" i="3" s="1"/>
  <c r="C7" i="3"/>
  <c r="J7" i="3" s="1"/>
  <c r="C8" i="3"/>
  <c r="J8" i="3" s="1"/>
  <c r="C9" i="3"/>
  <c r="J9" i="3" s="1"/>
  <c r="C10" i="3"/>
  <c r="J10" i="3" s="1"/>
  <c r="C11" i="3"/>
  <c r="J11" i="3" s="1"/>
  <c r="C12" i="3"/>
  <c r="J12" i="3" s="1"/>
  <c r="C13" i="3"/>
  <c r="J13" i="3"/>
  <c r="C14" i="3"/>
  <c r="J14" i="3" s="1"/>
  <c r="C15" i="3"/>
  <c r="J15" i="3" s="1"/>
  <c r="C16" i="3"/>
  <c r="J16" i="3" s="1"/>
  <c r="C17" i="3"/>
  <c r="J17" i="3" s="1"/>
  <c r="C18" i="3"/>
  <c r="J18" i="3" s="1"/>
  <c r="C19" i="3"/>
  <c r="J19" i="3" s="1"/>
  <c r="C20" i="3"/>
  <c r="J20" i="3" s="1"/>
  <c r="C21" i="3"/>
  <c r="J21" i="3"/>
  <c r="C22" i="3"/>
  <c r="J22" i="3" s="1"/>
  <c r="C23" i="3"/>
  <c r="J23" i="3" s="1"/>
  <c r="C24" i="3"/>
  <c r="J24" i="3" s="1"/>
  <c r="F12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<sst xmlns="http://schemas.openxmlformats.org/spreadsheetml/2006/main" count="154" uniqueCount="98">
  <si>
    <r>
      <t>Type of Fat</t>
    </r>
    <r>
      <rPr>
        <sz val="13"/>
        <color rgb="FF333333"/>
        <rFont val="Arial"/>
        <family val="2"/>
      </rPr>
      <t> </t>
    </r>
  </si>
  <si>
    <r>
      <t>Smoke Point</t>
    </r>
    <r>
      <rPr>
        <sz val="13"/>
        <color rgb="FF333333"/>
        <rFont val="Arial"/>
        <family val="2"/>
      </rPr>
      <t> </t>
    </r>
  </si>
  <si>
    <r>
      <t>Neutral?*</t>
    </r>
    <r>
      <rPr>
        <sz val="13"/>
        <color rgb="FF333333"/>
        <rFont val="Arial"/>
        <family val="2"/>
      </rPr>
      <t> </t>
    </r>
  </si>
  <si>
    <t>Safflower Oil </t>
  </si>
  <si>
    <t>510°F/265°C </t>
  </si>
  <si>
    <t>Yes </t>
  </si>
  <si>
    <t>Rice Bran Oil </t>
  </si>
  <si>
    <t>490°F/260°C </t>
  </si>
  <si>
    <t>Light/Refined Olive Oil </t>
  </si>
  <si>
    <t>465°F/240°C </t>
  </si>
  <si>
    <t>Soybean Oil </t>
  </si>
  <si>
    <t>450°F/230°C </t>
  </si>
  <si>
    <t>Peanut Oil </t>
  </si>
  <si>
    <t>Clarified Butter </t>
  </si>
  <si>
    <t>No </t>
  </si>
  <si>
    <t>Corn Oil </t>
  </si>
  <si>
    <t>Sunflower Oil </t>
  </si>
  <si>
    <t>440°F/225°C </t>
  </si>
  <si>
    <t>Vegetable Oil </t>
  </si>
  <si>
    <t>400-450°F/205-230°C </t>
  </si>
  <si>
    <t>Beef Tallow </t>
  </si>
  <si>
    <t>400°F/205°C </t>
  </si>
  <si>
    <t>Canola Oil </t>
  </si>
  <si>
    <t>Grapeseed Oil </t>
  </si>
  <si>
    <t>390°F/195°C </t>
  </si>
  <si>
    <t>Lard </t>
  </si>
  <si>
    <t>370°F/185°C </t>
  </si>
  <si>
    <t>Avocado Oil (Virgin) </t>
  </si>
  <si>
    <t>375-400°F/190-205°C </t>
  </si>
  <si>
    <t>Chicken Fat (Schmaltz) </t>
  </si>
  <si>
    <t>375°F/190°C </t>
  </si>
  <si>
    <t>Duck Fat </t>
  </si>
  <si>
    <t>Vegetable Shortening </t>
  </si>
  <si>
    <t>360°F/180°C </t>
  </si>
  <si>
    <t>Sesame Oil </t>
  </si>
  <si>
    <t>350-410°F/175-210°C </t>
  </si>
  <si>
    <t>Butter </t>
  </si>
  <si>
    <t>350°F/175°C </t>
  </si>
  <si>
    <t>Coconut Oil </t>
  </si>
  <si>
    <t>Extra-Virgin Olive Oil </t>
  </si>
  <si>
    <t>325-375°F/165-190°C </t>
  </si>
  <si>
    <t>Linolenic Acid</t>
  </si>
  <si>
    <t>Linolic Acid</t>
  </si>
  <si>
    <t>Oleic Acid</t>
  </si>
  <si>
    <t>Stearic Acid</t>
  </si>
  <si>
    <t xml:space="preserve">Palmitic </t>
  </si>
  <si>
    <t>Myristic acid</t>
  </si>
  <si>
    <t>palmitic acid</t>
  </si>
  <si>
    <t>palmitoleic acid</t>
  </si>
  <si>
    <t>heptadecenoic acid</t>
  </si>
  <si>
    <t>cis-10-heptadecenoic acid</t>
  </si>
  <si>
    <t>stearic acid</t>
  </si>
  <si>
    <t>oleic acid</t>
  </si>
  <si>
    <t>linoleic acid</t>
  </si>
  <si>
    <t>α-linolenic acid</t>
  </si>
  <si>
    <t>Arachidonic acid</t>
  </si>
  <si>
    <t>cis-11-eicosenoic acid</t>
  </si>
  <si>
    <t>cis-11,14-eicosenoic acid</t>
  </si>
  <si>
    <t>behenic acid</t>
  </si>
  <si>
    <t>lignocericacid</t>
  </si>
  <si>
    <t>cis-4,7,10,13,16,19-docosahexaenoic acid</t>
  </si>
  <si>
    <t>Sesame</t>
  </si>
  <si>
    <t>oil</t>
  </si>
  <si>
    <t>Flaxseed</t>
  </si>
  <si>
    <t>Olive</t>
  </si>
  <si>
    <t>Olive oil Minerva</t>
  </si>
  <si>
    <t>Rapeseed oil</t>
  </si>
  <si>
    <t>Pumpkin seed oil</t>
  </si>
  <si>
    <t>Fatty Acid Percent</t>
  </si>
  <si>
    <t>PUFA</t>
  </si>
  <si>
    <t>MUFA</t>
  </si>
  <si>
    <t>SFA</t>
  </si>
  <si>
    <t>Palmitic (16:0)</t>
  </si>
  <si>
    <t>Stearic (18:0)</t>
  </si>
  <si>
    <t>Oleic (18:1)</t>
  </si>
  <si>
    <t>Linoleic (18:2)</t>
  </si>
  <si>
    <t>Linolenic (18:3)</t>
  </si>
  <si>
    <t>Sunflower</t>
  </si>
  <si>
    <t>-</t>
  </si>
  <si>
    <t>Safflower</t>
  </si>
  <si>
    <t>safflower</t>
  </si>
  <si>
    <t>Soybean</t>
  </si>
  <si>
    <t>Corn</t>
  </si>
  <si>
    <t>Cottonseed</t>
  </si>
  <si>
    <t>Rapeseed</t>
  </si>
  <si>
    <t>Canola</t>
  </si>
  <si>
    <t>Peanut</t>
  </si>
  <si>
    <t>Linseed</t>
  </si>
  <si>
    <t>Coconut</t>
  </si>
  <si>
    <t>Palm</t>
  </si>
  <si>
    <t>High oleic sunflower oil</t>
  </si>
  <si>
    <t>High oleic soybean oil</t>
  </si>
  <si>
    <t>Source</t>
  </si>
  <si>
    <t>Smoke Point</t>
  </si>
  <si>
    <t>Text Clean</t>
  </si>
  <si>
    <t>Pumpkin</t>
  </si>
  <si>
    <t>Name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</si>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</sst>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sz val="13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" fillId="0" borderId="0" xfId="0" applyFont="1"/>
    <xf numFmtId="0" fontId="2" fillId="2" borderId="0" xfId="0" applyFont="1" applyFill="1" applyBorder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3FC27-9ADC-4400-B416-36C337E5C13F}" name="Table1" displayName="Table1" ref="B2:J24" totalsRowShown="0">
  <autoFilter ref="B2:J24" xr:uid="{90DAC024-88CE-4A65-8516-047952DAD9B0}">
    <filterColumn colId="8">
      <filters>
        <filter val="350°F/175°C "/>
        <filter val="350-410°F/175-210°C "/>
        <filter val="390°F/195°C "/>
        <filter val="400°F/205°C "/>
        <filter val="440°F/225°C "/>
        <filter val="450°F/230°C "/>
        <filter val="465°F/240°C "/>
        <filter val="510°F/265°C "/>
      </filters>
    </filterColumn>
  </autoFilter>
  <sortState xmlns:xlrd2="http://schemas.microsoft.com/office/spreadsheetml/2017/richdata2" ref="B3:J23">
    <sortCondition ref="G2:G24"/>
  </sortState>
  <tableColumns count="9">
    <tableColumn id="1" xr3:uid="{F4D6BE09-D7C5-4523-B254-F501D40EFFED}" name="Name"/>
    <tableColumn id="2" xr3:uid="{21DF3BA2-3BF1-4AF5-A9B6-AA6077998CEF}" name="TEXT">
      <calculatedColumnFormula>_xlfn.CONCAT("*",UPPER(CLEAN(B3)),"*")</calculatedColumnFormula>
    </tableColumn>
    <tableColumn id="3" xr3:uid="{0F38E6AB-7E51-400A-AB75-BEF9D75DE252}" name="Palmitic (16:0)"/>
    <tableColumn id="4" xr3:uid="{6B4FD6E8-921B-4779-B0A7-FCC50E603617}" name="Stearic (18:0)"/>
    <tableColumn id="5" xr3:uid="{8E48B646-FB9D-439A-BBBC-1CC757B89EBF}" name="Oleic (18:1)"/>
    <tableColumn id="6" xr3:uid="{41FCD579-D773-41FC-A638-ADB1CF8E55E4}" name="Linoleic (18:2)"/>
    <tableColumn id="7" xr3:uid="{2E39DDD9-3861-4AAE-8954-D61B2A02CC29}" name="Linolenic (18:3)"/>
    <tableColumn id="8" xr3:uid="{DCE1A6ED-DADC-4104-A198-48AD311F4BBD}" name="Source"/>
    <tableColumn id="9" xr3:uid="{CCD93915-24CE-4C0E-BA14-239AE0AE9E7A}" name="Smoke Point">
      <calculatedColumnFormula>_xlfn.XLOOKUP(C3,SmokePoints!$F$5:$F$25,SmokePoints!$D$5:$D$25,"No Match",2,)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16BA-A0B3-476E-AFD8-7522CDC88B02}">
  <dimension ref="B2:K24"/>
  <sheetViews>
    <sheetView tabSelected="1" workbookViewId="0">
      <selection activeCell="C31" sqref="C31"/>
    </sheetView>
  </sheetViews>
  <sheetFormatPr defaultRowHeight="15" x14ac:dyDescent="0.25"/>
  <cols>
    <col min="2" max="2" width="24" bestFit="1" customWidth="1"/>
    <col min="3" max="3" width="24" customWidth="1"/>
    <col min="4" max="4" width="15.7109375" customWidth="1"/>
    <col min="5" max="5" width="14.5703125" customWidth="1"/>
    <col min="6" max="6" width="13.140625" customWidth="1"/>
    <col min="7" max="7" width="15.42578125" customWidth="1"/>
    <col min="8" max="8" width="16.5703125" customWidth="1"/>
    <col min="10" max="10" width="19.5703125" bestFit="1" customWidth="1"/>
    <col min="11" max="11" width="19.28515625" customWidth="1"/>
    <col min="12" max="12" width="12.140625" bestFit="1" customWidth="1"/>
    <col min="13" max="13" width="10.85546875" bestFit="1" customWidth="1"/>
    <col min="14" max="14" width="9.28515625" bestFit="1" customWidth="1"/>
    <col min="15" max="15" width="11.5703125" bestFit="1" customWidth="1"/>
    <col min="16" max="16" width="14.85546875" bestFit="1" customWidth="1"/>
    <col min="17" max="17" width="6" bestFit="1" customWidth="1"/>
    <col min="18" max="18" width="6.5703125" bestFit="1" customWidth="1"/>
    <col min="19" max="19" width="6" bestFit="1" customWidth="1"/>
  </cols>
  <sheetData>
    <row r="2" spans="2:11" x14ac:dyDescent="0.25">
      <c r="B2" t="s">
        <v>96</v>
      </c>
      <c r="C2" t="s">
        <v>97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92</v>
      </c>
      <c r="J2" t="s">
        <v>93</v>
      </c>
    </row>
    <row r="3" spans="2:11" ht="15.75" thickBot="1" x14ac:dyDescent="0.3">
      <c r="B3" t="s">
        <v>88</v>
      </c>
      <c r="C3" t="str">
        <f>_xlfn.CONCAT("*",UPPER(CLEAN(B3)),"*")</f>
        <v>*COCONUT*</v>
      </c>
      <c r="D3" s="6">
        <v>9</v>
      </c>
      <c r="E3" s="6">
        <v>2</v>
      </c>
      <c r="F3" s="6">
        <v>7</v>
      </c>
      <c r="G3" s="6">
        <v>1</v>
      </c>
      <c r="H3" s="6">
        <v>0</v>
      </c>
      <c r="I3">
        <v>2</v>
      </c>
      <c r="J3" t="str">
        <f>_xlfn.XLOOKUP(C3,SmokePoints!$F$5:$F$25,SmokePoints!$D$5:$D$25,"No Match",2,)</f>
        <v>350°F/175°C </v>
      </c>
    </row>
    <row r="4" spans="2:11" ht="15.75" hidden="1" thickBot="1" x14ac:dyDescent="0.3">
      <c r="B4" t="s">
        <v>90</v>
      </c>
      <c r="C4" t="str">
        <f>_xlfn.CONCAT("*",UPPER(CLEAN(B4)),"*")</f>
        <v>*HIGH OLEIC SUNFLOWER OIL*</v>
      </c>
      <c r="D4">
        <v>3.5</v>
      </c>
      <c r="E4">
        <v>4.4000000000000004</v>
      </c>
      <c r="F4">
        <v>80.3</v>
      </c>
      <c r="G4">
        <v>10.4</v>
      </c>
      <c r="H4" t="s">
        <v>78</v>
      </c>
      <c r="I4">
        <v>2</v>
      </c>
      <c r="J4" t="str">
        <f>_xlfn.XLOOKUP(C4,SmokePoints!$F$5:$F$25,SmokePoints!$D$5:$D$25,"No Match",2,)</f>
        <v>No Match</v>
      </c>
    </row>
    <row r="5" spans="2:11" ht="17.25" thickBot="1" x14ac:dyDescent="0.3">
      <c r="B5" t="s">
        <v>64</v>
      </c>
      <c r="C5" t="str">
        <f>_xlfn.CONCAT("*",UPPER(CLEAN(B5)),"*")</f>
        <v>*OLIVE*</v>
      </c>
      <c r="D5" s="6">
        <v>11.91</v>
      </c>
      <c r="E5" s="6">
        <v>2.85</v>
      </c>
      <c r="F5" s="6">
        <v>73.61</v>
      </c>
      <c r="G5" s="6">
        <v>6.51</v>
      </c>
      <c r="H5" s="6">
        <v>0.68</v>
      </c>
      <c r="I5">
        <v>1</v>
      </c>
      <c r="J5" t="str">
        <f>_xlfn.XLOOKUP(C5,SmokePoints!$F$5:$F$25,SmokePoints!$D$5:$D$25,"No Match",2,)</f>
        <v>465°F/240°C </v>
      </c>
      <c r="K5" s="2"/>
    </row>
    <row r="6" spans="2:11" x14ac:dyDescent="0.25">
      <c r="B6" t="s">
        <v>64</v>
      </c>
      <c r="C6" t="str">
        <f>_xlfn.CONCAT("*",UPPER(CLEAN(B6)),"*")</f>
        <v>*OLIVE*</v>
      </c>
      <c r="D6" s="6">
        <v>11.01</v>
      </c>
      <c r="E6" s="6">
        <v>2.62</v>
      </c>
      <c r="F6" s="6">
        <v>74.790000000000006</v>
      </c>
      <c r="G6" s="6">
        <v>7.01</v>
      </c>
      <c r="H6" s="6">
        <v>0.69</v>
      </c>
      <c r="I6">
        <v>1</v>
      </c>
      <c r="J6" t="str">
        <f>_xlfn.XLOOKUP(C6,SmokePoints!$F$5:$F$25,SmokePoints!$D$5:$D$25,"No Match",2,)</f>
        <v>465°F/240°C </v>
      </c>
    </row>
    <row r="7" spans="2:11" x14ac:dyDescent="0.25">
      <c r="B7" t="s">
        <v>80</v>
      </c>
      <c r="C7" t="str">
        <f>_xlfn.CONCAT("*",UPPER(CLEAN(B7)),"*")</f>
        <v>*SAFFLOWER*</v>
      </c>
      <c r="D7" s="6">
        <v>4.5999999999999996</v>
      </c>
      <c r="E7" s="6">
        <v>2.2000000000000002</v>
      </c>
      <c r="F7" s="6">
        <v>77.5</v>
      </c>
      <c r="G7" s="6">
        <v>13.2</v>
      </c>
      <c r="H7" s="6">
        <v>0</v>
      </c>
      <c r="I7">
        <v>2</v>
      </c>
      <c r="J7" t="str">
        <f>_xlfn.XLOOKUP(C7,SmokePoints!$F$5:$F$25,SmokePoints!$D$5:$D$25,"No Match",2,)</f>
        <v>510°F/265°C </v>
      </c>
    </row>
    <row r="8" spans="2:11" x14ac:dyDescent="0.25">
      <c r="B8" t="s">
        <v>64</v>
      </c>
      <c r="C8" t="str">
        <f>_xlfn.CONCAT("*",UPPER(CLEAN(B8)),"*")</f>
        <v>*OLIVE*</v>
      </c>
      <c r="D8" s="6">
        <v>14</v>
      </c>
      <c r="E8" s="6">
        <v>2</v>
      </c>
      <c r="F8" s="6">
        <v>64</v>
      </c>
      <c r="G8" s="6">
        <v>16</v>
      </c>
      <c r="H8" s="6">
        <v>2</v>
      </c>
      <c r="I8">
        <v>2</v>
      </c>
      <c r="J8" t="str">
        <f>_xlfn.XLOOKUP(C8,SmokePoints!$F$5:$F$25,SmokePoints!$D$5:$D$25,"No Match",2,)</f>
        <v>465°F/240°C </v>
      </c>
    </row>
    <row r="9" spans="2:11" hidden="1" x14ac:dyDescent="0.25">
      <c r="B9" t="s">
        <v>91</v>
      </c>
      <c r="C9" t="str">
        <f>_xlfn.CONCAT("*",UPPER(CLEAN(B9)),"*")</f>
        <v>*HIGH OLEIC SOYBEAN OIL*</v>
      </c>
      <c r="D9">
        <v>6.2</v>
      </c>
      <c r="E9">
        <v>3</v>
      </c>
      <c r="F9">
        <v>83.6</v>
      </c>
      <c r="G9">
        <v>3.7</v>
      </c>
      <c r="H9">
        <v>1.7</v>
      </c>
      <c r="I9">
        <v>2</v>
      </c>
      <c r="J9" t="str">
        <f>_xlfn.XLOOKUP(C9,SmokePoints!$F$5:$F$25,SmokePoints!$D$5:$D$25,"No Match",2,)</f>
        <v>No Match</v>
      </c>
    </row>
    <row r="10" spans="2:11" x14ac:dyDescent="0.25">
      <c r="B10" t="s">
        <v>84</v>
      </c>
      <c r="C10" t="str">
        <f>_xlfn.CONCAT("*",UPPER(CLEAN(B10)),"*")</f>
        <v>*RAPESEED*</v>
      </c>
      <c r="D10" s="6">
        <v>4.68</v>
      </c>
      <c r="E10" s="6">
        <v>1.6</v>
      </c>
      <c r="F10" s="6">
        <v>58.81</v>
      </c>
      <c r="G10" s="6">
        <v>20.239999999999998</v>
      </c>
      <c r="H10" s="6">
        <v>8.76</v>
      </c>
      <c r="I10">
        <v>1</v>
      </c>
      <c r="J10" t="str">
        <f>_xlfn.XLOOKUP(C10,SmokePoints!$F$5:$F$25,SmokePoints!$D$5:$D$25,"No Match",2,)</f>
        <v>390°F/195°C </v>
      </c>
    </row>
    <row r="11" spans="2:11" hidden="1" x14ac:dyDescent="0.25">
      <c r="B11" t="s">
        <v>83</v>
      </c>
      <c r="C11" t="str">
        <f>_xlfn.CONCAT("*",UPPER(CLEAN(B11)),"*")</f>
        <v>*COTTONSEED*</v>
      </c>
      <c r="D11">
        <v>18</v>
      </c>
      <c r="E11">
        <v>2</v>
      </c>
      <c r="F11">
        <v>41</v>
      </c>
      <c r="G11">
        <v>38</v>
      </c>
      <c r="H11">
        <v>1</v>
      </c>
      <c r="I11">
        <v>2</v>
      </c>
      <c r="J11" t="str">
        <f>_xlfn.XLOOKUP(C11,SmokePoints!$F$5:$F$25,SmokePoints!$D$5:$D$25,"No Match",2,)</f>
        <v>No Match</v>
      </c>
    </row>
    <row r="12" spans="2:11" x14ac:dyDescent="0.25">
      <c r="B12" t="s">
        <v>85</v>
      </c>
      <c r="C12" t="str">
        <f>_xlfn.CONCAT("*",UPPER(CLEAN(B12)),"*")</f>
        <v>*CANOLA*</v>
      </c>
      <c r="D12" s="6">
        <v>2.5</v>
      </c>
      <c r="E12" s="6">
        <v>1</v>
      </c>
      <c r="F12" s="6">
        <v>64.400000000000006</v>
      </c>
      <c r="G12" s="6">
        <v>22.2</v>
      </c>
      <c r="H12" s="6">
        <v>8.1999999999999993</v>
      </c>
      <c r="I12">
        <v>2</v>
      </c>
      <c r="J12" t="str">
        <f>_xlfn.XLOOKUP(C12,SmokePoints!$F$5:$F$25,SmokePoints!$D$5:$D$25,"No Match",2,)</f>
        <v>400°F/205°C </v>
      </c>
    </row>
    <row r="13" spans="2:11" x14ac:dyDescent="0.25">
      <c r="B13" t="s">
        <v>84</v>
      </c>
      <c r="C13" t="str">
        <f>_xlfn.CONCAT("*",UPPER(CLEAN(B13)),"*")</f>
        <v>*RAPESEED*</v>
      </c>
      <c r="D13" s="6">
        <v>3.5</v>
      </c>
      <c r="E13" s="6">
        <v>0.9</v>
      </c>
      <c r="F13" s="6">
        <v>19.399999999999999</v>
      </c>
      <c r="G13" s="6">
        <v>22.3</v>
      </c>
      <c r="H13" s="6">
        <v>8.1999999999999993</v>
      </c>
      <c r="I13">
        <v>2</v>
      </c>
      <c r="J13" t="str">
        <f>_xlfn.XLOOKUP(C13,SmokePoints!$F$5:$F$25,SmokePoints!$D$5:$D$25,"No Match",2,)</f>
        <v>390°F/195°C </v>
      </c>
    </row>
    <row r="14" spans="2:11" x14ac:dyDescent="0.25">
      <c r="B14" t="s">
        <v>86</v>
      </c>
      <c r="C14" t="str">
        <f>_xlfn.CONCAT("*",UPPER(CLEAN(B14)),"*")</f>
        <v>*PEANUT*</v>
      </c>
      <c r="D14" s="6">
        <v>10</v>
      </c>
      <c r="E14" s="6">
        <v>3</v>
      </c>
      <c r="F14" s="6">
        <v>50</v>
      </c>
      <c r="G14" s="6">
        <v>30</v>
      </c>
      <c r="H14" s="6">
        <v>0</v>
      </c>
      <c r="I14">
        <v>2</v>
      </c>
      <c r="J14" t="str">
        <f>_xlfn.XLOOKUP(C14,SmokePoints!$F$5:$F$25,SmokePoints!$D$5:$D$25,"No Match",2,)</f>
        <v>450°F/230°C </v>
      </c>
    </row>
    <row r="15" spans="2:11" hidden="1" x14ac:dyDescent="0.25">
      <c r="B15" t="s">
        <v>87</v>
      </c>
      <c r="C15" t="str">
        <f>_xlfn.CONCAT("*",UPPER(CLEAN(B15)),"*")</f>
        <v>*LINSEED*</v>
      </c>
      <c r="D15">
        <v>5</v>
      </c>
      <c r="E15">
        <v>3</v>
      </c>
      <c r="F15">
        <v>22</v>
      </c>
      <c r="G15">
        <v>17</v>
      </c>
      <c r="H15">
        <v>52</v>
      </c>
      <c r="I15">
        <v>2</v>
      </c>
      <c r="J15" t="str">
        <f>_xlfn.XLOOKUP(C15,SmokePoints!$F$5:$F$25,SmokePoints!$D$5:$D$25,"No Match",2,)</f>
        <v>No Match</v>
      </c>
    </row>
    <row r="16" spans="2:11" x14ac:dyDescent="0.25">
      <c r="B16" t="s">
        <v>61</v>
      </c>
      <c r="C16" t="str">
        <f>_xlfn.CONCAT("*",UPPER(CLEAN(B16)),"*")</f>
        <v>*SESAME*</v>
      </c>
      <c r="D16" s="6">
        <v>9.56</v>
      </c>
      <c r="E16" s="6">
        <v>5.85</v>
      </c>
      <c r="F16" s="6">
        <v>40.75</v>
      </c>
      <c r="G16" s="6">
        <v>40.94</v>
      </c>
      <c r="H16" s="6">
        <v>0.3</v>
      </c>
      <c r="I16">
        <v>1</v>
      </c>
      <c r="J16" t="str">
        <f>_xlfn.XLOOKUP(C16,SmokePoints!$F$5:$F$25,SmokePoints!$D$5:$D$25,"No Match",2,)</f>
        <v>350-410°F/175-210°C </v>
      </c>
    </row>
    <row r="17" spans="2:10" x14ac:dyDescent="0.25">
      <c r="B17" t="s">
        <v>82</v>
      </c>
      <c r="C17" t="str">
        <f>_xlfn.CONCAT("*",UPPER(CLEAN(B17)),"*")</f>
        <v>*CORN*</v>
      </c>
      <c r="D17" s="6">
        <v>10.6</v>
      </c>
      <c r="E17" s="6">
        <v>2</v>
      </c>
      <c r="F17" s="6">
        <v>26.7</v>
      </c>
      <c r="G17" s="6">
        <v>59.8</v>
      </c>
      <c r="H17" s="6">
        <v>0.9</v>
      </c>
      <c r="I17">
        <v>2</v>
      </c>
      <c r="J17" t="str">
        <f>_xlfn.XLOOKUP(C17,SmokePoints!$F$5:$F$25,SmokePoints!$D$5:$D$25,"No Match",2,)</f>
        <v>450°F/230°C </v>
      </c>
    </row>
    <row r="18" spans="2:10" hidden="1" x14ac:dyDescent="0.25">
      <c r="B18" t="s">
        <v>89</v>
      </c>
      <c r="C18" t="str">
        <f>_xlfn.CONCAT("*",UPPER(CLEAN(B18)),"*")</f>
        <v>*PALM*</v>
      </c>
      <c r="D18">
        <v>42</v>
      </c>
      <c r="E18">
        <v>5</v>
      </c>
      <c r="F18">
        <v>41</v>
      </c>
      <c r="G18">
        <v>10</v>
      </c>
      <c r="H18" t="s">
        <v>78</v>
      </c>
      <c r="I18">
        <v>2</v>
      </c>
      <c r="J18" t="str">
        <f>_xlfn.XLOOKUP(C18,SmokePoints!$F$5:$F$25,SmokePoints!$D$5:$D$25,"No Match",2,)</f>
        <v>No Match</v>
      </c>
    </row>
    <row r="19" spans="2:10" x14ac:dyDescent="0.25">
      <c r="B19" t="s">
        <v>81</v>
      </c>
      <c r="C19" t="str">
        <f>_xlfn.CONCAT("*",UPPER(CLEAN(B19)),"*")</f>
        <v>*SOYBEAN*</v>
      </c>
      <c r="D19" s="6">
        <v>6</v>
      </c>
      <c r="E19" s="6">
        <v>5.2</v>
      </c>
      <c r="F19" s="6">
        <v>20.2</v>
      </c>
      <c r="G19" s="6">
        <v>63.7</v>
      </c>
      <c r="H19" s="6">
        <v>5</v>
      </c>
      <c r="I19">
        <v>2</v>
      </c>
      <c r="J19" t="str">
        <f>_xlfn.XLOOKUP(C19,SmokePoints!$F$5:$F$25,SmokePoints!$D$5:$D$25,"No Match",2,)</f>
        <v>450°F/230°C </v>
      </c>
    </row>
    <row r="20" spans="2:10" hidden="1" x14ac:dyDescent="0.25">
      <c r="B20" t="s">
        <v>63</v>
      </c>
      <c r="C20" t="str">
        <f>_xlfn.CONCAT("*",UPPER(CLEAN(B20)),"*")</f>
        <v>*FLAXSEED*</v>
      </c>
      <c r="D20">
        <v>5.38</v>
      </c>
      <c r="E20">
        <v>4.29</v>
      </c>
      <c r="F20">
        <v>17.510000000000002</v>
      </c>
      <c r="G20">
        <v>15.11</v>
      </c>
      <c r="H20">
        <v>56.02</v>
      </c>
      <c r="I20">
        <v>1</v>
      </c>
      <c r="J20" t="str">
        <f>_xlfn.XLOOKUP(C20,SmokePoints!$F$5:$F$25,SmokePoints!$D$5:$D$25,"No Match",2,)</f>
        <v>No Match</v>
      </c>
    </row>
    <row r="21" spans="2:10" x14ac:dyDescent="0.25">
      <c r="B21" t="s">
        <v>77</v>
      </c>
      <c r="C21" t="str">
        <f>_xlfn.CONCAT("*",UPPER(CLEAN(B21)),"*")</f>
        <v>*SUNFLOWER*</v>
      </c>
      <c r="D21" s="6">
        <v>6.1</v>
      </c>
      <c r="E21" s="6">
        <v>5.3</v>
      </c>
      <c r="F21" s="6">
        <v>21.4</v>
      </c>
      <c r="G21" s="6">
        <v>66.400000000000006</v>
      </c>
      <c r="H21" s="6">
        <v>0</v>
      </c>
      <c r="I21">
        <v>2</v>
      </c>
      <c r="J21" t="str">
        <f>_xlfn.XLOOKUP(C21,SmokePoints!$F$5:$F$25,SmokePoints!$D$5:$D$25,"No Match",2,)</f>
        <v>440°F/225°C </v>
      </c>
    </row>
    <row r="22" spans="2:10" x14ac:dyDescent="0.25">
      <c r="B22" t="s">
        <v>79</v>
      </c>
      <c r="C22" t="str">
        <f>_xlfn.CONCAT("*",UPPER(CLEAN(B22)),"*")</f>
        <v>*SAFFLOWER*</v>
      </c>
      <c r="D22" s="6">
        <v>6.4</v>
      </c>
      <c r="E22" s="6">
        <v>2.5</v>
      </c>
      <c r="F22" s="6">
        <v>17.899999999999999</v>
      </c>
      <c r="G22" s="6">
        <v>73.2</v>
      </c>
      <c r="H22" s="6">
        <v>0</v>
      </c>
      <c r="I22">
        <v>2</v>
      </c>
      <c r="J22" t="str">
        <f>_xlfn.XLOOKUP(C22,SmokePoints!$F$5:$F$25,SmokePoints!$D$5:$D$25,"No Match",2,)</f>
        <v>510°F/265°C </v>
      </c>
    </row>
    <row r="23" spans="2:10" x14ac:dyDescent="0.25">
      <c r="B23" t="s">
        <v>80</v>
      </c>
      <c r="C23" t="str">
        <f>_xlfn.CONCAT("*",UPPER(CLEAN(B23)),"*")</f>
        <v>*SAFFLOWER*</v>
      </c>
      <c r="D23" s="6">
        <v>6.7</v>
      </c>
      <c r="E23" s="6">
        <v>2.6</v>
      </c>
      <c r="F23" s="6">
        <v>14.6</v>
      </c>
      <c r="G23" s="6">
        <v>75.2</v>
      </c>
      <c r="H23" s="6">
        <v>0</v>
      </c>
      <c r="I23">
        <v>2</v>
      </c>
      <c r="J23" t="str">
        <f>_xlfn.XLOOKUP(C23,SmokePoints!$F$5:$F$25,SmokePoints!$D$5:$D$25,"No Match",2,)</f>
        <v>510°F/265°C </v>
      </c>
    </row>
    <row r="24" spans="2:10" hidden="1" x14ac:dyDescent="0.25">
      <c r="B24" t="s">
        <v>95</v>
      </c>
      <c r="C24" t="str">
        <f>_xlfn.CONCAT("*",UPPER(CLEAN(B24)),"*")</f>
        <v>*PUMPKIN*</v>
      </c>
      <c r="D24">
        <v>11.61</v>
      </c>
      <c r="E24">
        <v>6.62</v>
      </c>
      <c r="F24">
        <v>32.68</v>
      </c>
      <c r="G24">
        <v>46.4</v>
      </c>
      <c r="H24">
        <v>0.17</v>
      </c>
      <c r="I24">
        <v>1</v>
      </c>
      <c r="J24" t="str">
        <f>_xlfn.XLOOKUP(C24,SmokePoints!$F$5:$F$25,SmokePoints!$D$5:$D$25,"No Match",2,)</f>
        <v>No Match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FE96-D9D5-401D-929D-91A5E375BFA0}">
  <dimension ref="C3:K25"/>
  <sheetViews>
    <sheetView workbookViewId="0">
      <selection activeCell="L7" sqref="L7"/>
    </sheetView>
  </sheetViews>
  <sheetFormatPr defaultRowHeight="15" x14ac:dyDescent="0.25"/>
  <cols>
    <col min="3" max="3" width="27" bestFit="1" customWidth="1"/>
    <col min="4" max="4" width="26.85546875" customWidth="1"/>
    <col min="5" max="5" width="14" customWidth="1"/>
    <col min="6" max="6" width="32.7109375" bestFit="1" customWidth="1"/>
    <col min="7" max="12" width="15.7109375" customWidth="1"/>
  </cols>
  <sheetData>
    <row r="3" spans="3:11" ht="15.75" thickBot="1" x14ac:dyDescent="0.3"/>
    <row r="4" spans="3:11" ht="33.75" thickBot="1" x14ac:dyDescent="0.3">
      <c r="C4" s="1" t="s">
        <v>0</v>
      </c>
      <c r="D4" s="1" t="s">
        <v>1</v>
      </c>
      <c r="E4" s="1" t="s">
        <v>2</v>
      </c>
      <c r="F4" s="3" t="s">
        <v>94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</row>
    <row r="5" spans="3:11" ht="17.25" thickBot="1" x14ac:dyDescent="0.3">
      <c r="C5" s="2" t="s">
        <v>3</v>
      </c>
      <c r="D5" s="2" t="s">
        <v>4</v>
      </c>
      <c r="E5" s="2" t="s">
        <v>5</v>
      </c>
      <c r="F5" s="5" t="str">
        <f>UPPER(CLEAN(C5))</f>
        <v>SAFFLOWER OIL </v>
      </c>
    </row>
    <row r="6" spans="3:11" ht="17.25" thickBot="1" x14ac:dyDescent="0.3">
      <c r="C6" s="2" t="s">
        <v>6</v>
      </c>
      <c r="D6" s="2" t="s">
        <v>7</v>
      </c>
      <c r="E6" s="2" t="s">
        <v>5</v>
      </c>
      <c r="F6" s="5" t="str">
        <f t="shared" ref="F6:F25" si="0">UPPER(CLEAN(C6))</f>
        <v>RICE BRAN OIL </v>
      </c>
    </row>
    <row r="7" spans="3:11" ht="17.25" thickBot="1" x14ac:dyDescent="0.3">
      <c r="C7" s="2" t="s">
        <v>8</v>
      </c>
      <c r="D7" s="2" t="s">
        <v>9</v>
      </c>
      <c r="E7" s="2" t="s">
        <v>5</v>
      </c>
      <c r="F7" s="5" t="str">
        <f t="shared" si="0"/>
        <v>LIGHT/REFINED OLIVE OIL </v>
      </c>
    </row>
    <row r="8" spans="3:11" ht="17.25" thickBot="1" x14ac:dyDescent="0.3">
      <c r="C8" s="2" t="s">
        <v>10</v>
      </c>
      <c r="D8" s="2" t="s">
        <v>11</v>
      </c>
      <c r="E8" s="2" t="s">
        <v>5</v>
      </c>
      <c r="F8" s="5" t="str">
        <f t="shared" si="0"/>
        <v>SOYBEAN OIL </v>
      </c>
    </row>
    <row r="9" spans="3:11" ht="17.25" thickBot="1" x14ac:dyDescent="0.3">
      <c r="C9" s="2" t="s">
        <v>12</v>
      </c>
      <c r="D9" s="2" t="s">
        <v>11</v>
      </c>
      <c r="E9" s="2" t="s">
        <v>5</v>
      </c>
      <c r="F9" s="5" t="str">
        <f t="shared" si="0"/>
        <v>PEANUT OIL </v>
      </c>
    </row>
    <row r="10" spans="3:11" ht="17.25" thickBot="1" x14ac:dyDescent="0.3">
      <c r="C10" s="2" t="s">
        <v>13</v>
      </c>
      <c r="D10" s="2" t="s">
        <v>11</v>
      </c>
      <c r="E10" s="2" t="s">
        <v>14</v>
      </c>
      <c r="F10" s="5" t="str">
        <f t="shared" si="0"/>
        <v>CLARIFIED BUTTER </v>
      </c>
    </row>
    <row r="11" spans="3:11" ht="17.25" thickBot="1" x14ac:dyDescent="0.3">
      <c r="C11" s="2" t="s">
        <v>15</v>
      </c>
      <c r="D11" s="2" t="s">
        <v>11</v>
      </c>
      <c r="E11" s="2" t="s">
        <v>5</v>
      </c>
      <c r="F11" s="5" t="str">
        <f t="shared" si="0"/>
        <v>CORN OIL </v>
      </c>
    </row>
    <row r="12" spans="3:11" ht="17.25" thickBot="1" x14ac:dyDescent="0.3">
      <c r="C12" s="2" t="s">
        <v>16</v>
      </c>
      <c r="D12" s="2" t="s">
        <v>17</v>
      </c>
      <c r="E12" s="2" t="s">
        <v>5</v>
      </c>
      <c r="F12" s="5" t="str">
        <f>UPPER(CLEAN(C12))</f>
        <v>SUNFLOWER OIL </v>
      </c>
    </row>
    <row r="13" spans="3:11" ht="17.25" thickBot="1" x14ac:dyDescent="0.3">
      <c r="C13" s="2" t="s">
        <v>18</v>
      </c>
      <c r="D13" s="2" t="s">
        <v>19</v>
      </c>
      <c r="E13" s="2" t="s">
        <v>5</v>
      </c>
      <c r="F13" s="5" t="str">
        <f t="shared" si="0"/>
        <v>VEGETABLE OIL </v>
      </c>
    </row>
    <row r="14" spans="3:11" ht="17.25" thickBot="1" x14ac:dyDescent="0.3">
      <c r="C14" s="2" t="s">
        <v>20</v>
      </c>
      <c r="D14" s="2" t="s">
        <v>21</v>
      </c>
      <c r="E14" s="2" t="s">
        <v>14</v>
      </c>
      <c r="F14" s="5" t="str">
        <f t="shared" si="0"/>
        <v>BEEF TALLOW </v>
      </c>
    </row>
    <row r="15" spans="3:11" ht="17.25" thickBot="1" x14ac:dyDescent="0.3">
      <c r="C15" s="2" t="s">
        <v>22</v>
      </c>
      <c r="D15" s="2" t="s">
        <v>21</v>
      </c>
      <c r="E15" s="2" t="s">
        <v>5</v>
      </c>
      <c r="F15" s="5" t="str">
        <f t="shared" si="0"/>
        <v>CANOLA OIL </v>
      </c>
    </row>
    <row r="16" spans="3:11" ht="17.25" thickBot="1" x14ac:dyDescent="0.3">
      <c r="C16" s="2" t="s">
        <v>23</v>
      </c>
      <c r="D16" s="2" t="s">
        <v>24</v>
      </c>
      <c r="E16" s="2" t="s">
        <v>5</v>
      </c>
      <c r="F16" s="5" t="str">
        <f t="shared" si="0"/>
        <v>GRAPESEED OIL </v>
      </c>
    </row>
    <row r="17" spans="3:6" ht="17.25" thickBot="1" x14ac:dyDescent="0.3">
      <c r="C17" s="2" t="s">
        <v>25</v>
      </c>
      <c r="D17" s="2" t="s">
        <v>26</v>
      </c>
      <c r="E17" s="2" t="s">
        <v>14</v>
      </c>
      <c r="F17" s="5" t="str">
        <f t="shared" si="0"/>
        <v>LARD </v>
      </c>
    </row>
    <row r="18" spans="3:6" ht="17.25" thickBot="1" x14ac:dyDescent="0.3">
      <c r="C18" s="2" t="s">
        <v>27</v>
      </c>
      <c r="D18" s="2" t="s">
        <v>28</v>
      </c>
      <c r="E18" s="2" t="s">
        <v>14</v>
      </c>
      <c r="F18" s="5" t="str">
        <f t="shared" si="0"/>
        <v>AVOCADO OIL (VIRGIN) </v>
      </c>
    </row>
    <row r="19" spans="3:6" ht="17.25" thickBot="1" x14ac:dyDescent="0.3">
      <c r="C19" s="2" t="s">
        <v>29</v>
      </c>
      <c r="D19" s="2" t="s">
        <v>30</v>
      </c>
      <c r="E19" s="2" t="s">
        <v>14</v>
      </c>
      <c r="F19" s="5" t="str">
        <f t="shared" si="0"/>
        <v>CHICKEN FAT (SCHMALTZ) </v>
      </c>
    </row>
    <row r="20" spans="3:6" ht="17.25" thickBot="1" x14ac:dyDescent="0.3">
      <c r="C20" s="2" t="s">
        <v>31</v>
      </c>
      <c r="D20" s="2" t="s">
        <v>30</v>
      </c>
      <c r="E20" s="2" t="s">
        <v>14</v>
      </c>
      <c r="F20" s="5" t="str">
        <f t="shared" si="0"/>
        <v>DUCK FAT </v>
      </c>
    </row>
    <row r="21" spans="3:6" ht="17.25" thickBot="1" x14ac:dyDescent="0.3">
      <c r="C21" s="2" t="s">
        <v>32</v>
      </c>
      <c r="D21" s="2" t="s">
        <v>33</v>
      </c>
      <c r="E21" s="2" t="s">
        <v>5</v>
      </c>
      <c r="F21" s="5" t="str">
        <f t="shared" si="0"/>
        <v>VEGETABLE SHORTENING </v>
      </c>
    </row>
    <row r="22" spans="3:6" ht="17.25" thickBot="1" x14ac:dyDescent="0.3">
      <c r="C22" s="2" t="s">
        <v>34</v>
      </c>
      <c r="D22" s="2" t="s">
        <v>35</v>
      </c>
      <c r="E22" s="2" t="s">
        <v>14</v>
      </c>
      <c r="F22" s="5" t="str">
        <f t="shared" si="0"/>
        <v>SESAME OIL </v>
      </c>
    </row>
    <row r="23" spans="3:6" ht="17.25" thickBot="1" x14ac:dyDescent="0.3">
      <c r="C23" s="2" t="s">
        <v>36</v>
      </c>
      <c r="D23" s="2" t="s">
        <v>37</v>
      </c>
      <c r="E23" s="2" t="s">
        <v>14</v>
      </c>
      <c r="F23" s="5" t="str">
        <f t="shared" si="0"/>
        <v>BUTTER </v>
      </c>
    </row>
    <row r="24" spans="3:6" ht="17.25" thickBot="1" x14ac:dyDescent="0.3">
      <c r="C24" s="2" t="s">
        <v>38</v>
      </c>
      <c r="D24" s="2" t="s">
        <v>37</v>
      </c>
      <c r="E24" s="2" t="s">
        <v>14</v>
      </c>
      <c r="F24" s="5" t="str">
        <f t="shared" si="0"/>
        <v>COCONUT OIL </v>
      </c>
    </row>
    <row r="25" spans="3:6" ht="17.25" thickBot="1" x14ac:dyDescent="0.3">
      <c r="C25" s="2" t="s">
        <v>39</v>
      </c>
      <c r="D25" s="2" t="s">
        <v>40</v>
      </c>
      <c r="E25" s="2" t="s">
        <v>14</v>
      </c>
      <c r="F25" s="5" t="str">
        <f t="shared" si="0"/>
        <v>EXTRA-VIRGIN OLIVE OIL 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0C76-6877-426C-8B5F-8D976F791B6D}">
  <dimension ref="B1:M38"/>
  <sheetViews>
    <sheetView topLeftCell="A7" workbookViewId="0">
      <selection activeCell="O26" sqref="O26"/>
    </sheetView>
  </sheetViews>
  <sheetFormatPr defaultRowHeight="15" x14ac:dyDescent="0.25"/>
  <cols>
    <col min="9" max="9" width="16.28515625" bestFit="1" customWidth="1"/>
    <col min="10" max="10" width="12.42578125" bestFit="1" customWidth="1"/>
  </cols>
  <sheetData>
    <row r="1" spans="2:11" x14ac:dyDescent="0.25">
      <c r="B1" t="s">
        <v>61</v>
      </c>
    </row>
    <row r="2" spans="2:11" x14ac:dyDescent="0.25">
      <c r="B2" t="s">
        <v>62</v>
      </c>
    </row>
    <row r="3" spans="2:11" x14ac:dyDescent="0.25">
      <c r="B3" t="s">
        <v>63</v>
      </c>
    </row>
    <row r="4" spans="2:11" x14ac:dyDescent="0.25">
      <c r="B4" t="s">
        <v>62</v>
      </c>
    </row>
    <row r="5" spans="2:11" x14ac:dyDescent="0.25">
      <c r="B5" t="s">
        <v>64</v>
      </c>
    </row>
    <row r="6" spans="2:11" x14ac:dyDescent="0.25">
      <c r="B6" t="s">
        <v>62</v>
      </c>
      <c r="F6" t="s">
        <v>68</v>
      </c>
    </row>
    <row r="7" spans="2:11" x14ac:dyDescent="0.25">
      <c r="B7" t="s">
        <v>65</v>
      </c>
    </row>
    <row r="8" spans="2:11" x14ac:dyDescent="0.25">
      <c r="B8" t="s">
        <v>66</v>
      </c>
    </row>
    <row r="9" spans="2:11" x14ac:dyDescent="0.25">
      <c r="B9" t="s">
        <v>67</v>
      </c>
      <c r="F9" t="s">
        <v>61</v>
      </c>
      <c r="G9" t="s">
        <v>63</v>
      </c>
      <c r="H9" t="s">
        <v>64</v>
      </c>
      <c r="I9" t="s">
        <v>65</v>
      </c>
      <c r="J9" t="s">
        <v>66</v>
      </c>
      <c r="K9" t="s">
        <v>67</v>
      </c>
    </row>
    <row r="10" spans="2:11" x14ac:dyDescent="0.25">
      <c r="D10" t="s">
        <v>46</v>
      </c>
      <c r="F10">
        <v>0</v>
      </c>
      <c r="G10">
        <v>0</v>
      </c>
      <c r="H10">
        <v>0</v>
      </c>
      <c r="I10">
        <v>0</v>
      </c>
      <c r="J10">
        <v>0</v>
      </c>
      <c r="K10">
        <v>0.11</v>
      </c>
    </row>
    <row r="11" spans="2:11" x14ac:dyDescent="0.25">
      <c r="D11" t="s">
        <v>47</v>
      </c>
      <c r="F11">
        <v>9.56</v>
      </c>
      <c r="G11">
        <v>5.38</v>
      </c>
      <c r="H11">
        <v>11.01</v>
      </c>
      <c r="I11">
        <v>11.91</v>
      </c>
      <c r="J11">
        <v>4.68</v>
      </c>
      <c r="K11">
        <v>11.61</v>
      </c>
    </row>
    <row r="12" spans="2:11" x14ac:dyDescent="0.25">
      <c r="D12" t="s">
        <v>48</v>
      </c>
      <c r="F12">
        <v>0.14000000000000001</v>
      </c>
      <c r="G12">
        <v>7.0000000000000007E-2</v>
      </c>
      <c r="H12">
        <v>0.59</v>
      </c>
      <c r="I12">
        <v>0.79</v>
      </c>
      <c r="J12">
        <v>0.14000000000000001</v>
      </c>
      <c r="K12">
        <v>0.11</v>
      </c>
    </row>
    <row r="13" spans="2:11" x14ac:dyDescent="0.25">
      <c r="D13" t="s">
        <v>49</v>
      </c>
      <c r="F13">
        <v>0</v>
      </c>
      <c r="G13">
        <v>0</v>
      </c>
      <c r="H13">
        <v>0</v>
      </c>
      <c r="I13">
        <v>0</v>
      </c>
      <c r="J13">
        <v>0</v>
      </c>
      <c r="K13">
        <v>7.0000000000000007E-2</v>
      </c>
    </row>
    <row r="14" spans="2:11" x14ac:dyDescent="0.25">
      <c r="D14" t="s">
        <v>50</v>
      </c>
      <c r="F14">
        <v>0</v>
      </c>
      <c r="G14">
        <v>0</v>
      </c>
      <c r="H14">
        <v>0</v>
      </c>
      <c r="I14">
        <v>0</v>
      </c>
      <c r="J14">
        <v>0.11</v>
      </c>
      <c r="K14">
        <v>0</v>
      </c>
    </row>
    <row r="15" spans="2:11" x14ac:dyDescent="0.25">
      <c r="D15" t="s">
        <v>51</v>
      </c>
      <c r="F15">
        <v>5.85</v>
      </c>
      <c r="G15">
        <v>4.29</v>
      </c>
      <c r="H15">
        <v>2.62</v>
      </c>
      <c r="I15">
        <v>2.85</v>
      </c>
      <c r="J15">
        <v>1.6</v>
      </c>
      <c r="K15">
        <v>6.62</v>
      </c>
    </row>
    <row r="16" spans="2:11" x14ac:dyDescent="0.25">
      <c r="D16" t="s">
        <v>52</v>
      </c>
      <c r="F16">
        <v>40.75</v>
      </c>
      <c r="G16">
        <v>17.510000000000002</v>
      </c>
      <c r="H16">
        <v>74.790000000000006</v>
      </c>
      <c r="I16">
        <v>73.61</v>
      </c>
      <c r="J16">
        <v>58.81</v>
      </c>
      <c r="K16">
        <v>32.68</v>
      </c>
    </row>
    <row r="17" spans="4:13" x14ac:dyDescent="0.25">
      <c r="D17" t="s">
        <v>53</v>
      </c>
      <c r="F17">
        <v>40.94</v>
      </c>
      <c r="G17">
        <v>15.11</v>
      </c>
      <c r="H17">
        <v>7.01</v>
      </c>
      <c r="I17">
        <v>6.51</v>
      </c>
      <c r="J17">
        <v>20.239999999999998</v>
      </c>
      <c r="K17">
        <v>46.4</v>
      </c>
    </row>
    <row r="18" spans="4:13" x14ac:dyDescent="0.25">
      <c r="D18" t="s">
        <v>54</v>
      </c>
      <c r="F18">
        <v>0.3</v>
      </c>
      <c r="G18">
        <v>56.02</v>
      </c>
      <c r="H18">
        <v>0.69</v>
      </c>
      <c r="I18">
        <v>0.68</v>
      </c>
      <c r="J18">
        <v>8.76</v>
      </c>
      <c r="K18">
        <v>0.17</v>
      </c>
    </row>
    <row r="19" spans="4:13" x14ac:dyDescent="0.25">
      <c r="D19" t="s">
        <v>55</v>
      </c>
      <c r="F19">
        <v>0.62</v>
      </c>
      <c r="G19">
        <v>0.14000000000000001</v>
      </c>
      <c r="H19">
        <v>0.45</v>
      </c>
      <c r="I19">
        <v>0.48</v>
      </c>
      <c r="J19">
        <v>0.55000000000000004</v>
      </c>
      <c r="K19">
        <v>0.46</v>
      </c>
    </row>
    <row r="20" spans="4:13" x14ac:dyDescent="0.25">
      <c r="D20" t="s">
        <v>56</v>
      </c>
      <c r="F20">
        <v>0.16</v>
      </c>
      <c r="G20">
        <v>0.11</v>
      </c>
      <c r="H20">
        <v>0.33</v>
      </c>
      <c r="I20">
        <v>0.28000000000000003</v>
      </c>
      <c r="J20">
        <v>1.1100000000000001</v>
      </c>
      <c r="K20">
        <v>0.08</v>
      </c>
    </row>
    <row r="21" spans="4:13" x14ac:dyDescent="0.25">
      <c r="D21" t="s">
        <v>57</v>
      </c>
      <c r="F21">
        <v>0</v>
      </c>
      <c r="G21">
        <v>0</v>
      </c>
      <c r="H21">
        <v>0</v>
      </c>
      <c r="I21">
        <v>0</v>
      </c>
      <c r="J21">
        <v>0.08</v>
      </c>
      <c r="K21">
        <v>0</v>
      </c>
    </row>
    <row r="22" spans="4:13" x14ac:dyDescent="0.25">
      <c r="D22" t="s">
        <v>58</v>
      </c>
      <c r="F22">
        <v>0.11</v>
      </c>
      <c r="G22">
        <v>0.11</v>
      </c>
      <c r="H22">
        <v>0.13</v>
      </c>
      <c r="I22">
        <v>0.15</v>
      </c>
      <c r="J22">
        <v>0.32</v>
      </c>
      <c r="K22">
        <v>0.12</v>
      </c>
    </row>
    <row r="23" spans="4:13" x14ac:dyDescent="0.25">
      <c r="D23" t="s">
        <v>59</v>
      </c>
      <c r="F23">
        <v>0.09</v>
      </c>
      <c r="G23">
        <v>0</v>
      </c>
      <c r="H23">
        <v>0</v>
      </c>
      <c r="I23">
        <v>0</v>
      </c>
      <c r="J23">
        <v>0.17</v>
      </c>
      <c r="K23">
        <v>7.0000000000000007E-2</v>
      </c>
    </row>
    <row r="24" spans="4:13" x14ac:dyDescent="0.25">
      <c r="D24" t="s">
        <v>60</v>
      </c>
      <c r="F24">
        <v>0</v>
      </c>
      <c r="G24">
        <v>0</v>
      </c>
      <c r="H24">
        <v>0</v>
      </c>
      <c r="I24">
        <v>0</v>
      </c>
      <c r="J24">
        <v>0.15</v>
      </c>
      <c r="K24">
        <v>0</v>
      </c>
    </row>
    <row r="25" spans="4:13" x14ac:dyDescent="0.25">
      <c r="D25" s="4" t="s">
        <v>69</v>
      </c>
      <c r="F25">
        <v>41.24</v>
      </c>
      <c r="G25">
        <v>71.13</v>
      </c>
      <c r="H25">
        <v>7.69</v>
      </c>
      <c r="I25">
        <v>7.19</v>
      </c>
      <c r="J25">
        <v>29.23</v>
      </c>
      <c r="K25">
        <v>46.57</v>
      </c>
    </row>
    <row r="26" spans="4:13" x14ac:dyDescent="0.25">
      <c r="D26" s="4" t="s">
        <v>70</v>
      </c>
      <c r="F26">
        <v>41.05</v>
      </c>
      <c r="G26">
        <v>17.690000000000001</v>
      </c>
      <c r="H26">
        <v>75.72</v>
      </c>
      <c r="I26">
        <v>74.69</v>
      </c>
      <c r="J26">
        <v>60.16</v>
      </c>
      <c r="K26">
        <v>32.869999999999997</v>
      </c>
    </row>
    <row r="27" spans="4:13" x14ac:dyDescent="0.25">
      <c r="D27" s="4" t="s">
        <v>71</v>
      </c>
      <c r="F27">
        <v>16.239999999999998</v>
      </c>
      <c r="G27">
        <v>9.92</v>
      </c>
      <c r="H27">
        <v>14.22</v>
      </c>
      <c r="I27">
        <v>15.4</v>
      </c>
      <c r="J27">
        <v>7.33</v>
      </c>
      <c r="K27">
        <v>19.07</v>
      </c>
    </row>
    <row r="31" spans="4:13" x14ac:dyDescent="0.25">
      <c r="E31" t="s">
        <v>47</v>
      </c>
      <c r="F31" t="s">
        <v>51</v>
      </c>
      <c r="G31" t="s">
        <v>52</v>
      </c>
      <c r="H31" t="s">
        <v>53</v>
      </c>
      <c r="I31" t="s">
        <v>54</v>
      </c>
      <c r="J31" s="4" t="s">
        <v>69</v>
      </c>
      <c r="K31" s="4" t="s">
        <v>70</v>
      </c>
      <c r="L31" s="4" t="s">
        <v>71</v>
      </c>
      <c r="M31" t="s">
        <v>48</v>
      </c>
    </row>
    <row r="33" spans="4:13" x14ac:dyDescent="0.25">
      <c r="D33" t="s">
        <v>61</v>
      </c>
      <c r="E33">
        <v>9.56</v>
      </c>
      <c r="F33">
        <v>5.85</v>
      </c>
      <c r="G33">
        <v>40.75</v>
      </c>
      <c r="H33">
        <v>40.94</v>
      </c>
      <c r="I33">
        <v>0.3</v>
      </c>
      <c r="J33">
        <v>41.24</v>
      </c>
      <c r="K33">
        <v>41.05</v>
      </c>
      <c r="L33">
        <v>16.239999999999998</v>
      </c>
      <c r="M33">
        <v>0.14000000000000001</v>
      </c>
    </row>
    <row r="34" spans="4:13" x14ac:dyDescent="0.25">
      <c r="D34" t="s">
        <v>63</v>
      </c>
      <c r="E34">
        <v>5.38</v>
      </c>
      <c r="F34">
        <v>4.29</v>
      </c>
      <c r="G34">
        <v>17.510000000000002</v>
      </c>
      <c r="H34">
        <v>15.11</v>
      </c>
      <c r="I34">
        <v>56.02</v>
      </c>
      <c r="J34">
        <v>71.13</v>
      </c>
      <c r="K34">
        <v>17.690000000000001</v>
      </c>
      <c r="L34">
        <v>9.92</v>
      </c>
      <c r="M34">
        <v>7.0000000000000007E-2</v>
      </c>
    </row>
    <row r="35" spans="4:13" x14ac:dyDescent="0.25">
      <c r="D35" t="s">
        <v>64</v>
      </c>
      <c r="E35">
        <v>11.01</v>
      </c>
      <c r="F35">
        <v>2.62</v>
      </c>
      <c r="G35">
        <v>74.790000000000006</v>
      </c>
      <c r="H35">
        <v>7.01</v>
      </c>
      <c r="I35">
        <v>0.69</v>
      </c>
      <c r="J35">
        <v>7.69</v>
      </c>
      <c r="K35">
        <v>75.72</v>
      </c>
      <c r="L35">
        <v>14.22</v>
      </c>
      <c r="M35">
        <v>0.59</v>
      </c>
    </row>
    <row r="36" spans="4:13" x14ac:dyDescent="0.25">
      <c r="D36" t="s">
        <v>65</v>
      </c>
      <c r="E36">
        <v>11.91</v>
      </c>
      <c r="F36">
        <v>2.85</v>
      </c>
      <c r="G36">
        <v>73.61</v>
      </c>
      <c r="H36">
        <v>6.51</v>
      </c>
      <c r="I36">
        <v>0.68</v>
      </c>
      <c r="J36">
        <v>7.19</v>
      </c>
      <c r="K36">
        <v>74.69</v>
      </c>
      <c r="L36">
        <v>15.4</v>
      </c>
      <c r="M36">
        <v>0.79</v>
      </c>
    </row>
    <row r="37" spans="4:13" x14ac:dyDescent="0.25">
      <c r="D37" t="s">
        <v>66</v>
      </c>
      <c r="E37">
        <v>4.68</v>
      </c>
      <c r="F37">
        <v>1.6</v>
      </c>
      <c r="G37">
        <v>58.81</v>
      </c>
      <c r="H37">
        <v>20.239999999999998</v>
      </c>
      <c r="I37">
        <v>8.76</v>
      </c>
      <c r="J37">
        <v>29.23</v>
      </c>
      <c r="K37">
        <v>60.16</v>
      </c>
      <c r="L37">
        <v>7.33</v>
      </c>
      <c r="M37">
        <v>0.14000000000000001</v>
      </c>
    </row>
    <row r="38" spans="4:13" x14ac:dyDescent="0.25">
      <c r="D38" t="s">
        <v>67</v>
      </c>
      <c r="E38">
        <v>11.61</v>
      </c>
      <c r="F38">
        <v>6.62</v>
      </c>
      <c r="G38">
        <v>32.68</v>
      </c>
      <c r="H38">
        <v>46.4</v>
      </c>
      <c r="I38">
        <v>0.17</v>
      </c>
      <c r="J38">
        <v>46.57</v>
      </c>
      <c r="K38">
        <v>32.869999999999997</v>
      </c>
      <c r="L38">
        <v>19.07</v>
      </c>
      <c r="M38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SmokePoints</vt:lpstr>
      <vt:lpstr>Ref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Barron, James</dc:creator>
  <cp:lastModifiedBy>Barron, James</cp:lastModifiedBy>
  <dcterms:created xsi:type="dcterms:W3CDTF">2021-09-21T21:36:27Z</dcterms:created>
  <dcterms:modified xsi:type="dcterms:W3CDTF">2021-09-22T13:24:45Z</dcterms:modified>
</cp:coreProperties>
</file>