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lzer\Documents\Projekte\Sulzer\UserStories_Sulzer\DMAS\DMAS.AEC\"/>
    </mc:Choice>
  </mc:AlternateContent>
  <xr:revisionPtr revIDLastSave="0" documentId="13_ncr:1_{4B3B3F33-5CB4-40D9-A576-DD8A15F531FC}" xr6:coauthVersionLast="47" xr6:coauthVersionMax="47" xr10:uidLastSave="{00000000-0000-0000-0000-000000000000}"/>
  <bookViews>
    <workbookView xWindow="-13590" yWindow="-16395" windowWidth="29040" windowHeight="15840" activeTab="4" xr2:uid="{3E5298F4-EF1C-432F-A09B-410E450AC794}"/>
  </bookViews>
  <sheets>
    <sheet name="Project" sheetId="1" r:id="rId1"/>
    <sheet name="Budget" sheetId="6" r:id="rId2"/>
    <sheet name="AoEC Files" sheetId="2" r:id="rId3"/>
    <sheet name="Tab PRODUCT_COUNTRY_HS92" sheetId="3" r:id="rId4"/>
    <sheet name="Prod.vergleiche" sheetId="7" r:id="rId5"/>
    <sheet name="Tab PRODUCT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6" l="1"/>
  <c r="G11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9" i="6"/>
  <c r="G7" i="4"/>
  <c r="G8" i="4"/>
  <c r="G9" i="4"/>
  <c r="G10" i="4"/>
  <c r="G11" i="4"/>
  <c r="G6" i="4"/>
  <c r="G14" i="6" l="1"/>
  <c r="G13" i="6"/>
  <c r="G12" i="6"/>
  <c r="F7" i="3" l="1"/>
  <c r="F8" i="3"/>
  <c r="F9" i="3"/>
  <c r="F10" i="3"/>
  <c r="F11" i="3"/>
  <c r="F12" i="3"/>
  <c r="F13" i="3"/>
  <c r="F6" i="3"/>
  <c r="F7" i="4"/>
  <c r="F8" i="4"/>
  <c r="F9" i="4"/>
  <c r="F10" i="4"/>
  <c r="F11" i="4"/>
  <c r="F6" i="4"/>
  <c r="E7" i="4"/>
  <c r="E8" i="4"/>
  <c r="E9" i="4"/>
  <c r="E10" i="4"/>
  <c r="E11" i="4"/>
  <c r="E6" i="4"/>
  <c r="C1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Balzer, Matthias</author>
  </authors>
  <commentList>
    <comment ref="I8" authorId="0" shapeId="0" xr:uid="{127E4419-F2B9-4ADF-B51B-239112780E5D}">
      <text>
        <r>
          <rPr>
            <b/>
            <sz val="9"/>
            <color indexed="81"/>
            <rFont val="Segoe UI"/>
            <family val="2"/>
          </rPr>
          <t>Balzer, Matthias:</t>
        </r>
        <r>
          <rPr>
            <sz val="9"/>
            <color indexed="81"/>
            <rFont val="Segoe UI"/>
            <family val="2"/>
          </rPr>
          <t xml:space="preserve">
[Robert Dunst]</t>
        </r>
      </text>
    </comment>
  </commentList>
</comments>
</file>

<file path=xl/sharedStrings.xml><?xml version="1.0" encoding="utf-8"?>
<sst xmlns="http://schemas.openxmlformats.org/spreadsheetml/2006/main" count="149" uniqueCount="106">
  <si>
    <t>DMAS - Meilensteine</t>
  </si>
  <si>
    <t>Meilenstein</t>
  </si>
  <si>
    <t>Datum</t>
  </si>
  <si>
    <t>Daten in Snowflake geladen</t>
  </si>
  <si>
    <t>erledigt</t>
  </si>
  <si>
    <t>Daten in Pakete für Delta-Load aufgeteilt</t>
  </si>
  <si>
    <t>Daten-Vorbereitung für KI-Anwendung erstellt</t>
  </si>
  <si>
    <t>KI-Anwendung designt</t>
  </si>
  <si>
    <t>KI-Anwendung implenemtiert</t>
  </si>
  <si>
    <t>Ergebnis-Aufbereitung implementiert</t>
  </si>
  <si>
    <t>Delta-Load implementiert</t>
  </si>
  <si>
    <t>Aufwand [PT]</t>
  </si>
  <si>
    <t>Test</t>
  </si>
  <si>
    <t>Harvard Atlas of Economic Complexity</t>
  </si>
  <si>
    <t>https://dataverse.harvard.edu/dataset.xhtml?persistentId=doi:10.7910/DVN/T4CHWJ</t>
  </si>
  <si>
    <t>data_dictionary.pdf</t>
  </si>
  <si>
    <t>Dokument</t>
  </si>
  <si>
    <t>Size</t>
  </si>
  <si>
    <t>[MB]</t>
  </si>
  <si>
    <t>Download</t>
  </si>
  <si>
    <t xml:space="preserve">hs92_country_country_product_year_6_1995_1999.dta </t>
  </si>
  <si>
    <t xml:space="preserve">hs92_country_country_product_year_1.dta </t>
  </si>
  <si>
    <t>product_hs92</t>
  </si>
  <si>
    <t>Daten-Set</t>
  </si>
  <si>
    <t>location_country.csv</t>
  </si>
  <si>
    <t>location_group.csv</t>
  </si>
  <si>
    <t>location_group_member.csv</t>
  </si>
  <si>
    <t>product_hs12.csv</t>
  </si>
  <si>
    <t>product_hs92.csv</t>
  </si>
  <si>
    <t>product_services_unilateral.csv</t>
  </si>
  <si>
    <t>product_sitc.csv</t>
  </si>
  <si>
    <t>Tab PRODUCT_HS92</t>
  </si>
  <si>
    <t>Integer</t>
  </si>
  <si>
    <t>code</t>
  </si>
  <si>
    <t>String</t>
  </si>
  <si>
    <t>name_short_en</t>
  </si>
  <si>
    <t>English short name of product</t>
  </si>
  <si>
    <t>product_level</t>
  </si>
  <si>
    <t>One of [1, 2, 4, 6]</t>
  </si>
  <si>
    <t>top_parent_id</t>
  </si>
  <si>
    <t>product_id_hierarchy</t>
  </si>
  <si>
    <t>country_id</t>
  </si>
  <si>
    <t>Can be joined with the location _country  table within the classifications  dataset for more detailed information; Only applicable to country -partner-product-year tables</t>
  </si>
  <si>
    <t>product_id</t>
  </si>
  <si>
    <t xml:space="preserve"> Growth Lab assigned numerical product identifier</t>
  </si>
  <si>
    <t xml:space="preserve">Can be joined with the product_hs92  table within the classifications  dataset for more detailed information  </t>
  </si>
  <si>
    <t>year</t>
  </si>
  <si>
    <t>Year of record</t>
  </si>
  <si>
    <t xml:space="preserve">HS records start at 1995  </t>
  </si>
  <si>
    <t>export_value</t>
  </si>
  <si>
    <t xml:space="preserve"> Current USD export value</t>
  </si>
  <si>
    <t>import_value</t>
  </si>
  <si>
    <t xml:space="preserve"> Current USD import value</t>
  </si>
  <si>
    <t>eci</t>
  </si>
  <si>
    <t>Economic Complexity Index computed usings HS product data</t>
  </si>
  <si>
    <t>Float</t>
  </si>
  <si>
    <t>Variable applicable to the respective country-year, independent of individual product</t>
  </si>
  <si>
    <t>coi</t>
  </si>
  <si>
    <t>Complexity Outlook Index computed using HS product data</t>
  </si>
  <si>
    <t>pci</t>
  </si>
  <si>
    <t>Product Complexity Index</t>
  </si>
  <si>
    <t>Field Name</t>
  </si>
  <si>
    <t>Description</t>
  </si>
  <si>
    <t>Data Typ</t>
  </si>
  <si>
    <t xml:space="preserve">Notes </t>
  </si>
  <si>
    <t>United Nations Country M49 Codes</t>
  </si>
  <si>
    <t xml:space="preserve">Can be joined with the location _country  table within the classifications  dataset for more detailed information  </t>
  </si>
  <si>
    <t>partner_country_id</t>
  </si>
  <si>
    <t># Product_hs92 (2012)</t>
  </si>
  <si>
    <t>Data Type</t>
  </si>
  <si>
    <t>Growth Lab assigned numerical product identifier</t>
  </si>
  <si>
    <t>code HS (1992) product</t>
  </si>
  <si>
    <t xml:space="preserve">Growth Lab shortened version of official product name for display  </t>
  </si>
  <si>
    <t>Level of specificity of the code in hierarchy</t>
  </si>
  <si>
    <t>Product id of class containing code at the top of the hierarchy, or product level 1</t>
  </si>
  <si>
    <t>Chain of product ids showing product hierarchy</t>
  </si>
  <si>
    <t>HS (2012) product code</t>
  </si>
  <si>
    <t>Growth Lab shortened version of official product name for display</t>
  </si>
  <si>
    <t>product_ level</t>
  </si>
  <si>
    <t xml:space="preserve">One of [ 1, 2, 4, 6] </t>
  </si>
  <si>
    <t>Product id of class containing code at the top of  the hierarchy, or product level 1</t>
  </si>
  <si>
    <t xml:space="preserve"># Product_hs12 (2012)  </t>
  </si>
  <si>
    <t>Tab PRODUCT_COUNTRY_COUNTRY_HS92</t>
  </si>
  <si>
    <t>SQL</t>
  </si>
  <si>
    <t>Budget</t>
  </si>
  <si>
    <t>Account</t>
  </si>
  <si>
    <t>MBASUL200113</t>
  </si>
  <si>
    <t>Bezeichnung</t>
  </si>
  <si>
    <t>CreaDt</t>
  </si>
  <si>
    <t>Dt</t>
  </si>
  <si>
    <t>[$]</t>
  </si>
  <si>
    <t>MBASUL250121</t>
  </si>
  <si>
    <t>Delta</t>
  </si>
  <si>
    <t>[#d]</t>
  </si>
  <si>
    <t>ID</t>
  </si>
  <si>
    <t>Produktvergleiche</t>
  </si>
  <si>
    <t>Eigenschaft</t>
  </si>
  <si>
    <t>Snowflake</t>
  </si>
  <si>
    <t>Databricks</t>
  </si>
  <si>
    <t>Fabric</t>
  </si>
  <si>
    <t>Datasphere</t>
  </si>
  <si>
    <t>Upload von Dateien</t>
  </si>
  <si>
    <t>001</t>
  </si>
  <si>
    <t>001.01</t>
  </si>
  <si>
    <t>Maximale Dateigröße</t>
  </si>
  <si>
    <t>200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</si>
</sst>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6" formatCode="[$$-409]#,##0.00"/>
  </numFmts>
  <fonts count="9" x14ac:knownFonts="1">
    <font>
      <sz val="11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u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  <xf numFmtId="0" fontId="4" fillId="0" borderId="0" xfId="1"/>
    <xf numFmtId="22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vertical="top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22" fontId="2" fillId="0" borderId="0" xfId="0" applyNumberFormat="1" applyFont="1"/>
    <xf numFmtId="166" fontId="0" fillId="0" borderId="0" xfId="0" applyNumberFormat="1"/>
    <xf numFmtId="166" fontId="2" fillId="0" borderId="0" xfId="0" applyNumberFormat="1" applyFont="1" applyAlignment="1">
      <alignment horizontal="center"/>
    </xf>
    <xf numFmtId="166" fontId="2" fillId="0" borderId="0" xfId="0" applyNumberFormat="1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2" borderId="0" xfId="0" applyFill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49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verse.harvard.edu/dataset.xhtml?persistentId=doi:10.7910/DVN/T4CHWJ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EC2FC-6D30-404C-A440-55CE3EF49BAC}">
  <dimension ref="A1:C11"/>
  <sheetViews>
    <sheetView workbookViewId="0">
      <selection activeCell="A19" sqref="A19"/>
    </sheetView>
  </sheetViews>
  <sheetFormatPr baseColWidth="10" defaultRowHeight="15" x14ac:dyDescent="0.25"/>
  <cols>
    <col min="1" max="1" width="36.7109375" bestFit="1" customWidth="1"/>
  </cols>
  <sheetData>
    <row r="1" spans="1:3" s="1" customFormat="1" ht="21" x14ac:dyDescent="0.35">
      <c r="A1" s="1" t="s">
        <v>0</v>
      </c>
    </row>
    <row r="3" spans="1:3" s="2" customFormat="1" x14ac:dyDescent="0.25">
      <c r="A3" s="2" t="s">
        <v>1</v>
      </c>
      <c r="B3" s="2" t="s">
        <v>2</v>
      </c>
      <c r="C3" s="2" t="s">
        <v>11</v>
      </c>
    </row>
    <row r="4" spans="1:3" x14ac:dyDescent="0.25">
      <c r="A4" t="s">
        <v>3</v>
      </c>
      <c r="B4" t="s">
        <v>4</v>
      </c>
    </row>
    <row r="5" spans="1:3" x14ac:dyDescent="0.25">
      <c r="A5" t="s">
        <v>5</v>
      </c>
      <c r="B5" s="3">
        <v>45670</v>
      </c>
      <c r="C5">
        <v>0.5</v>
      </c>
    </row>
    <row r="6" spans="1:3" x14ac:dyDescent="0.25">
      <c r="A6" t="s">
        <v>6</v>
      </c>
      <c r="B6" s="3">
        <v>45672</v>
      </c>
      <c r="C6">
        <v>2</v>
      </c>
    </row>
    <row r="7" spans="1:3" x14ac:dyDescent="0.25">
      <c r="A7" t="s">
        <v>7</v>
      </c>
      <c r="B7" s="3">
        <v>45678</v>
      </c>
      <c r="C7">
        <v>3</v>
      </c>
    </row>
    <row r="8" spans="1:3" x14ac:dyDescent="0.25">
      <c r="A8" t="s">
        <v>8</v>
      </c>
      <c r="B8" s="3">
        <v>45680</v>
      </c>
      <c r="C8">
        <v>2</v>
      </c>
    </row>
    <row r="9" spans="1:3" x14ac:dyDescent="0.25">
      <c r="A9" t="s">
        <v>9</v>
      </c>
      <c r="B9" s="3">
        <v>45684</v>
      </c>
      <c r="C9">
        <v>1</v>
      </c>
    </row>
    <row r="10" spans="1:3" x14ac:dyDescent="0.25">
      <c r="A10" t="s">
        <v>10</v>
      </c>
      <c r="B10" s="3">
        <v>45685</v>
      </c>
      <c r="C10">
        <v>1</v>
      </c>
    </row>
    <row r="11" spans="1:3" x14ac:dyDescent="0.25">
      <c r="A11" t="s">
        <v>12</v>
      </c>
      <c r="B11" s="3">
        <v>45686</v>
      </c>
      <c r="C11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79D8-46CC-45FA-8B9C-7BCB4E9F97A6}">
  <dimension ref="A1:G28"/>
  <sheetViews>
    <sheetView workbookViewId="0">
      <selection activeCell="D14" sqref="D14"/>
    </sheetView>
  </sheetViews>
  <sheetFormatPr baseColWidth="10" defaultRowHeight="15" x14ac:dyDescent="0.25"/>
  <cols>
    <col min="1" max="1" width="19" customWidth="1"/>
    <col min="2" max="2" width="12.7109375" style="25" customWidth="1"/>
    <col min="3" max="3" width="16.7109375" style="6" customWidth="1"/>
    <col min="4" max="4" width="15.28515625" style="22" customWidth="1"/>
  </cols>
  <sheetData>
    <row r="1" spans="1:7" x14ac:dyDescent="0.25">
      <c r="A1" t="s">
        <v>84</v>
      </c>
    </row>
    <row r="3" spans="1:7" s="17" customFormat="1" ht="15.75" x14ac:dyDescent="0.25">
      <c r="A3" s="19" t="s">
        <v>85</v>
      </c>
      <c r="B3" s="19"/>
      <c r="C3" s="19" t="s">
        <v>84</v>
      </c>
      <c r="D3" s="19"/>
      <c r="E3" s="17" t="s">
        <v>92</v>
      </c>
    </row>
    <row r="4" spans="1:7" s="2" customFormat="1" x14ac:dyDescent="0.25">
      <c r="A4" s="2" t="s">
        <v>87</v>
      </c>
      <c r="B4" s="26" t="s">
        <v>88</v>
      </c>
      <c r="C4" s="20" t="s">
        <v>89</v>
      </c>
      <c r="D4" s="23" t="s">
        <v>90</v>
      </c>
      <c r="E4" s="2" t="s">
        <v>93</v>
      </c>
      <c r="F4" s="2" t="s">
        <v>90</v>
      </c>
    </row>
    <row r="5" spans="1:7" s="2" customFormat="1" x14ac:dyDescent="0.25">
      <c r="B5" s="26"/>
      <c r="C5" s="21"/>
      <c r="D5" s="24"/>
    </row>
    <row r="6" spans="1:7" x14ac:dyDescent="0.25">
      <c r="A6" t="s">
        <v>86</v>
      </c>
    </row>
    <row r="7" spans="1:7" x14ac:dyDescent="0.25">
      <c r="A7" t="s">
        <v>86</v>
      </c>
      <c r="C7" s="6">
        <v>45684.762499999997</v>
      </c>
      <c r="D7" s="22">
        <v>366</v>
      </c>
    </row>
    <row r="9" spans="1:7" x14ac:dyDescent="0.25">
      <c r="A9" t="s">
        <v>91</v>
      </c>
      <c r="B9" s="25">
        <v>45678.63958333333</v>
      </c>
      <c r="C9" s="6">
        <v>45678.63958333333</v>
      </c>
      <c r="D9" s="22">
        <v>400</v>
      </c>
      <c r="E9" s="27" t="str">
        <f>IF(AND(ISNUMBER(C8), ISNUMBER(C9)), DAY(C9)-DAY(C8), "")</f>
        <v/>
      </c>
      <c r="F9" s="27" t="str">
        <f>IF(AND(ISNUMBER(D8), ISNUMBER(D9)), (D9-D8), "")</f>
        <v/>
      </c>
      <c r="G9" s="27" t="str">
        <f>IF(AND(ISNUMBER(E9), ISNUMBER(F9), E9&lt;&gt;0), F9/E9, "")</f>
        <v/>
      </c>
    </row>
    <row r="10" spans="1:7" x14ac:dyDescent="0.25">
      <c r="A10" t="s">
        <v>91</v>
      </c>
      <c r="C10" s="6">
        <v>45680.461111111108</v>
      </c>
      <c r="D10" s="22">
        <v>394</v>
      </c>
      <c r="E10" s="27">
        <f t="shared" ref="E10:E28" si="0">IF(AND(ISNUMBER(C9), ISNUMBER(C10)), DAY(C10)-DAY(C9), "")</f>
        <v>2</v>
      </c>
      <c r="F10" s="27">
        <f t="shared" ref="F10:F28" si="1">IF(AND(ISNUMBER(D9), ISNUMBER(D10)), (D10-D9), "")</f>
        <v>-6</v>
      </c>
      <c r="G10" s="27">
        <f t="shared" ref="G10:G28" si="2">IF(AND(ISNUMBER(E10), ISNUMBER(F10), E10&lt;&gt;0), F10/E10, "")</f>
        <v>-3</v>
      </c>
    </row>
    <row r="11" spans="1:7" x14ac:dyDescent="0.25">
      <c r="A11" t="s">
        <v>91</v>
      </c>
      <c r="C11" s="6">
        <v>45684.763194444444</v>
      </c>
      <c r="D11" s="22">
        <v>382</v>
      </c>
      <c r="E11" s="27">
        <f t="shared" si="0"/>
        <v>4</v>
      </c>
      <c r="F11" s="27">
        <f t="shared" si="1"/>
        <v>-12</v>
      </c>
      <c r="G11" s="27">
        <f t="shared" si="2"/>
        <v>-3</v>
      </c>
    </row>
    <row r="12" spans="1:7" x14ac:dyDescent="0.25">
      <c r="A12" t="s">
        <v>91</v>
      </c>
      <c r="C12" s="6">
        <v>45684.832638888889</v>
      </c>
      <c r="D12" s="22">
        <v>382</v>
      </c>
      <c r="E12" s="27">
        <f t="shared" si="0"/>
        <v>0</v>
      </c>
      <c r="F12" s="27">
        <f t="shared" si="1"/>
        <v>0</v>
      </c>
      <c r="G12" s="27" t="str">
        <f t="shared" si="2"/>
        <v/>
      </c>
    </row>
    <row r="13" spans="1:7" x14ac:dyDescent="0.25">
      <c r="A13" t="s">
        <v>91</v>
      </c>
      <c r="C13" s="6">
        <v>45685.386805555558</v>
      </c>
      <c r="D13" s="22">
        <v>376</v>
      </c>
      <c r="E13" s="27">
        <f t="shared" si="0"/>
        <v>1</v>
      </c>
      <c r="F13" s="27">
        <f t="shared" si="1"/>
        <v>-6</v>
      </c>
      <c r="G13" s="27">
        <f t="shared" si="2"/>
        <v>-6</v>
      </c>
    </row>
    <row r="14" spans="1:7" x14ac:dyDescent="0.25">
      <c r="E14" s="27" t="str">
        <f t="shared" si="0"/>
        <v/>
      </c>
      <c r="F14" s="27" t="str">
        <f t="shared" si="1"/>
        <v/>
      </c>
      <c r="G14" s="27" t="str">
        <f t="shared" si="2"/>
        <v/>
      </c>
    </row>
    <row r="15" spans="1:7" x14ac:dyDescent="0.25">
      <c r="E15" s="27" t="str">
        <f t="shared" si="0"/>
        <v/>
      </c>
      <c r="F15" s="27" t="str">
        <f t="shared" si="1"/>
        <v/>
      </c>
      <c r="G15" s="27" t="str">
        <f t="shared" si="2"/>
        <v/>
      </c>
    </row>
    <row r="16" spans="1:7" x14ac:dyDescent="0.25">
      <c r="E16" s="27" t="str">
        <f t="shared" si="0"/>
        <v/>
      </c>
      <c r="F16" s="27" t="str">
        <f t="shared" si="1"/>
        <v/>
      </c>
      <c r="G16" s="27" t="str">
        <f t="shared" si="2"/>
        <v/>
      </c>
    </row>
    <row r="17" spans="5:7" x14ac:dyDescent="0.25">
      <c r="E17" s="27" t="str">
        <f t="shared" si="0"/>
        <v/>
      </c>
      <c r="F17" s="27" t="str">
        <f t="shared" si="1"/>
        <v/>
      </c>
      <c r="G17" s="27" t="str">
        <f t="shared" si="2"/>
        <v/>
      </c>
    </row>
    <row r="18" spans="5:7" x14ac:dyDescent="0.25">
      <c r="E18" s="27" t="str">
        <f t="shared" si="0"/>
        <v/>
      </c>
      <c r="F18" s="27" t="str">
        <f t="shared" si="1"/>
        <v/>
      </c>
      <c r="G18" s="27" t="str">
        <f t="shared" si="2"/>
        <v/>
      </c>
    </row>
    <row r="19" spans="5:7" x14ac:dyDescent="0.25">
      <c r="E19" s="27" t="str">
        <f t="shared" si="0"/>
        <v/>
      </c>
      <c r="F19" s="27" t="str">
        <f t="shared" si="1"/>
        <v/>
      </c>
      <c r="G19" s="27" t="str">
        <f t="shared" si="2"/>
        <v/>
      </c>
    </row>
    <row r="20" spans="5:7" x14ac:dyDescent="0.25">
      <c r="E20" s="27" t="str">
        <f t="shared" si="0"/>
        <v/>
      </c>
      <c r="F20" s="27" t="str">
        <f t="shared" si="1"/>
        <v/>
      </c>
      <c r="G20" s="27" t="str">
        <f t="shared" si="2"/>
        <v/>
      </c>
    </row>
    <row r="21" spans="5:7" x14ac:dyDescent="0.25">
      <c r="E21" s="27" t="str">
        <f t="shared" si="0"/>
        <v/>
      </c>
      <c r="F21" s="27" t="str">
        <f t="shared" si="1"/>
        <v/>
      </c>
      <c r="G21" s="27" t="str">
        <f t="shared" si="2"/>
        <v/>
      </c>
    </row>
    <row r="22" spans="5:7" x14ac:dyDescent="0.25">
      <c r="E22" s="27" t="str">
        <f t="shared" si="0"/>
        <v/>
      </c>
      <c r="F22" s="27" t="str">
        <f t="shared" si="1"/>
        <v/>
      </c>
      <c r="G22" s="27" t="str">
        <f t="shared" si="2"/>
        <v/>
      </c>
    </row>
    <row r="23" spans="5:7" x14ac:dyDescent="0.25">
      <c r="E23" s="27" t="str">
        <f t="shared" si="0"/>
        <v/>
      </c>
      <c r="F23" s="27" t="str">
        <f t="shared" si="1"/>
        <v/>
      </c>
      <c r="G23" s="27" t="str">
        <f t="shared" si="2"/>
        <v/>
      </c>
    </row>
    <row r="24" spans="5:7" x14ac:dyDescent="0.25">
      <c r="E24" s="27" t="str">
        <f t="shared" si="0"/>
        <v/>
      </c>
      <c r="F24" s="27" t="str">
        <f t="shared" si="1"/>
        <v/>
      </c>
      <c r="G24" s="27" t="str">
        <f t="shared" si="2"/>
        <v/>
      </c>
    </row>
    <row r="25" spans="5:7" x14ac:dyDescent="0.25">
      <c r="E25" s="27" t="str">
        <f t="shared" si="0"/>
        <v/>
      </c>
      <c r="F25" s="27" t="str">
        <f t="shared" si="1"/>
        <v/>
      </c>
      <c r="G25" s="27" t="str">
        <f t="shared" si="2"/>
        <v/>
      </c>
    </row>
    <row r="26" spans="5:7" x14ac:dyDescent="0.25">
      <c r="E26" s="27" t="str">
        <f t="shared" si="0"/>
        <v/>
      </c>
      <c r="F26" s="27" t="str">
        <f t="shared" si="1"/>
        <v/>
      </c>
      <c r="G26" s="27" t="str">
        <f t="shared" si="2"/>
        <v/>
      </c>
    </row>
    <row r="27" spans="5:7" x14ac:dyDescent="0.25">
      <c r="E27" s="27" t="str">
        <f t="shared" si="0"/>
        <v/>
      </c>
      <c r="F27" s="27" t="str">
        <f t="shared" si="1"/>
        <v/>
      </c>
      <c r="G27" s="27" t="str">
        <f t="shared" si="2"/>
        <v/>
      </c>
    </row>
    <row r="28" spans="5:7" x14ac:dyDescent="0.25">
      <c r="E28" s="27" t="str">
        <f t="shared" si="0"/>
        <v/>
      </c>
      <c r="F28" s="27" t="str">
        <f t="shared" si="1"/>
        <v/>
      </c>
      <c r="G28" s="27" t="str">
        <f t="shared" si="2"/>
        <v/>
      </c>
    </row>
  </sheetData>
  <mergeCells count="2">
    <mergeCell ref="C3:D3"/>
    <mergeCell ref="A3:B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8708-1065-49C3-A515-99C0D7D6B067}">
  <dimension ref="A1:D24"/>
  <sheetViews>
    <sheetView workbookViewId="0">
      <pane ySplit="5" topLeftCell="A6" activePane="bottomLeft" state="frozen"/>
      <selection pane="bottomLeft" activeCell="B24" sqref="B24"/>
    </sheetView>
  </sheetViews>
  <sheetFormatPr baseColWidth="10" defaultRowHeight="15" x14ac:dyDescent="0.25"/>
  <cols>
    <col min="1" max="2" width="57.28515625" customWidth="1"/>
    <col min="3" max="3" width="11.42578125" style="11"/>
    <col min="4" max="4" width="18.5703125" style="8" customWidth="1"/>
  </cols>
  <sheetData>
    <row r="1" spans="1:4" s="4" customFormat="1" ht="18.75" x14ac:dyDescent="0.3">
      <c r="A1" s="4" t="s">
        <v>13</v>
      </c>
      <c r="C1" s="10"/>
      <c r="D1" s="7"/>
    </row>
    <row r="2" spans="1:4" x14ac:dyDescent="0.25">
      <c r="A2" s="5" t="s">
        <v>14</v>
      </c>
      <c r="B2" s="5"/>
    </row>
    <row r="4" spans="1:4" x14ac:dyDescent="0.25">
      <c r="A4" t="s">
        <v>16</v>
      </c>
      <c r="B4" t="s">
        <v>23</v>
      </c>
      <c r="C4" s="11" t="s">
        <v>17</v>
      </c>
      <c r="D4" s="8" t="s">
        <v>19</v>
      </c>
    </row>
    <row r="5" spans="1:4" x14ac:dyDescent="0.25">
      <c r="C5" s="11" t="s">
        <v>18</v>
      </c>
    </row>
    <row r="6" spans="1:4" x14ac:dyDescent="0.25">
      <c r="A6" t="s">
        <v>15</v>
      </c>
    </row>
    <row r="7" spans="1:4" x14ac:dyDescent="0.25">
      <c r="A7" t="s">
        <v>21</v>
      </c>
      <c r="C7" s="11">
        <v>189.1</v>
      </c>
      <c r="D7" s="9">
        <v>45678.459027777775</v>
      </c>
    </row>
    <row r="8" spans="1:4" x14ac:dyDescent="0.25">
      <c r="A8">
        <v>2</v>
      </c>
    </row>
    <row r="9" spans="1:4" x14ac:dyDescent="0.25">
      <c r="A9">
        <v>3</v>
      </c>
    </row>
    <row r="10" spans="1:4" x14ac:dyDescent="0.25">
      <c r="A10">
        <v>4</v>
      </c>
    </row>
    <row r="11" spans="1:4" x14ac:dyDescent="0.25">
      <c r="A11">
        <v>5</v>
      </c>
    </row>
    <row r="12" spans="1:4" x14ac:dyDescent="0.25">
      <c r="A12">
        <v>6</v>
      </c>
    </row>
    <row r="13" spans="1:4" x14ac:dyDescent="0.25">
      <c r="A13">
        <v>7</v>
      </c>
    </row>
    <row r="14" spans="1:4" x14ac:dyDescent="0.25">
      <c r="A14">
        <v>8</v>
      </c>
    </row>
    <row r="15" spans="1:4" x14ac:dyDescent="0.25">
      <c r="A15">
        <v>9</v>
      </c>
    </row>
    <row r="16" spans="1:4" x14ac:dyDescent="0.25">
      <c r="A16" t="s">
        <v>20</v>
      </c>
      <c r="C16" s="11">
        <f>1400*1024</f>
        <v>1433600</v>
      </c>
      <c r="D16" s="9">
        <v>45678.460416666669</v>
      </c>
    </row>
    <row r="18" spans="1:4" x14ac:dyDescent="0.25">
      <c r="A18" t="s">
        <v>24</v>
      </c>
      <c r="B18" t="s">
        <v>22</v>
      </c>
      <c r="C18" s="11">
        <v>6.0000000000000001E-3</v>
      </c>
      <c r="D18" s="9">
        <v>45678.463194444441</v>
      </c>
    </row>
    <row r="19" spans="1:4" x14ac:dyDescent="0.25">
      <c r="A19" t="s">
        <v>25</v>
      </c>
      <c r="B19" t="s">
        <v>22</v>
      </c>
      <c r="D19" s="9">
        <v>45678.463194444441</v>
      </c>
    </row>
    <row r="20" spans="1:4" x14ac:dyDescent="0.25">
      <c r="A20" t="s">
        <v>26</v>
      </c>
      <c r="B20" t="s">
        <v>22</v>
      </c>
      <c r="D20" s="9">
        <v>45678.463194444441</v>
      </c>
    </row>
    <row r="21" spans="1:4" x14ac:dyDescent="0.25">
      <c r="A21" t="s">
        <v>27</v>
      </c>
      <c r="B21" t="s">
        <v>22</v>
      </c>
      <c r="C21" s="11">
        <v>0.375</v>
      </c>
      <c r="D21" s="9">
        <v>45678.463194444441</v>
      </c>
    </row>
    <row r="22" spans="1:4" x14ac:dyDescent="0.25">
      <c r="A22" t="s">
        <v>28</v>
      </c>
      <c r="B22" t="s">
        <v>22</v>
      </c>
      <c r="C22" s="11">
        <v>0.36499999999999999</v>
      </c>
      <c r="D22" s="9">
        <v>45678.463194444441</v>
      </c>
    </row>
    <row r="23" spans="1:4" x14ac:dyDescent="0.25">
      <c r="A23" t="s">
        <v>29</v>
      </c>
      <c r="B23" t="s">
        <v>22</v>
      </c>
      <c r="D23" s="9">
        <v>45678.463194444441</v>
      </c>
    </row>
    <row r="24" spans="1:4" x14ac:dyDescent="0.25">
      <c r="A24" t="s">
        <v>30</v>
      </c>
      <c r="B24" t="s">
        <v>22</v>
      </c>
      <c r="D24" s="9">
        <v>45678.463194444441</v>
      </c>
    </row>
  </sheetData>
  <hyperlinks>
    <hyperlink ref="A2" r:id="rId1" xr:uid="{FADC2013-3BED-4616-AF0C-875612E9D4AF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CE0F-5763-4BFB-8F01-2031117045EC}">
  <dimension ref="A1:F14"/>
  <sheetViews>
    <sheetView workbookViewId="0">
      <selection activeCell="A10" sqref="A10"/>
    </sheetView>
  </sheetViews>
  <sheetFormatPr baseColWidth="10" defaultRowHeight="15" x14ac:dyDescent="0.25"/>
  <cols>
    <col min="1" max="1" width="22.85546875" style="12" customWidth="1"/>
    <col min="2" max="2" width="34.85546875" style="14" customWidth="1"/>
    <col min="3" max="3" width="11.42578125" style="12"/>
    <col min="4" max="4" width="46" style="14" customWidth="1"/>
    <col min="5" max="16384" width="11.42578125" style="12"/>
  </cols>
  <sheetData>
    <row r="1" spans="1:6" x14ac:dyDescent="0.25">
      <c r="A1" s="12" t="s">
        <v>82</v>
      </c>
    </row>
    <row r="4" spans="1:6" s="15" customFormat="1" x14ac:dyDescent="0.25">
      <c r="A4" s="15" t="s">
        <v>61</v>
      </c>
      <c r="B4" s="16" t="s">
        <v>62</v>
      </c>
      <c r="C4" s="15" t="s">
        <v>63</v>
      </c>
      <c r="D4" s="16" t="s">
        <v>64</v>
      </c>
    </row>
    <row r="5" spans="1:6" s="28" customFormat="1" x14ac:dyDescent="0.25">
      <c r="A5" s="28" t="s">
        <v>94</v>
      </c>
      <c r="B5" s="29"/>
      <c r="D5" s="29"/>
    </row>
    <row r="6" spans="1:6" ht="22.5" x14ac:dyDescent="0.25">
      <c r="A6" s="12" t="s">
        <v>41</v>
      </c>
      <c r="B6" s="14" t="s">
        <v>65</v>
      </c>
      <c r="C6" s="12" t="s">
        <v>32</v>
      </c>
      <c r="D6" s="14" t="s">
        <v>66</v>
      </c>
      <c r="F6" s="12" t="str">
        <f>UPPER(A7)&amp;"      "&amp;LOWER(C7)&amp;","</f>
        <v>PARTNER_COUNTRY_ID      integer,</v>
      </c>
    </row>
    <row r="7" spans="1:6" ht="33.75" x14ac:dyDescent="0.25">
      <c r="A7" s="12" t="s">
        <v>67</v>
      </c>
      <c r="B7" s="14" t="s">
        <v>65</v>
      </c>
      <c r="C7" s="12" t="s">
        <v>32</v>
      </c>
      <c r="D7" s="14" t="s">
        <v>42</v>
      </c>
      <c r="F7" s="12" t="str">
        <f t="shared" ref="F7:F14" si="0">UPPER(A8)&amp;"      "&amp;LOWER(C8)&amp;","</f>
        <v>PRODUCT_ID      integer,</v>
      </c>
    </row>
    <row r="8" spans="1:6" ht="22.5" x14ac:dyDescent="0.25">
      <c r="A8" s="12" t="s">
        <v>43</v>
      </c>
      <c r="B8" s="14" t="s">
        <v>44</v>
      </c>
      <c r="C8" s="12" t="s">
        <v>32</v>
      </c>
      <c r="D8" s="14" t="s">
        <v>45</v>
      </c>
      <c r="F8" s="12" t="str">
        <f t="shared" si="0"/>
        <v>YEAR      integer,</v>
      </c>
    </row>
    <row r="9" spans="1:6" x14ac:dyDescent="0.25">
      <c r="A9" s="12" t="s">
        <v>46</v>
      </c>
      <c r="B9" s="14" t="s">
        <v>47</v>
      </c>
      <c r="C9" s="12" t="s">
        <v>32</v>
      </c>
      <c r="D9" s="14" t="s">
        <v>48</v>
      </c>
      <c r="F9" s="12" t="str">
        <f t="shared" si="0"/>
        <v>EXPORT_VALUE      integer,</v>
      </c>
    </row>
    <row r="10" spans="1:6" x14ac:dyDescent="0.25">
      <c r="A10" s="12" t="s">
        <v>49</v>
      </c>
      <c r="B10" s="14" t="s">
        <v>50</v>
      </c>
      <c r="C10" s="12" t="s">
        <v>32</v>
      </c>
      <c r="F10" s="12" t="str">
        <f t="shared" si="0"/>
        <v>IMPORT_VALUE      integer,</v>
      </c>
    </row>
    <row r="11" spans="1:6" x14ac:dyDescent="0.25">
      <c r="A11" s="12" t="s">
        <v>51</v>
      </c>
      <c r="B11" s="14" t="s">
        <v>52</v>
      </c>
      <c r="C11" s="12" t="s">
        <v>32</v>
      </c>
      <c r="F11" s="12" t="str">
        <f t="shared" si="0"/>
        <v>ECI      float,</v>
      </c>
    </row>
    <row r="12" spans="1:6" ht="22.5" x14ac:dyDescent="0.25">
      <c r="A12" s="12" t="s">
        <v>53</v>
      </c>
      <c r="B12" s="14" t="s">
        <v>54</v>
      </c>
      <c r="C12" s="12" t="s">
        <v>55</v>
      </c>
      <c r="D12" s="14" t="s">
        <v>56</v>
      </c>
      <c r="F12" s="12" t="str">
        <f t="shared" si="0"/>
        <v>COI      float,</v>
      </c>
    </row>
    <row r="13" spans="1:6" ht="22.5" x14ac:dyDescent="0.25">
      <c r="A13" s="12" t="s">
        <v>57</v>
      </c>
      <c r="B13" s="14" t="s">
        <v>58</v>
      </c>
      <c r="C13" s="12" t="s">
        <v>55</v>
      </c>
      <c r="D13" s="14" t="s">
        <v>56</v>
      </c>
      <c r="F13" s="12" t="str">
        <f t="shared" si="0"/>
        <v>PCI      float,</v>
      </c>
    </row>
    <row r="14" spans="1:6" x14ac:dyDescent="0.25">
      <c r="A14" s="12" t="s">
        <v>59</v>
      </c>
      <c r="B14" s="14" t="s">
        <v>60</v>
      </c>
      <c r="C14" s="12" t="s">
        <v>55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676B-1D24-4249-BF84-885166B1803C}">
  <dimension ref="A1:I8"/>
  <sheetViews>
    <sheetView tabSelected="1" workbookViewId="0">
      <selection activeCell="J28" sqref="J28"/>
    </sheetView>
  </sheetViews>
  <sheetFormatPr baseColWidth="10" defaultRowHeight="15" x14ac:dyDescent="0.25"/>
  <cols>
    <col min="1" max="1" width="11.42578125" style="30"/>
  </cols>
  <sheetData>
    <row r="1" spans="1:9" x14ac:dyDescent="0.25">
      <c r="A1" s="30" t="s">
        <v>95</v>
      </c>
    </row>
    <row r="4" spans="1:9" x14ac:dyDescent="0.25">
      <c r="A4" s="30" t="s">
        <v>96</v>
      </c>
      <c r="F4" t="s">
        <v>97</v>
      </c>
      <c r="G4" t="s">
        <v>98</v>
      </c>
      <c r="H4" t="s">
        <v>99</v>
      </c>
      <c r="I4" t="s">
        <v>100</v>
      </c>
    </row>
    <row r="7" spans="1:9" x14ac:dyDescent="0.25">
      <c r="A7" s="30" t="s">
        <v>102</v>
      </c>
      <c r="B7" t="s">
        <v>101</v>
      </c>
    </row>
    <row r="8" spans="1:9" x14ac:dyDescent="0.25">
      <c r="A8" s="30" t="s">
        <v>103</v>
      </c>
      <c r="C8" t="s">
        <v>104</v>
      </c>
      <c r="I8" t="s">
        <v>105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062D-0CA4-46E2-8F7B-9239BC4F26C1}">
  <dimension ref="A1:G18"/>
  <sheetViews>
    <sheetView workbookViewId="0">
      <selection activeCell="G6" sqref="G6:G11"/>
    </sheetView>
  </sheetViews>
  <sheetFormatPr baseColWidth="10" defaultRowHeight="15" x14ac:dyDescent="0.25"/>
  <cols>
    <col min="1" max="1" width="20.28515625" bestFit="1" customWidth="1"/>
    <col min="2" max="2" width="34" customWidth="1"/>
    <col min="4" max="4" width="46.140625" customWidth="1"/>
    <col min="5" max="5" width="28.140625" bestFit="1" customWidth="1"/>
    <col min="6" max="6" width="31.28515625" bestFit="1" customWidth="1"/>
  </cols>
  <sheetData>
    <row r="1" spans="1:7" x14ac:dyDescent="0.25">
      <c r="A1" t="s">
        <v>31</v>
      </c>
    </row>
    <row r="4" spans="1:7" s="17" customFormat="1" ht="15.75" x14ac:dyDescent="0.25">
      <c r="A4" s="17" t="s">
        <v>68</v>
      </c>
    </row>
    <row r="5" spans="1:7" s="2" customFormat="1" x14ac:dyDescent="0.25">
      <c r="A5" s="2" t="s">
        <v>61</v>
      </c>
      <c r="B5" s="2" t="s">
        <v>62</v>
      </c>
      <c r="C5" s="2" t="s">
        <v>69</v>
      </c>
      <c r="D5" s="2" t="s">
        <v>64</v>
      </c>
      <c r="E5" s="2" t="s">
        <v>83</v>
      </c>
    </row>
    <row r="6" spans="1:7" x14ac:dyDescent="0.25">
      <c r="A6" t="s">
        <v>43</v>
      </c>
      <c r="B6" s="13" t="s">
        <v>70</v>
      </c>
      <c r="C6" t="s">
        <v>32</v>
      </c>
      <c r="D6" s="13"/>
      <c r="E6" t="str">
        <f>A6&amp;"      "&amp;LOWER(C6)&amp;","</f>
        <v>product_id      integer,</v>
      </c>
      <c r="F6" t="str">
        <f>UPPER(A6)&amp;"      "&amp;LOWER(C6)&amp;","</f>
        <v>PRODUCT_ID      integer,</v>
      </c>
      <c r="G6" t="str">
        <f>"StructField('"&amp;LOWER(A6)&amp;"', "&amp;PROPER(C6)&amp;"Type(), nullable=True),"</f>
        <v>StructField('product_id', IntegerType(), nullable=True),</v>
      </c>
    </row>
    <row r="7" spans="1:7" x14ac:dyDescent="0.25">
      <c r="A7" t="s">
        <v>33</v>
      </c>
      <c r="B7" s="13" t="s">
        <v>71</v>
      </c>
      <c r="C7" t="s">
        <v>34</v>
      </c>
      <c r="D7" s="13"/>
      <c r="E7" t="str">
        <f t="shared" ref="E7:E11" si="0">A7&amp;"      "&amp;LOWER(C7)&amp;","</f>
        <v>code      string,</v>
      </c>
      <c r="F7" t="str">
        <f t="shared" ref="F7:F11" si="1">UPPER(A7)&amp;"      "&amp;LOWER(C7)&amp;","</f>
        <v>CODE      string,</v>
      </c>
      <c r="G7" t="str">
        <f t="shared" ref="G7:G11" si="2">"StructField('"&amp;LOWER(A7)&amp;"', "&amp;PROPER(C7)&amp;"Type(), nullable=True),"</f>
        <v>StructField('code', StringType(), nullable=True),</v>
      </c>
    </row>
    <row r="8" spans="1:7" x14ac:dyDescent="0.25">
      <c r="A8" t="s">
        <v>35</v>
      </c>
      <c r="B8" s="13" t="s">
        <v>36</v>
      </c>
      <c r="C8" t="s">
        <v>34</v>
      </c>
      <c r="D8" s="13" t="s">
        <v>72</v>
      </c>
      <c r="E8" t="str">
        <f t="shared" si="0"/>
        <v>name_short_en      string,</v>
      </c>
      <c r="F8" t="str">
        <f t="shared" si="1"/>
        <v>NAME_SHORT_EN      string,</v>
      </c>
      <c r="G8" t="str">
        <f t="shared" si="2"/>
        <v>StructField('name_short_en', StringType(), nullable=True),</v>
      </c>
    </row>
    <row r="9" spans="1:7" x14ac:dyDescent="0.25">
      <c r="A9" t="s">
        <v>37</v>
      </c>
      <c r="B9" s="13" t="s">
        <v>73</v>
      </c>
      <c r="C9" t="s">
        <v>32</v>
      </c>
      <c r="D9" s="13" t="s">
        <v>38</v>
      </c>
      <c r="E9" t="str">
        <f t="shared" si="0"/>
        <v>product_level      integer,</v>
      </c>
      <c r="F9" t="str">
        <f t="shared" si="1"/>
        <v>PRODUCT_LEVEL      integer,</v>
      </c>
      <c r="G9" t="str">
        <f t="shared" si="2"/>
        <v>StructField('product_level', IntegerType(), nullable=True),</v>
      </c>
    </row>
    <row r="10" spans="1:7" ht="23.25" x14ac:dyDescent="0.25">
      <c r="A10" t="s">
        <v>39</v>
      </c>
      <c r="B10" s="13" t="s">
        <v>74</v>
      </c>
      <c r="C10" t="s">
        <v>32</v>
      </c>
      <c r="D10" s="13"/>
      <c r="E10" t="str">
        <f t="shared" si="0"/>
        <v>top_parent_id      integer,</v>
      </c>
      <c r="F10" t="str">
        <f t="shared" si="1"/>
        <v>TOP_PARENT_ID      integer,</v>
      </c>
      <c r="G10" t="str">
        <f t="shared" si="2"/>
        <v>StructField('top_parent_id', IntegerType(), nullable=True),</v>
      </c>
    </row>
    <row r="11" spans="1:7" x14ac:dyDescent="0.25">
      <c r="A11" t="s">
        <v>40</v>
      </c>
      <c r="B11" s="13" t="s">
        <v>75</v>
      </c>
      <c r="C11" t="s">
        <v>34</v>
      </c>
      <c r="D11" s="13"/>
      <c r="E11" t="str">
        <f t="shared" si="0"/>
        <v>product_id_hierarchy      string,</v>
      </c>
      <c r="F11" t="str">
        <f t="shared" si="1"/>
        <v>PRODUCT_ID_HIERARCHY      string,</v>
      </c>
      <c r="G11" t="str">
        <f t="shared" si="2"/>
        <v>StructField('product_id_hierarchy', StringType(), nullable=True),</v>
      </c>
    </row>
    <row r="12" spans="1:7" x14ac:dyDescent="0.25">
      <c r="B12" s="13"/>
      <c r="D12" s="13"/>
    </row>
    <row r="13" spans="1:7" s="17" customFormat="1" ht="15.75" x14ac:dyDescent="0.25">
      <c r="A13" s="17" t="s">
        <v>81</v>
      </c>
      <c r="B13" s="18"/>
      <c r="D13" s="18"/>
    </row>
    <row r="14" spans="1:7" x14ac:dyDescent="0.25">
      <c r="A14" t="s">
        <v>43</v>
      </c>
      <c r="B14" s="13" t="s">
        <v>70</v>
      </c>
      <c r="C14" t="s">
        <v>32</v>
      </c>
      <c r="D14" s="13"/>
    </row>
    <row r="15" spans="1:7" x14ac:dyDescent="0.25">
      <c r="A15" t="s">
        <v>33</v>
      </c>
      <c r="B15" s="13" t="s">
        <v>76</v>
      </c>
      <c r="C15" t="s">
        <v>34</v>
      </c>
      <c r="D15" s="13"/>
    </row>
    <row r="16" spans="1:7" x14ac:dyDescent="0.25">
      <c r="A16" t="s">
        <v>35</v>
      </c>
      <c r="B16" s="13" t="s">
        <v>36</v>
      </c>
      <c r="C16" t="s">
        <v>34</v>
      </c>
      <c r="D16" s="13" t="s">
        <v>77</v>
      </c>
    </row>
    <row r="17" spans="1:4" x14ac:dyDescent="0.25">
      <c r="A17" t="s">
        <v>78</v>
      </c>
      <c r="B17" s="13" t="s">
        <v>73</v>
      </c>
      <c r="C17" t="s">
        <v>32</v>
      </c>
      <c r="D17" s="13" t="s">
        <v>79</v>
      </c>
    </row>
    <row r="18" spans="1:4" ht="23.25" x14ac:dyDescent="0.25">
      <c r="A18" t="s">
        <v>39</v>
      </c>
      <c r="B18" s="13" t="s">
        <v>80</v>
      </c>
      <c r="C18" t="s">
        <v>32</v>
      </c>
      <c r="D18" s="1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Project</vt:lpstr>
      <vt:lpstr>Budget</vt:lpstr>
      <vt:lpstr>AoEC Files</vt:lpstr>
      <vt:lpstr>Tab PRODUCT_COUNTRY_HS92</vt:lpstr>
      <vt:lpstr>Prod.vergleiche</vt:lpstr>
      <vt:lpstr>Tab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Balzer, Matthias</dc:creator>
  <cp:lastModifiedBy>Balzer, Matthias</cp:lastModifiedBy>
  <dcterms:created xsi:type="dcterms:W3CDTF">2025-01-13T09:17:00Z</dcterms:created>
  <dcterms:modified xsi:type="dcterms:W3CDTF">2025-01-28T09:15:48Z</dcterms:modified>
</cp:coreProperties>
</file>