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BFECA351-9957-45F2-99B5-C4168D3C2085}" xr6:coauthVersionLast="47" xr6:coauthVersionMax="47" xr10:uidLastSave="{00000000-0000-0000-0000-000000000000}"/>
  <bookViews>
    <workbookView xWindow="-120" yWindow="-120" windowWidth="29040" windowHeight="15840" activeTab="1" xr2:uid="{3E5298F4-EF1C-432F-A09B-410E450AC794}"/>
  </bookViews>
  <sheets>
    <sheet name="Project" sheetId="1" r:id="rId1"/>
    <sheet name="Budget" sheetId="6" r:id="rId2"/>
    <sheet name="AoEC Files" sheetId="2" r:id="rId3"/>
    <sheet name="HS92 Tab PRODUCT_COUNTRY_HS92" sheetId="3" r:id="rId4"/>
    <sheet name="Prod.vergleiche" sheetId="7" r:id="rId5"/>
    <sheet name="Tab PRODUCTS" sheetId="4" r:id="rId6"/>
    <sheet name="Tab LOCATION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G14" i="4"/>
  <c r="F14" i="4"/>
  <c r="E14" i="4"/>
  <c r="C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23" i="6"/>
  <c r="G24" i="6"/>
  <c r="G25" i="6"/>
  <c r="G26" i="6"/>
  <c r="G27" i="6"/>
  <c r="G28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7" i="4"/>
  <c r="G8" i="4"/>
  <c r="G9" i="4"/>
  <c r="G10" i="4"/>
  <c r="G11" i="4"/>
  <c r="G6" i="4"/>
  <c r="G22" i="6" l="1"/>
  <c r="G21" i="6"/>
  <c r="G20" i="6"/>
  <c r="G19" i="6"/>
  <c r="G18" i="6"/>
  <c r="G16" i="6"/>
  <c r="G7" i="2"/>
  <c r="G15" i="6"/>
  <c r="G14" i="6"/>
  <c r="G13" i="6"/>
  <c r="G12" i="6"/>
  <c r="F7" i="3" l="1"/>
  <c r="F8" i="3"/>
  <c r="F9" i="3"/>
  <c r="F10" i="3"/>
  <c r="F11" i="3"/>
  <c r="F12" i="3"/>
  <c r="F13" i="3"/>
  <c r="F6" i="3"/>
  <c r="F7" i="4"/>
  <c r="F8" i="4"/>
  <c r="F9" i="4"/>
  <c r="F10" i="4"/>
  <c r="F11" i="4"/>
  <c r="F6" i="4"/>
  <c r="E7" i="4"/>
  <c r="E8" i="4"/>
  <c r="E9" i="4"/>
  <c r="E10" i="4"/>
  <c r="E11" i="4"/>
  <c r="E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<sst xmlns="http://schemas.openxmlformats.org/spreadsheetml/2006/main" count="214" uniqueCount="111">
  <si>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</si>
  <si>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</si>
  <si>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</si>
  <si>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</si>
  <si>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</si>
  <si>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</si>
  <si>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</si>
  <si>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</si>
  <si>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</si>
  <si>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</si>
  <si>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</si>
  <si>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</si>
  <si>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</si>
  <si>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</si>
  <si>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</si>
  <si>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</si>
  <si>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</si>
  <si>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</si>
  <si>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</si>
  <si>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</si>
  <si>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</si>
  <si>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</si>
  <si>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</si>
  <si>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</si>
  <si>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</si>
  <si>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</si>
  <si>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</si>
  <si>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</si>
  <si>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</si>
  <si>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</si>
  <si>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</si>
  <si>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</si>
  <si>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</si>
  <si>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</si>
  <si>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</si>
  <si>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</si>
  <si>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</si>
  <si>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</si>
  <si>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</si>
  <si>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</si>
  <si>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</si>
  <si>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</si>
  <si>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</si>
  <si>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</si>
  <si>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</si>
  <si>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</si>
  <si>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</si>
  <si>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</si>
  <si>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</si>
  <si>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</si>
  <si>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</si>
  <si>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</si>
  <si>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</si>
  <si>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</si>
  <si>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</si>
  <si>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</si>
  <si>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</si>
  <si>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</si>
  <si>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</si>
  <si>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</si>
  <si>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</si>
  <si>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</si>
  <si>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</si>
  <si>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</si>
  <si>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</si>
  <si>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</si>
  <si>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</si>
  <si>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</si>
  <si>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</si>
  <si>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</si>
  <si>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</si>
  <si>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</si>
  <si>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</si>
  <si>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</si>
  <si>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</si>
  <si>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</si>
  <si>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</si>
  <si>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</si>
  <si>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</si>
  <si>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</si>
  <si>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</si>
  <si>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</si>
  <si>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</si>
  <si>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</si>
  <si>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</si>
  <si>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</si>
  <si>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</si>
  <si>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</si>
  <si>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</si>
  <si>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</si>
  <si>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</si>
  <si>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</si>
  <si>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ID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</si>
  <si>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</si>
  <si>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</si>
  <si>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</si>
  <si>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</si>
  <si>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</si>
  <si>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</si>
  <si>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</si>
  <si>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</si>
  <si>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</si>
  <si>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</si>
  <si>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</si>
  <si>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</si>
  <si>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</si>
  <si>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</si>
  <si>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</si>
  <si>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</si>
  <si>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</si>
  <si>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Tab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</si>
</sst>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2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wrapText="1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vertical="top" wrapText="1"/>
    </xf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0" fontId="11" fillId="0" borderId="0" xfId="0" applyFont="1"/>
    <xf numFmtId="0" fontId="8" fillId="0" borderId="0" xfId="0" applyFont="1" applyAlignment="1">
      <alignment horizont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28"/>
  <sheetViews>
    <sheetView tabSelected="1" topLeftCell="A2" workbookViewId="0">
      <selection activeCell="D22" sqref="D22"/>
    </sheetView>
  </sheetViews>
  <sheetFormatPr baseColWidth="10" defaultRowHeight="15" x14ac:dyDescent="0.25"/>
  <cols>
    <col min="1" max="1" width="19" customWidth="1"/>
    <col min="2" max="2" width="12.7109375" style="24" customWidth="1"/>
    <col min="3" max="3" width="16.7109375" style="6" customWidth="1"/>
    <col min="4" max="4" width="15.28515625" style="21" customWidth="1"/>
  </cols>
  <sheetData>
    <row r="1" spans="1:7" x14ac:dyDescent="0.25">
      <c r="A1" t="s">
        <v>82</v>
      </c>
    </row>
    <row r="3" spans="1:7" s="17" customFormat="1" ht="15.75" x14ac:dyDescent="0.25">
      <c r="A3" s="33" t="s">
        <v>83</v>
      </c>
      <c r="B3" s="33"/>
      <c r="C3" s="33" t="s">
        <v>82</v>
      </c>
      <c r="D3" s="33"/>
      <c r="E3" s="17" t="s">
        <v>90</v>
      </c>
    </row>
    <row r="4" spans="1:7" s="2" customFormat="1" x14ac:dyDescent="0.25">
      <c r="A4" s="2" t="s">
        <v>85</v>
      </c>
      <c r="B4" s="25" t="s">
        <v>86</v>
      </c>
      <c r="C4" s="19" t="s">
        <v>87</v>
      </c>
      <c r="D4" s="22" t="s">
        <v>88</v>
      </c>
      <c r="E4" s="2" t="s">
        <v>91</v>
      </c>
      <c r="F4" s="2" t="s">
        <v>88</v>
      </c>
    </row>
    <row r="5" spans="1:7" s="2" customFormat="1" x14ac:dyDescent="0.25">
      <c r="B5" s="25"/>
      <c r="C5" s="20"/>
      <c r="D5" s="23"/>
    </row>
    <row r="6" spans="1:7" x14ac:dyDescent="0.25">
      <c r="A6" t="s">
        <v>84</v>
      </c>
    </row>
    <row r="7" spans="1:7" x14ac:dyDescent="0.25">
      <c r="A7" t="s">
        <v>84</v>
      </c>
      <c r="C7" s="6">
        <v>45684.762499999997</v>
      </c>
      <c r="D7" s="21">
        <v>366</v>
      </c>
    </row>
    <row r="9" spans="1:7" x14ac:dyDescent="0.25">
      <c r="A9" t="s">
        <v>89</v>
      </c>
      <c r="B9" s="24">
        <v>45678.63958333333</v>
      </c>
      <c r="C9" s="6">
        <v>45678.63958333333</v>
      </c>
      <c r="D9" s="21">
        <v>400</v>
      </c>
      <c r="E9" s="26" t="str">
        <f>IF(AND(ISNUMBER(C8), ISNUMBER(C9)), DAY(C9)-DAY(C8), "")</f>
        <v/>
      </c>
      <c r="F9" s="26" t="str">
        <f>IF(AND(ISNUMBER(D8), ISNUMBER(D9)), (D9-D8), "")</f>
        <v/>
      </c>
      <c r="G9" s="26" t="str">
        <f>IF(AND(ISNUMBER(E9), ISNUMBER(F9), E9&lt;&gt;0), F9/E9, "")</f>
        <v/>
      </c>
    </row>
    <row r="10" spans="1:7" x14ac:dyDescent="0.25">
      <c r="A10" t="s">
        <v>89</v>
      </c>
      <c r="C10" s="6">
        <v>45680.461111111108</v>
      </c>
      <c r="D10" s="21">
        <v>394</v>
      </c>
      <c r="E10" s="26">
        <f t="shared" ref="E10:E28" si="0">IF(AND(ISNUMBER(C9), ISNUMBER(C10)), DAY(C10)-DAY(C9), "")</f>
        <v>2</v>
      </c>
      <c r="F10" s="26">
        <f t="shared" ref="F10:F28" si="1">IF(AND(ISNUMBER(D9), ISNUMBER(D10)), (D10-D9), "")</f>
        <v>-6</v>
      </c>
      <c r="G10" s="26">
        <f t="shared" ref="G10:G28" si="2">IF(AND(ISNUMBER(E10), ISNUMBER(F10), E10&lt;&gt;0), F10/E10, "")</f>
        <v>-3</v>
      </c>
    </row>
    <row r="11" spans="1:7" x14ac:dyDescent="0.25">
      <c r="A11" t="s">
        <v>89</v>
      </c>
      <c r="C11" s="6">
        <v>45684.763194444444</v>
      </c>
      <c r="D11" s="21">
        <v>382</v>
      </c>
      <c r="E11" s="26">
        <f t="shared" si="0"/>
        <v>4</v>
      </c>
      <c r="F11" s="26">
        <f t="shared" si="1"/>
        <v>-12</v>
      </c>
      <c r="G11" s="26">
        <f t="shared" si="2"/>
        <v>-3</v>
      </c>
    </row>
    <row r="12" spans="1:7" x14ac:dyDescent="0.25">
      <c r="A12" t="s">
        <v>89</v>
      </c>
      <c r="C12" s="6">
        <v>45684.832638888889</v>
      </c>
      <c r="D12" s="21">
        <v>382</v>
      </c>
      <c r="E12" s="26">
        <f t="shared" si="0"/>
        <v>0</v>
      </c>
      <c r="F12" s="26">
        <f t="shared" si="1"/>
        <v>0</v>
      </c>
      <c r="G12" s="26" t="str">
        <f t="shared" si="2"/>
        <v/>
      </c>
    </row>
    <row r="13" spans="1:7" x14ac:dyDescent="0.25">
      <c r="A13" t="s">
        <v>89</v>
      </c>
      <c r="C13" s="6">
        <v>45685.386805555558</v>
      </c>
      <c r="D13" s="21">
        <v>376</v>
      </c>
      <c r="E13" s="26">
        <f t="shared" si="0"/>
        <v>1</v>
      </c>
      <c r="F13" s="26">
        <f t="shared" si="1"/>
        <v>-6</v>
      </c>
      <c r="G13" s="26">
        <f t="shared" si="2"/>
        <v>-6</v>
      </c>
    </row>
    <row r="14" spans="1:7" x14ac:dyDescent="0.25">
      <c r="A14" t="s">
        <v>89</v>
      </c>
      <c r="C14" s="6">
        <v>45685.743750000001</v>
      </c>
      <c r="D14" s="21">
        <v>371</v>
      </c>
      <c r="E14" s="26">
        <f t="shared" si="0"/>
        <v>0</v>
      </c>
      <c r="F14" s="26">
        <f t="shared" si="1"/>
        <v>-5</v>
      </c>
      <c r="G14" s="26" t="str">
        <f t="shared" si="2"/>
        <v/>
      </c>
    </row>
    <row r="15" spans="1:7" x14ac:dyDescent="0.25">
      <c r="A15" t="s">
        <v>89</v>
      </c>
      <c r="C15" s="6">
        <v>45685.819444444445</v>
      </c>
      <c r="D15" s="21">
        <v>362</v>
      </c>
      <c r="E15" s="26">
        <f t="shared" si="0"/>
        <v>0</v>
      </c>
      <c r="F15" s="26">
        <f t="shared" si="1"/>
        <v>-9</v>
      </c>
      <c r="G15" s="26" t="str">
        <f t="shared" si="2"/>
        <v/>
      </c>
    </row>
    <row r="16" spans="1:7" x14ac:dyDescent="0.25">
      <c r="A16" t="s">
        <v>89</v>
      </c>
      <c r="C16" s="6">
        <v>45686.387499999997</v>
      </c>
      <c r="D16" s="21">
        <v>356</v>
      </c>
      <c r="E16" s="26">
        <f t="shared" si="0"/>
        <v>1</v>
      </c>
      <c r="F16" s="26">
        <f t="shared" si="1"/>
        <v>-6</v>
      </c>
      <c r="G16" s="26">
        <f t="shared" si="2"/>
        <v>-6</v>
      </c>
    </row>
    <row r="17" spans="1:7" x14ac:dyDescent="0.25">
      <c r="A17" t="s">
        <v>89</v>
      </c>
      <c r="C17" s="6">
        <v>45686.461111111108</v>
      </c>
      <c r="D17" s="21">
        <v>356</v>
      </c>
      <c r="E17" s="26">
        <f t="shared" si="0"/>
        <v>0</v>
      </c>
      <c r="F17" s="26">
        <f t="shared" si="1"/>
        <v>0</v>
      </c>
      <c r="G17" s="26" t="str">
        <f t="shared" si="2"/>
        <v/>
      </c>
    </row>
    <row r="18" spans="1:7" x14ac:dyDescent="0.25">
      <c r="A18" t="s">
        <v>89</v>
      </c>
      <c r="C18" s="6">
        <v>45687.503472222219</v>
      </c>
      <c r="D18" s="21">
        <v>346</v>
      </c>
      <c r="E18" s="26">
        <f t="shared" si="0"/>
        <v>1</v>
      </c>
      <c r="F18" s="26">
        <f t="shared" si="1"/>
        <v>-10</v>
      </c>
      <c r="G18" s="26">
        <f t="shared" si="2"/>
        <v>-10</v>
      </c>
    </row>
    <row r="19" spans="1:7" x14ac:dyDescent="0.25">
      <c r="A19" t="s">
        <v>89</v>
      </c>
      <c r="C19" s="6">
        <v>45693.609722222223</v>
      </c>
      <c r="D19" s="21">
        <v>345</v>
      </c>
      <c r="E19" s="26">
        <f t="shared" si="0"/>
        <v>-25</v>
      </c>
      <c r="F19" s="26">
        <f t="shared" si="1"/>
        <v>-1</v>
      </c>
      <c r="G19" s="26">
        <f t="shared" si="2"/>
        <v>0.04</v>
      </c>
    </row>
    <row r="20" spans="1:7" x14ac:dyDescent="0.25">
      <c r="A20" t="s">
        <v>89</v>
      </c>
      <c r="C20" s="6">
        <v>45694.333333333336</v>
      </c>
      <c r="D20" s="21">
        <v>337</v>
      </c>
      <c r="E20" s="26">
        <f t="shared" si="0"/>
        <v>1</v>
      </c>
      <c r="F20" s="26">
        <f t="shared" si="1"/>
        <v>-8</v>
      </c>
      <c r="G20" s="26">
        <f t="shared" si="2"/>
        <v>-8</v>
      </c>
    </row>
    <row r="21" spans="1:7" x14ac:dyDescent="0.25">
      <c r="A21" t="s">
        <v>89</v>
      </c>
      <c r="C21" s="6">
        <v>45694.72152777778</v>
      </c>
      <c r="D21" s="21">
        <v>329</v>
      </c>
      <c r="E21" s="26">
        <f t="shared" si="0"/>
        <v>0</v>
      </c>
      <c r="F21" s="26">
        <f t="shared" si="1"/>
        <v>-8</v>
      </c>
      <c r="G21" s="26" t="str">
        <f t="shared" si="2"/>
        <v/>
      </c>
    </row>
    <row r="22" spans="1:7" x14ac:dyDescent="0.25">
      <c r="E22" s="26" t="str">
        <f t="shared" si="0"/>
        <v/>
      </c>
      <c r="F22" s="26" t="str">
        <f t="shared" si="1"/>
        <v/>
      </c>
      <c r="G22" s="26" t="str">
        <f t="shared" si="2"/>
        <v/>
      </c>
    </row>
    <row r="23" spans="1:7" x14ac:dyDescent="0.25">
      <c r="E23" s="26" t="str">
        <f t="shared" si="0"/>
        <v/>
      </c>
      <c r="F23" s="26" t="str">
        <f t="shared" si="1"/>
        <v/>
      </c>
      <c r="G23" s="26" t="str">
        <f t="shared" si="2"/>
        <v/>
      </c>
    </row>
    <row r="24" spans="1:7" x14ac:dyDescent="0.25">
      <c r="E24" s="26" t="str">
        <f t="shared" si="0"/>
        <v/>
      </c>
      <c r="F24" s="26" t="str">
        <f t="shared" si="1"/>
        <v/>
      </c>
      <c r="G24" s="26" t="str">
        <f t="shared" si="2"/>
        <v/>
      </c>
    </row>
    <row r="25" spans="1:7" x14ac:dyDescent="0.25">
      <c r="E25" s="26" t="str">
        <f t="shared" si="0"/>
        <v/>
      </c>
      <c r="F25" s="26" t="str">
        <f t="shared" si="1"/>
        <v/>
      </c>
      <c r="G25" s="26" t="str">
        <f t="shared" si="2"/>
        <v/>
      </c>
    </row>
    <row r="26" spans="1:7" x14ac:dyDescent="0.25">
      <c r="E26" s="26" t="str">
        <f t="shared" si="0"/>
        <v/>
      </c>
      <c r="F26" s="26" t="str">
        <f t="shared" si="1"/>
        <v/>
      </c>
      <c r="G26" s="26" t="str">
        <f t="shared" si="2"/>
        <v/>
      </c>
    </row>
    <row r="27" spans="1:7" x14ac:dyDescent="0.25">
      <c r="E27" s="26" t="str">
        <f t="shared" si="0"/>
        <v/>
      </c>
      <c r="F27" s="26" t="str">
        <f t="shared" si="1"/>
        <v/>
      </c>
      <c r="G27" s="26" t="str">
        <f t="shared" si="2"/>
        <v/>
      </c>
    </row>
    <row r="28" spans="1:7" x14ac:dyDescent="0.25">
      <c r="E28" s="26" t="str">
        <f t="shared" si="0"/>
        <v/>
      </c>
      <c r="F28" s="26" t="str">
        <f t="shared" si="1"/>
        <v/>
      </c>
      <c r="G28" s="26" t="str">
        <f t="shared" si="2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D7" sqref="D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30"/>
  </cols>
  <sheetData>
    <row r="1" spans="1:7" s="4" customFormat="1" ht="18.75" x14ac:dyDescent="0.3">
      <c r="A1" s="4" t="s">
        <v>13</v>
      </c>
      <c r="C1" s="10"/>
      <c r="D1" s="7"/>
      <c r="E1" s="29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104</v>
      </c>
      <c r="D4" s="8" t="s">
        <v>18</v>
      </c>
      <c r="E4" s="30" t="s">
        <v>105</v>
      </c>
    </row>
    <row r="5" spans="1:7" x14ac:dyDescent="0.25">
      <c r="C5" s="11" t="s">
        <v>17</v>
      </c>
      <c r="E5" s="30" t="s">
        <v>17</v>
      </c>
      <c r="F5" t="s">
        <v>106</v>
      </c>
      <c r="G5" t="s">
        <v>109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30">
        <f>F7/(1024*1024)</f>
        <v>53.288797378540039</v>
      </c>
      <c r="F7">
        <v>55877354</v>
      </c>
      <c r="G7" s="31">
        <f>IF(AND(ISNUMBER(C7),ISNUMBER(F7)), (1-E7/C7), "")</f>
        <v>0.71813939016236483</v>
      </c>
    </row>
    <row r="8" spans="1:7" x14ac:dyDescent="0.25">
      <c r="A8" t="s">
        <v>107</v>
      </c>
      <c r="C8" s="11">
        <f>336702364/(1024*1024)</f>
        <v>321.10439682006836</v>
      </c>
      <c r="D8" s="9">
        <v>45678.459027777775</v>
      </c>
      <c r="E8" s="30">
        <f>F8/(1024*1024)</f>
        <v>64.618553161621094</v>
      </c>
      <c r="F8">
        <v>67757464</v>
      </c>
      <c r="G8" s="31">
        <f t="shared" ref="G8:G27" si="0">IF(AND(ISNUMBER(C8),ISNUMBER(F8)), (1-E8/C8), "")</f>
        <v>0.79876154359284512</v>
      </c>
    </row>
    <row r="9" spans="1:7" x14ac:dyDescent="0.25">
      <c r="A9">
        <v>2</v>
      </c>
      <c r="G9" s="31" t="str">
        <f t="shared" si="0"/>
        <v/>
      </c>
    </row>
    <row r="10" spans="1:7" x14ac:dyDescent="0.25">
      <c r="A10">
        <v>3</v>
      </c>
      <c r="G10" s="31" t="str">
        <f t="shared" si="0"/>
        <v/>
      </c>
    </row>
    <row r="11" spans="1:7" x14ac:dyDescent="0.25">
      <c r="A11">
        <v>4</v>
      </c>
      <c r="G11" s="31" t="str">
        <f t="shared" si="0"/>
        <v/>
      </c>
    </row>
    <row r="12" spans="1:7" x14ac:dyDescent="0.25">
      <c r="A12">
        <v>5</v>
      </c>
      <c r="G12" s="31" t="str">
        <f t="shared" si="0"/>
        <v/>
      </c>
    </row>
    <row r="13" spans="1:7" x14ac:dyDescent="0.25">
      <c r="A13">
        <v>6</v>
      </c>
      <c r="G13" s="31" t="str">
        <f t="shared" si="0"/>
        <v/>
      </c>
    </row>
    <row r="14" spans="1:7" x14ac:dyDescent="0.25">
      <c r="A14">
        <v>7</v>
      </c>
      <c r="G14" s="31" t="str">
        <f t="shared" si="0"/>
        <v/>
      </c>
    </row>
    <row r="15" spans="1:7" x14ac:dyDescent="0.25">
      <c r="A15">
        <v>8</v>
      </c>
      <c r="G15" s="31" t="str">
        <f t="shared" si="0"/>
        <v/>
      </c>
    </row>
    <row r="16" spans="1:7" x14ac:dyDescent="0.25">
      <c r="A16">
        <v>9</v>
      </c>
      <c r="G16" s="31" t="str">
        <f t="shared" si="0"/>
        <v/>
      </c>
    </row>
    <row r="17" spans="1:7" x14ac:dyDescent="0.25">
      <c r="A17" t="s">
        <v>19</v>
      </c>
      <c r="D17" s="9">
        <v>45678.460416666669</v>
      </c>
      <c r="E17" s="30">
        <f>F17/(1024*1024)</f>
        <v>0</v>
      </c>
      <c r="G17" s="31" t="str">
        <f t="shared" si="0"/>
        <v/>
      </c>
    </row>
    <row r="18" spans="1:7" x14ac:dyDescent="0.25">
      <c r="A18" t="s">
        <v>108</v>
      </c>
      <c r="C18" s="11">
        <f>2599515729/(1024*1024)</f>
        <v>2479.0913858413696</v>
      </c>
      <c r="D18" s="9">
        <v>45678.460416666669</v>
      </c>
      <c r="E18" s="30">
        <f>F18/(1024*1024)</f>
        <v>401.89046764373779</v>
      </c>
      <c r="F18">
        <v>421412699</v>
      </c>
      <c r="G18" s="31">
        <f t="shared" si="0"/>
        <v>0.83788799802257319</v>
      </c>
    </row>
    <row r="19" spans="1:7" x14ac:dyDescent="0.25">
      <c r="G19" s="31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31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31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31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31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31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31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31" t="str">
        <f t="shared" si="0"/>
        <v/>
      </c>
    </row>
    <row r="27" spans="1:7" x14ac:dyDescent="0.25">
      <c r="G27" s="31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4"/>
  <sheetViews>
    <sheetView workbookViewId="0">
      <selection activeCell="D30" sqref="D30"/>
    </sheetView>
  </sheetViews>
  <sheetFormatPr baseColWidth="10" defaultRowHeight="15" x14ac:dyDescent="0.25"/>
  <cols>
    <col min="1" max="1" width="22.85546875" style="12" customWidth="1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80</v>
      </c>
    </row>
    <row r="4" spans="1:6" s="15" customFormat="1" x14ac:dyDescent="0.25">
      <c r="A4" s="15" t="s">
        <v>59</v>
      </c>
      <c r="B4" s="16" t="s">
        <v>60</v>
      </c>
      <c r="C4" s="15" t="s">
        <v>61</v>
      </c>
      <c r="D4" s="16" t="s">
        <v>62</v>
      </c>
    </row>
    <row r="5" spans="1:6" x14ac:dyDescent="0.25">
      <c r="A5" s="12" t="s">
        <v>92</v>
      </c>
      <c r="B5" s="27"/>
      <c r="D5" s="27"/>
    </row>
    <row r="6" spans="1:6" ht="22.5" x14ac:dyDescent="0.25">
      <c r="A6" s="12" t="s">
        <v>39</v>
      </c>
      <c r="B6" s="14" t="s">
        <v>63</v>
      </c>
      <c r="C6" s="12" t="s">
        <v>30</v>
      </c>
      <c r="D6" s="14" t="s">
        <v>64</v>
      </c>
      <c r="F6" s="12" t="str">
        <f>UPPER(A7)&amp;"      "&amp;LOWER(C7)&amp;","</f>
        <v>PARTNER_COUNTRY_ID      integer,</v>
      </c>
    </row>
    <row r="7" spans="1:6" ht="33.75" x14ac:dyDescent="0.25">
      <c r="A7" s="12" t="s">
        <v>65</v>
      </c>
      <c r="B7" s="14" t="s">
        <v>63</v>
      </c>
      <c r="C7" s="12" t="s">
        <v>30</v>
      </c>
      <c r="D7" s="14" t="s">
        <v>40</v>
      </c>
      <c r="F7" s="12" t="str">
        <f t="shared" ref="F7:F13" si="0">UPPER(A8)&amp;"      "&amp;LOWER(C8)&amp;","</f>
        <v>PRODUCT_ID      integer,</v>
      </c>
    </row>
    <row r="8" spans="1:6" ht="22.5" x14ac:dyDescent="0.25">
      <c r="A8" s="12" t="s">
        <v>41</v>
      </c>
      <c r="B8" s="14" t="s">
        <v>42</v>
      </c>
      <c r="C8" s="12" t="s">
        <v>30</v>
      </c>
      <c r="D8" s="14" t="s">
        <v>43</v>
      </c>
      <c r="F8" s="12" t="str">
        <f t="shared" si="0"/>
        <v>YEAR      integer,</v>
      </c>
    </row>
    <row r="9" spans="1:6" x14ac:dyDescent="0.25">
      <c r="A9" s="12" t="s">
        <v>44</v>
      </c>
      <c r="B9" s="14" t="s">
        <v>45</v>
      </c>
      <c r="C9" s="12" t="s">
        <v>30</v>
      </c>
      <c r="D9" s="14" t="s">
        <v>46</v>
      </c>
      <c r="F9" s="12" t="str">
        <f t="shared" si="0"/>
        <v>EXPORT_VALUE      integer,</v>
      </c>
    </row>
    <row r="10" spans="1:6" x14ac:dyDescent="0.25">
      <c r="A10" s="12" t="s">
        <v>47</v>
      </c>
      <c r="B10" s="14" t="s">
        <v>48</v>
      </c>
      <c r="C10" s="12" t="s">
        <v>30</v>
      </c>
      <c r="F10" s="12" t="str">
        <f t="shared" si="0"/>
        <v>IMPORT_VALUE      integer,</v>
      </c>
    </row>
    <row r="11" spans="1:6" x14ac:dyDescent="0.25">
      <c r="A11" s="12" t="s">
        <v>49</v>
      </c>
      <c r="B11" s="14" t="s">
        <v>50</v>
      </c>
      <c r="C11" s="12" t="s">
        <v>30</v>
      </c>
      <c r="F11" s="12" t="str">
        <f t="shared" si="0"/>
        <v>ECI      float,</v>
      </c>
    </row>
    <row r="12" spans="1:6" ht="22.5" x14ac:dyDescent="0.25">
      <c r="A12" s="12" t="s">
        <v>51</v>
      </c>
      <c r="B12" s="14" t="s">
        <v>52</v>
      </c>
      <c r="C12" s="12" t="s">
        <v>53</v>
      </c>
      <c r="D12" s="14" t="s">
        <v>54</v>
      </c>
      <c r="F12" s="12" t="str">
        <f t="shared" si="0"/>
        <v>COI      float,</v>
      </c>
    </row>
    <row r="13" spans="1:6" ht="22.5" x14ac:dyDescent="0.25">
      <c r="A13" s="12" t="s">
        <v>55</v>
      </c>
      <c r="B13" s="14" t="s">
        <v>56</v>
      </c>
      <c r="C13" s="12" t="s">
        <v>53</v>
      </c>
      <c r="D13" s="14" t="s">
        <v>54</v>
      </c>
      <c r="F13" s="12" t="str">
        <f t="shared" si="0"/>
        <v>PCI      float,</v>
      </c>
    </row>
    <row r="14" spans="1:6" x14ac:dyDescent="0.25">
      <c r="A14" s="12" t="s">
        <v>57</v>
      </c>
      <c r="B14" s="14" t="s">
        <v>58</v>
      </c>
      <c r="C14" s="12" t="s">
        <v>53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8"/>
  </cols>
  <sheetData>
    <row r="1" spans="1:9" x14ac:dyDescent="0.25">
      <c r="A1" s="28" t="s">
        <v>93</v>
      </c>
    </row>
    <row r="4" spans="1:9" x14ac:dyDescent="0.25">
      <c r="A4" s="28" t="s">
        <v>94</v>
      </c>
      <c r="F4" t="s">
        <v>95</v>
      </c>
      <c r="G4" t="s">
        <v>96</v>
      </c>
      <c r="H4" t="s">
        <v>97</v>
      </c>
      <c r="I4" t="s">
        <v>98</v>
      </c>
    </row>
    <row r="7" spans="1:9" x14ac:dyDescent="0.25">
      <c r="A7" s="28" t="s">
        <v>100</v>
      </c>
      <c r="B7" t="s">
        <v>99</v>
      </c>
    </row>
    <row r="8" spans="1:9" x14ac:dyDescent="0.25">
      <c r="A8" s="28" t="s">
        <v>101</v>
      </c>
      <c r="C8" t="s">
        <v>102</v>
      </c>
      <c r="I8" t="s">
        <v>103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G19"/>
  <sheetViews>
    <sheetView workbookViewId="0">
      <selection activeCell="B3" sqref="B3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C5D2-D6F6-4730-A866-0DB40C1E9CA5}">
  <dimension ref="A1:G19"/>
  <sheetViews>
    <sheetView workbookViewId="0">
      <selection activeCell="D28" sqref="D28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Budget</vt:lpstr>
      <vt:lpstr>AoEC Files</vt:lpstr>
      <vt:lpstr>HS92 Tab PRODUCT_COUNTRY_HS92</vt:lpstr>
      <vt:lpstr>Prod.vergleiche</vt:lpstr>
      <vt:lpstr>Tab PRODUCTS</vt:lpstr>
      <vt:lpstr>Tab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2025-02-06T16:19:33Z</dcterms:modified>
</cp:coreProperties>
</file>