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Team\recibos\recibos\bin\Debug\Archivos\"/>
    </mc:Choice>
  </mc:AlternateContent>
  <bookViews>
    <workbookView xWindow="0" yWindow="0" windowWidth="20490" windowHeight="7155" activeTab="3"/>
  </bookViews>
  <sheets>
    <sheet name="DATOS" sheetId="1" r:id="rId1"/>
    <sheet name="DIV.CALCULOS" sheetId="5" r:id="rId2"/>
    <sheet name="PAGOS" sheetId="3" r:id="rId3"/>
    <sheet name="RESUMEN RET" sheetId="11" r:id="rId4"/>
    <sheet name="RELACION CHEQUES" sheetId="14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TC1">[2]FOR!$B$9</definedName>
    <definedName name="_TC2">[2]FOR!$B$10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11" i="14" l="1"/>
  <c r="C11" i="14"/>
  <c r="B11" i="14"/>
  <c r="A11" i="14"/>
  <c r="G7" i="1" l="1"/>
  <c r="G6" i="1"/>
  <c r="C25" i="11" l="1"/>
  <c r="D45" i="3" l="1"/>
  <c r="F9" i="5" l="1"/>
  <c r="D40" i="3" s="1"/>
  <c r="D16" i="5"/>
  <c r="D52" i="3" s="1"/>
  <c r="D56" i="3"/>
  <c r="D21" i="3"/>
  <c r="D22" i="3"/>
  <c r="D41" i="3"/>
  <c r="B1" i="11"/>
  <c r="F7" i="5"/>
  <c r="D18" i="5"/>
  <c r="D34" i="3"/>
  <c r="D63" i="3"/>
  <c r="C1" i="5"/>
  <c r="D22" i="5"/>
  <c r="F35" i="5"/>
  <c r="D8" i="3"/>
  <c r="D13" i="5"/>
  <c r="D24" i="3" l="1"/>
  <c r="D15" i="5"/>
  <c r="D17" i="5" s="1"/>
  <c r="D19" i="5" s="1"/>
  <c r="F19" i="5" s="1"/>
  <c r="D42" i="3"/>
  <c r="D44" i="3" s="1"/>
  <c r="D46" i="3" s="1"/>
  <c r="E16" i="11" s="1"/>
  <c r="F36" i="5"/>
  <c r="F37" i="5" s="1"/>
  <c r="D25" i="3" s="1"/>
  <c r="F15" i="5"/>
  <c r="D33" i="3"/>
  <c r="D35" i="3" s="1"/>
  <c r="D51" i="3"/>
  <c r="D53" i="3" s="1"/>
  <c r="D55" i="3" s="1"/>
  <c r="D57" i="3" s="1"/>
  <c r="E18" i="11" s="1"/>
  <c r="D21" i="5"/>
  <c r="D26" i="3" l="1"/>
  <c r="D23" i="5"/>
  <c r="F23" i="5" s="1"/>
  <c r="F24" i="5" s="1"/>
  <c r="D62" i="3"/>
  <c r="D64" i="3" s="1"/>
  <c r="E20" i="11" s="1"/>
  <c r="E25" i="11" s="1"/>
  <c r="C37" i="11" l="1"/>
  <c r="E11" i="14" s="1"/>
  <c r="F11" i="14" s="1"/>
  <c r="N21" i="11"/>
  <c r="D14" i="3"/>
  <c r="D16" i="3" s="1"/>
  <c r="D5" i="3"/>
  <c r="D7" i="3" s="1"/>
  <c r="D9" i="3" s="1"/>
  <c r="C30" i="11" l="1"/>
  <c r="C33" i="11" s="1"/>
  <c r="C34" i="11" l="1"/>
  <c r="C35" i="11" s="1"/>
  <c r="C39" i="11"/>
  <c r="C40" i="11" s="1"/>
  <c r="C41" i="11" l="1"/>
  <c r="C42" i="11" s="1"/>
  <c r="C44" i="11" s="1"/>
</calcChain>
</file>

<file path=xl/sharedStrings.xml><?xml version="1.0" encoding="utf-8"?>
<sst xmlns="http://schemas.openxmlformats.org/spreadsheetml/2006/main" count="162" uniqueCount="114">
  <si>
    <t>ZONA GEOGRAFICA:</t>
  </si>
  <si>
    <t>NOMBRE DEL TRABAJADOR:</t>
  </si>
  <si>
    <t>TIPO DE CONTRATACION:</t>
  </si>
  <si>
    <t>FECHA DE INGRESO:</t>
  </si>
  <si>
    <t>PORCENTAJE OTORGADO POR PRIMA VACACIONAL:</t>
  </si>
  <si>
    <t>DIAS DE AGUINALDO:</t>
  </si>
  <si>
    <t>PROPORCION DE SUBSIDIO ACREDITABLE</t>
  </si>
  <si>
    <t>PAGOS POR SEPARACION:</t>
  </si>
  <si>
    <t>1.CALCULO DE LA CUOTA DIARIA DEL TRABAJADOR</t>
  </si>
  <si>
    <t>SALARIO MENSUAL</t>
  </si>
  <si>
    <t>Entre:</t>
  </si>
  <si>
    <t>DIAS DEL MES</t>
  </si>
  <si>
    <t>Igual:</t>
  </si>
  <si>
    <t>CUOTA DIARIA</t>
  </si>
  <si>
    <t>2. CALCULO DEL SALARIO DIARIO INTEGRADO</t>
  </si>
  <si>
    <t>DIAS DE VACACIONES</t>
  </si>
  <si>
    <t>IMPORTE VACACIONES</t>
  </si>
  <si>
    <t>PRIMA VACACIONAL</t>
  </si>
  <si>
    <t>SALARIO DIARIO INTEGRADO</t>
  </si>
  <si>
    <t>ZONA</t>
  </si>
  <si>
    <t>4. CALCULO DEL SALARIO BASE PARA LA DETERMINACION DE LA PRIMA DE ANTIGÜEDAD</t>
  </si>
  <si>
    <t>3.SALARIO MINIMO DEL AREA GEOGRAFICA</t>
  </si>
  <si>
    <t>SAL. MIN. DEL AREA G.</t>
  </si>
  <si>
    <t>Por:</t>
  </si>
  <si>
    <t>NUM.SAL ART.486LFT</t>
  </si>
  <si>
    <t>TOPE MAXIMO SALARIAL</t>
  </si>
  <si>
    <t>Contra:</t>
  </si>
  <si>
    <t>SALARIO BASE PARA EL CALCULO DE LA PRIMA DE ANTIGÜEDAD</t>
  </si>
  <si>
    <t>Total días de salario de prima de antigüedad</t>
  </si>
  <si>
    <t>Salario base</t>
  </si>
  <si>
    <t>Monto a pagar por prima de antigüedad</t>
  </si>
  <si>
    <t>1. INDEMNIZACION DE 20 DIAS POR CADA AÑO DE SERVICIO</t>
  </si>
  <si>
    <t>Días de salario por cada año de servicio</t>
  </si>
  <si>
    <t>Indemnización por cada año de servicio</t>
  </si>
  <si>
    <t>Años completos de servicio prestados</t>
  </si>
  <si>
    <t>2. INDEMNIZACION CONSTITUCIONAL</t>
  </si>
  <si>
    <t>3 meses de salario</t>
  </si>
  <si>
    <t>Importe de indemnización constitucional</t>
  </si>
  <si>
    <t>OTROS PAGOS POR SEPARACION:</t>
  </si>
  <si>
    <t>3. PRIMA DE ANTIGÜEDAD</t>
  </si>
  <si>
    <t>4. SALARIOS DEVENGADOS NO PAGADOS</t>
  </si>
  <si>
    <t>Cuota diaria</t>
  </si>
  <si>
    <t>Días pendientes de pago</t>
  </si>
  <si>
    <t>Salario pendiente de pago</t>
  </si>
  <si>
    <t>5. PARTE PROPORCIONAL DE AGUINALDO</t>
  </si>
  <si>
    <t>6. PARTE PROPORCIONAL DE VACACIONES</t>
  </si>
  <si>
    <t>TIEMPO LABORADO (AÑOS COMPLETOS):</t>
  </si>
  <si>
    <t>VACACIONES DE LEY</t>
  </si>
  <si>
    <t>DIAS DE VACACIONES (SEGÚN CONTRATO)  Ó</t>
  </si>
  <si>
    <t>proporcional diario</t>
  </si>
  <si>
    <t>Dias de aguinaldo</t>
  </si>
  <si>
    <t xml:space="preserve">    IMPORTE PRIMA VAC.</t>
  </si>
  <si>
    <t xml:space="preserve">    IMPORTE AGUINALDO</t>
  </si>
  <si>
    <t>DIVERSOS CALCULOS</t>
  </si>
  <si>
    <t>D A T O S      G E N E R A L E S</t>
  </si>
  <si>
    <t>Tiempo de servicio:   (años completos)</t>
  </si>
  <si>
    <t>Dias laborados  del año de separación</t>
  </si>
  <si>
    <t>Días de aguinaldo</t>
  </si>
  <si>
    <t>Importe de aguinaldo anual</t>
  </si>
  <si>
    <t>Días del año</t>
  </si>
  <si>
    <t>Proporción diaria de aguinaldo</t>
  </si>
  <si>
    <t>Días laborados del último año</t>
  </si>
  <si>
    <t>Aguinaldo proporcional</t>
  </si>
  <si>
    <t>Días de vacaciones a que tiene derecho</t>
  </si>
  <si>
    <t>Importe total de vacaciones</t>
  </si>
  <si>
    <t>6. PARTE PROPORCIONAL DE PRIMA VACACIONAL</t>
  </si>
  <si>
    <t>Proporción diaria de vacaciones</t>
  </si>
  <si>
    <t>Porcentaje de prima vacacional</t>
  </si>
  <si>
    <t>Vacaciones proporcionales</t>
  </si>
  <si>
    <t>Prima vacacional proporcional</t>
  </si>
  <si>
    <t>TOTAL</t>
  </si>
  <si>
    <t>INDEMNIZACION POR AÑOS DE SERVICIO</t>
  </si>
  <si>
    <t>PRIMA DE ANTIGÜEDAD</t>
  </si>
  <si>
    <t>INDEMNIZACION CONSTITUCIONAL</t>
  </si>
  <si>
    <t xml:space="preserve"> </t>
  </si>
  <si>
    <t>Monto de indemnización por años de servicios prestados</t>
  </si>
  <si>
    <t>Dias de salario por prima de antigüedad por año</t>
  </si>
  <si>
    <t>AÑO DE SERVICIO</t>
  </si>
  <si>
    <t>Salario base de indemnizaciones (integrado)</t>
  </si>
  <si>
    <t>DIAS DEVENGADOS PENDIENTES DE PAGO</t>
  </si>
  <si>
    <t>RESUMEN DE PAGOS POR SEPARACION</t>
  </si>
  <si>
    <t>PROPORCION DE AGUINALDO</t>
  </si>
  <si>
    <t>PROPORCION DE VACACIONES</t>
  </si>
  <si>
    <t>PROPORCION DE PRIMA VACACIONAL</t>
  </si>
  <si>
    <t>comision</t>
  </si>
  <si>
    <t>importe</t>
  </si>
  <si>
    <t>iva</t>
  </si>
  <si>
    <t>total</t>
  </si>
  <si>
    <t>DIAS LABORADOS PARA AGUINALDO</t>
  </si>
  <si>
    <t>INDEMNIZACION SUGERIDA POR EL CLIENTE</t>
  </si>
  <si>
    <t>COMISION DEL CLIENTE</t>
  </si>
  <si>
    <t>beneficio social sindical</t>
  </si>
  <si>
    <t>costo social</t>
  </si>
  <si>
    <t>SDI/FACTOR DE INTEGRACION</t>
  </si>
  <si>
    <t>TOTAL DEPOSITO</t>
  </si>
  <si>
    <t>DIAS LABORADOS PARA VACACIONES</t>
  </si>
  <si>
    <t>REAL</t>
  </si>
  <si>
    <t>PATRONA</t>
  </si>
  <si>
    <t xml:space="preserve">RELACION DE CHEQUES  </t>
  </si>
  <si>
    <t>FECHA</t>
  </si>
  <si>
    <t>SUELDO</t>
  </si>
  <si>
    <t>FINIQUITO</t>
  </si>
  <si>
    <t>SINDICATO</t>
  </si>
  <si>
    <t>CREDITO INFONAVIT</t>
  </si>
  <si>
    <t>beneficio social sindical-credito infonavit</t>
  </si>
  <si>
    <t>infonavit</t>
  </si>
  <si>
    <t>FECHA DE BAJA:</t>
  </si>
  <si>
    <t>cuota obrera imss</t>
  </si>
  <si>
    <t>FECHA DE ALTA:</t>
  </si>
  <si>
    <t>SD:</t>
  </si>
  <si>
    <t>A</t>
  </si>
  <si>
    <t xml:space="preserve">SALARIOS DEVENGADOS </t>
  </si>
  <si>
    <t>DATOS DEL FINIQUITO</t>
  </si>
  <si>
    <t>MBCGROUP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</si>
</sst>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-C0A]d\-mmm\-yy;@"/>
    <numFmt numFmtId="166" formatCode="_-[$€-2]* #,##0.00_-;\-[$€-2]* #,##0.00_-;_-[$€-2]* &quot;-&quot;??_-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b/>
      <sz val="12"/>
      <name val="Engravers MT"/>
      <family val="1"/>
    </font>
    <font>
      <b/>
      <sz val="11"/>
      <name val="Arial"/>
      <family val="2"/>
    </font>
    <font>
      <b/>
      <sz val="12"/>
      <color indexed="9"/>
      <name val="Copperplate Gothic Bold"/>
      <family val="2"/>
    </font>
    <font>
      <sz val="12"/>
      <color indexed="9"/>
      <name val="Copperplate Gothic Bold"/>
      <family val="2"/>
    </font>
    <font>
      <b/>
      <sz val="10"/>
      <color indexed="9"/>
      <name val="Arial"/>
      <family val="2"/>
    </font>
    <font>
      <sz val="11"/>
      <name val="Arial Narrow"/>
      <family val="2"/>
    </font>
    <font>
      <i/>
      <sz val="10"/>
      <name val="Arial"/>
      <family val="2"/>
    </font>
    <font>
      <sz val="9"/>
      <color rgb="FFFF0000"/>
      <name val="Copperplate Gothic Bold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33333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2" borderId="0" xfId="0" applyFont="1" applyFill="1"/>
    <xf numFmtId="0" fontId="0" fillId="0" borderId="4" xfId="0" applyBorder="1"/>
    <xf numFmtId="0" fontId="0" fillId="0" borderId="0" xfId="0" applyBorder="1"/>
    <xf numFmtId="164" fontId="0" fillId="0" borderId="2" xfId="0" applyNumberFormat="1" applyBorder="1"/>
    <xf numFmtId="0" fontId="0" fillId="0" borderId="4" xfId="0" applyFill="1" applyBorder="1"/>
    <xf numFmtId="164" fontId="0" fillId="3" borderId="5" xfId="0" applyNumberFormat="1" applyFill="1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0" xfId="0" applyFill="1"/>
    <xf numFmtId="0" fontId="6" fillId="4" borderId="0" xfId="0" applyFont="1" applyFill="1"/>
    <xf numFmtId="0" fontId="0" fillId="4" borderId="0" xfId="0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164" fontId="3" fillId="0" borderId="8" xfId="0" applyNumberFormat="1" applyFont="1" applyBorder="1"/>
    <xf numFmtId="164" fontId="0" fillId="0" borderId="7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164" fontId="0" fillId="0" borderId="0" xfId="0" applyNumberFormat="1" applyBorder="1"/>
    <xf numFmtId="9" fontId="0" fillId="0" borderId="0" xfId="2" applyFont="1" applyBorder="1"/>
    <xf numFmtId="2" fontId="0" fillId="0" borderId="2" xfId="0" applyNumberFormat="1" applyBorder="1"/>
    <xf numFmtId="164" fontId="0" fillId="0" borderId="3" xfId="0" applyNumberFormat="1" applyBorder="1"/>
    <xf numFmtId="0" fontId="3" fillId="0" borderId="1" xfId="0" applyFont="1" applyBorder="1" applyAlignment="1">
      <alignment wrapText="1"/>
    </xf>
    <xf numFmtId="2" fontId="0" fillId="4" borderId="0" xfId="0" applyNumberFormat="1" applyFill="1"/>
    <xf numFmtId="0" fontId="4" fillId="4" borderId="0" xfId="0" applyFont="1" applyFill="1"/>
    <xf numFmtId="9" fontId="0" fillId="0" borderId="2" xfId="0" applyNumberFormat="1" applyBorder="1"/>
    <xf numFmtId="164" fontId="0" fillId="4" borderId="0" xfId="0" applyNumberFormat="1" applyFill="1"/>
    <xf numFmtId="4" fontId="0" fillId="0" borderId="2" xfId="0" applyNumberFormat="1" applyBorder="1"/>
    <xf numFmtId="0" fontId="0" fillId="0" borderId="11" xfId="0" applyBorder="1"/>
    <xf numFmtId="0" fontId="7" fillId="0" borderId="10" xfId="0" applyFont="1" applyBorder="1" applyAlignment="1">
      <alignment horizontal="left"/>
    </xf>
    <xf numFmtId="0" fontId="0" fillId="0" borderId="12" xfId="0" applyBorder="1"/>
    <xf numFmtId="0" fontId="7" fillId="0" borderId="13" xfId="0" applyFont="1" applyBorder="1" applyAlignment="1">
      <alignment horizontal="left"/>
    </xf>
    <xf numFmtId="0" fontId="5" fillId="0" borderId="4" xfId="0" applyFont="1" applyBorder="1"/>
    <xf numFmtId="0" fontId="5" fillId="0" borderId="0" xfId="0" applyFont="1" applyBorder="1"/>
    <xf numFmtId="164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Fill="1" applyBorder="1"/>
    <xf numFmtId="0" fontId="5" fillId="0" borderId="0" xfId="0" applyFont="1" applyFill="1" applyBorder="1" applyAlignment="1">
      <alignment wrapText="1"/>
    </xf>
    <xf numFmtId="164" fontId="5" fillId="3" borderId="5" xfId="0" applyNumberFormat="1" applyFont="1" applyFill="1" applyBorder="1"/>
    <xf numFmtId="0" fontId="13" fillId="0" borderId="0" xfId="0" applyFont="1" applyBorder="1"/>
    <xf numFmtId="43" fontId="0" fillId="0" borderId="2" xfId="1" applyFont="1" applyBorder="1"/>
    <xf numFmtId="43" fontId="0" fillId="0" borderId="0" xfId="1" applyFont="1" applyBorder="1"/>
    <xf numFmtId="0" fontId="0" fillId="3" borderId="14" xfId="0" applyFill="1" applyBorder="1" applyAlignment="1">
      <alignment horizontal="centerContinuous" wrapText="1"/>
    </xf>
    <xf numFmtId="0" fontId="0" fillId="3" borderId="15" xfId="0" applyFill="1" applyBorder="1" applyAlignment="1">
      <alignment horizontal="centerContinuous" wrapText="1"/>
    </xf>
    <xf numFmtId="0" fontId="0" fillId="3" borderId="16" xfId="0" applyFill="1" applyBorder="1" applyAlignment="1">
      <alignment horizontal="centerContinuous" wrapText="1"/>
    </xf>
    <xf numFmtId="4" fontId="0" fillId="0" borderId="2" xfId="1" applyNumberFormat="1" applyFont="1" applyBorder="1"/>
    <xf numFmtId="4" fontId="5" fillId="0" borderId="2" xfId="1" applyNumberFormat="1" applyFont="1" applyBorder="1"/>
    <xf numFmtId="0" fontId="0" fillId="0" borderId="0" xfId="0" applyFill="1"/>
    <xf numFmtId="0" fontId="0" fillId="0" borderId="0" xfId="0" applyAlignment="1">
      <alignment horizontal="centerContinuous"/>
    </xf>
    <xf numFmtId="0" fontId="8" fillId="0" borderId="10" xfId="0" applyFont="1" applyBorder="1" applyAlignment="1">
      <alignment horizontal="left"/>
    </xf>
    <xf numFmtId="43" fontId="8" fillId="0" borderId="11" xfId="1" applyFont="1" applyBorder="1" applyAlignment="1">
      <alignment horizontal="center"/>
    </xf>
    <xf numFmtId="43" fontId="8" fillId="0" borderId="11" xfId="1" applyFont="1" applyBorder="1"/>
    <xf numFmtId="43" fontId="0" fillId="0" borderId="11" xfId="1" applyFont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43" fontId="0" fillId="0" borderId="0" xfId="1" applyFont="1"/>
    <xf numFmtId="0" fontId="3" fillId="0" borderId="0" xfId="0" applyFont="1" applyAlignment="1">
      <alignment horizontal="right"/>
    </xf>
    <xf numFmtId="43" fontId="0" fillId="0" borderId="0" xfId="0" applyNumberFormat="1"/>
    <xf numFmtId="43" fontId="0" fillId="4" borderId="0" xfId="1" applyFont="1" applyFill="1"/>
    <xf numFmtId="0" fontId="3" fillId="5" borderId="0" xfId="0" applyFont="1" applyFill="1" applyAlignment="1">
      <alignment horizontal="right"/>
    </xf>
    <xf numFmtId="43" fontId="3" fillId="5" borderId="20" xfId="0" applyNumberFormat="1" applyFon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Continuous" vertical="center"/>
    </xf>
    <xf numFmtId="43" fontId="8" fillId="0" borderId="0" xfId="1" applyFont="1" applyBorder="1"/>
    <xf numFmtId="0" fontId="0" fillId="0" borderId="0" xfId="0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43" fontId="15" fillId="6" borderId="11" xfId="1" applyFont="1" applyFill="1" applyBorder="1"/>
    <xf numFmtId="0" fontId="16" fillId="6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43" fontId="0" fillId="7" borderId="0" xfId="1" applyFont="1" applyFill="1"/>
    <xf numFmtId="0" fontId="2" fillId="0" borderId="0" xfId="3"/>
    <xf numFmtId="0" fontId="3" fillId="0" borderId="9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wrapText="1"/>
    </xf>
    <xf numFmtId="0" fontId="2" fillId="0" borderId="0" xfId="3" applyAlignment="1">
      <alignment horizontal="center" wrapText="1"/>
    </xf>
    <xf numFmtId="14" fontId="2" fillId="0" borderId="9" xfId="3" applyNumberFormat="1" applyBorder="1"/>
    <xf numFmtId="4" fontId="18" fillId="0" borderId="9" xfId="3" applyNumberFormat="1" applyFont="1" applyBorder="1" applyAlignment="1">
      <alignment horizontal="center"/>
    </xf>
    <xf numFmtId="4" fontId="3" fillId="5" borderId="0" xfId="3" applyNumberFormat="1" applyFont="1" applyFill="1" applyAlignment="1">
      <alignment horizontal="center"/>
    </xf>
    <xf numFmtId="0" fontId="2" fillId="0" borderId="9" xfId="3" applyBorder="1"/>
    <xf numFmtId="49" fontId="18" fillId="0" borderId="9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3" fontId="19" fillId="0" borderId="0" xfId="1" applyFont="1" applyBorder="1"/>
    <xf numFmtId="0" fontId="3" fillId="0" borderId="0" xfId="0" applyFont="1" applyFill="1" applyAlignment="1">
      <alignment horizontal="right"/>
    </xf>
    <xf numFmtId="43" fontId="0" fillId="0" borderId="0" xfId="1" applyFont="1" applyFill="1"/>
    <xf numFmtId="43" fontId="20" fillId="0" borderId="11" xfId="1" applyFont="1" applyFill="1" applyBorder="1"/>
    <xf numFmtId="0" fontId="12" fillId="0" borderId="9" xfId="0" applyFont="1" applyBorder="1" applyAlignment="1">
      <alignment horizontal="center" wrapText="1"/>
    </xf>
    <xf numFmtId="43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0" fillId="4" borderId="0" xfId="0" applyNumberFormat="1" applyFill="1"/>
    <xf numFmtId="43" fontId="3" fillId="0" borderId="0" xfId="0" applyNumberFormat="1" applyFont="1"/>
    <xf numFmtId="43" fontId="3" fillId="0" borderId="0" xfId="1" applyFont="1"/>
    <xf numFmtId="0" fontId="3" fillId="0" borderId="0" xfId="0" applyFont="1"/>
    <xf numFmtId="0" fontId="8" fillId="0" borderId="0" xfId="0" applyFont="1" applyBorder="1" applyAlignment="1">
      <alignment horizontal="left"/>
    </xf>
    <xf numFmtId="43" fontId="8" fillId="0" borderId="0" xfId="1" applyFont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 applyFill="1"/>
    <xf numFmtId="17" fontId="4" fillId="0" borderId="0" xfId="1" applyNumberFormat="1" applyFont="1" applyFill="1"/>
    <xf numFmtId="0" fontId="4" fillId="0" borderId="9" xfId="0" applyFont="1" applyFill="1" applyBorder="1"/>
    <xf numFmtId="0" fontId="12" fillId="0" borderId="9" xfId="0" applyFont="1" applyFill="1" applyBorder="1"/>
    <xf numFmtId="0" fontId="12" fillId="0" borderId="9" xfId="0" applyFont="1" applyFill="1" applyBorder="1" applyAlignment="1">
      <alignment horizontal="center"/>
    </xf>
    <xf numFmtId="165" fontId="12" fillId="0" borderId="9" xfId="0" applyNumberFormat="1" applyFont="1" applyFill="1" applyBorder="1" applyAlignment="1">
      <alignment horizontal="center"/>
    </xf>
    <xf numFmtId="17" fontId="2" fillId="0" borderId="4" xfId="1" applyNumberFormat="1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6" xfId="0" applyFont="1" applyFill="1" applyBorder="1"/>
    <xf numFmtId="39" fontId="2" fillId="0" borderId="9" xfId="0" applyNumberFormat="1" applyFont="1" applyFill="1" applyBorder="1"/>
    <xf numFmtId="43" fontId="12" fillId="0" borderId="9" xfId="1" applyFont="1" applyFill="1" applyBorder="1" applyAlignment="1">
      <alignment horizontal="center" vertical="center"/>
    </xf>
    <xf numFmtId="14" fontId="4" fillId="0" borderId="0" xfId="0" applyNumberFormat="1" applyFont="1" applyFill="1"/>
    <xf numFmtId="0" fontId="22" fillId="0" borderId="0" xfId="0" applyFont="1" applyFill="1"/>
    <xf numFmtId="14" fontId="2" fillId="0" borderId="0" xfId="0" applyNumberFormat="1" applyFont="1" applyFill="1"/>
    <xf numFmtId="9" fontId="12" fillId="0" borderId="9" xfId="0" applyNumberFormat="1" applyFont="1" applyFill="1" applyBorder="1" applyAlignment="1">
      <alignment horizontal="center"/>
    </xf>
    <xf numFmtId="10" fontId="12" fillId="0" borderId="9" xfId="0" applyNumberFormat="1" applyFont="1" applyFill="1" applyBorder="1" applyAlignment="1">
      <alignment horizontal="center"/>
    </xf>
    <xf numFmtId="17" fontId="4" fillId="0" borderId="0" xfId="0" applyNumberFormat="1" applyFont="1" applyFill="1"/>
    <xf numFmtId="9" fontId="4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43" fontId="4" fillId="0" borderId="0" xfId="1" applyFont="1" applyFill="1"/>
    <xf numFmtId="0" fontId="3" fillId="4" borderId="0" xfId="0" applyFont="1" applyFill="1"/>
    <xf numFmtId="0" fontId="17" fillId="0" borderId="9" xfId="3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17" fontId="21" fillId="8" borderId="22" xfId="1" applyNumberFormat="1" applyFont="1" applyFill="1" applyBorder="1" applyAlignment="1">
      <alignment horizontal="center" vertical="center"/>
    </xf>
    <xf numFmtId="17" fontId="21" fillId="8" borderId="23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17" fillId="0" borderId="9" xfId="3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</cellXfs>
  <cellStyles count="26">
    <cellStyle name="Comma_2 SALARIOS" xfId="4"/>
    <cellStyle name="Euro" xfId="5"/>
    <cellStyle name="Millares" xfId="1" builtinId="3"/>
    <cellStyle name="Millares 2" xfId="6"/>
    <cellStyle name="Millares 3" xfId="7"/>
    <cellStyle name="Moneda 2" xf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7" xfId="15"/>
    <cellStyle name="Normal 18" xfId="16"/>
    <cellStyle name="Normal 2" xfId="3"/>
    <cellStyle name="Normal 3" xfId="17"/>
    <cellStyle name="Normal 4" xfId="18"/>
    <cellStyle name="Normal 5" xfId="19"/>
    <cellStyle name="Normal 6" xfId="20"/>
    <cellStyle name="Normal 7" xfId="21"/>
    <cellStyle name="Normal 8" xfId="22"/>
    <cellStyle name="Normal 9" xfId="23"/>
    <cellStyle name="Porcentaje" xfId="2" builtinId="5"/>
    <cellStyle name="Porcentual 2" xfId="24"/>
    <cellStyle name="Porcentual 3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704850" y="323850"/>
          <a:ext cx="4095750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endParaRPr lang="es-E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2"/>
  <sheetViews>
    <sheetView topLeftCell="A13" workbookViewId="0">
      <selection activeCell="F8" sqref="F8"/>
    </sheetView>
  </sheetViews>
  <sheetFormatPr baseColWidth="10" defaultRowHeight="12.75" x14ac:dyDescent="0.2"/>
  <cols>
    <col min="1" max="1" width="4" style="13" customWidth="1"/>
    <col min="2" max="2" width="7.42578125" style="13" hidden="1" customWidth="1"/>
    <col min="3" max="3" width="48.140625" style="13" customWidth="1"/>
    <col min="4" max="4" width="36" style="13" bestFit="1" customWidth="1"/>
    <col min="5" max="5" width="16.5703125" style="13" customWidth="1"/>
    <col min="6" max="6" width="18.140625" style="13" customWidth="1"/>
    <col min="7" max="7" width="10.140625" style="13" bestFit="1" customWidth="1"/>
    <col min="8" max="8" width="12.28515625" style="13" bestFit="1" customWidth="1"/>
    <col min="9" max="9" width="9.140625" style="13" customWidth="1"/>
    <col min="10" max="16384" width="11.42578125" style="13"/>
  </cols>
  <sheetData>
    <row r="1" spans="1:92" s="54" customFormat="1" x14ac:dyDescent="0.2"/>
    <row r="2" spans="1:92" s="54" customFormat="1" x14ac:dyDescent="0.2">
      <c r="A2" s="106"/>
      <c r="B2" s="106"/>
      <c r="C2" s="106"/>
      <c r="D2" s="106"/>
      <c r="E2" s="107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</row>
    <row r="3" spans="1:92" x14ac:dyDescent="0.2">
      <c r="A3" s="31"/>
      <c r="B3" s="31"/>
      <c r="C3" s="129" t="s">
        <v>54</v>
      </c>
      <c r="D3" s="130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</row>
    <row r="4" spans="1:92" s="54" customFormat="1" x14ac:dyDescent="0.2">
      <c r="A4" s="106"/>
      <c r="B4" s="106"/>
      <c r="C4" s="108"/>
      <c r="D4" s="108"/>
      <c r="E4" s="107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</row>
    <row r="5" spans="1:92" ht="21.75" customHeight="1" x14ac:dyDescent="0.3">
      <c r="A5" s="106"/>
      <c r="B5" s="106"/>
      <c r="C5" s="109" t="s">
        <v>1</v>
      </c>
      <c r="D5" s="110"/>
      <c r="E5" s="107"/>
      <c r="F5" s="131" t="s">
        <v>112</v>
      </c>
      <c r="G5" s="132"/>
      <c r="H5" s="106"/>
      <c r="I5" s="113"/>
      <c r="J5" s="113"/>
      <c r="K5" s="113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</row>
    <row r="6" spans="1:92" s="54" customFormat="1" ht="21.75" customHeight="1" x14ac:dyDescent="0.3">
      <c r="A6" s="106"/>
      <c r="B6" s="106"/>
      <c r="C6" s="109" t="s">
        <v>0</v>
      </c>
      <c r="D6" s="110"/>
      <c r="E6" s="107"/>
      <c r="F6" s="112" t="s">
        <v>108</v>
      </c>
      <c r="G6" s="111">
        <f>+$D$8</f>
        <v>0</v>
      </c>
      <c r="H6" s="106"/>
      <c r="I6" s="113"/>
      <c r="J6" s="113"/>
      <c r="K6" s="113"/>
      <c r="L6" s="106"/>
      <c r="M6" s="106"/>
      <c r="N6" s="106"/>
      <c r="O6" s="106"/>
      <c r="P6" s="106"/>
      <c r="Q6" s="106"/>
      <c r="R6" s="106"/>
      <c r="S6" s="106"/>
      <c r="T6" s="106"/>
      <c r="U6" s="106"/>
    </row>
    <row r="7" spans="1:92" s="54" customFormat="1" ht="21.75" customHeight="1" x14ac:dyDescent="0.3">
      <c r="A7" s="106"/>
      <c r="B7" s="106"/>
      <c r="C7" s="109" t="s">
        <v>2</v>
      </c>
      <c r="D7" s="110"/>
      <c r="E7" s="107"/>
      <c r="F7" s="114" t="s">
        <v>106</v>
      </c>
      <c r="G7" s="111">
        <f>+$D$9</f>
        <v>0</v>
      </c>
      <c r="H7" s="106"/>
      <c r="I7" s="113"/>
      <c r="J7" s="113"/>
      <c r="K7" s="113"/>
      <c r="L7" s="106"/>
      <c r="M7" s="106"/>
      <c r="N7" s="106"/>
      <c r="O7" s="106"/>
      <c r="P7" s="106"/>
      <c r="Q7" s="106"/>
      <c r="R7" s="106"/>
      <c r="S7" s="106"/>
      <c r="T7" s="106"/>
      <c r="U7" s="106"/>
    </row>
    <row r="8" spans="1:92" s="54" customFormat="1" ht="21.75" customHeight="1" x14ac:dyDescent="0.3">
      <c r="A8" s="106"/>
      <c r="B8" s="106"/>
      <c r="C8" s="109" t="s">
        <v>3</v>
      </c>
      <c r="D8" s="111"/>
      <c r="E8" s="107"/>
      <c r="F8" s="115" t="s">
        <v>109</v>
      </c>
      <c r="G8" s="116"/>
      <c r="H8" s="113"/>
      <c r="I8" s="113"/>
      <c r="J8" s="113"/>
      <c r="K8" s="113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spans="1:92" s="54" customFormat="1" ht="21.75" customHeight="1" x14ac:dyDescent="0.3">
      <c r="A9" s="106"/>
      <c r="B9" s="106"/>
      <c r="C9" s="109" t="s">
        <v>106</v>
      </c>
      <c r="D9" s="111"/>
      <c r="E9" s="107"/>
      <c r="F9" s="106"/>
      <c r="G9" s="106"/>
      <c r="H9" s="106"/>
      <c r="I9" s="113"/>
      <c r="J9" s="113"/>
      <c r="K9" s="113"/>
      <c r="L9" s="106"/>
      <c r="M9" s="106"/>
      <c r="N9" s="106"/>
      <c r="O9" s="106"/>
      <c r="P9" s="106"/>
      <c r="Q9" s="106"/>
      <c r="R9" s="106"/>
      <c r="S9" s="106"/>
      <c r="T9" s="106"/>
      <c r="U9" s="106"/>
    </row>
    <row r="10" spans="1:92" s="54" customFormat="1" ht="21.75" customHeight="1" x14ac:dyDescent="0.3">
      <c r="A10" s="106"/>
      <c r="B10" s="106"/>
      <c r="C10" s="109" t="s">
        <v>13</v>
      </c>
      <c r="D10" s="117"/>
      <c r="E10" s="107" t="s">
        <v>93</v>
      </c>
      <c r="F10" s="106"/>
      <c r="G10" s="118"/>
      <c r="H10" s="106"/>
      <c r="I10" s="113"/>
      <c r="J10" s="113"/>
      <c r="K10" s="113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spans="1:92" s="54" customFormat="1" ht="21.75" customHeight="1" x14ac:dyDescent="0.3">
      <c r="A11" s="106"/>
      <c r="B11" s="106"/>
      <c r="C11" s="109" t="s">
        <v>46</v>
      </c>
      <c r="D11" s="110"/>
      <c r="E11" s="107"/>
      <c r="F11" s="106"/>
      <c r="G11" s="118"/>
      <c r="H11" s="106"/>
      <c r="I11" s="113"/>
      <c r="J11" s="113"/>
      <c r="K11" s="119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spans="1:92" s="54" customFormat="1" ht="21.75" customHeight="1" x14ac:dyDescent="0.3">
      <c r="A12" s="106"/>
      <c r="B12" s="106"/>
      <c r="C12" s="109" t="s">
        <v>95</v>
      </c>
      <c r="D12" s="110"/>
      <c r="E12" s="107"/>
      <c r="F12" s="106"/>
      <c r="G12" s="118"/>
      <c r="H12" s="106"/>
      <c r="I12" s="113"/>
      <c r="J12" s="113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</row>
    <row r="13" spans="1:92" s="54" customFormat="1" ht="21.75" customHeight="1" x14ac:dyDescent="0.3">
      <c r="A13" s="106"/>
      <c r="B13" s="106"/>
      <c r="C13" s="109" t="s">
        <v>88</v>
      </c>
      <c r="D13" s="110"/>
      <c r="E13" s="107"/>
      <c r="F13" s="106"/>
      <c r="G13" s="106"/>
      <c r="H13" s="106"/>
      <c r="I13" s="113"/>
      <c r="J13" s="11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</row>
    <row r="14" spans="1:92" s="54" customFormat="1" ht="21.75" customHeight="1" x14ac:dyDescent="0.3">
      <c r="A14" s="106"/>
      <c r="B14" s="106"/>
      <c r="C14" s="109" t="s">
        <v>48</v>
      </c>
      <c r="D14" s="110"/>
      <c r="E14" s="107"/>
      <c r="F14" s="106"/>
      <c r="G14" s="106"/>
      <c r="H14" s="106"/>
      <c r="I14" s="113"/>
      <c r="J14" s="113"/>
      <c r="K14" s="113"/>
      <c r="L14" s="106"/>
      <c r="M14" s="106"/>
      <c r="N14" s="106"/>
      <c r="O14" s="106"/>
      <c r="P14" s="106"/>
      <c r="Q14" s="106"/>
      <c r="R14" s="106"/>
      <c r="S14" s="106"/>
      <c r="T14" s="106"/>
      <c r="U14" s="106"/>
    </row>
    <row r="15" spans="1:92" s="54" customFormat="1" ht="21.75" customHeight="1" x14ac:dyDescent="0.3">
      <c r="A15" s="106"/>
      <c r="B15" s="106"/>
      <c r="C15" s="109" t="s">
        <v>47</v>
      </c>
      <c r="D15" s="110"/>
      <c r="E15" s="107"/>
      <c r="F15" s="106"/>
      <c r="G15" s="120"/>
      <c r="H15" s="106"/>
      <c r="I15" s="113"/>
      <c r="J15" s="113"/>
      <c r="K15" s="113"/>
      <c r="L15" s="106"/>
      <c r="M15" s="106"/>
      <c r="N15" s="106"/>
      <c r="O15" s="106"/>
      <c r="P15" s="106"/>
      <c r="Q15" s="106"/>
      <c r="R15" s="106"/>
      <c r="S15" s="106"/>
      <c r="T15" s="106"/>
      <c r="U15" s="106"/>
    </row>
    <row r="16" spans="1:92" s="54" customFormat="1" ht="21.75" customHeight="1" x14ac:dyDescent="0.3">
      <c r="A16" s="106"/>
      <c r="B16" s="106"/>
      <c r="C16" s="109" t="s">
        <v>4</v>
      </c>
      <c r="D16" s="121"/>
      <c r="E16" s="107"/>
      <c r="F16" s="106"/>
      <c r="G16" s="118"/>
      <c r="H16" s="106"/>
      <c r="I16" s="113"/>
      <c r="J16" s="113"/>
      <c r="K16" s="113"/>
      <c r="L16" s="106"/>
      <c r="M16" s="106"/>
      <c r="N16" s="106"/>
      <c r="O16" s="106"/>
      <c r="P16" s="106"/>
      <c r="Q16" s="106"/>
      <c r="R16" s="106"/>
      <c r="S16" s="106"/>
      <c r="T16" s="106"/>
      <c r="U16" s="106"/>
    </row>
    <row r="17" spans="1:21" s="54" customFormat="1" ht="21.75" customHeight="1" x14ac:dyDescent="0.3">
      <c r="A17" s="106"/>
      <c r="B17" s="106"/>
      <c r="C17" s="109" t="s">
        <v>5</v>
      </c>
      <c r="D17" s="110"/>
      <c r="E17" s="107"/>
      <c r="F17" s="106"/>
      <c r="G17" s="106"/>
      <c r="H17" s="106"/>
      <c r="I17" s="113"/>
      <c r="J17" s="11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s="54" customFormat="1" ht="21.75" customHeight="1" x14ac:dyDescent="0.3">
      <c r="A18" s="106"/>
      <c r="B18" s="106"/>
      <c r="C18" s="109" t="s">
        <v>6</v>
      </c>
      <c r="D18" s="122"/>
      <c r="E18" s="107"/>
      <c r="F18" s="106"/>
      <c r="G18" s="106"/>
      <c r="H18" s="106"/>
      <c r="I18" s="113"/>
      <c r="J18" s="113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</row>
    <row r="19" spans="1:21" s="54" customFormat="1" ht="21.75" customHeight="1" x14ac:dyDescent="0.3">
      <c r="A19" s="106"/>
      <c r="B19" s="106"/>
      <c r="C19" s="109" t="s">
        <v>79</v>
      </c>
      <c r="D19" s="110"/>
      <c r="E19" s="107"/>
      <c r="F19" s="106"/>
      <c r="G19" s="106"/>
      <c r="H19" s="106"/>
      <c r="I19" s="113"/>
      <c r="J19" s="11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</row>
    <row r="20" spans="1:21" s="54" customFormat="1" ht="21.75" customHeight="1" x14ac:dyDescent="0.3">
      <c r="A20" s="106"/>
      <c r="B20" s="106"/>
      <c r="C20" s="108" t="s">
        <v>89</v>
      </c>
      <c r="D20" s="110"/>
      <c r="E20" s="123"/>
      <c r="F20" s="106"/>
      <c r="G20" s="106"/>
      <c r="H20" s="106"/>
      <c r="I20" s="113"/>
      <c r="J20" s="113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</row>
    <row r="21" spans="1:21" s="54" customFormat="1" ht="21.75" customHeight="1" x14ac:dyDescent="0.2">
      <c r="A21" s="106"/>
      <c r="B21" s="106"/>
      <c r="C21" s="108" t="s">
        <v>90</v>
      </c>
      <c r="D21" s="124"/>
      <c r="E21" s="123"/>
      <c r="F21" s="125"/>
      <c r="G21" s="125"/>
      <c r="H21" s="106"/>
      <c r="I21" s="113"/>
      <c r="J21" s="11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</row>
    <row r="22" spans="1:21" s="54" customFormat="1" x14ac:dyDescent="0.2">
      <c r="A22" s="106"/>
      <c r="B22" s="106"/>
      <c r="C22" s="106"/>
      <c r="D22" s="106"/>
      <c r="E22" s="106"/>
      <c r="F22" s="125"/>
      <c r="G22" s="125"/>
      <c r="H22" s="106"/>
      <c r="I22" s="113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</row>
    <row r="23" spans="1:21" s="54" customFormat="1" x14ac:dyDescent="0.2">
      <c r="A23" s="106"/>
      <c r="B23" s="106"/>
      <c r="C23" s="106"/>
      <c r="D23" s="106"/>
      <c r="E23" s="106"/>
      <c r="F23" s="125"/>
      <c r="G23" s="125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</row>
    <row r="24" spans="1:21" s="54" customFormat="1" x14ac:dyDescent="0.2">
      <c r="A24" s="106"/>
      <c r="B24" s="106"/>
      <c r="C24" s="106"/>
      <c r="D24" s="126"/>
      <c r="E24" s="123"/>
      <c r="F24" s="125"/>
      <c r="G24" s="125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</row>
    <row r="25" spans="1:21" s="54" customFormat="1" x14ac:dyDescent="0.2">
      <c r="A25" s="106"/>
      <c r="B25" s="106"/>
      <c r="C25" s="106"/>
      <c r="D25" s="126"/>
      <c r="E25" s="123"/>
      <c r="F25" s="125"/>
      <c r="G25" s="125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</row>
    <row r="26" spans="1:21" s="54" customFormat="1" x14ac:dyDescent="0.2">
      <c r="A26" s="106"/>
      <c r="B26" s="106"/>
      <c r="C26" s="106"/>
      <c r="D26" s="106"/>
      <c r="E26" s="123"/>
      <c r="F26" s="125"/>
      <c r="G26" s="125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</row>
    <row r="27" spans="1:21" s="54" customFormat="1" x14ac:dyDescent="0.2">
      <c r="A27" s="106"/>
      <c r="B27" s="106"/>
      <c r="C27" s="106"/>
      <c r="D27" s="106"/>
      <c r="E27" s="123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</row>
    <row r="28" spans="1:21" s="54" customFormat="1" x14ac:dyDescent="0.2">
      <c r="A28" s="106"/>
      <c r="B28" s="106"/>
      <c r="C28" s="106"/>
      <c r="D28" s="106"/>
      <c r="E28" s="123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s="54" customFormat="1" x14ac:dyDescent="0.2">
      <c r="A29" s="106"/>
      <c r="B29" s="106"/>
      <c r="C29" s="106"/>
      <c r="D29" s="106"/>
      <c r="E29" s="123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</row>
    <row r="30" spans="1:21" s="54" customFormat="1" x14ac:dyDescent="0.2">
      <c r="A30" s="106"/>
      <c r="B30" s="106"/>
      <c r="C30" s="106"/>
      <c r="D30" s="106"/>
      <c r="E30" s="123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</row>
    <row r="31" spans="1:21" s="54" customFormat="1" x14ac:dyDescent="0.2">
      <c r="A31" s="106"/>
      <c r="B31" s="106"/>
      <c r="C31" s="106"/>
      <c r="D31" s="106"/>
      <c r="E31" s="123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</row>
    <row r="32" spans="1:21" s="54" customFormat="1" x14ac:dyDescent="0.2">
      <c r="A32" s="106"/>
      <c r="B32" s="106"/>
      <c r="C32" s="106"/>
      <c r="D32" s="106"/>
      <c r="E32" s="123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</row>
    <row r="33" spans="1:21" s="54" customFormat="1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s="54" customFormat="1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s="54" customFormat="1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1" s="54" customFormat="1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</row>
    <row r="37" spans="1:21" s="54" customFormat="1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</row>
    <row r="38" spans="1:21" s="54" customFormat="1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</row>
    <row r="39" spans="1:21" s="54" customFormat="1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</row>
    <row r="40" spans="1:21" s="54" customFormat="1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</row>
    <row r="41" spans="1:21" s="54" customFormat="1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</row>
    <row r="42" spans="1:21" s="54" customFormat="1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</row>
    <row r="43" spans="1:21" s="54" customFormat="1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</row>
    <row r="44" spans="1:21" s="54" customFormat="1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</row>
    <row r="45" spans="1:21" s="54" customFormat="1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</row>
    <row r="46" spans="1:21" s="54" customFormat="1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</row>
    <row r="47" spans="1:21" s="54" customFormat="1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</row>
    <row r="48" spans="1:21" s="54" customFormat="1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spans="1:2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spans="1:2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spans="1:2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spans="1:2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spans="1:2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spans="1:2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spans="1:2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spans="1:2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 spans="1:2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spans="1:2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spans="1:2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 spans="1:2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spans="1:2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spans="1:2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spans="1:2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 spans="1:2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 spans="1:2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 spans="1:2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 spans="1:2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 spans="1:2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spans="1:2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</sheetData>
  <mergeCells count="2">
    <mergeCell ref="C3:D3"/>
    <mergeCell ref="F5:G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A19" zoomScale="90" workbookViewId="0">
      <selection activeCell="F36" sqref="F36"/>
    </sheetView>
  </sheetViews>
  <sheetFormatPr baseColWidth="10" defaultRowHeight="12.75" x14ac:dyDescent="0.2"/>
  <cols>
    <col min="1" max="1" width="3.85546875" style="13" customWidth="1"/>
    <col min="2" max="2" width="7.42578125" style="13" customWidth="1"/>
    <col min="3" max="3" width="22.42578125" style="13" customWidth="1"/>
    <col min="4" max="4" width="11.140625" style="13" bestFit="1" customWidth="1"/>
    <col min="5" max="5" width="1.28515625" style="13" customWidth="1"/>
    <col min="6" max="6" width="16.85546875" style="13" customWidth="1"/>
    <col min="7" max="16384" width="11.42578125" style="13"/>
  </cols>
  <sheetData>
    <row r="1" spans="2:8" x14ac:dyDescent="0.2">
      <c r="C1" s="127">
        <f>DATOS!D5</f>
        <v>0</v>
      </c>
    </row>
    <row r="2" spans="2:8" x14ac:dyDescent="0.2">
      <c r="C2" s="13" t="s">
        <v>53</v>
      </c>
    </row>
    <row r="5" spans="2:8" x14ac:dyDescent="0.2">
      <c r="B5" s="133" t="s">
        <v>8</v>
      </c>
      <c r="C5" s="134"/>
      <c r="D5" s="134"/>
      <c r="E5" s="134"/>
      <c r="F5" s="135"/>
    </row>
    <row r="6" spans="2:8" x14ac:dyDescent="0.2">
      <c r="B6" s="5"/>
      <c r="C6" s="6"/>
      <c r="D6" s="6"/>
      <c r="E6" s="6"/>
      <c r="F6" s="2"/>
    </row>
    <row r="7" spans="2:8" x14ac:dyDescent="0.2">
      <c r="B7" s="5"/>
      <c r="C7" s="6" t="s">
        <v>9</v>
      </c>
      <c r="D7" s="6"/>
      <c r="E7" s="6"/>
      <c r="F7" s="47">
        <f>DATOS!D10</f>
        <v>0</v>
      </c>
    </row>
    <row r="8" spans="2:8" x14ac:dyDescent="0.2">
      <c r="B8" s="5" t="s">
        <v>10</v>
      </c>
      <c r="C8" s="6" t="s">
        <v>11</v>
      </c>
      <c r="D8" s="6"/>
      <c r="E8" s="6"/>
      <c r="F8" s="3">
        <v>30</v>
      </c>
    </row>
    <row r="9" spans="2:8" x14ac:dyDescent="0.2">
      <c r="B9" s="10" t="s">
        <v>12</v>
      </c>
      <c r="C9" s="22" t="s">
        <v>13</v>
      </c>
      <c r="D9" s="23"/>
      <c r="E9" s="1"/>
      <c r="F9" s="24">
        <f>+DATOS!D10</f>
        <v>0</v>
      </c>
      <c r="H9" s="65"/>
    </row>
    <row r="12" spans="2:8" x14ac:dyDescent="0.2">
      <c r="B12" s="133" t="s">
        <v>14</v>
      </c>
      <c r="C12" s="134"/>
      <c r="D12" s="134"/>
      <c r="E12" s="134"/>
      <c r="F12" s="135"/>
    </row>
    <row r="13" spans="2:8" x14ac:dyDescent="0.2">
      <c r="B13" s="5"/>
      <c r="C13" s="6" t="s">
        <v>77</v>
      </c>
      <c r="D13" s="6">
        <f>IF(DATOS!D12&gt;0,DATOS!D11+1)+IF(DATOS!D12=0,DATOS!D11)</f>
        <v>0</v>
      </c>
      <c r="E13" s="6"/>
      <c r="F13" s="19" t="s">
        <v>49</v>
      </c>
    </row>
    <row r="14" spans="2:8" x14ac:dyDescent="0.2">
      <c r="B14" s="5"/>
      <c r="C14" s="6"/>
      <c r="D14" s="6"/>
      <c r="E14" s="6"/>
      <c r="F14" s="16"/>
    </row>
    <row r="15" spans="2:8" x14ac:dyDescent="0.2">
      <c r="B15" s="5"/>
      <c r="C15" s="46" t="s">
        <v>13</v>
      </c>
      <c r="D15" s="25">
        <f>F9</f>
        <v>0</v>
      </c>
      <c r="E15" s="6"/>
      <c r="F15" s="21">
        <f>F9</f>
        <v>0</v>
      </c>
    </row>
    <row r="16" spans="2:8" x14ac:dyDescent="0.2">
      <c r="B16" s="5" t="s">
        <v>23</v>
      </c>
      <c r="C16" s="6" t="s">
        <v>15</v>
      </c>
      <c r="D16" s="6">
        <f>IF(DATOS!D14&gt;=DATOS!D15,DATOS!D14)+IF(DATOS!D14&lt;DATOS!D15,DATOS!D15)</f>
        <v>0</v>
      </c>
      <c r="E16" s="6"/>
      <c r="F16" s="16"/>
    </row>
    <row r="17" spans="2:8" x14ac:dyDescent="0.2">
      <c r="B17" s="5" t="s">
        <v>12</v>
      </c>
      <c r="C17" s="6" t="s">
        <v>16</v>
      </c>
      <c r="D17" s="48">
        <f>+D15*D16</f>
        <v>0</v>
      </c>
      <c r="E17" s="6"/>
      <c r="F17" s="16"/>
    </row>
    <row r="18" spans="2:8" x14ac:dyDescent="0.2">
      <c r="B18" s="5" t="s">
        <v>23</v>
      </c>
      <c r="C18" s="6" t="s">
        <v>17</v>
      </c>
      <c r="D18" s="26">
        <f>DATOS!D16</f>
        <v>0</v>
      </c>
      <c r="E18" s="6"/>
      <c r="F18" s="16"/>
    </row>
    <row r="19" spans="2:8" x14ac:dyDescent="0.2">
      <c r="B19" s="5" t="s">
        <v>12</v>
      </c>
      <c r="C19" s="46" t="s">
        <v>51</v>
      </c>
      <c r="D19" s="48">
        <f>ROUND(D17*D18,2)</f>
        <v>0</v>
      </c>
      <c r="E19" s="6"/>
      <c r="F19" s="17">
        <f>ROUND(D19/365,2)</f>
        <v>0</v>
      </c>
      <c r="H19" s="30"/>
    </row>
    <row r="20" spans="2:8" x14ac:dyDescent="0.2">
      <c r="B20" s="5"/>
      <c r="C20" s="6"/>
      <c r="D20" s="6"/>
      <c r="E20" s="6"/>
      <c r="F20" s="17"/>
      <c r="H20" s="30"/>
    </row>
    <row r="21" spans="2:8" x14ac:dyDescent="0.2">
      <c r="B21" s="5"/>
      <c r="C21" s="6" t="s">
        <v>13</v>
      </c>
      <c r="D21" s="25">
        <f>F9</f>
        <v>0</v>
      </c>
      <c r="E21" s="6"/>
      <c r="F21" s="17"/>
      <c r="H21" s="30"/>
    </row>
    <row r="22" spans="2:8" x14ac:dyDescent="0.2">
      <c r="B22" s="5" t="s">
        <v>23</v>
      </c>
      <c r="C22" s="6" t="s">
        <v>50</v>
      </c>
      <c r="D22" s="6">
        <f>DATOS!D17</f>
        <v>0</v>
      </c>
      <c r="E22" s="6"/>
      <c r="F22" s="17"/>
      <c r="H22" s="30"/>
    </row>
    <row r="23" spans="2:8" x14ac:dyDescent="0.2">
      <c r="B23" s="5"/>
      <c r="C23" s="46" t="s">
        <v>52</v>
      </c>
      <c r="D23" s="48">
        <f>F15*DATOS!D17</f>
        <v>0</v>
      </c>
      <c r="E23" s="6"/>
      <c r="F23" s="18">
        <f>ROUND(D23/365,2)</f>
        <v>0</v>
      </c>
    </row>
    <row r="24" spans="2:8" x14ac:dyDescent="0.2">
      <c r="B24" s="10"/>
      <c r="C24" s="22" t="s">
        <v>18</v>
      </c>
      <c r="D24" s="22"/>
      <c r="E24" s="22"/>
      <c r="F24" s="20">
        <f>+F15+F19+F23</f>
        <v>0</v>
      </c>
    </row>
    <row r="27" spans="2:8" x14ac:dyDescent="0.2">
      <c r="B27" s="133" t="s">
        <v>21</v>
      </c>
      <c r="C27" s="134"/>
      <c r="D27" s="134"/>
      <c r="E27" s="134"/>
      <c r="F27" s="135"/>
    </row>
    <row r="28" spans="2:8" x14ac:dyDescent="0.2">
      <c r="B28" s="5"/>
      <c r="C28" s="6"/>
      <c r="D28" s="6"/>
      <c r="E28" s="6"/>
      <c r="F28" s="2"/>
    </row>
    <row r="29" spans="2:8" x14ac:dyDescent="0.2">
      <c r="B29" s="10"/>
      <c r="C29" s="22" t="s">
        <v>19</v>
      </c>
      <c r="D29" s="22" t="s">
        <v>110</v>
      </c>
      <c r="E29" s="22"/>
      <c r="F29" s="24">
        <v>88.36</v>
      </c>
    </row>
    <row r="32" spans="2:8" ht="30.75" customHeight="1" x14ac:dyDescent="0.2">
      <c r="B32" s="136" t="s">
        <v>20</v>
      </c>
      <c r="C32" s="137"/>
      <c r="D32" s="137"/>
      <c r="E32" s="137"/>
      <c r="F32" s="138"/>
    </row>
    <row r="33" spans="2:6" x14ac:dyDescent="0.2">
      <c r="B33" s="5"/>
      <c r="C33" s="6" t="s">
        <v>22</v>
      </c>
      <c r="D33" s="6"/>
      <c r="E33" s="6"/>
      <c r="F33" s="7">
        <v>64.760000000000005</v>
      </c>
    </row>
    <row r="34" spans="2:6" x14ac:dyDescent="0.2">
      <c r="B34" s="5" t="s">
        <v>23</v>
      </c>
      <c r="C34" s="6" t="s">
        <v>24</v>
      </c>
      <c r="D34" s="6"/>
      <c r="E34" s="6"/>
      <c r="F34" s="2">
        <v>2</v>
      </c>
    </row>
    <row r="35" spans="2:6" x14ac:dyDescent="0.2">
      <c r="B35" s="5" t="s">
        <v>12</v>
      </c>
      <c r="C35" s="6" t="s">
        <v>25</v>
      </c>
      <c r="D35" s="6"/>
      <c r="E35" s="6"/>
      <c r="F35" s="27">
        <f>F33*F34</f>
        <v>129.52000000000001</v>
      </c>
    </row>
    <row r="36" spans="2:6" x14ac:dyDescent="0.2">
      <c r="B36" s="5" t="s">
        <v>26</v>
      </c>
      <c r="C36" s="6" t="s">
        <v>13</v>
      </c>
      <c r="D36" s="6"/>
      <c r="E36" s="6"/>
      <c r="F36" s="28">
        <f>F9</f>
        <v>0</v>
      </c>
    </row>
    <row r="37" spans="2:6" ht="37.5" customHeight="1" x14ac:dyDescent="0.2">
      <c r="B37" s="10" t="s">
        <v>12</v>
      </c>
      <c r="C37" s="29" t="s">
        <v>27</v>
      </c>
      <c r="D37" s="23"/>
      <c r="E37" s="22"/>
      <c r="F37" s="24">
        <f>IF(F36&gt;F35,F35,F36)</f>
        <v>0</v>
      </c>
    </row>
    <row r="38" spans="2:6" x14ac:dyDescent="0.2">
      <c r="D38" s="15"/>
    </row>
  </sheetData>
  <mergeCells count="4">
    <mergeCell ref="B5:F5"/>
    <mergeCell ref="B12:F12"/>
    <mergeCell ref="B27:F27"/>
    <mergeCell ref="B32:F3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9" workbookViewId="0">
      <selection activeCell="D53" sqref="D53"/>
    </sheetView>
  </sheetViews>
  <sheetFormatPr baseColWidth="10" defaultRowHeight="12.75" x14ac:dyDescent="0.2"/>
  <cols>
    <col min="1" max="1" width="12" style="13" customWidth="1"/>
    <col min="2" max="2" width="5.42578125" style="13" customWidth="1"/>
    <col min="3" max="3" width="46.140625" style="13" customWidth="1"/>
    <col min="4" max="4" width="12.28515625" style="13" bestFit="1" customWidth="1"/>
    <col min="5" max="16384" width="11.42578125" style="13"/>
  </cols>
  <sheetData>
    <row r="1" spans="1:4" x14ac:dyDescent="0.2">
      <c r="A1" s="4" t="s">
        <v>7</v>
      </c>
      <c r="B1" s="4"/>
      <c r="C1" s="4"/>
      <c r="D1"/>
    </row>
    <row r="2" spans="1:4" ht="9.75" customHeight="1" x14ac:dyDescent="0.2">
      <c r="A2" s="14"/>
      <c r="B2" s="14"/>
      <c r="C2" s="14"/>
    </row>
    <row r="3" spans="1:4" ht="24.75" customHeight="1" x14ac:dyDescent="0.2">
      <c r="B3" s="136" t="s">
        <v>31</v>
      </c>
      <c r="C3" s="137"/>
      <c r="D3" s="138"/>
    </row>
    <row r="4" spans="1:4" ht="8.25" customHeight="1" x14ac:dyDescent="0.2">
      <c r="B4" s="5"/>
      <c r="C4" s="6"/>
      <c r="D4" s="2"/>
    </row>
    <row r="5" spans="1:4" ht="12.75" customHeight="1" x14ac:dyDescent="0.2">
      <c r="B5" s="39"/>
      <c r="C5" s="40" t="s">
        <v>78</v>
      </c>
      <c r="D5" s="41">
        <f>DIV.CALCULOS!F24</f>
        <v>0</v>
      </c>
    </row>
    <row r="6" spans="1:4" ht="12.75" customHeight="1" x14ac:dyDescent="0.2">
      <c r="B6" s="39" t="s">
        <v>23</v>
      </c>
      <c r="C6" s="40" t="s">
        <v>32</v>
      </c>
      <c r="D6" s="42">
        <v>20</v>
      </c>
    </row>
    <row r="7" spans="1:4" ht="12.75" customHeight="1" x14ac:dyDescent="0.2">
      <c r="B7" s="39" t="s">
        <v>12</v>
      </c>
      <c r="C7" s="40" t="s">
        <v>33</v>
      </c>
      <c r="D7" s="53">
        <f>ROUND(D5*D6,2)</f>
        <v>0</v>
      </c>
    </row>
    <row r="8" spans="1:4" ht="12.75" customHeight="1" x14ac:dyDescent="0.2">
      <c r="B8" s="39" t="s">
        <v>23</v>
      </c>
      <c r="C8" s="40" t="s">
        <v>34</v>
      </c>
      <c r="D8" s="42">
        <f>DATOS!D11</f>
        <v>0</v>
      </c>
    </row>
    <row r="9" spans="1:4" ht="12.75" customHeight="1" thickBot="1" x14ac:dyDescent="0.25">
      <c r="B9" s="43" t="s">
        <v>12</v>
      </c>
      <c r="C9" s="44" t="s">
        <v>75</v>
      </c>
      <c r="D9" s="45">
        <f>+D7*D8</f>
        <v>0</v>
      </c>
    </row>
    <row r="10" spans="1:4" ht="9.75" customHeight="1" thickTop="1" x14ac:dyDescent="0.2">
      <c r="B10" s="10"/>
      <c r="C10" s="1"/>
      <c r="D10" s="3"/>
    </row>
    <row r="11" spans="1:4" x14ac:dyDescent="0.2">
      <c r="B11" s="15"/>
      <c r="C11" s="15"/>
      <c r="D11" s="15"/>
    </row>
    <row r="12" spans="1:4" x14ac:dyDescent="0.2">
      <c r="B12" s="49" t="s">
        <v>35</v>
      </c>
      <c r="C12" s="50"/>
      <c r="D12" s="51"/>
    </row>
    <row r="13" spans="1:4" ht="8.25" customHeight="1" x14ac:dyDescent="0.2">
      <c r="B13" s="5"/>
      <c r="C13" s="6"/>
      <c r="D13" s="2"/>
    </row>
    <row r="14" spans="1:4" x14ac:dyDescent="0.2">
      <c r="B14" s="5"/>
      <c r="C14" s="40" t="s">
        <v>78</v>
      </c>
      <c r="D14" s="7">
        <f>DIV.CALCULOS!F24</f>
        <v>0</v>
      </c>
    </row>
    <row r="15" spans="1:4" x14ac:dyDescent="0.2">
      <c r="B15" s="5" t="s">
        <v>23</v>
      </c>
      <c r="C15" s="6" t="s">
        <v>36</v>
      </c>
      <c r="D15" s="3">
        <v>90</v>
      </c>
    </row>
    <row r="16" spans="1:4" ht="13.5" thickBot="1" x14ac:dyDescent="0.25">
      <c r="B16" s="8" t="s">
        <v>12</v>
      </c>
      <c r="C16" s="11" t="s">
        <v>37</v>
      </c>
      <c r="D16" s="9">
        <f>+D14*D15</f>
        <v>0</v>
      </c>
    </row>
    <row r="17" spans="1:4" ht="9.75" customHeight="1" thickTop="1" x14ac:dyDescent="0.2">
      <c r="B17" s="10"/>
      <c r="C17" s="1"/>
      <c r="D17" s="3"/>
    </row>
    <row r="18" spans="1:4" x14ac:dyDescent="0.2">
      <c r="B18" s="15"/>
      <c r="C18" s="15"/>
      <c r="D18" s="15"/>
    </row>
    <row r="19" spans="1:4" x14ac:dyDescent="0.2">
      <c r="B19" s="133" t="s">
        <v>39</v>
      </c>
      <c r="C19" s="134"/>
      <c r="D19" s="135"/>
    </row>
    <row r="20" spans="1:4" ht="8.25" customHeight="1" x14ac:dyDescent="0.2">
      <c r="B20" s="5"/>
      <c r="C20" s="6"/>
      <c r="D20" s="2"/>
    </row>
    <row r="21" spans="1:4" x14ac:dyDescent="0.2">
      <c r="B21" s="5"/>
      <c r="C21" s="6" t="s">
        <v>55</v>
      </c>
      <c r="D21" s="2">
        <f>DATOS!D11</f>
        <v>0</v>
      </c>
    </row>
    <row r="22" spans="1:4" x14ac:dyDescent="0.2">
      <c r="B22" s="5"/>
      <c r="C22" s="6" t="s">
        <v>56</v>
      </c>
      <c r="D22" s="2">
        <f>DATOS!D12</f>
        <v>0</v>
      </c>
    </row>
    <row r="23" spans="1:4" ht="12.75" customHeight="1" x14ac:dyDescent="0.2">
      <c r="B23" s="5"/>
      <c r="C23" s="12" t="s">
        <v>76</v>
      </c>
      <c r="D23" s="3">
        <v>12</v>
      </c>
    </row>
    <row r="24" spans="1:4" ht="12.75" customHeight="1" x14ac:dyDescent="0.2">
      <c r="B24" s="5"/>
      <c r="C24" s="12" t="s">
        <v>28</v>
      </c>
      <c r="D24" s="52">
        <f>(D21+(D22/365))*D23</f>
        <v>0</v>
      </c>
    </row>
    <row r="25" spans="1:4" x14ac:dyDescent="0.2">
      <c r="B25" s="5" t="s">
        <v>23</v>
      </c>
      <c r="C25" s="6" t="s">
        <v>29</v>
      </c>
      <c r="D25" s="3">
        <f>DIV.CALCULOS!F37</f>
        <v>0</v>
      </c>
    </row>
    <row r="26" spans="1:4" ht="13.5" thickBot="1" x14ac:dyDescent="0.25">
      <c r="B26" s="5" t="s">
        <v>12</v>
      </c>
      <c r="C26" s="12" t="s">
        <v>30</v>
      </c>
      <c r="D26" s="9">
        <f>ROUND(D24*D25,2)</f>
        <v>0</v>
      </c>
    </row>
    <row r="27" spans="1:4" ht="9.75" customHeight="1" thickTop="1" x14ac:dyDescent="0.2">
      <c r="B27" s="10"/>
      <c r="C27" s="1"/>
      <c r="D27" s="3"/>
    </row>
    <row r="29" spans="1:4" x14ac:dyDescent="0.2">
      <c r="A29" s="4" t="s">
        <v>38</v>
      </c>
      <c r="B29" s="4"/>
      <c r="C29" s="4"/>
      <c r="D29"/>
    </row>
    <row r="30" spans="1:4" ht="9.75" customHeight="1" x14ac:dyDescent="0.2"/>
    <row r="31" spans="1:4" x14ac:dyDescent="0.2">
      <c r="B31" s="133" t="s">
        <v>40</v>
      </c>
      <c r="C31" s="134"/>
      <c r="D31" s="135"/>
    </row>
    <row r="32" spans="1:4" ht="8.25" customHeight="1" x14ac:dyDescent="0.2">
      <c r="B32" s="5"/>
      <c r="C32" s="6"/>
      <c r="D32" s="2"/>
    </row>
    <row r="33" spans="2:6" x14ac:dyDescent="0.2">
      <c r="B33" s="5"/>
      <c r="C33" s="6" t="s">
        <v>41</v>
      </c>
      <c r="D33" s="2">
        <f>DIV.CALCULOS!F9</f>
        <v>0</v>
      </c>
    </row>
    <row r="34" spans="2:6" x14ac:dyDescent="0.2">
      <c r="B34" s="5" t="s">
        <v>23</v>
      </c>
      <c r="C34" s="6" t="s">
        <v>42</v>
      </c>
      <c r="D34" s="2">
        <f>DATOS!D19</f>
        <v>0</v>
      </c>
    </row>
    <row r="35" spans="2:6" ht="13.5" thickBot="1" x14ac:dyDescent="0.25">
      <c r="B35" s="5"/>
      <c r="C35" s="6" t="s">
        <v>43</v>
      </c>
      <c r="D35" s="9">
        <f>ROUND(D33*D34,0)</f>
        <v>0</v>
      </c>
    </row>
    <row r="36" spans="2:6" ht="9.75" customHeight="1" thickTop="1" x14ac:dyDescent="0.2">
      <c r="B36" s="10"/>
      <c r="C36" s="1"/>
      <c r="D36" s="3"/>
    </row>
    <row r="38" spans="2:6" x14ac:dyDescent="0.2">
      <c r="B38" s="133" t="s">
        <v>44</v>
      </c>
      <c r="C38" s="134"/>
      <c r="D38" s="135"/>
    </row>
    <row r="39" spans="2:6" ht="8.25" customHeight="1" x14ac:dyDescent="0.2">
      <c r="B39" s="5"/>
      <c r="C39" s="6"/>
      <c r="D39" s="2"/>
    </row>
    <row r="40" spans="2:6" x14ac:dyDescent="0.2">
      <c r="B40" s="5"/>
      <c r="C40" s="6" t="s">
        <v>41</v>
      </c>
      <c r="D40" s="2">
        <f>DIV.CALCULOS!F9</f>
        <v>0</v>
      </c>
    </row>
    <row r="41" spans="2:6" x14ac:dyDescent="0.2">
      <c r="B41" s="5" t="s">
        <v>23</v>
      </c>
      <c r="C41" s="6" t="s">
        <v>57</v>
      </c>
      <c r="D41" s="2">
        <f>DATOS!D17</f>
        <v>0</v>
      </c>
    </row>
    <row r="42" spans="2:6" x14ac:dyDescent="0.2">
      <c r="B42" s="5" t="s">
        <v>12</v>
      </c>
      <c r="C42" s="6" t="s">
        <v>58</v>
      </c>
      <c r="D42" s="34">
        <f>+D40*D41</f>
        <v>0</v>
      </c>
    </row>
    <row r="43" spans="2:6" x14ac:dyDescent="0.2">
      <c r="B43" s="5" t="s">
        <v>10</v>
      </c>
      <c r="C43" s="6" t="s">
        <v>59</v>
      </c>
      <c r="D43" s="2">
        <v>365</v>
      </c>
      <c r="F43" s="65"/>
    </row>
    <row r="44" spans="2:6" x14ac:dyDescent="0.2">
      <c r="B44" s="5" t="s">
        <v>12</v>
      </c>
      <c r="C44" s="6" t="s">
        <v>60</v>
      </c>
      <c r="D44" s="34">
        <f>+ROUND(D42/D43,2)</f>
        <v>0</v>
      </c>
    </row>
    <row r="45" spans="2:6" x14ac:dyDescent="0.2">
      <c r="B45" s="5" t="s">
        <v>23</v>
      </c>
      <c r="C45" s="6" t="s">
        <v>61</v>
      </c>
      <c r="D45" s="2">
        <f>DATOS!D13</f>
        <v>0</v>
      </c>
      <c r="F45" s="97"/>
    </row>
    <row r="46" spans="2:6" ht="13.5" thickBot="1" x14ac:dyDescent="0.25">
      <c r="B46" s="5" t="s">
        <v>12</v>
      </c>
      <c r="C46" s="6" t="s">
        <v>62</v>
      </c>
      <c r="D46" s="9">
        <f>+D44*D45</f>
        <v>0</v>
      </c>
      <c r="F46" s="97"/>
    </row>
    <row r="47" spans="2:6" ht="9.75" customHeight="1" thickTop="1" x14ac:dyDescent="0.2">
      <c r="B47" s="10"/>
      <c r="C47" s="1"/>
      <c r="D47" s="3"/>
    </row>
    <row r="49" spans="2:4" x14ac:dyDescent="0.2">
      <c r="B49" s="133" t="s">
        <v>45</v>
      </c>
      <c r="C49" s="134"/>
      <c r="D49" s="135"/>
    </row>
    <row r="50" spans="2:4" ht="8.25" customHeight="1" x14ac:dyDescent="0.2">
      <c r="B50" s="5"/>
      <c r="C50" s="6"/>
      <c r="D50" s="2"/>
    </row>
    <row r="51" spans="2:4" x14ac:dyDescent="0.2">
      <c r="B51" s="5"/>
      <c r="C51" s="6" t="s">
        <v>41</v>
      </c>
      <c r="D51" s="2">
        <f>DIV.CALCULOS!F9</f>
        <v>0</v>
      </c>
    </row>
    <row r="52" spans="2:4" x14ac:dyDescent="0.2">
      <c r="B52" s="5" t="s">
        <v>23</v>
      </c>
      <c r="C52" s="6" t="s">
        <v>63</v>
      </c>
      <c r="D52" s="2">
        <f>DIV.CALCULOS!D16</f>
        <v>0</v>
      </c>
    </row>
    <row r="53" spans="2:4" x14ac:dyDescent="0.2">
      <c r="B53" s="5" t="s">
        <v>12</v>
      </c>
      <c r="C53" s="6" t="s">
        <v>64</v>
      </c>
      <c r="D53" s="34">
        <f>+D51*D52</f>
        <v>0</v>
      </c>
    </row>
    <row r="54" spans="2:4" x14ac:dyDescent="0.2">
      <c r="B54" s="5" t="s">
        <v>10</v>
      </c>
      <c r="C54" s="6" t="s">
        <v>59</v>
      </c>
      <c r="D54" s="2">
        <v>365</v>
      </c>
    </row>
    <row r="55" spans="2:4" x14ac:dyDescent="0.2">
      <c r="B55" s="5" t="s">
        <v>12</v>
      </c>
      <c r="C55" s="6" t="s">
        <v>66</v>
      </c>
      <c r="D55" s="34">
        <f>+ROUND(D53/D54,2)</f>
        <v>0</v>
      </c>
    </row>
    <row r="56" spans="2:4" x14ac:dyDescent="0.2">
      <c r="B56" s="5" t="s">
        <v>23</v>
      </c>
      <c r="C56" s="6" t="s">
        <v>61</v>
      </c>
      <c r="D56" s="2">
        <f>+DATOS!D12</f>
        <v>0</v>
      </c>
    </row>
    <row r="57" spans="2:4" ht="13.5" thickBot="1" x14ac:dyDescent="0.25">
      <c r="B57" s="5" t="s">
        <v>12</v>
      </c>
      <c r="C57" s="6" t="s">
        <v>68</v>
      </c>
      <c r="D57" s="9">
        <f>+D55*D56</f>
        <v>0</v>
      </c>
    </row>
    <row r="58" spans="2:4" ht="9.75" customHeight="1" thickTop="1" x14ac:dyDescent="0.2">
      <c r="B58" s="10"/>
      <c r="C58" s="1"/>
      <c r="D58" s="3"/>
    </row>
    <row r="59" spans="2:4" ht="9.75" customHeight="1" x14ac:dyDescent="0.2">
      <c r="B59" s="54"/>
      <c r="C59" s="54"/>
      <c r="D59"/>
    </row>
    <row r="60" spans="2:4" x14ac:dyDescent="0.2">
      <c r="B60" s="133" t="s">
        <v>65</v>
      </c>
      <c r="C60" s="134"/>
      <c r="D60" s="135"/>
    </row>
    <row r="61" spans="2:4" ht="8.25" customHeight="1" x14ac:dyDescent="0.2">
      <c r="B61" s="5"/>
      <c r="C61" s="6"/>
      <c r="D61" s="2"/>
    </row>
    <row r="62" spans="2:4" x14ac:dyDescent="0.2">
      <c r="B62" s="5"/>
      <c r="C62" s="6" t="s">
        <v>68</v>
      </c>
      <c r="D62" s="7">
        <f>D57</f>
        <v>0</v>
      </c>
    </row>
    <row r="63" spans="2:4" x14ac:dyDescent="0.2">
      <c r="B63" s="5" t="s">
        <v>23</v>
      </c>
      <c r="C63" s="6" t="s">
        <v>67</v>
      </c>
      <c r="D63" s="32">
        <f>DATOS!D16</f>
        <v>0</v>
      </c>
    </row>
    <row r="64" spans="2:4" ht="13.5" thickBot="1" x14ac:dyDescent="0.25">
      <c r="B64" s="5" t="s">
        <v>12</v>
      </c>
      <c r="C64" s="6" t="s">
        <v>69</v>
      </c>
      <c r="D64" s="9">
        <f>+D62*D63</f>
        <v>0</v>
      </c>
    </row>
    <row r="65" spans="2:5" ht="8.25" customHeight="1" thickTop="1" x14ac:dyDescent="0.2">
      <c r="B65" s="10"/>
      <c r="C65" s="1"/>
      <c r="D65" s="3"/>
      <c r="E65" s="33"/>
    </row>
  </sheetData>
  <mergeCells count="6">
    <mergeCell ref="B3:D3"/>
    <mergeCell ref="B31:D31"/>
    <mergeCell ref="B60:D60"/>
    <mergeCell ref="B38:D38"/>
    <mergeCell ref="B49:D49"/>
    <mergeCell ref="B19:D19"/>
  </mergeCells>
  <phoneticPr fontId="0" type="noConversion"/>
  <pageMargins left="0.75" right="0.75" top="0.12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9" workbookViewId="0">
      <selection activeCell="E22" sqref="E22"/>
    </sheetView>
  </sheetViews>
  <sheetFormatPr baseColWidth="10" defaultRowHeight="12.75" x14ac:dyDescent="0.2"/>
  <cols>
    <col min="1" max="1" width="2.140625" customWidth="1"/>
    <col min="2" max="2" width="49.85546875" customWidth="1"/>
    <col min="3" max="3" width="12.7109375" bestFit="1" customWidth="1"/>
    <col min="4" max="4" width="11.42578125" customWidth="1"/>
    <col min="5" max="5" width="11.42578125" style="68"/>
    <col min="6" max="6" width="11.42578125" customWidth="1"/>
    <col min="7" max="7" width="40.5703125" hidden="1" customWidth="1"/>
    <col min="8" max="11" width="0" hidden="1" customWidth="1"/>
    <col min="14" max="17" width="0" hidden="1" customWidth="1"/>
  </cols>
  <sheetData>
    <row r="1" spans="1:20" ht="29.25" customHeight="1" x14ac:dyDescent="0.2">
      <c r="A1" t="s">
        <v>74</v>
      </c>
      <c r="B1" s="69">
        <f>DATOS!D5</f>
        <v>0</v>
      </c>
      <c r="C1" s="55"/>
    </row>
    <row r="2" spans="1:20" ht="29.25" customHeight="1" x14ac:dyDescent="0.2">
      <c r="B2" s="69" t="s">
        <v>113</v>
      </c>
      <c r="C2" s="55"/>
    </row>
    <row r="3" spans="1:20" ht="15" x14ac:dyDescent="0.25">
      <c r="B3" s="60" t="s">
        <v>80</v>
      </c>
      <c r="C3" s="61"/>
    </row>
    <row r="4" spans="1:20" ht="15" x14ac:dyDescent="0.25">
      <c r="B4" s="60"/>
      <c r="C4" s="61"/>
    </row>
    <row r="5" spans="1:20" ht="15.75" thickBot="1" x14ac:dyDescent="0.3">
      <c r="B5" s="60" t="s">
        <v>97</v>
      </c>
      <c r="C5" s="60"/>
      <c r="E5" s="60" t="s">
        <v>96</v>
      </c>
    </row>
    <row r="6" spans="1:20" ht="15.75" x14ac:dyDescent="0.25">
      <c r="B6" s="72"/>
      <c r="C6" s="73"/>
    </row>
    <row r="7" spans="1:20" ht="10.5" customHeight="1" x14ac:dyDescent="0.2">
      <c r="B7" s="77"/>
      <c r="C7" s="35"/>
    </row>
    <row r="8" spans="1:20" ht="16.5" customHeight="1" x14ac:dyDescent="0.25">
      <c r="B8" s="56" t="s">
        <v>71</v>
      </c>
      <c r="C8" s="58">
        <v>0</v>
      </c>
      <c r="E8" s="95"/>
    </row>
    <row r="9" spans="1:20" ht="16.5" customHeight="1" x14ac:dyDescent="0.25">
      <c r="B9" s="56"/>
      <c r="C9" s="58"/>
      <c r="E9" s="70"/>
      <c r="F9" s="70"/>
      <c r="G9" s="70"/>
      <c r="H9" s="70"/>
      <c r="I9" s="70"/>
      <c r="J9" s="70"/>
      <c r="K9" s="6"/>
    </row>
    <row r="10" spans="1:20" ht="16.5" customHeight="1" x14ac:dyDescent="0.25">
      <c r="B10" s="56" t="s">
        <v>73</v>
      </c>
      <c r="C10" s="58"/>
      <c r="E10" s="58"/>
      <c r="F10" s="70"/>
      <c r="G10" s="70"/>
      <c r="H10" s="70"/>
      <c r="I10" s="70"/>
      <c r="J10" s="70"/>
      <c r="K10" s="6"/>
    </row>
    <row r="11" spans="1:20" ht="16.5" customHeight="1" x14ac:dyDescent="0.25">
      <c r="B11" s="56"/>
      <c r="C11" s="58"/>
      <c r="E11" s="58"/>
      <c r="F11" s="70"/>
      <c r="G11" s="70"/>
      <c r="H11" s="70"/>
      <c r="I11" s="70"/>
      <c r="J11" s="70"/>
      <c r="K11" s="6"/>
    </row>
    <row r="12" spans="1:20" ht="16.5" customHeight="1" x14ac:dyDescent="0.25">
      <c r="B12" s="56" t="s">
        <v>72</v>
      </c>
      <c r="C12" s="58">
        <v>0</v>
      </c>
      <c r="E12" s="58">
        <v>0</v>
      </c>
      <c r="F12" s="70"/>
      <c r="G12" s="70"/>
      <c r="H12" s="70"/>
      <c r="I12" s="70"/>
      <c r="J12" s="70"/>
      <c r="K12" s="6"/>
    </row>
    <row r="13" spans="1:20" ht="7.5" customHeight="1" x14ac:dyDescent="0.25">
      <c r="B13" s="77"/>
      <c r="C13" s="35"/>
      <c r="E13" s="70"/>
      <c r="F13" s="70"/>
      <c r="G13" s="70"/>
      <c r="H13" s="70"/>
      <c r="I13" s="70"/>
      <c r="J13" s="70"/>
      <c r="K13" s="6"/>
    </row>
    <row r="14" spans="1:20" ht="15.75" x14ac:dyDescent="0.25">
      <c r="B14" s="78"/>
      <c r="C14" s="74"/>
      <c r="E14" s="70"/>
      <c r="F14" s="70"/>
      <c r="G14" s="70"/>
      <c r="H14" s="70"/>
      <c r="I14" s="70"/>
      <c r="J14" s="70"/>
      <c r="K14" s="6"/>
    </row>
    <row r="15" spans="1:20" ht="6" customHeight="1" x14ac:dyDescent="0.25">
      <c r="B15" s="77"/>
      <c r="C15" s="35"/>
      <c r="E15" s="70"/>
      <c r="F15" s="70"/>
      <c r="G15" s="70"/>
      <c r="H15" s="70"/>
      <c r="I15" s="70"/>
      <c r="J15" s="70"/>
      <c r="K15" s="6"/>
    </row>
    <row r="16" spans="1:20" ht="16.5" customHeight="1" x14ac:dyDescent="0.25">
      <c r="B16" s="56" t="s">
        <v>81</v>
      </c>
      <c r="C16" s="103"/>
      <c r="E16" s="57">
        <f>PAGOS!D46</f>
        <v>0</v>
      </c>
      <c r="F16" s="70"/>
      <c r="G16" s="70"/>
      <c r="H16" s="70"/>
      <c r="I16" s="70"/>
      <c r="J16" s="70"/>
      <c r="K16" s="6"/>
      <c r="R16" s="100"/>
      <c r="T16" s="100"/>
    </row>
    <row r="17" spans="1:21" ht="16.5" customHeight="1" x14ac:dyDescent="0.25">
      <c r="B17" s="56"/>
      <c r="C17" s="103"/>
      <c r="E17" s="57"/>
      <c r="F17" s="70"/>
      <c r="G17" s="70"/>
      <c r="H17" s="70"/>
      <c r="I17" s="70"/>
      <c r="J17" s="70"/>
      <c r="K17" s="6"/>
      <c r="S17" s="105"/>
      <c r="U17" s="105"/>
    </row>
    <row r="18" spans="1:21" ht="16.5" customHeight="1" x14ac:dyDescent="0.25">
      <c r="B18" s="56" t="s">
        <v>82</v>
      </c>
      <c r="C18" s="103"/>
      <c r="E18" s="57">
        <f>PAGOS!D57</f>
        <v>0</v>
      </c>
      <c r="F18" s="70"/>
      <c r="G18" s="70"/>
      <c r="H18" s="70"/>
      <c r="I18" s="70"/>
      <c r="J18" s="70"/>
      <c r="K18" s="6"/>
      <c r="S18" s="105"/>
      <c r="U18" s="105"/>
    </row>
    <row r="19" spans="1:21" ht="16.5" customHeight="1" x14ac:dyDescent="0.25">
      <c r="B19" s="56"/>
      <c r="C19" s="103"/>
      <c r="E19" s="57"/>
      <c r="F19" s="70"/>
      <c r="G19" s="70"/>
      <c r="H19" s="70"/>
      <c r="I19" s="70"/>
      <c r="J19" s="70"/>
      <c r="K19" s="6"/>
      <c r="R19" s="105"/>
      <c r="S19" s="105"/>
      <c r="T19" s="100"/>
    </row>
    <row r="20" spans="1:21" ht="16.5" customHeight="1" x14ac:dyDescent="0.25">
      <c r="B20" s="56" t="s">
        <v>83</v>
      </c>
      <c r="C20" s="103"/>
      <c r="E20" s="57">
        <f>PAGOS!D64</f>
        <v>0</v>
      </c>
      <c r="F20" s="70"/>
      <c r="G20" s="70"/>
      <c r="H20" s="70"/>
      <c r="I20" s="70"/>
      <c r="J20" s="70"/>
      <c r="K20" s="6"/>
      <c r="R20" s="100"/>
      <c r="T20" s="100"/>
    </row>
    <row r="21" spans="1:21" ht="16.5" customHeight="1" x14ac:dyDescent="0.25">
      <c r="B21" s="56"/>
      <c r="C21" s="103"/>
      <c r="E21" s="70"/>
      <c r="F21" s="70"/>
      <c r="G21" s="70"/>
      <c r="H21" s="70"/>
      <c r="I21" s="70"/>
      <c r="J21" s="70"/>
      <c r="K21" s="6"/>
      <c r="N21" s="64">
        <f>633-C16-C18-C20</f>
        <v>633</v>
      </c>
      <c r="P21">
        <v>629.79999999999995</v>
      </c>
    </row>
    <row r="22" spans="1:21" ht="16.5" customHeight="1" x14ac:dyDescent="0.25">
      <c r="A22" t="s">
        <v>74</v>
      </c>
      <c r="B22" s="56" t="s">
        <v>111</v>
      </c>
      <c r="C22" s="57"/>
      <c r="D22" s="62"/>
      <c r="E22" s="57">
        <v>0</v>
      </c>
      <c r="F22" s="70"/>
      <c r="G22" s="56"/>
      <c r="H22" s="57"/>
      <c r="I22" s="70"/>
      <c r="J22" s="70"/>
      <c r="K22" s="6"/>
      <c r="L22" s="98"/>
      <c r="M22" s="64"/>
      <c r="O22" s="100"/>
      <c r="Q22" s="64"/>
      <c r="R22" s="64"/>
    </row>
    <row r="23" spans="1:21" ht="16.5" customHeight="1" x14ac:dyDescent="0.25">
      <c r="B23" s="56"/>
      <c r="C23" s="57"/>
      <c r="D23" s="62"/>
      <c r="E23" s="70"/>
      <c r="F23" s="70"/>
      <c r="G23" s="101"/>
      <c r="H23" s="102"/>
      <c r="I23" s="70"/>
      <c r="J23" s="70"/>
      <c r="K23" s="6"/>
      <c r="L23" s="100"/>
      <c r="O23" s="100"/>
      <c r="Q23" s="64"/>
    </row>
    <row r="24" spans="1:21" ht="16.5" customHeight="1" x14ac:dyDescent="0.25">
      <c r="B24" s="56" t="s">
        <v>103</v>
      </c>
      <c r="C24" s="57">
        <v>0</v>
      </c>
      <c r="E24" s="70"/>
      <c r="F24" s="70"/>
      <c r="G24" s="70"/>
      <c r="H24" s="70"/>
      <c r="I24" s="70"/>
      <c r="J24" s="70"/>
      <c r="K24" s="6"/>
      <c r="M24" s="64"/>
      <c r="O24" s="64"/>
      <c r="R24" s="64"/>
    </row>
    <row r="25" spans="1:21" ht="15.75" x14ac:dyDescent="0.25">
      <c r="B25" s="76" t="s">
        <v>70</v>
      </c>
      <c r="C25" s="75">
        <f>SUM(C10:C24)</f>
        <v>0</v>
      </c>
      <c r="E25" s="70">
        <f>SUM(E8:E24)</f>
        <v>0</v>
      </c>
      <c r="F25" s="70"/>
      <c r="G25" s="70"/>
      <c r="H25" s="70"/>
      <c r="I25" s="70"/>
      <c r="J25" s="70"/>
      <c r="K25" s="6"/>
      <c r="L25" s="98"/>
      <c r="M25" s="64"/>
      <c r="N25" s="64"/>
      <c r="R25" s="64"/>
      <c r="S25" s="64"/>
    </row>
    <row r="26" spans="1:21" ht="18.75" customHeight="1" x14ac:dyDescent="0.25">
      <c r="B26" s="36"/>
      <c r="C26" s="59"/>
      <c r="D26" s="64"/>
      <c r="E26" s="70"/>
      <c r="F26" s="70"/>
      <c r="G26" s="70"/>
      <c r="H26" s="70"/>
      <c r="I26" s="70"/>
      <c r="J26" s="70"/>
      <c r="K26" s="6"/>
      <c r="M26" s="64"/>
      <c r="N26" s="64"/>
      <c r="Q26" s="64"/>
      <c r="R26" s="64"/>
    </row>
    <row r="27" spans="1:21" ht="18.75" customHeight="1" x14ac:dyDescent="0.25">
      <c r="B27" s="36"/>
      <c r="C27" s="59"/>
      <c r="D27" s="64"/>
      <c r="E27" s="70"/>
      <c r="F27" s="70"/>
      <c r="G27" s="70"/>
      <c r="H27" s="70"/>
      <c r="I27" s="70"/>
      <c r="J27" s="70"/>
      <c r="K27" s="6"/>
      <c r="M27" s="64"/>
      <c r="N27" s="64"/>
    </row>
    <row r="28" spans="1:21" ht="18.75" customHeight="1" thickBot="1" x14ac:dyDescent="0.3">
      <c r="B28" s="38"/>
      <c r="C28" s="37"/>
      <c r="E28" s="90">
        <v>0</v>
      </c>
      <c r="F28" s="90" t="s">
        <v>105</v>
      </c>
      <c r="G28" s="70"/>
      <c r="H28" s="70"/>
      <c r="I28" s="70"/>
      <c r="J28" s="70"/>
      <c r="K28" s="6"/>
      <c r="M28" s="64"/>
      <c r="O28" s="64"/>
    </row>
    <row r="29" spans="1:21" ht="9" customHeight="1" x14ac:dyDescent="0.2">
      <c r="E29" s="71"/>
      <c r="F29" s="6"/>
      <c r="G29" s="6"/>
      <c r="H29" s="6"/>
      <c r="I29" s="6"/>
      <c r="J29" s="6"/>
      <c r="K29" s="6"/>
    </row>
    <row r="30" spans="1:21" x14ac:dyDescent="0.2">
      <c r="B30" s="63" t="s">
        <v>84</v>
      </c>
      <c r="C30" s="93">
        <f>C25*0%</f>
        <v>0</v>
      </c>
    </row>
    <row r="31" spans="1:21" x14ac:dyDescent="0.2">
      <c r="B31" s="63" t="s">
        <v>92</v>
      </c>
      <c r="C31" s="79">
        <v>0</v>
      </c>
      <c r="F31" s="62"/>
      <c r="L31" s="64"/>
      <c r="M31" s="64"/>
    </row>
    <row r="32" spans="1:21" x14ac:dyDescent="0.2">
      <c r="B32" s="63" t="s">
        <v>107</v>
      </c>
      <c r="C32" s="92"/>
      <c r="E32" s="96"/>
      <c r="F32" s="64"/>
    </row>
    <row r="33" spans="2:12" x14ac:dyDescent="0.2">
      <c r="B33" s="63" t="s">
        <v>85</v>
      </c>
      <c r="C33" s="62">
        <f>+C25+C30+C31+C32</f>
        <v>0</v>
      </c>
      <c r="F33" s="62"/>
      <c r="L33" s="64"/>
    </row>
    <row r="34" spans="2:12" x14ac:dyDescent="0.2">
      <c r="B34" s="63" t="s">
        <v>86</v>
      </c>
      <c r="C34" s="62">
        <f>+C33*16%</f>
        <v>0</v>
      </c>
      <c r="E34" s="104"/>
    </row>
    <row r="35" spans="2:12" x14ac:dyDescent="0.2">
      <c r="B35" s="63" t="s">
        <v>87</v>
      </c>
      <c r="C35" s="99">
        <f>+C33+C34</f>
        <v>0</v>
      </c>
    </row>
    <row r="36" spans="2:12" x14ac:dyDescent="0.2">
      <c r="C36" s="62"/>
      <c r="F36" s="64"/>
    </row>
    <row r="37" spans="2:12" x14ac:dyDescent="0.2">
      <c r="B37" s="63" t="s">
        <v>91</v>
      </c>
      <c r="C37" s="62">
        <f>E25-C25</f>
        <v>0</v>
      </c>
    </row>
    <row r="38" spans="2:12" x14ac:dyDescent="0.2">
      <c r="B38" s="91" t="s">
        <v>104</v>
      </c>
      <c r="C38" s="92">
        <v>0</v>
      </c>
      <c r="E38" s="89"/>
    </row>
    <row r="39" spans="2:12" x14ac:dyDescent="0.2">
      <c r="B39" s="63" t="s">
        <v>84</v>
      </c>
      <c r="C39" s="93">
        <f>C37*DATOS!D21</f>
        <v>0</v>
      </c>
    </row>
    <row r="40" spans="2:12" x14ac:dyDescent="0.2">
      <c r="B40" s="63" t="s">
        <v>85</v>
      </c>
      <c r="C40" s="62">
        <f>C37+C39</f>
        <v>0</v>
      </c>
      <c r="E40" s="104"/>
    </row>
    <row r="41" spans="2:12" x14ac:dyDescent="0.2">
      <c r="B41" s="63" t="s">
        <v>86</v>
      </c>
      <c r="C41" s="62">
        <f>+C40*16%</f>
        <v>0</v>
      </c>
    </row>
    <row r="42" spans="2:12" x14ac:dyDescent="0.2">
      <c r="B42" s="63" t="s">
        <v>87</v>
      </c>
      <c r="C42" s="99">
        <f>C40+C41</f>
        <v>0</v>
      </c>
    </row>
    <row r="44" spans="2:12" ht="13.5" thickBot="1" x14ac:dyDescent="0.25">
      <c r="B44" s="66" t="s">
        <v>94</v>
      </c>
      <c r="C44" s="67">
        <f>C35+C42</f>
        <v>0</v>
      </c>
      <c r="L44" s="64"/>
    </row>
    <row r="45" spans="2:12" ht="13.5" thickTop="1" x14ac:dyDescent="0.2"/>
    <row r="48" spans="2:12" x14ac:dyDescent="0.2">
      <c r="C48" s="64"/>
    </row>
  </sheetData>
  <phoneticPr fontId="0" type="noConversion"/>
  <pageMargins left="0.27559055118110237" right="0.43307086614173229" top="1.3385826771653544" bottom="0.98425196850393704" header="0" footer="0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2"/>
  <sheetViews>
    <sheetView workbookViewId="0">
      <selection activeCell="B7" sqref="B7:E7"/>
    </sheetView>
  </sheetViews>
  <sheetFormatPr baseColWidth="10" defaultRowHeight="12.75" x14ac:dyDescent="0.2"/>
  <cols>
    <col min="1" max="1" width="18.140625" customWidth="1"/>
    <col min="2" max="2" width="33.140625" customWidth="1"/>
    <col min="4" max="4" width="15.140625" customWidth="1"/>
    <col min="5" max="5" width="18.140625" customWidth="1"/>
  </cols>
  <sheetData>
    <row r="7" spans="1:6" x14ac:dyDescent="0.2">
      <c r="B7" s="140" t="s">
        <v>98</v>
      </c>
      <c r="C7" s="140"/>
      <c r="D7" s="140"/>
      <c r="E7" s="140"/>
    </row>
    <row r="9" spans="1:6" ht="15.75" x14ac:dyDescent="0.2">
      <c r="C9" s="139" t="s">
        <v>97</v>
      </c>
      <c r="D9" s="139"/>
      <c r="E9" s="128" t="s">
        <v>102</v>
      </c>
      <c r="F9" s="81" t="s">
        <v>70</v>
      </c>
    </row>
    <row r="10" spans="1:6" x14ac:dyDescent="0.2">
      <c r="A10" s="82" t="s">
        <v>99</v>
      </c>
      <c r="B10" s="82"/>
      <c r="C10" s="82" t="s">
        <v>100</v>
      </c>
      <c r="D10" s="82" t="s">
        <v>101</v>
      </c>
      <c r="E10" s="82"/>
      <c r="F10" s="83"/>
    </row>
    <row r="11" spans="1:6" ht="16.5" x14ac:dyDescent="0.3">
      <c r="A11" s="84">
        <f>DATOS!D9</f>
        <v>0</v>
      </c>
      <c r="B11" s="94">
        <f>DATOS!D5</f>
        <v>0</v>
      </c>
      <c r="C11" s="85">
        <f>'RESUMEN RET'!C22</f>
        <v>0</v>
      </c>
      <c r="D11" s="85">
        <f>'RESUMEN RET'!C16+'RESUMEN RET'!C18+'RESUMEN RET'!C20</f>
        <v>0</v>
      </c>
      <c r="E11" s="85">
        <f>'RESUMEN RET'!C37</f>
        <v>0</v>
      </c>
      <c r="F11" s="86">
        <f>C11+D11+E11</f>
        <v>0</v>
      </c>
    </row>
    <row r="12" spans="1:6" x14ac:dyDescent="0.2">
      <c r="A12" s="87"/>
      <c r="B12" s="88"/>
      <c r="C12" s="85"/>
      <c r="D12" s="85"/>
      <c r="E12" s="85"/>
      <c r="F12" s="80"/>
    </row>
  </sheetData>
  <mergeCells count="2">
    <mergeCell ref="C9:D9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DIV.CALCULOS</vt:lpstr>
      <vt:lpstr>PAGOS</vt:lpstr>
      <vt:lpstr>RESUMEN RET</vt:lpstr>
      <vt:lpstr>RELACION CHEQUES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Zárate Cruz</dc:creator>
  <cp:lastModifiedBy>Eduardo</cp:lastModifiedBy>
  <cp:lastPrinted>2016-03-01T00:07:11Z</cp:lastPrinted>
  <dcterms:created xsi:type="dcterms:W3CDTF">2004-10-04T22:58:33Z</dcterms:created>
  <dcterms:modified xsi:type="dcterms:W3CDTF">2020-10-16T20:45:56Z</dcterms:modified>
</cp:coreProperties>
</file>