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30"/>
  <workbookPr/>
  <mc:AlternateContent xmlns:mc="http://schemas.openxmlformats.org/markup-compatibility/2006">
    <mc:Choice Requires="x15">
      <x15ac:absPath xmlns:x15ac="http://schemas.microsoft.com/office/spreadsheetml/2010/11/ac" url="/Volumes/Maplin/new analysis eye-tracking/"/>
    </mc:Choice>
  </mc:AlternateContent>
  <bookViews>
    <workbookView xWindow="940" yWindow="780" windowWidth="27760" windowHeight="15340" tabRatio="500" activeTab="6"/>
  </bookViews>
  <sheets>
    <sheet name="MFD" sheetId="1" r:id="rId1"/>
    <sheet name="MFD_By_QT" sheetId="3" r:id="rId2"/>
    <sheet name="MFD_BY_T-wave" sheetId="5" r:id="rId3"/>
    <sheet name="MFD_on_abnormal_T-waves" sheetId="10" r:id="rId4"/>
    <sheet name="Corrilalition" sheetId="9" r:id="rId5"/>
    <sheet name="TFD" sheetId="2" r:id="rId6"/>
    <sheet name="TFD_By_QT" sheetId="4" r:id="rId7"/>
    <sheet name="TFD_by_T-wave" sheetId="6" r:id="rId8"/>
    <sheet name="Sheet7" sheetId="7" r:id="rId9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2" i="9" l="1"/>
  <c r="J42" i="9"/>
  <c r="I42" i="9"/>
  <c r="H42" i="9"/>
  <c r="S2" i="5"/>
  <c r="S3" i="5"/>
  <c r="S4" i="5"/>
  <c r="S5" i="5"/>
  <c r="L29" i="5"/>
  <c r="R2" i="5"/>
  <c r="R3" i="5"/>
  <c r="R4" i="5"/>
  <c r="R5" i="5"/>
  <c r="L28" i="5"/>
  <c r="Q2" i="5"/>
  <c r="Q3" i="5"/>
  <c r="Q4" i="5"/>
  <c r="Q5" i="5"/>
  <c r="L27" i="5"/>
  <c r="P2" i="5"/>
  <c r="P3" i="5"/>
  <c r="P4" i="5"/>
  <c r="P5" i="5"/>
  <c r="L26" i="5"/>
  <c r="M2" i="5"/>
  <c r="M3" i="5"/>
  <c r="M4" i="5"/>
  <c r="M5" i="5"/>
  <c r="K29" i="5"/>
  <c r="L2" i="5"/>
  <c r="L3" i="5"/>
  <c r="L4" i="5"/>
  <c r="L5" i="5"/>
  <c r="K28" i="5"/>
  <c r="K2" i="5"/>
  <c r="K3" i="5"/>
  <c r="K4" i="5"/>
  <c r="K5" i="5"/>
  <c r="K27" i="5"/>
  <c r="R2" i="6"/>
  <c r="R3" i="6"/>
  <c r="R4" i="6"/>
  <c r="R5" i="6"/>
  <c r="J29" i="6"/>
  <c r="L2" i="6"/>
  <c r="L3" i="6"/>
  <c r="L4" i="6"/>
  <c r="L5" i="6"/>
  <c r="K29" i="6"/>
  <c r="K2" i="6"/>
  <c r="K3" i="6"/>
  <c r="K4" i="6"/>
  <c r="K5" i="6"/>
  <c r="K28" i="6"/>
  <c r="Q2" i="6"/>
  <c r="Q3" i="6"/>
  <c r="Q4" i="6"/>
  <c r="Q5" i="6"/>
  <c r="J28" i="6"/>
  <c r="J2" i="6"/>
  <c r="J3" i="6"/>
  <c r="J4" i="6"/>
  <c r="J5" i="6"/>
  <c r="K27" i="6"/>
  <c r="P2" i="6"/>
  <c r="P3" i="6"/>
  <c r="P4" i="6"/>
  <c r="P5" i="6"/>
  <c r="J27" i="6"/>
  <c r="O2" i="6"/>
  <c r="O3" i="6"/>
  <c r="O4" i="6"/>
  <c r="O5" i="6"/>
  <c r="J26" i="6"/>
  <c r="I2" i="6"/>
  <c r="I3" i="6"/>
  <c r="I4" i="6"/>
  <c r="I5" i="6"/>
  <c r="K26" i="6"/>
  <c r="J5" i="5"/>
  <c r="J4" i="5"/>
  <c r="J3" i="5"/>
  <c r="J2" i="5"/>
  <c r="N37" i="2"/>
  <c r="M37" i="2"/>
  <c r="L37" i="2"/>
  <c r="K37" i="2"/>
  <c r="J37" i="2"/>
  <c r="I37" i="2"/>
  <c r="H37" i="2"/>
  <c r="G37" i="2"/>
  <c r="N30" i="2"/>
  <c r="M30" i="2"/>
  <c r="L30" i="2"/>
  <c r="K30" i="2"/>
  <c r="J30" i="2"/>
  <c r="I30" i="2"/>
  <c r="H30" i="2"/>
  <c r="G30" i="2"/>
  <c r="N22" i="2"/>
  <c r="M22" i="2"/>
  <c r="L22" i="2"/>
  <c r="K22" i="2"/>
  <c r="J22" i="2"/>
  <c r="I22" i="2"/>
  <c r="H22" i="2"/>
  <c r="G22" i="2"/>
  <c r="N14" i="2"/>
  <c r="M14" i="2"/>
  <c r="L14" i="2"/>
  <c r="K14" i="2"/>
  <c r="J14" i="2"/>
  <c r="I14" i="2"/>
  <c r="H14" i="2"/>
  <c r="G14" i="2"/>
  <c r="N8" i="2"/>
  <c r="M8" i="2"/>
  <c r="L8" i="2"/>
  <c r="K8" i="2"/>
  <c r="J8" i="2"/>
  <c r="I8" i="2"/>
  <c r="H8" i="2"/>
  <c r="G8" i="2"/>
  <c r="N2" i="2"/>
  <c r="M2" i="2"/>
  <c r="L2" i="2"/>
  <c r="K2" i="2"/>
  <c r="J2" i="2"/>
  <c r="I2" i="2"/>
  <c r="H2" i="2"/>
  <c r="G2" i="2"/>
  <c r="Q37" i="1"/>
  <c r="P37" i="1"/>
  <c r="O37" i="1"/>
  <c r="N37" i="1"/>
  <c r="M37" i="1"/>
  <c r="L37" i="1"/>
  <c r="K37" i="1"/>
  <c r="J37" i="1"/>
  <c r="Q30" i="1"/>
  <c r="P30" i="1"/>
  <c r="O30" i="1"/>
  <c r="N30" i="1"/>
  <c r="M30" i="1"/>
  <c r="L30" i="1"/>
  <c r="K30" i="1"/>
  <c r="J30" i="1"/>
  <c r="Q22" i="1"/>
  <c r="P22" i="1"/>
  <c r="O22" i="1"/>
  <c r="N22" i="1"/>
  <c r="M22" i="1"/>
  <c r="L22" i="1"/>
  <c r="K22" i="1"/>
  <c r="J22" i="1"/>
  <c r="Q14" i="1"/>
  <c r="P14" i="1"/>
  <c r="O14" i="1"/>
  <c r="N14" i="1"/>
  <c r="M14" i="1"/>
  <c r="L14" i="1"/>
  <c r="K14" i="1"/>
  <c r="J14" i="1"/>
  <c r="Q8" i="1"/>
  <c r="P8" i="1"/>
  <c r="O8" i="1"/>
  <c r="N8" i="1"/>
  <c r="M8" i="1"/>
  <c r="L8" i="1"/>
  <c r="K8" i="1"/>
  <c r="J8" i="1"/>
  <c r="Q2" i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<sst xmlns="http://schemas.openxmlformats.org/spreadsheetml/2006/main" count="448" uniqueCount="76">
  <si>
    <t>QT level</t>
  </si>
  <si>
    <t>Case ID</t>
  </si>
  <si>
    <t>C</t>
  </si>
  <si>
    <t>CC</t>
  </si>
  <si>
    <t>P</t>
  </si>
  <si>
    <t>PC</t>
  </si>
  <si>
    <t>1_L1_1011_343_72_P_C</t>
  </si>
  <si>
    <t>13_L1_1016_361_55_P_C</t>
  </si>
  <si>
    <t>19_L1_1016_370_48_P_C</t>
  </si>
  <si>
    <t>26_L1_1018_329_83_P_C</t>
  </si>
  <si>
    <t>32_L1_L2_2004_335_90_P_C</t>
  </si>
  <si>
    <t>7_L1_1013_350_68_P_C</t>
  </si>
  <si>
    <t>14_L2_1016_57_401_D_C</t>
  </si>
  <si>
    <t>2_L2_1008_355_82_Q_C</t>
  </si>
  <si>
    <t>20_L2_1018_389_75_D_C</t>
  </si>
  <si>
    <t>27_L2_1018_419_47_Q_C</t>
  </si>
  <si>
    <t>33_L2_1020_339_95_D_C</t>
  </si>
  <si>
    <t>8_L2_1012_396_68_Q_C</t>
  </si>
  <si>
    <t>10_L3_1004_441_67_D_C</t>
  </si>
  <si>
    <t>16_L3_1007_417_80_D_C</t>
  </si>
  <si>
    <t>22_L3_1008_363_95_Q_C</t>
  </si>
  <si>
    <t>29_L3_1010_371_94_D_C</t>
  </si>
  <si>
    <t>35_L3_1011_424_76_Q_C</t>
  </si>
  <si>
    <t>38_L3_1017_445_46_D_C</t>
  </si>
  <si>
    <t>4_L3_1002_431_75_D_C</t>
  </si>
  <si>
    <t>40_L3_1022_444_58_Q_C</t>
  </si>
  <si>
    <t>12_L4_1007_410_94_Q_C</t>
  </si>
  <si>
    <t>18_L4_1007_419_91_Q_C</t>
  </si>
  <si>
    <t>23_L4_1019_487_46_D_C</t>
  </si>
  <si>
    <t>25_L4_1008_451_79_D_C</t>
  </si>
  <si>
    <t>31_L4_1010_485_64_Q_C</t>
  </si>
  <si>
    <t>37_L4_1009_445_81_D_C</t>
  </si>
  <si>
    <t>39_L4_1015_486_54_Q_C</t>
  </si>
  <si>
    <t>6_L4_1004_468_72_D_C</t>
  </si>
  <si>
    <t>11_L5_1004_494_71_D_C</t>
  </si>
  <si>
    <t>17_L5_1009_470_85_D_C</t>
  </si>
  <si>
    <t>24_L5_1007_417_96_Q_C</t>
  </si>
  <si>
    <t>30_L5_1009_482_80_Q_C</t>
  </si>
  <si>
    <t>34_L5_1018_523_42_D_C</t>
  </si>
  <si>
    <t>36_L5_1021_518_54_Q_C</t>
  </si>
  <si>
    <t>5_L5_1004_509_68_Q_C</t>
  </si>
  <si>
    <t>15_L6_1021_547_64_D_C</t>
  </si>
  <si>
    <t>21_L6_1021_565_49_D_C</t>
  </si>
  <si>
    <t>28_L6_1021_579_52_D_C</t>
  </si>
  <si>
    <t>3_L6_1004_518_77_Q_C</t>
  </si>
  <si>
    <t>9_L6_1018_507_79_Q_C</t>
  </si>
  <si>
    <t>mean_C</t>
  </si>
  <si>
    <t>sd_C</t>
  </si>
  <si>
    <t>mean_CC</t>
  </si>
  <si>
    <t>sd_CC</t>
  </si>
  <si>
    <t>mean_P</t>
  </si>
  <si>
    <t>sd_P</t>
  </si>
  <si>
    <t>mean_PC</t>
  </si>
  <si>
    <t>sd_PC</t>
  </si>
  <si>
    <t>QT</t>
  </si>
  <si>
    <t>ID</t>
  </si>
  <si>
    <t>T-wave</t>
  </si>
  <si>
    <t>Normal</t>
  </si>
  <si>
    <t>Distorted</t>
  </si>
  <si>
    <t>id</t>
  </si>
  <si>
    <t>ECG_ID</t>
  </si>
  <si>
    <t>Average</t>
  </si>
  <si>
    <t xml:space="preserve">Abnoraml </t>
  </si>
  <si>
    <t>Abnormal</t>
  </si>
  <si>
    <t>QT_Level</t>
  </si>
  <si>
    <t>L1</t>
  </si>
  <si>
    <t>L2</t>
  </si>
  <si>
    <t>L3</t>
  </si>
  <si>
    <t>L4</t>
  </si>
  <si>
    <t>L5</t>
  </si>
  <si>
    <t>L6</t>
  </si>
  <si>
    <t>HR</t>
  </si>
  <si>
    <t>Cartesian</t>
  </si>
  <si>
    <t>Cartesian-Coloured</t>
  </si>
  <si>
    <t>Polar</t>
  </si>
  <si>
    <t>Polar-Coloured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</si>
</sst>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Fill="1" applyBorder="1"/>
    <xf numFmtId="0" fontId="0" fillId="2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3" borderId="0" xfId="0" applyFill="1"/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4" borderId="0" xfId="0" applyFill="1"/>
    <xf numFmtId="0" fontId="0" fillId="0" borderId="2" xfId="0" applyFill="1" applyBorder="1"/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4" borderId="2" xfId="0" applyFill="1" applyBorder="1"/>
    <xf numFmtId="0" fontId="0" fillId="0" borderId="0" xfId="0" applyFill="1"/>
    <xf numFmtId="0" fontId="0" fillId="5" borderId="1" xfId="0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0" fillId="9" borderId="0" xfId="0" applyFill="1"/>
    <xf numFmtId="0" fontId="0" fillId="0" borderId="0" xfId="0" applyBorder="1"/>
    <xf numFmtId="0" fontId="0" fillId="0" borderId="1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0" fillId="10" borderId="1" xfId="0" applyFill="1" applyBorder="1"/>
    <xf numFmtId="9" fontId="0" fillId="4" borderId="1" xfId="0" applyNumberFormat="1" applyFill="1" applyBorder="1"/>
    <xf numFmtId="9" fontId="0" fillId="4" borderId="1" xfId="1" applyFont="1" applyFill="1" applyBorder="1"/>
    <xf numFmtId="0" fontId="0" fillId="11" borderId="1" xfId="0" applyFill="1" applyBorder="1" applyAlignment="1">
      <alignment horizontal="left"/>
    </xf>
    <xf numFmtId="9" fontId="0" fillId="11" borderId="1" xfId="0" applyNumberFormat="1" applyFill="1" applyBorder="1"/>
    <xf numFmtId="0" fontId="0" fillId="12" borderId="1" xfId="0" applyFill="1" applyBorder="1" applyAlignment="1">
      <alignment horizontal="left"/>
    </xf>
    <xf numFmtId="9" fontId="0" fillId="12" borderId="1" xfId="1" applyFont="1" applyFill="1" applyBorder="1"/>
    <xf numFmtId="9" fontId="0" fillId="12" borderId="1" xfId="0" applyNumberFormat="1" applyFill="1" applyBorder="1"/>
    <xf numFmtId="0" fontId="0" fillId="13" borderId="1" xfId="0" applyFill="1" applyBorder="1" applyAlignment="1">
      <alignment horizontal="left"/>
    </xf>
    <xf numFmtId="9" fontId="0" fillId="13" borderId="1" xfId="0" applyNumberFormat="1" applyFill="1" applyBorder="1"/>
    <xf numFmtId="0" fontId="0" fillId="14" borderId="1" xfId="0" applyFill="1" applyBorder="1" applyAlignment="1">
      <alignment horizontal="left"/>
    </xf>
    <xf numFmtId="9" fontId="0" fillId="14" borderId="1" xfId="0" applyNumberFormat="1" applyFill="1" applyBorder="1"/>
    <xf numFmtId="0" fontId="0" fillId="15" borderId="1" xfId="0" applyFill="1" applyBorder="1" applyAlignment="1">
      <alignment horizontal="left"/>
    </xf>
    <xf numFmtId="9" fontId="0" fillId="15" borderId="1" xfId="0" applyNumberFormat="1" applyFill="1" applyBorder="1"/>
    <xf numFmtId="0" fontId="0" fillId="6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16" borderId="1" xfId="0" applyFill="1" applyBorder="1" applyAlignment="1">
      <alignment horizontal="left"/>
    </xf>
    <xf numFmtId="0" fontId="0" fillId="16" borderId="1" xfId="0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colors>
    <mruColors>
      <color rgb="FF457814"/>
      <color rgb="FF58991B"/>
      <color rgb="FFA938E8"/>
      <color rgb="FF9F35D9"/>
      <color rgb="FFF8766D"/>
      <color rgb="FF39D7AE"/>
      <color rgb="FF00BFC4"/>
      <color rgb="FFA9A9A9"/>
      <color rgb="FF00FB9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MFD!$F$1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val>
            <c:numRef>
              <c:f>MFD!$F$2:$F$41</c:f>
              <c:numCache>
                <c:formatCode>General</c:formatCode>
                <c:ptCount val="40"/>
                <c:pt idx="0">
                  <c:v>474.9767441860465</c:v>
                </c:pt>
                <c:pt idx="1">
                  <c:v>427.5581395348837</c:v>
                </c:pt>
                <c:pt idx="2">
                  <c:v>418.3023255813953</c:v>
                </c:pt>
                <c:pt idx="3">
                  <c:v>537.1860465116278</c:v>
                </c:pt>
                <c:pt idx="4">
                  <c:v>581.953488372093</c:v>
                </c:pt>
                <c:pt idx="5">
                  <c:v>425.3023255813953</c:v>
                </c:pt>
                <c:pt idx="6">
                  <c:v>525.3488372093023</c:v>
                </c:pt>
                <c:pt idx="7">
                  <c:v>474.6744186046511</c:v>
                </c:pt>
                <c:pt idx="8">
                  <c:v>624.3023255813954</c:v>
                </c:pt>
                <c:pt idx="9">
                  <c:v>486.5581395348837</c:v>
                </c:pt>
                <c:pt idx="10">
                  <c:v>539.3023255813954</c:v>
                </c:pt>
                <c:pt idx="11">
                  <c:v>420.1162790697674</c:v>
                </c:pt>
                <c:pt idx="12">
                  <c:v>708.7906976744187</c:v>
                </c:pt>
                <c:pt idx="13">
                  <c:v>564.5348837209302</c:v>
                </c:pt>
                <c:pt idx="14">
                  <c:v>578.1395348837209</c:v>
                </c:pt>
                <c:pt idx="15">
                  <c:v>505.4186046511628</c:v>
                </c:pt>
                <c:pt idx="16">
                  <c:v>611.1162790697674</c:v>
                </c:pt>
                <c:pt idx="17">
                  <c:v>372.139534883721</c:v>
                </c:pt>
                <c:pt idx="18">
                  <c:v>789.720930232558</c:v>
                </c:pt>
                <c:pt idx="19">
                  <c:v>529.7441860465115</c:v>
                </c:pt>
                <c:pt idx="20">
                  <c:v>807.046511627907</c:v>
                </c:pt>
                <c:pt idx="21">
                  <c:v>769.9302325581395</c:v>
                </c:pt>
                <c:pt idx="22">
                  <c:v>492.6976744186047</c:v>
                </c:pt>
                <c:pt idx="23">
                  <c:v>641.9302325581395</c:v>
                </c:pt>
                <c:pt idx="24">
                  <c:v>674.8837209302325</c:v>
                </c:pt>
                <c:pt idx="25">
                  <c:v>580.9302325581395</c:v>
                </c:pt>
                <c:pt idx="26">
                  <c:v>595.4883720930232</c:v>
                </c:pt>
                <c:pt idx="27">
                  <c:v>612.2325581395348</c:v>
                </c:pt>
                <c:pt idx="28">
                  <c:v>554.6511627906976</c:v>
                </c:pt>
                <c:pt idx="29">
                  <c:v>675.0</c:v>
                </c:pt>
                <c:pt idx="30">
                  <c:v>708.0</c:v>
                </c:pt>
                <c:pt idx="31">
                  <c:v>558.674418604651</c:v>
                </c:pt>
                <c:pt idx="32">
                  <c:v>585.0232558139535</c:v>
                </c:pt>
                <c:pt idx="33">
                  <c:v>602.720930232558</c:v>
                </c:pt>
                <c:pt idx="34">
                  <c:v>720.0</c:v>
                </c:pt>
                <c:pt idx="35">
                  <c:v>688.3255813953489</c:v>
                </c:pt>
                <c:pt idx="36">
                  <c:v>616.093023255814</c:v>
                </c:pt>
                <c:pt idx="37">
                  <c:v>547.7674418604652</c:v>
                </c:pt>
                <c:pt idx="38">
                  <c:v>573.7441860465115</c:v>
                </c:pt>
                <c:pt idx="39">
                  <c:v>863.2093023255813</c:v>
                </c:pt>
              </c:numCache>
            </c:numRef>
          </c:val>
        </c:ser>
        <c:ser>
          <c:idx val="1"/>
          <c:order val="1"/>
          <c:tx>
            <c:strRef>
              <c:f>MFD!$G$1</c:f>
              <c:strCache>
                <c:ptCount val="1"/>
                <c:pt idx="0">
                  <c:v>CC</c:v>
                </c:pt>
              </c:strCache>
            </c:strRef>
          </c:tx>
          <c:invertIfNegative val="0"/>
          <c:val>
            <c:numRef>
              <c:f>MFD!$G$2:$G$41</c:f>
              <c:numCache>
                <c:formatCode>General</c:formatCode>
                <c:ptCount val="40"/>
                <c:pt idx="0">
                  <c:v>449.0232558139535</c:v>
                </c:pt>
                <c:pt idx="1">
                  <c:v>389.4883720930233</c:v>
                </c:pt>
                <c:pt idx="2">
                  <c:v>378.0</c:v>
                </c:pt>
                <c:pt idx="3">
                  <c:v>476.2790697674419</c:v>
                </c:pt>
                <c:pt idx="4">
                  <c:v>546.1860465116278</c:v>
                </c:pt>
                <c:pt idx="5">
                  <c:v>397.0232558139535</c:v>
                </c:pt>
                <c:pt idx="6">
                  <c:v>491.6511627906977</c:v>
                </c:pt>
                <c:pt idx="7">
                  <c:v>458.0697674418604</c:v>
                </c:pt>
                <c:pt idx="8">
                  <c:v>588.953488372093</c:v>
                </c:pt>
                <c:pt idx="9">
                  <c:v>570.0697674418604</c:v>
                </c:pt>
                <c:pt idx="10">
                  <c:v>498.2325581395349</c:v>
                </c:pt>
                <c:pt idx="11">
                  <c:v>519.2558139534884</c:v>
                </c:pt>
                <c:pt idx="12">
                  <c:v>815.9767441860465</c:v>
                </c:pt>
                <c:pt idx="13">
                  <c:v>761.2558139534884</c:v>
                </c:pt>
                <c:pt idx="14">
                  <c:v>544.5348837209302</c:v>
                </c:pt>
                <c:pt idx="15">
                  <c:v>603.2093023255813</c:v>
                </c:pt>
                <c:pt idx="16">
                  <c:v>547.0697674418604</c:v>
                </c:pt>
                <c:pt idx="17">
                  <c:v>440.4883720930233</c:v>
                </c:pt>
                <c:pt idx="18">
                  <c:v>760.5348837209302</c:v>
                </c:pt>
                <c:pt idx="19">
                  <c:v>506.5813953488372</c:v>
                </c:pt>
                <c:pt idx="20">
                  <c:v>853.6976744186046</c:v>
                </c:pt>
                <c:pt idx="21">
                  <c:v>652.9767441860465</c:v>
                </c:pt>
                <c:pt idx="22">
                  <c:v>461.5348837209302</c:v>
                </c:pt>
                <c:pt idx="23">
                  <c:v>669.953488372093</c:v>
                </c:pt>
                <c:pt idx="24">
                  <c:v>545.3953488372093</c:v>
                </c:pt>
                <c:pt idx="25">
                  <c:v>687.8604651162791</c:v>
                </c:pt>
                <c:pt idx="26">
                  <c:v>521.9767441860465</c:v>
                </c:pt>
                <c:pt idx="27">
                  <c:v>689.279069767442</c:v>
                </c:pt>
                <c:pt idx="28">
                  <c:v>624.0</c:v>
                </c:pt>
                <c:pt idx="29">
                  <c:v>649.9767441860465</c:v>
                </c:pt>
                <c:pt idx="30">
                  <c:v>682.9302325581395</c:v>
                </c:pt>
                <c:pt idx="31">
                  <c:v>608.581395348837</c:v>
                </c:pt>
                <c:pt idx="32">
                  <c:v>580.674418604651</c:v>
                </c:pt>
                <c:pt idx="33">
                  <c:v>711.279069767442</c:v>
                </c:pt>
                <c:pt idx="34">
                  <c:v>617.3023255813954</c:v>
                </c:pt>
                <c:pt idx="35">
                  <c:v>655.3720930232558</c:v>
                </c:pt>
                <c:pt idx="36">
                  <c:v>554.7674418604652</c:v>
                </c:pt>
                <c:pt idx="37">
                  <c:v>519.8139534883721</c:v>
                </c:pt>
                <c:pt idx="38">
                  <c:v>614.046511627907</c:v>
                </c:pt>
                <c:pt idx="39">
                  <c:v>1006.093023255814</c:v>
                </c:pt>
              </c:numCache>
            </c:numRef>
          </c:val>
        </c:ser>
        <c:ser>
          <c:idx val="2"/>
          <c:order val="2"/>
          <c:tx>
            <c:strRef>
              <c:f>MFD!$H$1</c:f>
              <c:strCache>
                <c:ptCount val="1"/>
                <c:pt idx="0">
                  <c:v>P</c:v>
                </c:pt>
              </c:strCache>
            </c:strRef>
          </c:tx>
          <c:invertIfNegative val="0"/>
          <c:val>
            <c:numRef>
              <c:f>MFD!$H$2:$H$41</c:f>
              <c:numCache>
                <c:formatCode>General</c:formatCode>
                <c:ptCount val="40"/>
                <c:pt idx="0">
                  <c:v>599.7674418604652</c:v>
                </c:pt>
                <c:pt idx="1">
                  <c:v>355.0</c:v>
                </c:pt>
                <c:pt idx="2">
                  <c:v>419.7209302325581</c:v>
                </c:pt>
                <c:pt idx="3">
                  <c:v>501.9767441860465</c:v>
                </c:pt>
                <c:pt idx="4">
                  <c:v>615.2093023255813</c:v>
                </c:pt>
                <c:pt idx="5">
                  <c:v>414.3023255813953</c:v>
                </c:pt>
                <c:pt idx="6">
                  <c:v>417.5348837209302</c:v>
                </c:pt>
                <c:pt idx="7">
                  <c:v>478.8372093023256</c:v>
                </c:pt>
                <c:pt idx="8">
                  <c:v>487.3255813953488</c:v>
                </c:pt>
                <c:pt idx="9">
                  <c:v>477.0232558139535</c:v>
                </c:pt>
                <c:pt idx="10">
                  <c:v>484.2325581395349</c:v>
                </c:pt>
                <c:pt idx="11">
                  <c:v>432.0232558139535</c:v>
                </c:pt>
                <c:pt idx="12">
                  <c:v>614.906976744186</c:v>
                </c:pt>
                <c:pt idx="13">
                  <c:v>577.1627906976743</c:v>
                </c:pt>
                <c:pt idx="14">
                  <c:v>670.6976744186046</c:v>
                </c:pt>
                <c:pt idx="15">
                  <c:v>564.0697674418604</c:v>
                </c:pt>
                <c:pt idx="16">
                  <c:v>647.7674418604652</c:v>
                </c:pt>
                <c:pt idx="17">
                  <c:v>402.0697674418604</c:v>
                </c:pt>
                <c:pt idx="18">
                  <c:v>760.6511627906976</c:v>
                </c:pt>
                <c:pt idx="19">
                  <c:v>454.953488372093</c:v>
                </c:pt>
                <c:pt idx="20">
                  <c:v>642.5348837209302</c:v>
                </c:pt>
                <c:pt idx="21">
                  <c:v>694.0232558139535</c:v>
                </c:pt>
                <c:pt idx="22">
                  <c:v>461.046511627907</c:v>
                </c:pt>
                <c:pt idx="23">
                  <c:v>557.6046511627907</c:v>
                </c:pt>
                <c:pt idx="24">
                  <c:v>573.9767441860465</c:v>
                </c:pt>
                <c:pt idx="25">
                  <c:v>539.7674418604652</c:v>
                </c:pt>
                <c:pt idx="26">
                  <c:v>513.093023255814</c:v>
                </c:pt>
                <c:pt idx="27">
                  <c:v>603.093023255814</c:v>
                </c:pt>
                <c:pt idx="28">
                  <c:v>572.4883720930232</c:v>
                </c:pt>
                <c:pt idx="29">
                  <c:v>543.9302325581395</c:v>
                </c:pt>
                <c:pt idx="30">
                  <c:v>676.0697674418604</c:v>
                </c:pt>
                <c:pt idx="31">
                  <c:v>538.0697674418604</c:v>
                </c:pt>
                <c:pt idx="32">
                  <c:v>476.139534883721</c:v>
                </c:pt>
                <c:pt idx="33">
                  <c:v>474.2558139534884</c:v>
                </c:pt>
                <c:pt idx="34">
                  <c:v>557.906976744186</c:v>
                </c:pt>
                <c:pt idx="35">
                  <c:v>546.3488372093023</c:v>
                </c:pt>
                <c:pt idx="36">
                  <c:v>514.5116279069767</c:v>
                </c:pt>
                <c:pt idx="37">
                  <c:v>470.7674418604651</c:v>
                </c:pt>
                <c:pt idx="38">
                  <c:v>536.8604651162791</c:v>
                </c:pt>
                <c:pt idx="39">
                  <c:v>846.093023255814</c:v>
                </c:pt>
              </c:numCache>
            </c:numRef>
          </c:val>
        </c:ser>
        <c:ser>
          <c:idx val="3"/>
          <c:order val="3"/>
          <c:tx>
            <c:strRef>
              <c:f>MFD!$I$1</c:f>
              <c:strCache>
                <c:ptCount val="1"/>
                <c:pt idx="0">
                  <c:v>PC</c:v>
                </c:pt>
              </c:strCache>
            </c:strRef>
          </c:tx>
          <c:invertIfNegative val="0"/>
          <c:val>
            <c:numRef>
              <c:f>MFD!$I$2:$I$41</c:f>
              <c:numCache>
                <c:formatCode>General</c:formatCode>
                <c:ptCount val="40"/>
                <c:pt idx="0">
                  <c:v>468.2325581395349</c:v>
                </c:pt>
                <c:pt idx="1">
                  <c:v>382.9767441860465</c:v>
                </c:pt>
                <c:pt idx="2">
                  <c:v>449.3255813953488</c:v>
                </c:pt>
                <c:pt idx="3">
                  <c:v>579.581395348837</c:v>
                </c:pt>
                <c:pt idx="4">
                  <c:v>647.6046511627907</c:v>
                </c:pt>
                <c:pt idx="5">
                  <c:v>421.1162790697674</c:v>
                </c:pt>
                <c:pt idx="6">
                  <c:v>491.7209302325581</c:v>
                </c:pt>
                <c:pt idx="7">
                  <c:v>454.9302325581396</c:v>
                </c:pt>
                <c:pt idx="8">
                  <c:v>540.1860465116278</c:v>
                </c:pt>
                <c:pt idx="9">
                  <c:v>565.6511627906976</c:v>
                </c:pt>
                <c:pt idx="10">
                  <c:v>470.1860465116279</c:v>
                </c:pt>
                <c:pt idx="11">
                  <c:v>425.8372093023256</c:v>
                </c:pt>
                <c:pt idx="12">
                  <c:v>723.9767441860465</c:v>
                </c:pt>
                <c:pt idx="13">
                  <c:v>542.3488372093023</c:v>
                </c:pt>
                <c:pt idx="14">
                  <c:v>654.8604651162791</c:v>
                </c:pt>
                <c:pt idx="15">
                  <c:v>727.4186046511628</c:v>
                </c:pt>
                <c:pt idx="16">
                  <c:v>533.4418604651163</c:v>
                </c:pt>
                <c:pt idx="17">
                  <c:v>373.7441860465116</c:v>
                </c:pt>
                <c:pt idx="18">
                  <c:v>833.5348837209302</c:v>
                </c:pt>
                <c:pt idx="19">
                  <c:v>457.6046511627906</c:v>
                </c:pt>
                <c:pt idx="20">
                  <c:v>741.0232558139535</c:v>
                </c:pt>
                <c:pt idx="21">
                  <c:v>607.7906976744187</c:v>
                </c:pt>
                <c:pt idx="22">
                  <c:v>405.2093023255814</c:v>
                </c:pt>
                <c:pt idx="23">
                  <c:v>643.8139534883721</c:v>
                </c:pt>
                <c:pt idx="24">
                  <c:v>710.6279069767441</c:v>
                </c:pt>
                <c:pt idx="25">
                  <c:v>573.720930232558</c:v>
                </c:pt>
                <c:pt idx="26">
                  <c:v>494.860465116279</c:v>
                </c:pt>
                <c:pt idx="27">
                  <c:v>723.4651162790698</c:v>
                </c:pt>
                <c:pt idx="28">
                  <c:v>654.4418604651163</c:v>
                </c:pt>
                <c:pt idx="29">
                  <c:v>709.2558139534884</c:v>
                </c:pt>
                <c:pt idx="30">
                  <c:v>723.674418604651</c:v>
                </c:pt>
                <c:pt idx="31">
                  <c:v>623.4883720930232</c:v>
                </c:pt>
                <c:pt idx="32">
                  <c:v>632.7441860465115</c:v>
                </c:pt>
                <c:pt idx="33">
                  <c:v>670.3255813953489</c:v>
                </c:pt>
                <c:pt idx="34">
                  <c:v>652.581395348837</c:v>
                </c:pt>
                <c:pt idx="35">
                  <c:v>804.720930232558</c:v>
                </c:pt>
                <c:pt idx="36">
                  <c:v>564.3720930232558</c:v>
                </c:pt>
                <c:pt idx="37">
                  <c:v>512.906976744186</c:v>
                </c:pt>
                <c:pt idx="38">
                  <c:v>543.3023255813954</c:v>
                </c:pt>
                <c:pt idx="39">
                  <c:v>892.4418604651163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58505888"/>
        <c:axId val="-958503056"/>
      </c:barChart>
      <c:catAx>
        <c:axId val="-958505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958503056"/>
        <c:crosses val="autoZero"/>
        <c:auto val="1"/>
        <c:lblAlgn val="ctr"/>
        <c:lblOffset val="100"/>
        <c:noMultiLvlLbl val="0"/>
      </c:catAx>
      <c:valAx>
        <c:axId val="-958503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958505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TFD_By_QT!$K$1</c:f>
              <c:strCache>
                <c:ptCount val="1"/>
                <c:pt idx="0">
                  <c:v>Cartesian</c:v>
                </c:pt>
              </c:strCache>
            </c:strRef>
          </c:tx>
          <c:spPr>
            <a:ln w="28575" cap="rnd">
              <a:solidFill>
                <a:srgbClr val="F8766D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8766D"/>
              </a:solidFill>
              <a:ln w="9525">
                <a:solidFill>
                  <a:srgbClr val="F8766D"/>
                </a:solidFill>
              </a:ln>
              <a:effectLst/>
            </c:spPr>
          </c:marker>
          <c:val>
            <c:numRef>
              <c:f>TFD_By_QT!$K$2:$K$7</c:f>
              <c:numCache>
                <c:formatCode>General</c:formatCode>
                <c:ptCount val="6"/>
                <c:pt idx="0">
                  <c:v>5161.383720930233</c:v>
                </c:pt>
                <c:pt idx="1">
                  <c:v>5476.232558139534</c:v>
                </c:pt>
                <c:pt idx="2">
                  <c:v>6416.200581395348</c:v>
                </c:pt>
                <c:pt idx="3">
                  <c:v>6957.840116279068</c:v>
                </c:pt>
                <c:pt idx="4">
                  <c:v>7302.624584717607</c:v>
                </c:pt>
                <c:pt idx="5">
                  <c:v>6812.958139534884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TFD_By_QT!$L$1</c:f>
              <c:strCache>
                <c:ptCount val="1"/>
                <c:pt idx="0">
                  <c:v>Cartesian-Coloured</c:v>
                </c:pt>
              </c:strCache>
            </c:strRef>
          </c:tx>
          <c:spPr>
            <a:ln w="28575" cap="rnd">
              <a:solidFill>
                <a:srgbClr val="58991B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58991B"/>
              </a:solidFill>
              <a:ln w="9525">
                <a:solidFill>
                  <a:srgbClr val="457814"/>
                </a:solidFill>
              </a:ln>
              <a:effectLst/>
            </c:spPr>
          </c:marker>
          <c:val>
            <c:numRef>
              <c:f>TFD_By_QT!$L$2:$L$7</c:f>
              <c:numCache>
                <c:formatCode>General</c:formatCode>
                <c:ptCount val="6"/>
                <c:pt idx="0">
                  <c:v>4676.771317829457</c:v>
                </c:pt>
                <c:pt idx="1">
                  <c:v>4910.476744186047</c:v>
                </c:pt>
                <c:pt idx="2">
                  <c:v>5946.165697674418</c:v>
                </c:pt>
                <c:pt idx="3">
                  <c:v>6442.05523255814</c:v>
                </c:pt>
                <c:pt idx="4">
                  <c:v>6152.614617940199</c:v>
                </c:pt>
                <c:pt idx="5">
                  <c:v>5895.269767441861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TFD_By_QT!$M$1</c:f>
              <c:strCache>
                <c:ptCount val="1"/>
                <c:pt idx="0">
                  <c:v>Polar</c:v>
                </c:pt>
              </c:strCache>
            </c:strRef>
          </c:tx>
          <c:spPr>
            <a:ln w="28575" cap="rnd">
              <a:solidFill>
                <a:srgbClr val="00BFC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BFC4"/>
              </a:solidFill>
              <a:ln w="9525">
                <a:solidFill>
                  <a:srgbClr val="00BFC4"/>
                </a:solidFill>
              </a:ln>
              <a:effectLst/>
            </c:spPr>
          </c:marker>
          <c:val>
            <c:numRef>
              <c:f>TFD_By_QT!$M$2:$M$7</c:f>
              <c:numCache>
                <c:formatCode>General</c:formatCode>
                <c:ptCount val="6"/>
                <c:pt idx="0">
                  <c:v>5223.910852713178</c:v>
                </c:pt>
                <c:pt idx="1">
                  <c:v>5652.05426356589</c:v>
                </c:pt>
                <c:pt idx="2">
                  <c:v>6773.898255813953</c:v>
                </c:pt>
                <c:pt idx="3">
                  <c:v>6752.595930232558</c:v>
                </c:pt>
                <c:pt idx="4">
                  <c:v>6596.501661129567</c:v>
                </c:pt>
                <c:pt idx="5">
                  <c:v>6748.730232558138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TFD_By_QT!$N$1</c:f>
              <c:strCache>
                <c:ptCount val="1"/>
                <c:pt idx="0">
                  <c:v>Polar-Coloured</c:v>
                </c:pt>
              </c:strCache>
            </c:strRef>
          </c:tx>
          <c:spPr>
            <a:ln w="28575" cap="rnd">
              <a:solidFill>
                <a:srgbClr val="A938E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A938E8"/>
              </a:solidFill>
              <a:ln w="9525">
                <a:solidFill>
                  <a:srgbClr val="7030A0"/>
                </a:solidFill>
              </a:ln>
              <a:effectLst/>
            </c:spPr>
          </c:marker>
          <c:val>
            <c:numRef>
              <c:f>TFD_By_QT!$N$2:$N$7</c:f>
              <c:numCache>
                <c:formatCode>General</c:formatCode>
                <c:ptCount val="6"/>
                <c:pt idx="0">
                  <c:v>4590.84496124031</c:v>
                </c:pt>
                <c:pt idx="1">
                  <c:v>5192.732558139535</c:v>
                </c:pt>
                <c:pt idx="2">
                  <c:v>6191.726744186046</c:v>
                </c:pt>
                <c:pt idx="3">
                  <c:v>6500.340116279068</c:v>
                </c:pt>
                <c:pt idx="4">
                  <c:v>6310.365448504983</c:v>
                </c:pt>
                <c:pt idx="5">
                  <c:v>5886.186046511627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18793136"/>
        <c:axId val="-856096128"/>
      </c:lineChart>
      <c:catAx>
        <c:axId val="-71879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QT level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6096128"/>
        <c:crosses val="autoZero"/>
        <c:auto val="1"/>
        <c:lblAlgn val="ctr"/>
        <c:lblOffset val="100"/>
        <c:noMultiLvlLbl val="0"/>
      </c:catAx>
      <c:valAx>
        <c:axId val="-85609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fixation duration (milliseconds)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879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Abnormal</a:t>
            </a:r>
            <a:r>
              <a:rPr lang="en-US" baseline="0"/>
              <a:t> T-waves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'TFD_by_T-wave'!$I$1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'TFD_by_T-wave'!$I$2:$I$5</c:f>
              <c:numCache>
                <c:formatCode>General</c:formatCode>
                <c:ptCount val="4"/>
                <c:pt idx="0">
                  <c:v>5827.82558139535</c:v>
                </c:pt>
                <c:pt idx="1">
                  <c:v>6615.593023255813</c:v>
                </c:pt>
                <c:pt idx="2">
                  <c:v>7456.337209302325</c:v>
                </c:pt>
                <c:pt idx="3">
                  <c:v>6021.372093023256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'TFD_by_T-wave'!$J$1</c:f>
              <c:strCache>
                <c:ptCount val="1"/>
                <c:pt idx="0">
                  <c:v>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'TFD_by_T-wave'!$J$2:$J$5</c:f>
              <c:numCache>
                <c:formatCode>General</c:formatCode>
                <c:ptCount val="4"/>
                <c:pt idx="0">
                  <c:v>5659.60465116279</c:v>
                </c:pt>
                <c:pt idx="1">
                  <c:v>6596.151162790697</c:v>
                </c:pt>
                <c:pt idx="2">
                  <c:v>6291.968992248062</c:v>
                </c:pt>
                <c:pt idx="3">
                  <c:v>4891.244186046511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'TFD_by_T-wave'!$K$1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'TFD_by_T-wave'!$K$2:$K$5</c:f>
              <c:numCache>
                <c:formatCode>General</c:formatCode>
                <c:ptCount val="4"/>
                <c:pt idx="0">
                  <c:v>6346.186046511627</c:v>
                </c:pt>
                <c:pt idx="1">
                  <c:v>6598.662790697673</c:v>
                </c:pt>
                <c:pt idx="2">
                  <c:v>6649.542635658915</c:v>
                </c:pt>
                <c:pt idx="3">
                  <c:v>5980.558139534883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'TFD_by_T-wave'!$L$1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'TFD_by_T-wave'!$L$2:$L$5</c:f>
              <c:numCache>
                <c:formatCode>General</c:formatCode>
                <c:ptCount val="4"/>
                <c:pt idx="0">
                  <c:v>5600.203488372093</c:v>
                </c:pt>
                <c:pt idx="1">
                  <c:v>6341.674418604651</c:v>
                </c:pt>
                <c:pt idx="2">
                  <c:v>6364.313953488373</c:v>
                </c:pt>
                <c:pt idx="3">
                  <c:v>4798.895348837209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18814592"/>
        <c:axId val="-718812720"/>
      </c:lineChart>
      <c:catAx>
        <c:axId val="-71881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8812720"/>
        <c:crosses val="autoZero"/>
        <c:auto val="1"/>
        <c:lblAlgn val="ctr"/>
        <c:lblOffset val="100"/>
        <c:noMultiLvlLbl val="0"/>
      </c:catAx>
      <c:valAx>
        <c:axId val="-71881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881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T-waves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'TFD_by_T-wave'!$O$1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'TFD_by_T-wave'!$O$2:$O$5</c:f>
              <c:numCache>
                <c:formatCode>General</c:formatCode>
                <c:ptCount val="4"/>
                <c:pt idx="0">
                  <c:v>7004.57558139535</c:v>
                </c:pt>
                <c:pt idx="1">
                  <c:v>7071.922480620154</c:v>
                </c:pt>
                <c:pt idx="2">
                  <c:v>6380.348837209302</c:v>
                </c:pt>
                <c:pt idx="3">
                  <c:v>7340.682170542636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'TFD_by_T-wave'!$P$1</c:f>
              <c:strCache>
                <c:ptCount val="1"/>
                <c:pt idx="0">
                  <c:v>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'TFD_by_T-wave'!$P$2:$P$5</c:f>
              <c:numCache>
                <c:formatCode>General</c:formatCode>
                <c:ptCount val="4"/>
                <c:pt idx="0">
                  <c:v>6232.726744186046</c:v>
                </c:pt>
                <c:pt idx="1">
                  <c:v>6390.68992248062</c:v>
                </c:pt>
                <c:pt idx="2">
                  <c:v>5316.488372093023</c:v>
                </c:pt>
                <c:pt idx="3">
                  <c:v>6564.62015503876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'TFD_by_T-wave'!$Q$1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'TFD_by_T-wave'!$Q$2:$Q$5</c:f>
              <c:numCache>
                <c:formatCode>General</c:formatCode>
                <c:ptCount val="4"/>
                <c:pt idx="0">
                  <c:v>7201.610465116278</c:v>
                </c:pt>
                <c:pt idx="1">
                  <c:v>6803.906976744186</c:v>
                </c:pt>
                <c:pt idx="2">
                  <c:v>6278.255813953488</c:v>
                </c:pt>
                <c:pt idx="3">
                  <c:v>7260.84496124031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'TFD_by_T-wave'!$R$1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'TFD_by_T-wave'!$R$2:$R$5</c:f>
              <c:numCache>
                <c:formatCode>General</c:formatCode>
                <c:ptCount val="4"/>
                <c:pt idx="0">
                  <c:v>6783.25</c:v>
                </c:pt>
                <c:pt idx="1">
                  <c:v>6553.228682170542</c:v>
                </c:pt>
                <c:pt idx="2">
                  <c:v>5986.674418604651</c:v>
                </c:pt>
                <c:pt idx="3">
                  <c:v>6611.046511627907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18479088"/>
        <c:axId val="-718476944"/>
      </c:lineChart>
      <c:catAx>
        <c:axId val="-71847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8476944"/>
        <c:crosses val="autoZero"/>
        <c:auto val="1"/>
        <c:lblAlgn val="ctr"/>
        <c:lblOffset val="100"/>
        <c:noMultiLvlLbl val="0"/>
      </c:catAx>
      <c:valAx>
        <c:axId val="-71847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847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'TFD_by_T-wave'!$I$26:$I$29</c:f>
              <c:strCache>
                <c:ptCount val="4"/>
                <c:pt idx="0">
                  <c:v>C</c:v>
                </c:pt>
                <c:pt idx="1">
                  <c:v>CC</c:v>
                </c:pt>
                <c:pt idx="2">
                  <c:v>P</c:v>
                </c:pt>
                <c:pt idx="3">
                  <c:v>PC</c:v>
                </c:pt>
              </c:strCache>
            </c:strRef>
          </c:cat>
          <c:val>
            <c:numRef>
              <c:f>'TFD_by_T-wave'!$J$26:$J$29</c:f>
              <c:numCache>
                <c:formatCode>General</c:formatCode>
                <c:ptCount val="4"/>
                <c:pt idx="0">
                  <c:v>6949.38226744186</c:v>
                </c:pt>
                <c:pt idx="1">
                  <c:v>6126.131298449612</c:v>
                </c:pt>
                <c:pt idx="2">
                  <c:v>6886.154554263565</c:v>
                </c:pt>
                <c:pt idx="3">
                  <c:v>6483.549903100775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'TFD_by_T-wave'!$I$26:$I$29</c:f>
              <c:strCache>
                <c:ptCount val="4"/>
                <c:pt idx="0">
                  <c:v>C</c:v>
                </c:pt>
                <c:pt idx="1">
                  <c:v>CC</c:v>
                </c:pt>
                <c:pt idx="2">
                  <c:v>P</c:v>
                </c:pt>
                <c:pt idx="3">
                  <c:v>PC</c:v>
                </c:pt>
              </c:strCache>
            </c:strRef>
          </c:cat>
          <c:val>
            <c:numRef>
              <c:f>'TFD_by_T-wave'!$K$26:$K$29</c:f>
              <c:numCache>
                <c:formatCode>General</c:formatCode>
                <c:ptCount val="4"/>
                <c:pt idx="0">
                  <c:v>6480.281976744186</c:v>
                </c:pt>
                <c:pt idx="1">
                  <c:v>5859.742248062015</c:v>
                </c:pt>
                <c:pt idx="2">
                  <c:v>6393.737403100775</c:v>
                </c:pt>
                <c:pt idx="3">
                  <c:v>5776.271802325582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42684432"/>
        <c:axId val="-719162832"/>
      </c:barChart>
      <c:catAx>
        <c:axId val="-74268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9162832"/>
        <c:crosses val="autoZero"/>
        <c:auto val="1"/>
        <c:lblAlgn val="ctr"/>
        <c:lblOffset val="100"/>
        <c:noMultiLvlLbl val="0"/>
      </c:catAx>
      <c:valAx>
        <c:axId val="-71916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268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MFD_By_QT!$K$1</c:f>
              <c:strCache>
                <c:ptCount val="1"/>
                <c:pt idx="0">
                  <c:v>Cartesian</c:v>
                </c:pt>
              </c:strCache>
            </c:strRef>
          </c:tx>
          <c:spPr>
            <a:ln w="28575" cap="rnd">
              <a:solidFill>
                <a:srgbClr val="F8766D"/>
              </a:solidFill>
              <a:round/>
            </a:ln>
            <a:effectLst/>
          </c:spPr>
          <c:marker>
            <c:symbol val="star"/>
            <c:size val="5"/>
            <c:spPr>
              <a:solidFill>
                <a:srgbClr val="F8766D"/>
              </a:solidFill>
              <a:ln w="9525">
                <a:solidFill>
                  <a:srgbClr val="F8766D"/>
                </a:solidFill>
              </a:ln>
              <a:effectLst/>
            </c:spPr>
          </c:marker>
          <c:val>
            <c:numRef>
              <c:f>MFD_By_QT!$K$2:$K$7</c:f>
              <c:numCache>
                <c:formatCode>General</c:formatCode>
                <c:ptCount val="6"/>
                <c:pt idx="0">
                  <c:v>477.546511627907</c:v>
                </c:pt>
                <c:pt idx="1">
                  <c:v>511.7170542635658</c:v>
                </c:pt>
                <c:pt idx="2">
                  <c:v>582.4505813953488</c:v>
                </c:pt>
                <c:pt idx="3">
                  <c:v>646.8924418604652</c:v>
                </c:pt>
                <c:pt idx="4">
                  <c:v>629.1528239202659</c:v>
                </c:pt>
                <c:pt idx="5">
                  <c:v>657.8279069767441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MFD_By_QT!$L$1</c:f>
              <c:strCache>
                <c:ptCount val="1"/>
                <c:pt idx="0">
                  <c:v>Cartesian-Coloured</c:v>
                </c:pt>
              </c:strCache>
            </c:strRef>
          </c:tx>
          <c:spPr>
            <a:ln w="28575" cap="rnd">
              <a:solidFill>
                <a:srgbClr val="58991B"/>
              </a:solidFill>
              <a:round/>
            </a:ln>
            <a:effectLst/>
          </c:spPr>
          <c:marker>
            <c:symbol val="diamond"/>
            <c:size val="5"/>
            <c:spPr>
              <a:noFill/>
              <a:ln w="9525">
                <a:solidFill>
                  <a:srgbClr val="457814"/>
                </a:solidFill>
              </a:ln>
              <a:effectLst/>
            </c:spPr>
          </c:marker>
          <c:val>
            <c:numRef>
              <c:f>MFD_By_QT!$L$2:$L$7</c:f>
              <c:numCache>
                <c:formatCode>General</c:formatCode>
                <c:ptCount val="6"/>
                <c:pt idx="0">
                  <c:v>439.3333333333333</c:v>
                </c:pt>
                <c:pt idx="1">
                  <c:v>521.0387596899224</c:v>
                </c:pt>
                <c:pt idx="2">
                  <c:v>622.4563953488371</c:v>
                </c:pt>
                <c:pt idx="3">
                  <c:v>635.3343023255814</c:v>
                </c:pt>
                <c:pt idx="4">
                  <c:v>639.2491694352159</c:v>
                </c:pt>
                <c:pt idx="5">
                  <c:v>670.0186046511628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MFD_By_QT!$M$1</c:f>
              <c:strCache>
                <c:ptCount val="1"/>
                <c:pt idx="0">
                  <c:v>Polar</c:v>
                </c:pt>
              </c:strCache>
            </c:strRef>
          </c:tx>
          <c:spPr>
            <a:ln w="28575" cap="rnd">
              <a:solidFill>
                <a:srgbClr val="00BFC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BFC4"/>
              </a:solidFill>
              <a:ln w="9525">
                <a:solidFill>
                  <a:srgbClr val="00BFC4"/>
                </a:solidFill>
              </a:ln>
              <a:effectLst/>
            </c:spPr>
          </c:marker>
          <c:val>
            <c:numRef>
              <c:f>MFD_By_QT!$M$2:$M$7</c:f>
              <c:numCache>
                <c:formatCode>General</c:formatCode>
                <c:ptCount val="6"/>
                <c:pt idx="0">
                  <c:v>484.3294573643411</c:v>
                </c:pt>
                <c:pt idx="1">
                  <c:v>462.8294573643411</c:v>
                </c:pt>
                <c:pt idx="2">
                  <c:v>586.5348837209301</c:v>
                </c:pt>
                <c:pt idx="3">
                  <c:v>573.1424418604652</c:v>
                </c:pt>
                <c:pt idx="4">
                  <c:v>548.4086378737542</c:v>
                </c:pt>
                <c:pt idx="5">
                  <c:v>582.9162790697674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MFD_By_QT!$N$1</c:f>
              <c:strCache>
                <c:ptCount val="1"/>
                <c:pt idx="0">
                  <c:v>Polar-Coloured</c:v>
                </c:pt>
              </c:strCache>
            </c:strRef>
          </c:tx>
          <c:spPr>
            <a:ln w="28575" cap="rnd">
              <a:solidFill>
                <a:srgbClr val="A938E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A938E8"/>
              </a:solidFill>
              <a:ln w="9525">
                <a:solidFill>
                  <a:srgbClr val="7030A0"/>
                </a:solidFill>
              </a:ln>
              <a:effectLst/>
            </c:spPr>
          </c:marker>
          <c:val>
            <c:numRef>
              <c:f>MFD_By_QT!$N$2:$N$7</c:f>
              <c:numCache>
                <c:formatCode>General</c:formatCode>
                <c:ptCount val="6"/>
                <c:pt idx="0">
                  <c:v>491.4728682170542</c:v>
                </c:pt>
                <c:pt idx="1">
                  <c:v>491.4186046511628</c:v>
                </c:pt>
                <c:pt idx="2">
                  <c:v>605.8662790697674</c:v>
                </c:pt>
                <c:pt idx="3">
                  <c:v>612.563953488372</c:v>
                </c:pt>
                <c:pt idx="4">
                  <c:v>666.6445182724252</c:v>
                </c:pt>
                <c:pt idx="5">
                  <c:v>663.5488372093024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58896208"/>
        <c:axId val="-958894064"/>
      </c:lineChart>
      <c:catAx>
        <c:axId val="-95889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QT level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8894064"/>
        <c:crosses val="autoZero"/>
        <c:auto val="1"/>
        <c:lblAlgn val="ctr"/>
        <c:lblOffset val="100"/>
        <c:noMultiLvlLbl val="0"/>
      </c:catAx>
      <c:valAx>
        <c:axId val="-95889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fixation duration (milliseconds)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889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Abnormal T-waves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'MFD_BY_T-wave'!$J$1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'MFD_BY_T-wave'!$I$2:$I$5</c:f>
              <c:numCache>
                <c:formatCode>General</c:formatCode>
                <c:ptCount val="4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</c:numCache>
            </c:numRef>
          </c:cat>
          <c:val>
            <c:numRef>
              <c:f>'MFD_BY_T-wave'!$J$2:$J$5</c:f>
              <c:numCache>
                <c:formatCode>General</c:formatCode>
                <c:ptCount val="4"/>
                <c:pt idx="0">
                  <c:v>577.4186046511628</c:v>
                </c:pt>
                <c:pt idx="1">
                  <c:v>600.3488372093023</c:v>
                </c:pt>
                <c:pt idx="2">
                  <c:v>633.5077519379844</c:v>
                </c:pt>
                <c:pt idx="3">
                  <c:v>709.6395348837209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'MFD_BY_T-wave'!$K$1</c:f>
              <c:strCache>
                <c:ptCount val="1"/>
                <c:pt idx="0">
                  <c:v>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'MFD_BY_T-wave'!$I$2:$I$5</c:f>
              <c:numCache>
                <c:formatCode>General</c:formatCode>
                <c:ptCount val="4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</c:numCache>
            </c:numRef>
          </c:cat>
          <c:val>
            <c:numRef>
              <c:f>'MFD_BY_T-wave'!$K$2:$K$5</c:f>
              <c:numCache>
                <c:formatCode>General</c:formatCode>
                <c:ptCount val="4"/>
                <c:pt idx="0">
                  <c:v>586.5174418604652</c:v>
                </c:pt>
                <c:pt idx="1">
                  <c:v>572.2325581395348</c:v>
                </c:pt>
                <c:pt idx="2">
                  <c:v>629.9728682170542</c:v>
                </c:pt>
                <c:pt idx="3">
                  <c:v>771.4883720930232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'MFD_BY_T-wave'!$L$1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'MFD_BY_T-wave'!$I$2:$I$5</c:f>
              <c:numCache>
                <c:formatCode>General</c:formatCode>
                <c:ptCount val="4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</c:numCache>
            </c:numRef>
          </c:cat>
          <c:val>
            <c:numRef>
              <c:f>'MFD_BY_T-wave'!$L$2:$L$5</c:f>
              <c:numCache>
                <c:formatCode>General</c:formatCode>
                <c:ptCount val="4"/>
                <c:pt idx="0">
                  <c:v>551.470930232558</c:v>
                </c:pt>
                <c:pt idx="1">
                  <c:v>568.5581395348837</c:v>
                </c:pt>
                <c:pt idx="2">
                  <c:v>564.186046511628</c:v>
                </c:pt>
                <c:pt idx="3">
                  <c:v>622.8139534883721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'MFD_BY_T-wave'!$M$1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'MFD_BY_T-wave'!$I$2:$I$5</c:f>
              <c:numCache>
                <c:formatCode>General</c:formatCode>
                <c:ptCount val="4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</c:numCache>
            </c:numRef>
          </c:cat>
          <c:val>
            <c:numRef>
              <c:f>'MFD_BY_T-wave'!$M$2:$M$5</c:f>
              <c:numCache>
                <c:formatCode>General</c:formatCode>
                <c:ptCount val="4"/>
                <c:pt idx="0">
                  <c:v>603.4418604651163</c:v>
                </c:pt>
                <c:pt idx="1">
                  <c:v>564.4418604651163</c:v>
                </c:pt>
                <c:pt idx="2">
                  <c:v>668.1937984496124</c:v>
                </c:pt>
                <c:pt idx="3">
                  <c:v>732.2441860465116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42383200"/>
        <c:axId val="-741570832"/>
      </c:lineChart>
      <c:catAx>
        <c:axId val="-74238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1570832"/>
        <c:crosses val="autoZero"/>
        <c:auto val="1"/>
        <c:lblAlgn val="ctr"/>
        <c:lblOffset val="100"/>
        <c:noMultiLvlLbl val="0"/>
      </c:catAx>
      <c:valAx>
        <c:axId val="-74157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238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 T-waves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'MFD_BY_T-wave'!$P$1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'MFD_BY_T-wave'!$O$2:$O$5</c:f>
              <c:numCache>
                <c:formatCode>General</c:formatCode>
                <c:ptCount val="4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</c:numCache>
            </c:numRef>
          </c:cat>
          <c:val>
            <c:numRef>
              <c:f>'MFD_BY_T-wave'!$P$2:$P$5</c:f>
              <c:numCache>
                <c:formatCode>General</c:formatCode>
                <c:ptCount val="4"/>
                <c:pt idx="0">
                  <c:v>668.7616279069766</c:v>
                </c:pt>
                <c:pt idx="1">
                  <c:v>513.7131782945736</c:v>
                </c:pt>
                <c:pt idx="2">
                  <c:v>539.3023255813954</c:v>
                </c:pt>
                <c:pt idx="3">
                  <c:v>540.2480620155039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'MFD_BY_T-wave'!$Q$1</c:f>
              <c:strCache>
                <c:ptCount val="1"/>
                <c:pt idx="0">
                  <c:v>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'MFD_BY_T-wave'!$O$2:$O$5</c:f>
              <c:numCache>
                <c:formatCode>General</c:formatCode>
                <c:ptCount val="4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</c:numCache>
            </c:numRef>
          </c:cat>
          <c:val>
            <c:numRef>
              <c:f>'MFD_BY_T-wave'!$Q$2:$Q$5</c:f>
              <c:numCache>
                <c:formatCode>General</c:formatCode>
                <c:ptCount val="4"/>
                <c:pt idx="0">
                  <c:v>680.9186046511628</c:v>
                </c:pt>
                <c:pt idx="1">
                  <c:v>511.8294573643411</c:v>
                </c:pt>
                <c:pt idx="2">
                  <c:v>498.2325581395349</c:v>
                </c:pt>
                <c:pt idx="3">
                  <c:v>503.8294573643411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'MFD_BY_T-wave'!$R$1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'MFD_BY_T-wave'!$O$2:$O$5</c:f>
              <c:numCache>
                <c:formatCode>General</c:formatCode>
                <c:ptCount val="4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</c:numCache>
            </c:numRef>
          </c:cat>
          <c:val>
            <c:numRef>
              <c:f>'MFD_BY_T-wave'!$R$2:$R$5</c:f>
              <c:numCache>
                <c:formatCode>General</c:formatCode>
                <c:ptCount val="4"/>
                <c:pt idx="0">
                  <c:v>619.6162790697674</c:v>
                </c:pt>
                <c:pt idx="1">
                  <c:v>478.9573643410852</c:v>
                </c:pt>
                <c:pt idx="2">
                  <c:v>484.2325581395349</c:v>
                </c:pt>
                <c:pt idx="3">
                  <c:v>525.9147286821704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'MFD_BY_T-wave'!$S$1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'MFD_BY_T-wave'!$O$2:$O$5</c:f>
              <c:numCache>
                <c:formatCode>General</c:formatCode>
                <c:ptCount val="4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</c:numCache>
            </c:numRef>
          </c:cat>
          <c:val>
            <c:numRef>
              <c:f>'MFD_BY_T-wave'!$S$2:$S$5</c:f>
              <c:numCache>
                <c:formatCode>General</c:formatCode>
                <c:ptCount val="4"/>
                <c:pt idx="0">
                  <c:v>694.7616279069767</c:v>
                </c:pt>
                <c:pt idx="1">
                  <c:v>506.5</c:v>
                </c:pt>
                <c:pt idx="2">
                  <c:v>470.1860465116279</c:v>
                </c:pt>
                <c:pt idx="3">
                  <c:v>548.124031007752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00022528"/>
        <c:axId val="-1100019968"/>
      </c:lineChart>
      <c:catAx>
        <c:axId val="-110002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0019968"/>
        <c:crosses val="autoZero"/>
        <c:auto val="1"/>
        <c:lblAlgn val="ctr"/>
        <c:lblOffset val="100"/>
        <c:noMultiLvlLbl val="0"/>
      </c:catAx>
      <c:valAx>
        <c:axId val="-11000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002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'MFD_on_abnormal_T-waves'!$E$1</c:f>
              <c:strCache>
                <c:ptCount val="1"/>
                <c:pt idx="0">
                  <c:v>C</c:v>
                </c:pt>
              </c:strCache>
            </c:strRef>
          </c:tx>
          <c:cat>
            <c:numRef>
              <c:f>'MFD_on_abnormal_T-waves'!$A$2:$A$7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5.0</c:v>
                </c:pt>
                <c:pt idx="4">
                  <c:v>6.0</c:v>
                </c:pt>
                <c:pt idx="5">
                  <c:v>6.0</c:v>
                </c:pt>
              </c:numCache>
            </c:numRef>
          </c:cat>
          <c:val>
            <c:numRef>
              <c:f>'MFD_on_abnormal_T-waves'!$E$2:$E$7</c:f>
              <c:numCache>
                <c:formatCode>General</c:formatCode>
                <c:ptCount val="6"/>
                <c:pt idx="0">
                  <c:v>505.4186046511628</c:v>
                </c:pt>
                <c:pt idx="1">
                  <c:v>612.2325581395348</c:v>
                </c:pt>
                <c:pt idx="2">
                  <c:v>554.6511627906976</c:v>
                </c:pt>
                <c:pt idx="3">
                  <c:v>585.0232558139535</c:v>
                </c:pt>
                <c:pt idx="4">
                  <c:v>573.7441860465115</c:v>
                </c:pt>
                <c:pt idx="5">
                  <c:v>863.2093023255813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'MFD_on_abnormal_T-waves'!$F$1</c:f>
              <c:strCache>
                <c:ptCount val="1"/>
                <c:pt idx="0">
                  <c:v>CC</c:v>
                </c:pt>
              </c:strCache>
            </c:strRef>
          </c:tx>
          <c:cat>
            <c:numRef>
              <c:f>'MFD_on_abnormal_T-waves'!$A$2:$A$7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5.0</c:v>
                </c:pt>
                <c:pt idx="4">
                  <c:v>6.0</c:v>
                </c:pt>
                <c:pt idx="5">
                  <c:v>6.0</c:v>
                </c:pt>
              </c:numCache>
            </c:numRef>
          </c:cat>
          <c:val>
            <c:numRef>
              <c:f>'MFD_on_abnormal_T-waves'!$F$2:$F$7</c:f>
              <c:numCache>
                <c:formatCode>General</c:formatCode>
                <c:ptCount val="6"/>
                <c:pt idx="0">
                  <c:v>603.2093023255813</c:v>
                </c:pt>
                <c:pt idx="1">
                  <c:v>689.279069767442</c:v>
                </c:pt>
                <c:pt idx="2">
                  <c:v>624.0</c:v>
                </c:pt>
                <c:pt idx="3">
                  <c:v>580.674418604651</c:v>
                </c:pt>
                <c:pt idx="4">
                  <c:v>614.046511627907</c:v>
                </c:pt>
                <c:pt idx="5">
                  <c:v>1006.093023255814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'MFD_on_abnormal_T-waves'!$G$1</c:f>
              <c:strCache>
                <c:ptCount val="1"/>
                <c:pt idx="0">
                  <c:v>P</c:v>
                </c:pt>
              </c:strCache>
            </c:strRef>
          </c:tx>
          <c:cat>
            <c:numRef>
              <c:f>'MFD_on_abnormal_T-waves'!$A$2:$A$7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5.0</c:v>
                </c:pt>
                <c:pt idx="4">
                  <c:v>6.0</c:v>
                </c:pt>
                <c:pt idx="5">
                  <c:v>6.0</c:v>
                </c:pt>
              </c:numCache>
            </c:numRef>
          </c:cat>
          <c:val>
            <c:numRef>
              <c:f>'MFD_on_abnormal_T-waves'!$G$2:$G$7</c:f>
              <c:numCache>
                <c:formatCode>General</c:formatCode>
                <c:ptCount val="6"/>
                <c:pt idx="0">
                  <c:v>564.0697674418604</c:v>
                </c:pt>
                <c:pt idx="1">
                  <c:v>603.093023255814</c:v>
                </c:pt>
                <c:pt idx="2">
                  <c:v>572.4883720930232</c:v>
                </c:pt>
                <c:pt idx="3">
                  <c:v>476.139534883721</c:v>
                </c:pt>
                <c:pt idx="4">
                  <c:v>536.8604651162791</c:v>
                </c:pt>
                <c:pt idx="5">
                  <c:v>846.093023255814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'MFD_on_abnormal_T-waves'!$H$1</c:f>
              <c:strCache>
                <c:ptCount val="1"/>
                <c:pt idx="0">
                  <c:v>PC</c:v>
                </c:pt>
              </c:strCache>
            </c:strRef>
          </c:tx>
          <c:cat>
            <c:numRef>
              <c:f>'MFD_on_abnormal_T-waves'!$A$2:$A$7</c:f>
              <c:numCache>
                <c:formatCode>General</c:formatCode>
                <c:ptCount val="6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5.0</c:v>
                </c:pt>
                <c:pt idx="4">
                  <c:v>6.0</c:v>
                </c:pt>
                <c:pt idx="5">
                  <c:v>6.0</c:v>
                </c:pt>
              </c:numCache>
            </c:numRef>
          </c:cat>
          <c:val>
            <c:numRef>
              <c:f>'MFD_on_abnormal_T-waves'!$H$2:$H$7</c:f>
              <c:numCache>
                <c:formatCode>General</c:formatCode>
                <c:ptCount val="6"/>
                <c:pt idx="0">
                  <c:v>727.4186046511628</c:v>
                </c:pt>
                <c:pt idx="1">
                  <c:v>723.4651162790698</c:v>
                </c:pt>
                <c:pt idx="2">
                  <c:v>654.4418604651163</c:v>
                </c:pt>
                <c:pt idx="3">
                  <c:v>632.7441860465115</c:v>
                </c:pt>
                <c:pt idx="4">
                  <c:v>543.3023255813954</c:v>
                </c:pt>
                <c:pt idx="5">
                  <c:v>892.4418604651163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100680384"/>
        <c:axId val="-741573056"/>
      </c:lineChart>
      <c:catAx>
        <c:axId val="-110068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741573056"/>
        <c:crosses val="autoZero"/>
        <c:auto val="1"/>
        <c:lblAlgn val="ctr"/>
        <c:lblOffset val="100"/>
        <c:noMultiLvlLbl val="0"/>
      </c:catAx>
      <c:valAx>
        <c:axId val="-741573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100680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Corrilalition!$H$1</c:f>
              <c:strCache>
                <c:ptCount val="1"/>
                <c:pt idx="0">
                  <c:v>C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Corrilalition!$D$2:$D$42</c:f>
              <c:numCache>
                <c:formatCode>0%</c:formatCode>
                <c:ptCount val="41"/>
                <c:pt idx="0">
                  <c:v>0.98</c:v>
                </c:pt>
                <c:pt idx="1">
                  <c:v>1.0</c:v>
                </c:pt>
                <c:pt idx="2">
                  <c:v>1.0</c:v>
                </c:pt>
                <c:pt idx="3">
                  <c:v>0.976744186046512</c:v>
                </c:pt>
                <c:pt idx="4">
                  <c:v>0.906976744186046</c:v>
                </c:pt>
                <c:pt idx="5">
                  <c:v>0.953488372093023</c:v>
                </c:pt>
                <c:pt idx="6">
                  <c:v>0.976744186046512</c:v>
                </c:pt>
                <c:pt idx="7">
                  <c:v>1.0</c:v>
                </c:pt>
                <c:pt idx="8">
                  <c:v>0.976744186046512</c:v>
                </c:pt>
                <c:pt idx="9">
                  <c:v>0.883720930232558</c:v>
                </c:pt>
                <c:pt idx="10">
                  <c:v>1.0</c:v>
                </c:pt>
                <c:pt idx="11">
                  <c:v>0.953488372093023</c:v>
                </c:pt>
                <c:pt idx="12">
                  <c:v>0.93</c:v>
                </c:pt>
                <c:pt idx="13">
                  <c:v>0.93</c:v>
                </c:pt>
                <c:pt idx="14">
                  <c:v>0.790697674418605</c:v>
                </c:pt>
                <c:pt idx="15">
                  <c:v>0.95</c:v>
                </c:pt>
                <c:pt idx="16">
                  <c:v>0.93</c:v>
                </c:pt>
                <c:pt idx="17">
                  <c:v>0.98</c:v>
                </c:pt>
                <c:pt idx="18">
                  <c:v>0.63</c:v>
                </c:pt>
                <c:pt idx="19">
                  <c:v>1.0</c:v>
                </c:pt>
                <c:pt idx="20">
                  <c:v>0.627906976744186</c:v>
                </c:pt>
                <c:pt idx="21">
                  <c:v>0.395348837209302</c:v>
                </c:pt>
                <c:pt idx="22">
                  <c:v>0.209302325581395</c:v>
                </c:pt>
                <c:pt idx="23">
                  <c:v>0.651162790697674</c:v>
                </c:pt>
                <c:pt idx="24">
                  <c:v>0.162790697674419</c:v>
                </c:pt>
                <c:pt idx="25">
                  <c:v>0.86046511627907</c:v>
                </c:pt>
                <c:pt idx="26">
                  <c:v>0.418604651162791</c:v>
                </c:pt>
                <c:pt idx="27">
                  <c:v>0.27906976744186</c:v>
                </c:pt>
                <c:pt idx="28">
                  <c:v>0.604651162790698</c:v>
                </c:pt>
                <c:pt idx="29">
                  <c:v>0.581395348837209</c:v>
                </c:pt>
                <c:pt idx="30">
                  <c:v>0.837209302325581</c:v>
                </c:pt>
                <c:pt idx="31">
                  <c:v>0.86046511627907</c:v>
                </c:pt>
                <c:pt idx="32">
                  <c:v>0.930232558139535</c:v>
                </c:pt>
                <c:pt idx="33">
                  <c:v>0.883720930232558</c:v>
                </c:pt>
                <c:pt idx="34">
                  <c:v>0.418604651162791</c:v>
                </c:pt>
                <c:pt idx="35">
                  <c:v>0.953488372093023</c:v>
                </c:pt>
                <c:pt idx="36">
                  <c:v>0.930232558139535</c:v>
                </c:pt>
                <c:pt idx="37">
                  <c:v>0.604651162790698</c:v>
                </c:pt>
                <c:pt idx="38">
                  <c:v>0.930232558139535</c:v>
                </c:pt>
                <c:pt idx="39">
                  <c:v>0.534883720930233</c:v>
                </c:pt>
              </c:numCache>
            </c:numRef>
          </c:xVal>
          <c:yVal>
            <c:numRef>
              <c:f>Corrilalition!$H$2:$H$42</c:f>
              <c:numCache>
                <c:formatCode>General</c:formatCode>
                <c:ptCount val="41"/>
                <c:pt idx="0">
                  <c:v>529.7441860465115</c:v>
                </c:pt>
                <c:pt idx="1">
                  <c:v>585.0232558139535</c:v>
                </c:pt>
                <c:pt idx="2">
                  <c:v>486.5581395348837</c:v>
                </c:pt>
                <c:pt idx="3">
                  <c:v>505.4186046511628</c:v>
                </c:pt>
                <c:pt idx="4">
                  <c:v>769.9302325581395</c:v>
                </c:pt>
                <c:pt idx="5">
                  <c:v>547.7674418604652</c:v>
                </c:pt>
                <c:pt idx="6">
                  <c:v>492.6976744186047</c:v>
                </c:pt>
                <c:pt idx="7">
                  <c:v>708.0</c:v>
                </c:pt>
                <c:pt idx="8">
                  <c:v>581.953488372093</c:v>
                </c:pt>
                <c:pt idx="9">
                  <c:v>611.1162790697674</c:v>
                </c:pt>
                <c:pt idx="10">
                  <c:v>641.9302325581395</c:v>
                </c:pt>
                <c:pt idx="11">
                  <c:v>675.0</c:v>
                </c:pt>
                <c:pt idx="12">
                  <c:v>602.720930232558</c:v>
                </c:pt>
                <c:pt idx="13">
                  <c:v>688.3255813953489</c:v>
                </c:pt>
                <c:pt idx="14">
                  <c:v>807.046511627907</c:v>
                </c:pt>
                <c:pt idx="15">
                  <c:v>612.2325581395348</c:v>
                </c:pt>
                <c:pt idx="16">
                  <c:v>474.9767441860465</c:v>
                </c:pt>
                <c:pt idx="17">
                  <c:v>525.3488372093023</c:v>
                </c:pt>
                <c:pt idx="18">
                  <c:v>708.7906976744187</c:v>
                </c:pt>
                <c:pt idx="19">
                  <c:v>789.720930232558</c:v>
                </c:pt>
                <c:pt idx="20">
                  <c:v>580.9302325581395</c:v>
                </c:pt>
                <c:pt idx="21">
                  <c:v>558.674418604651</c:v>
                </c:pt>
                <c:pt idx="22">
                  <c:v>427.5581395348837</c:v>
                </c:pt>
                <c:pt idx="23">
                  <c:v>474.6744186046511</c:v>
                </c:pt>
                <c:pt idx="24">
                  <c:v>564.5348837209302</c:v>
                </c:pt>
                <c:pt idx="25">
                  <c:v>595.4883720930232</c:v>
                </c:pt>
                <c:pt idx="26">
                  <c:v>537.1860465116278</c:v>
                </c:pt>
                <c:pt idx="27">
                  <c:v>554.6511627906976</c:v>
                </c:pt>
                <c:pt idx="28">
                  <c:v>720.0</c:v>
                </c:pt>
                <c:pt idx="29">
                  <c:v>863.2093023255813</c:v>
                </c:pt>
                <c:pt idx="30">
                  <c:v>425.3023255813953</c:v>
                </c:pt>
                <c:pt idx="31">
                  <c:v>420.1162790697674</c:v>
                </c:pt>
                <c:pt idx="32">
                  <c:v>372.139534883721</c:v>
                </c:pt>
                <c:pt idx="33">
                  <c:v>674.8837209302325</c:v>
                </c:pt>
                <c:pt idx="34">
                  <c:v>616.093023255814</c:v>
                </c:pt>
                <c:pt idx="35">
                  <c:v>573.7441860465115</c:v>
                </c:pt>
                <c:pt idx="36">
                  <c:v>539.3023255813954</c:v>
                </c:pt>
                <c:pt idx="37">
                  <c:v>418.3023255813953</c:v>
                </c:pt>
                <c:pt idx="38">
                  <c:v>624.3023255813954</c:v>
                </c:pt>
                <c:pt idx="39">
                  <c:v>578.1395348837209</c:v>
                </c:pt>
                <c:pt idx="40">
                  <c:v>524.2325581395349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00286880"/>
        <c:axId val="-1100284832"/>
      </c:scatterChart>
      <c:valAx>
        <c:axId val="-110028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0284832"/>
        <c:crosses val="autoZero"/>
        <c:crossBetween val="midCat"/>
      </c:valAx>
      <c:valAx>
        <c:axId val="-110028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028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Corrilalition!$I$1</c:f>
              <c:strCache>
                <c:ptCount val="1"/>
                <c:pt idx="0">
                  <c:v>CC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Corrilalition!$E$2:$E$42</c:f>
              <c:numCache>
                <c:formatCode>0%</c:formatCode>
                <c:ptCount val="41"/>
                <c:pt idx="0">
                  <c:v>0.976744186046512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0.953488372093023</c:v>
                </c:pt>
                <c:pt idx="6">
                  <c:v>0.930232558139535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0.976744186046512</c:v>
                </c:pt>
                <c:pt idx="11">
                  <c:v>0.953488372093023</c:v>
                </c:pt>
                <c:pt idx="12">
                  <c:v>0.930232558139535</c:v>
                </c:pt>
                <c:pt idx="13">
                  <c:v>0.767441860465116</c:v>
                </c:pt>
                <c:pt idx="14">
                  <c:v>0.627906976744186</c:v>
                </c:pt>
                <c:pt idx="15">
                  <c:v>0.651162790697674</c:v>
                </c:pt>
                <c:pt idx="16">
                  <c:v>0.976744186046512</c:v>
                </c:pt>
                <c:pt idx="17">
                  <c:v>0.813953488372093</c:v>
                </c:pt>
                <c:pt idx="18">
                  <c:v>0.488372093023256</c:v>
                </c:pt>
                <c:pt idx="19">
                  <c:v>0.837209302325581</c:v>
                </c:pt>
                <c:pt idx="20">
                  <c:v>0.86046511627907</c:v>
                </c:pt>
                <c:pt idx="21">
                  <c:v>0.558139534883721</c:v>
                </c:pt>
                <c:pt idx="22">
                  <c:v>0.465116279069767</c:v>
                </c:pt>
                <c:pt idx="23">
                  <c:v>0.813953488372093</c:v>
                </c:pt>
                <c:pt idx="24">
                  <c:v>0.558139534883721</c:v>
                </c:pt>
                <c:pt idx="25">
                  <c:v>0.976744186046512</c:v>
                </c:pt>
                <c:pt idx="26">
                  <c:v>0.674418604651163</c:v>
                </c:pt>
                <c:pt idx="27">
                  <c:v>0.627906976744186</c:v>
                </c:pt>
                <c:pt idx="28">
                  <c:v>0.953488372093023</c:v>
                </c:pt>
                <c:pt idx="29">
                  <c:v>0.720930232558139</c:v>
                </c:pt>
                <c:pt idx="30">
                  <c:v>0.930232558139535</c:v>
                </c:pt>
                <c:pt idx="31">
                  <c:v>0.953488372093023</c:v>
                </c:pt>
                <c:pt idx="32">
                  <c:v>1.0</c:v>
                </c:pt>
                <c:pt idx="33">
                  <c:v>0.953488372093023</c:v>
                </c:pt>
                <c:pt idx="34">
                  <c:v>0.790697674418605</c:v>
                </c:pt>
                <c:pt idx="35">
                  <c:v>1.0</c:v>
                </c:pt>
                <c:pt idx="36">
                  <c:v>1.0</c:v>
                </c:pt>
                <c:pt idx="37">
                  <c:v>0.953488372093023</c:v>
                </c:pt>
                <c:pt idx="38">
                  <c:v>0.976744186046512</c:v>
                </c:pt>
                <c:pt idx="39">
                  <c:v>0.813953488372093</c:v>
                </c:pt>
              </c:numCache>
            </c:numRef>
          </c:xVal>
          <c:yVal>
            <c:numRef>
              <c:f>Corrilalition!$I$2:$I$42</c:f>
              <c:numCache>
                <c:formatCode>General</c:formatCode>
                <c:ptCount val="41"/>
                <c:pt idx="0">
                  <c:v>506.5813953488372</c:v>
                </c:pt>
                <c:pt idx="1">
                  <c:v>580.674418604651</c:v>
                </c:pt>
                <c:pt idx="2">
                  <c:v>570.0697674418604</c:v>
                </c:pt>
                <c:pt idx="3">
                  <c:v>603.2093023255813</c:v>
                </c:pt>
                <c:pt idx="4">
                  <c:v>652.9767441860465</c:v>
                </c:pt>
                <c:pt idx="5">
                  <c:v>519.8139534883721</c:v>
                </c:pt>
                <c:pt idx="6">
                  <c:v>461.5348837209302</c:v>
                </c:pt>
                <c:pt idx="7">
                  <c:v>682.9302325581395</c:v>
                </c:pt>
                <c:pt idx="8">
                  <c:v>546.1860465116278</c:v>
                </c:pt>
                <c:pt idx="9">
                  <c:v>547.0697674418604</c:v>
                </c:pt>
                <c:pt idx="10">
                  <c:v>669.953488372093</c:v>
                </c:pt>
                <c:pt idx="11">
                  <c:v>649.9767441860465</c:v>
                </c:pt>
                <c:pt idx="12">
                  <c:v>711.279069767442</c:v>
                </c:pt>
                <c:pt idx="13">
                  <c:v>655.3720930232558</c:v>
                </c:pt>
                <c:pt idx="14">
                  <c:v>853.6976744186046</c:v>
                </c:pt>
                <c:pt idx="15">
                  <c:v>689.279069767442</c:v>
                </c:pt>
                <c:pt idx="16">
                  <c:v>449.0232558139535</c:v>
                </c:pt>
                <c:pt idx="17">
                  <c:v>491.6511627906977</c:v>
                </c:pt>
                <c:pt idx="18">
                  <c:v>815.9767441860465</c:v>
                </c:pt>
                <c:pt idx="19">
                  <c:v>760.5348837209302</c:v>
                </c:pt>
                <c:pt idx="20">
                  <c:v>687.8604651162791</c:v>
                </c:pt>
                <c:pt idx="21">
                  <c:v>608.581395348837</c:v>
                </c:pt>
                <c:pt idx="22">
                  <c:v>389.4883720930233</c:v>
                </c:pt>
                <c:pt idx="23">
                  <c:v>458.0697674418604</c:v>
                </c:pt>
                <c:pt idx="24">
                  <c:v>761.2558139534884</c:v>
                </c:pt>
                <c:pt idx="25">
                  <c:v>521.9767441860465</c:v>
                </c:pt>
                <c:pt idx="26">
                  <c:v>476.2790697674419</c:v>
                </c:pt>
                <c:pt idx="27">
                  <c:v>624.0</c:v>
                </c:pt>
                <c:pt idx="28">
                  <c:v>617.3023255813954</c:v>
                </c:pt>
                <c:pt idx="29">
                  <c:v>1006.093023255814</c:v>
                </c:pt>
                <c:pt idx="30">
                  <c:v>397.0232558139535</c:v>
                </c:pt>
                <c:pt idx="31">
                  <c:v>519.2558139534884</c:v>
                </c:pt>
                <c:pt idx="32">
                  <c:v>440.4883720930233</c:v>
                </c:pt>
                <c:pt idx="33">
                  <c:v>545.3953488372093</c:v>
                </c:pt>
                <c:pt idx="34">
                  <c:v>554.7674418604652</c:v>
                </c:pt>
                <c:pt idx="35">
                  <c:v>614.046511627907</c:v>
                </c:pt>
                <c:pt idx="36">
                  <c:v>498.2325581395349</c:v>
                </c:pt>
                <c:pt idx="37">
                  <c:v>378.0</c:v>
                </c:pt>
                <c:pt idx="38">
                  <c:v>588.953488372093</c:v>
                </c:pt>
                <c:pt idx="39">
                  <c:v>544.5348837209302</c:v>
                </c:pt>
                <c:pt idx="40">
                  <c:v>508.0697674418605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55864976"/>
        <c:axId val="-718766960"/>
      </c:scatterChart>
      <c:valAx>
        <c:axId val="-85586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8766960"/>
        <c:crosses val="autoZero"/>
        <c:crossBetween val="midCat"/>
      </c:valAx>
      <c:valAx>
        <c:axId val="-71876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586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Corrilalition!$J$1</c:f>
              <c:strCache>
                <c:ptCount val="1"/>
                <c:pt idx="0">
                  <c:v>P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Corrilalition!$F$2:$F$42</c:f>
              <c:numCache>
                <c:formatCode>0%</c:formatCode>
                <c:ptCount val="41"/>
                <c:pt idx="0">
                  <c:v>0.953488372093023</c:v>
                </c:pt>
                <c:pt idx="1">
                  <c:v>0.953488372093023</c:v>
                </c:pt>
                <c:pt idx="2">
                  <c:v>0.976744186046512</c:v>
                </c:pt>
                <c:pt idx="3">
                  <c:v>0.976744186046512</c:v>
                </c:pt>
                <c:pt idx="4">
                  <c:v>0.976744186046512</c:v>
                </c:pt>
                <c:pt idx="5">
                  <c:v>0.976744186046512</c:v>
                </c:pt>
                <c:pt idx="6">
                  <c:v>0.953488372093023</c:v>
                </c:pt>
                <c:pt idx="7">
                  <c:v>0.976744186046512</c:v>
                </c:pt>
                <c:pt idx="8">
                  <c:v>0.976744186046512</c:v>
                </c:pt>
                <c:pt idx="9">
                  <c:v>0.883720930232558</c:v>
                </c:pt>
                <c:pt idx="10">
                  <c:v>1.0</c:v>
                </c:pt>
                <c:pt idx="11">
                  <c:v>0.976744186046512</c:v>
                </c:pt>
                <c:pt idx="12">
                  <c:v>0.86046511627907</c:v>
                </c:pt>
                <c:pt idx="13">
                  <c:v>0.720930232558139</c:v>
                </c:pt>
                <c:pt idx="14">
                  <c:v>0.534883720930233</c:v>
                </c:pt>
                <c:pt idx="15">
                  <c:v>0.86046511627907</c:v>
                </c:pt>
                <c:pt idx="16">
                  <c:v>0.930232558139535</c:v>
                </c:pt>
                <c:pt idx="17">
                  <c:v>0.837209302325581</c:v>
                </c:pt>
                <c:pt idx="18">
                  <c:v>0.465116279069767</c:v>
                </c:pt>
                <c:pt idx="19">
                  <c:v>0.906976744186046</c:v>
                </c:pt>
                <c:pt idx="20">
                  <c:v>0.790697674418605</c:v>
                </c:pt>
                <c:pt idx="21">
                  <c:v>0.534883720930233</c:v>
                </c:pt>
                <c:pt idx="22">
                  <c:v>0.395348837209302</c:v>
                </c:pt>
                <c:pt idx="23">
                  <c:v>0.86046511627907</c:v>
                </c:pt>
                <c:pt idx="24">
                  <c:v>0.255813953488372</c:v>
                </c:pt>
                <c:pt idx="25">
                  <c:v>0.813953488372093</c:v>
                </c:pt>
                <c:pt idx="26">
                  <c:v>0.627906976744186</c:v>
                </c:pt>
                <c:pt idx="27">
                  <c:v>0.558139534883721</c:v>
                </c:pt>
                <c:pt idx="28">
                  <c:v>0.767441860465116</c:v>
                </c:pt>
                <c:pt idx="29">
                  <c:v>0.418604651162791</c:v>
                </c:pt>
                <c:pt idx="30">
                  <c:v>0.930232558139535</c:v>
                </c:pt>
                <c:pt idx="31">
                  <c:v>0.953488372093023</c:v>
                </c:pt>
                <c:pt idx="32">
                  <c:v>0.930232558139535</c:v>
                </c:pt>
                <c:pt idx="33">
                  <c:v>0.953488372093023</c:v>
                </c:pt>
                <c:pt idx="34">
                  <c:v>0.697674418604651</c:v>
                </c:pt>
                <c:pt idx="35">
                  <c:v>0.837209302325581</c:v>
                </c:pt>
                <c:pt idx="36">
                  <c:v>0.883720930232558</c:v>
                </c:pt>
                <c:pt idx="37">
                  <c:v>0.744186046511628</c:v>
                </c:pt>
                <c:pt idx="38">
                  <c:v>0.976744186046512</c:v>
                </c:pt>
                <c:pt idx="39">
                  <c:v>0.534883720930233</c:v>
                </c:pt>
              </c:numCache>
            </c:numRef>
          </c:xVal>
          <c:yVal>
            <c:numRef>
              <c:f>Corrilalition!$J$2:$J$42</c:f>
              <c:numCache>
                <c:formatCode>General</c:formatCode>
                <c:ptCount val="41"/>
                <c:pt idx="0">
                  <c:v>454.953488372093</c:v>
                </c:pt>
                <c:pt idx="1">
                  <c:v>476.139534883721</c:v>
                </c:pt>
                <c:pt idx="2">
                  <c:v>477.0232558139535</c:v>
                </c:pt>
                <c:pt idx="3">
                  <c:v>564.0697674418604</c:v>
                </c:pt>
                <c:pt idx="4">
                  <c:v>694.0232558139535</c:v>
                </c:pt>
                <c:pt idx="5">
                  <c:v>470.7674418604651</c:v>
                </c:pt>
                <c:pt idx="6">
                  <c:v>461.046511627907</c:v>
                </c:pt>
                <c:pt idx="7">
                  <c:v>676.0697674418604</c:v>
                </c:pt>
                <c:pt idx="8">
                  <c:v>615.2093023255813</c:v>
                </c:pt>
                <c:pt idx="9">
                  <c:v>647.7674418604652</c:v>
                </c:pt>
                <c:pt idx="10">
                  <c:v>557.6046511627907</c:v>
                </c:pt>
                <c:pt idx="11">
                  <c:v>543.9302325581395</c:v>
                </c:pt>
                <c:pt idx="12">
                  <c:v>474.2558139534884</c:v>
                </c:pt>
                <c:pt idx="13">
                  <c:v>546.3488372093023</c:v>
                </c:pt>
                <c:pt idx="14">
                  <c:v>642.5348837209302</c:v>
                </c:pt>
                <c:pt idx="15">
                  <c:v>603.093023255814</c:v>
                </c:pt>
                <c:pt idx="16">
                  <c:v>599.7674418604652</c:v>
                </c:pt>
                <c:pt idx="17">
                  <c:v>417.5348837209302</c:v>
                </c:pt>
                <c:pt idx="18">
                  <c:v>614.906976744186</c:v>
                </c:pt>
                <c:pt idx="19">
                  <c:v>760.6511627906976</c:v>
                </c:pt>
                <c:pt idx="20">
                  <c:v>539.7674418604652</c:v>
                </c:pt>
                <c:pt idx="21">
                  <c:v>538.0697674418604</c:v>
                </c:pt>
                <c:pt idx="22">
                  <c:v>355.0</c:v>
                </c:pt>
                <c:pt idx="23">
                  <c:v>478.8372093023256</c:v>
                </c:pt>
                <c:pt idx="24">
                  <c:v>577.1627906976743</c:v>
                </c:pt>
                <c:pt idx="25">
                  <c:v>513.093023255814</c:v>
                </c:pt>
                <c:pt idx="26">
                  <c:v>501.9767441860465</c:v>
                </c:pt>
                <c:pt idx="27">
                  <c:v>572.4883720930232</c:v>
                </c:pt>
                <c:pt idx="28">
                  <c:v>557.906976744186</c:v>
                </c:pt>
                <c:pt idx="29">
                  <c:v>846.093023255814</c:v>
                </c:pt>
                <c:pt idx="30">
                  <c:v>414.3023255813953</c:v>
                </c:pt>
                <c:pt idx="31">
                  <c:v>432.0232558139535</c:v>
                </c:pt>
                <c:pt idx="32">
                  <c:v>402.0697674418604</c:v>
                </c:pt>
                <c:pt idx="33">
                  <c:v>573.9767441860465</c:v>
                </c:pt>
                <c:pt idx="34">
                  <c:v>514.5116279069767</c:v>
                </c:pt>
                <c:pt idx="35">
                  <c:v>536.8604651162791</c:v>
                </c:pt>
                <c:pt idx="36">
                  <c:v>484.2325581395349</c:v>
                </c:pt>
                <c:pt idx="37">
                  <c:v>419.7209302325581</c:v>
                </c:pt>
                <c:pt idx="38">
                  <c:v>487.3255813953488</c:v>
                </c:pt>
                <c:pt idx="39">
                  <c:v>670.6976744186046</c:v>
                </c:pt>
                <c:pt idx="40">
                  <c:v>493.5720930232558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18524688"/>
        <c:axId val="-856127952"/>
      </c:scatterChart>
      <c:valAx>
        <c:axId val="-71852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6127952"/>
        <c:crosses val="autoZero"/>
        <c:crossBetween val="midCat"/>
      </c:valAx>
      <c:valAx>
        <c:axId val="-85612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852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Corrilalition!$K$1</c:f>
              <c:strCache>
                <c:ptCount val="1"/>
                <c:pt idx="0">
                  <c:v>PC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Corrilalition!$G$2:$G$42</c:f>
              <c:numCache>
                <c:formatCode>0%</c:formatCode>
                <c:ptCount val="41"/>
                <c:pt idx="0">
                  <c:v>1.0</c:v>
                </c:pt>
                <c:pt idx="1">
                  <c:v>0.976744186046512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0.976744186046512</c:v>
                </c:pt>
                <c:pt idx="7">
                  <c:v>0.976744186046512</c:v>
                </c:pt>
                <c:pt idx="8">
                  <c:v>0.976744186046512</c:v>
                </c:pt>
                <c:pt idx="9">
                  <c:v>1.0</c:v>
                </c:pt>
                <c:pt idx="10">
                  <c:v>0.976744186046512</c:v>
                </c:pt>
                <c:pt idx="11">
                  <c:v>0.976744186046512</c:v>
                </c:pt>
                <c:pt idx="12">
                  <c:v>0.930232558139535</c:v>
                </c:pt>
                <c:pt idx="13">
                  <c:v>0.744186046511628</c:v>
                </c:pt>
                <c:pt idx="14">
                  <c:v>0.744186046511628</c:v>
                </c:pt>
                <c:pt idx="15">
                  <c:v>0.674418604651163</c:v>
                </c:pt>
                <c:pt idx="16">
                  <c:v>1.0</c:v>
                </c:pt>
                <c:pt idx="17">
                  <c:v>0.651162790697674</c:v>
                </c:pt>
                <c:pt idx="18">
                  <c:v>0.441860465116279</c:v>
                </c:pt>
                <c:pt idx="19">
                  <c:v>0.86046511627907</c:v>
                </c:pt>
                <c:pt idx="20">
                  <c:v>0.883720930232558</c:v>
                </c:pt>
                <c:pt idx="21">
                  <c:v>0.488372093023256</c:v>
                </c:pt>
                <c:pt idx="22">
                  <c:v>0.488372093023256</c:v>
                </c:pt>
                <c:pt idx="23">
                  <c:v>0.906976744186046</c:v>
                </c:pt>
                <c:pt idx="24">
                  <c:v>0.348837209302326</c:v>
                </c:pt>
                <c:pt idx="25">
                  <c:v>0.953488372093023</c:v>
                </c:pt>
                <c:pt idx="26">
                  <c:v>0.581395348837209</c:v>
                </c:pt>
                <c:pt idx="27">
                  <c:v>0.604651162790698</c:v>
                </c:pt>
                <c:pt idx="28">
                  <c:v>0.883720930232558</c:v>
                </c:pt>
                <c:pt idx="29">
                  <c:v>0.720930232558139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0.976744186046512</c:v>
                </c:pt>
                <c:pt idx="34">
                  <c:v>0.883720930232558</c:v>
                </c:pt>
                <c:pt idx="35">
                  <c:v>1.0</c:v>
                </c:pt>
                <c:pt idx="36">
                  <c:v>1.0</c:v>
                </c:pt>
                <c:pt idx="37">
                  <c:v>0.883720930232558</c:v>
                </c:pt>
                <c:pt idx="38">
                  <c:v>1.0</c:v>
                </c:pt>
                <c:pt idx="39">
                  <c:v>0.790697674418605</c:v>
                </c:pt>
              </c:numCache>
            </c:numRef>
          </c:xVal>
          <c:yVal>
            <c:numRef>
              <c:f>Corrilalition!$K$2:$K$42</c:f>
              <c:numCache>
                <c:formatCode>General</c:formatCode>
                <c:ptCount val="41"/>
                <c:pt idx="0">
                  <c:v>457.6046511627906</c:v>
                </c:pt>
                <c:pt idx="1">
                  <c:v>632.7441860465115</c:v>
                </c:pt>
                <c:pt idx="2">
                  <c:v>565.6511627906976</c:v>
                </c:pt>
                <c:pt idx="3">
                  <c:v>727.4186046511628</c:v>
                </c:pt>
                <c:pt idx="4">
                  <c:v>607.7906976744187</c:v>
                </c:pt>
                <c:pt idx="5">
                  <c:v>512.906976744186</c:v>
                </c:pt>
                <c:pt idx="6">
                  <c:v>405.2093023255814</c:v>
                </c:pt>
                <c:pt idx="7">
                  <c:v>723.674418604651</c:v>
                </c:pt>
                <c:pt idx="8">
                  <c:v>647.6046511627907</c:v>
                </c:pt>
                <c:pt idx="9">
                  <c:v>533.4418604651163</c:v>
                </c:pt>
                <c:pt idx="10">
                  <c:v>643.8139534883721</c:v>
                </c:pt>
                <c:pt idx="11">
                  <c:v>709.2558139534884</c:v>
                </c:pt>
                <c:pt idx="12">
                  <c:v>670.3255813953489</c:v>
                </c:pt>
                <c:pt idx="13">
                  <c:v>804.720930232558</c:v>
                </c:pt>
                <c:pt idx="14">
                  <c:v>741.0232558139535</c:v>
                </c:pt>
                <c:pt idx="15">
                  <c:v>723.4651162790698</c:v>
                </c:pt>
                <c:pt idx="16">
                  <c:v>468.2325581395349</c:v>
                </c:pt>
                <c:pt idx="17">
                  <c:v>491.7209302325581</c:v>
                </c:pt>
                <c:pt idx="18">
                  <c:v>723.9767441860465</c:v>
                </c:pt>
                <c:pt idx="19">
                  <c:v>833.5348837209302</c:v>
                </c:pt>
                <c:pt idx="20">
                  <c:v>573.720930232558</c:v>
                </c:pt>
                <c:pt idx="21">
                  <c:v>623.4883720930232</c:v>
                </c:pt>
                <c:pt idx="22">
                  <c:v>382.9767441860465</c:v>
                </c:pt>
                <c:pt idx="23">
                  <c:v>454.9302325581396</c:v>
                </c:pt>
                <c:pt idx="24">
                  <c:v>542.3488372093023</c:v>
                </c:pt>
                <c:pt idx="25">
                  <c:v>494.860465116279</c:v>
                </c:pt>
                <c:pt idx="26">
                  <c:v>579.581395348837</c:v>
                </c:pt>
                <c:pt idx="27">
                  <c:v>654.4418604651163</c:v>
                </c:pt>
                <c:pt idx="28">
                  <c:v>652.581395348837</c:v>
                </c:pt>
                <c:pt idx="29">
                  <c:v>892.4418604651163</c:v>
                </c:pt>
                <c:pt idx="30">
                  <c:v>421.1162790697674</c:v>
                </c:pt>
                <c:pt idx="31">
                  <c:v>425.8372093023256</c:v>
                </c:pt>
                <c:pt idx="32">
                  <c:v>373.7441860465116</c:v>
                </c:pt>
                <c:pt idx="33">
                  <c:v>710.6279069767441</c:v>
                </c:pt>
                <c:pt idx="34">
                  <c:v>564.3720930232558</c:v>
                </c:pt>
                <c:pt idx="35">
                  <c:v>543.3023255813954</c:v>
                </c:pt>
                <c:pt idx="36">
                  <c:v>470.1860465116279</c:v>
                </c:pt>
                <c:pt idx="37">
                  <c:v>449.3255813953488</c:v>
                </c:pt>
                <c:pt idx="38">
                  <c:v>540.1860465116278</c:v>
                </c:pt>
                <c:pt idx="39">
                  <c:v>654.8604651162791</c:v>
                </c:pt>
                <c:pt idx="40">
                  <c:v>515.3558139534883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56156672"/>
        <c:axId val="-718717536"/>
      </c:scatterChart>
      <c:valAx>
        <c:axId val="-85615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8717536"/>
        <c:crosses val="autoZero"/>
        <c:crossBetween val="midCat"/>
      </c:valAx>
      <c:valAx>
        <c:axId val="-71871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615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257174</xdr:colOff>
      <xdr:row>4</xdr:row>
      <xdr:rowOff>14286</xdr:rowOff>
    </xdr:from>
    <xdr:to>
      <xdr:col>20</xdr:col>
      <xdr:colOff>761999</xdr:colOff>
      <xdr:row>24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8</xdr:row>
      <xdr:rowOff>25400</xdr:rowOff>
    </xdr:from>
    <xdr:to>
      <xdr:col>15</xdr:col>
      <xdr:colOff>257215</xdr:colOff>
      <xdr:row>26</xdr:row>
      <xdr:rowOff>64304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254000</xdr:colOff>
      <xdr:row>6</xdr:row>
      <xdr:rowOff>88900</xdr:rowOff>
    </xdr:from>
    <xdr:to>
      <xdr:col>13</xdr:col>
      <xdr:colOff>698500</xdr:colOff>
      <xdr:row>19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6</xdr:row>
      <xdr:rowOff>114300</xdr:rowOff>
    </xdr:from>
    <xdr:to>
      <xdr:col>19</xdr:col>
      <xdr:colOff>444500</xdr:colOff>
      <xdr:row>20</xdr:row>
      <xdr:rowOff>12700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0</xdr:row>
      <xdr:rowOff>195262</xdr:rowOff>
    </xdr:from>
    <xdr:to>
      <xdr:col>15</xdr:col>
      <xdr:colOff>152400</xdr:colOff>
      <xdr:row>14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558800</xdr:colOff>
      <xdr:row>1</xdr:row>
      <xdr:rowOff>177800</xdr:rowOff>
    </xdr:from>
    <xdr:to>
      <xdr:col>17</xdr:col>
      <xdr:colOff>177800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533400</xdr:colOff>
      <xdr:row>16</xdr:row>
      <xdr:rowOff>0</xdr:rowOff>
    </xdr:from>
    <xdr:to>
      <xdr:col>17</xdr:col>
      <xdr:colOff>152400</xdr:colOff>
      <xdr:row>29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355600</xdr:colOff>
      <xdr:row>2</xdr:row>
      <xdr:rowOff>12700</xdr:rowOff>
    </xdr:from>
    <xdr:to>
      <xdr:col>22</xdr:col>
      <xdr:colOff>800100</xdr:colOff>
      <xdr:row>15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431800</xdr:colOff>
      <xdr:row>16</xdr:row>
      <xdr:rowOff>76200</xdr:rowOff>
    </xdr:from>
    <xdr:to>
      <xdr:col>23</xdr:col>
      <xdr:colOff>50800</xdr:colOff>
      <xdr:row>29</xdr:row>
      <xdr:rowOff>177800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749299</xdr:colOff>
      <xdr:row>11</xdr:row>
      <xdr:rowOff>12699</xdr:rowOff>
    </xdr:from>
    <xdr:to>
      <xdr:col>15</xdr:col>
      <xdr:colOff>251666</xdr:colOff>
      <xdr:row>29</xdr:row>
      <xdr:rowOff>7222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279400</xdr:colOff>
      <xdr:row>6</xdr:row>
      <xdr:rowOff>0</xdr:rowOff>
    </xdr:from>
    <xdr:to>
      <xdr:col>12</xdr:col>
      <xdr:colOff>723900</xdr:colOff>
      <xdr:row>20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25400</xdr:colOff>
      <xdr:row>5</xdr:row>
      <xdr:rowOff>190500</xdr:rowOff>
    </xdr:from>
    <xdr:to>
      <xdr:col>18</xdr:col>
      <xdr:colOff>469900</xdr:colOff>
      <xdr:row>19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406400</xdr:colOff>
      <xdr:row>23</xdr:row>
      <xdr:rowOff>127000</xdr:rowOff>
    </xdr:from>
    <xdr:to>
      <xdr:col>17</xdr:col>
      <xdr:colOff>25400</xdr:colOff>
      <xdr:row>37</xdr:row>
      <xdr:rowOff>25400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opLeftCell="A18" workbookViewId="0">
      <selection activeCell="E40" sqref="E40"/>
    </sheetView>
  </sheetViews>
  <sheetFormatPr baseColWidth="10" defaultColWidth="11" defaultRowHeight="16" x14ac:dyDescent="0.2"/>
  <cols>
    <col min="5" max="5" width="29.1640625" customWidth="1"/>
    <col min="6" max="9" width="11" style="39"/>
  </cols>
  <sheetData>
    <row r="1" spans="1:17" x14ac:dyDescent="0.25">
      <c r="A1" s="1" t="s">
        <v>0</v>
      </c>
      <c r="B1" s="1" t="s">
        <v>59</v>
      </c>
      <c r="C1" s="1" t="s">
        <v>56</v>
      </c>
      <c r="D1" s="1"/>
      <c r="E1" s="2" t="s">
        <v>1</v>
      </c>
      <c r="F1" s="22" t="s">
        <v>2</v>
      </c>
      <c r="G1" s="22" t="s">
        <v>3</v>
      </c>
      <c r="H1" s="22" t="s">
        <v>4</v>
      </c>
      <c r="I1" s="22" t="s">
        <v>5</v>
      </c>
      <c r="J1" s="10" t="s">
        <v>46</v>
      </c>
      <c r="K1" s="10" t="s">
        <v>47</v>
      </c>
      <c r="L1" s="10" t="s">
        <v>48</v>
      </c>
      <c r="M1" s="10" t="s">
        <v>49</v>
      </c>
      <c r="N1" s="10" t="s">
        <v>50</v>
      </c>
      <c r="O1" s="10" t="s">
        <v>51</v>
      </c>
      <c r="P1" s="10" t="s">
        <v>52</v>
      </c>
      <c r="Q1" s="10" t="s">
        <v>53</v>
      </c>
    </row>
    <row r="2" spans="1:17" x14ac:dyDescent="0.25">
      <c r="A2" s="8">
        <v>1</v>
      </c>
      <c r="B2" s="8">
        <v>1</v>
      </c>
      <c r="C2" s="8"/>
      <c r="D2" s="8"/>
      <c r="E2" s="7" t="s">
        <v>6</v>
      </c>
      <c r="F2" s="8">
        <v>474.97674418604652</v>
      </c>
      <c r="G2" s="8">
        <v>449.02325581395348</v>
      </c>
      <c r="H2" s="8">
        <v>599.76744186046517</v>
      </c>
      <c r="I2" s="8">
        <v>468.23255813953489</v>
      </c>
      <c r="J2">
        <f>AVERAGE(F2:F7)</f>
        <v>477.54651162790702</v>
      </c>
      <c r="K2">
        <f>_xlfn.STDEV.S(F2:F7)</f>
        <v>68.121157534497357</v>
      </c>
      <c r="L2">
        <f>AVERAGE(G2:G7)</f>
        <v>439.33333333333331</v>
      </c>
      <c r="M2">
        <f>_xlfn.STDEV.S(G2:G7)</f>
        <v>64.672753073336153</v>
      </c>
      <c r="N2">
        <f>AVERAGE(H2:H7)</f>
        <v>484.32945736434112</v>
      </c>
      <c r="O2">
        <f>_xlfn.STDEV.S(H2:H7)</f>
        <v>106.36828316731653</v>
      </c>
      <c r="P2">
        <f>AVERAGE(I2:I7)</f>
        <v>491.47286821705421</v>
      </c>
      <c r="Q2">
        <f>_xlfn.STDEV.S(I2:I7)</f>
        <v>101.17135025714443</v>
      </c>
    </row>
    <row r="3" spans="1:17" x14ac:dyDescent="0.25">
      <c r="A3" s="8">
        <v>1</v>
      </c>
      <c r="B3" s="8">
        <v>13</v>
      </c>
      <c r="C3" s="8"/>
      <c r="D3" s="8"/>
      <c r="E3" s="7" t="s">
        <v>7</v>
      </c>
      <c r="F3" s="8">
        <v>427.55813953488371</v>
      </c>
      <c r="G3" s="8">
        <v>389.48837209302326</v>
      </c>
      <c r="H3" s="8">
        <v>355</v>
      </c>
      <c r="I3" s="8">
        <v>382.97674418604652</v>
      </c>
    </row>
    <row r="4" spans="1:17" x14ac:dyDescent="0.25">
      <c r="A4" s="8">
        <v>1</v>
      </c>
      <c r="B4" s="8">
        <v>19</v>
      </c>
      <c r="C4" s="8"/>
      <c r="D4" s="8"/>
      <c r="E4" s="7" t="s">
        <v>8</v>
      </c>
      <c r="F4" s="8">
        <v>418.30232558139534</v>
      </c>
      <c r="G4" s="8">
        <v>378</v>
      </c>
      <c r="H4" s="8">
        <v>419.72093023255815</v>
      </c>
      <c r="I4" s="8">
        <v>449.32558139534882</v>
      </c>
    </row>
    <row r="5" spans="1:17" x14ac:dyDescent="0.25">
      <c r="A5" s="8">
        <v>1</v>
      </c>
      <c r="B5" s="8">
        <v>26</v>
      </c>
      <c r="C5" s="8"/>
      <c r="D5" s="8"/>
      <c r="E5" s="7" t="s">
        <v>9</v>
      </c>
      <c r="F5" s="8">
        <v>537.18604651162786</v>
      </c>
      <c r="G5" s="8">
        <v>476.27906976744185</v>
      </c>
      <c r="H5" s="8">
        <v>501.97674418604652</v>
      </c>
      <c r="I5" s="8">
        <v>579.58139534883719</v>
      </c>
    </row>
    <row r="6" spans="1:17" x14ac:dyDescent="0.25">
      <c r="A6" s="8">
        <v>1</v>
      </c>
      <c r="B6" s="8">
        <v>32</v>
      </c>
      <c r="C6" s="8"/>
      <c r="D6" s="8"/>
      <c r="E6" s="7" t="s">
        <v>10</v>
      </c>
      <c r="F6" s="8">
        <v>581.95348837209303</v>
      </c>
      <c r="G6" s="8">
        <v>546.18604651162786</v>
      </c>
      <c r="H6" s="8">
        <v>615.20930232558135</v>
      </c>
      <c r="I6" s="8">
        <v>647.60465116279067</v>
      </c>
    </row>
    <row r="7" spans="1:17" x14ac:dyDescent="0.25">
      <c r="A7" s="8">
        <v>1</v>
      </c>
      <c r="B7" s="8">
        <v>7</v>
      </c>
      <c r="C7" s="8"/>
      <c r="D7" s="8"/>
      <c r="E7" s="7" t="s">
        <v>11</v>
      </c>
      <c r="F7" s="8">
        <v>425.30232558139534</v>
      </c>
      <c r="G7" s="8">
        <v>397.02325581395348</v>
      </c>
      <c r="H7" s="8">
        <v>414.30232558139534</v>
      </c>
      <c r="I7" s="8">
        <v>421.11627906976742</v>
      </c>
    </row>
    <row r="8" spans="1:17" x14ac:dyDescent="0.25">
      <c r="A8" s="1">
        <v>2</v>
      </c>
      <c r="B8" s="1">
        <v>14</v>
      </c>
      <c r="C8" s="1"/>
      <c r="D8" s="1"/>
      <c r="E8" s="2" t="s">
        <v>12</v>
      </c>
      <c r="F8" s="22">
        <v>525.34883720930236</v>
      </c>
      <c r="G8" s="22">
        <v>491.6511627906977</v>
      </c>
      <c r="H8" s="22">
        <v>417.53488372093022</v>
      </c>
      <c r="I8" s="22">
        <v>491.72093023255815</v>
      </c>
      <c r="J8">
        <f>AVERAGE(F8:F13)</f>
        <v>511.71705426356584</v>
      </c>
      <c r="K8">
        <f>_xlfn.STDEV.S(F8:F13)</f>
        <v>69.308074393474087</v>
      </c>
      <c r="L8">
        <f>AVERAGE(G8:G13)</f>
        <v>521.03875968992247</v>
      </c>
      <c r="M8">
        <f>_xlfn.STDEV.S(G8:G13)</f>
        <v>49.736257708129251</v>
      </c>
      <c r="N8">
        <f>AVERAGE(H8:H13)</f>
        <v>462.82945736434112</v>
      </c>
      <c r="O8">
        <f>_xlfn.STDEV.S(H8:H13)</f>
        <v>30.054900789632811</v>
      </c>
      <c r="P8">
        <f>AVERAGE(I8:I13)</f>
        <v>491.41860465116275</v>
      </c>
      <c r="Q8">
        <f>_xlfn.STDEV.S(I8:I13)</f>
        <v>52.862027417341011</v>
      </c>
    </row>
    <row r="9" spans="1:17" x14ac:dyDescent="0.25">
      <c r="A9" s="1">
        <v>2</v>
      </c>
      <c r="B9" s="1">
        <v>2</v>
      </c>
      <c r="C9" s="1"/>
      <c r="D9" s="1"/>
      <c r="E9" s="2" t="s">
        <v>13</v>
      </c>
      <c r="F9" s="22">
        <v>474.67441860465118</v>
      </c>
      <c r="G9" s="22">
        <v>458.06976744186045</v>
      </c>
      <c r="H9" s="22">
        <v>478.83720930232556</v>
      </c>
      <c r="I9" s="22">
        <v>454.93023255813955</v>
      </c>
    </row>
    <row r="10" spans="1:17" x14ac:dyDescent="0.25">
      <c r="A10" s="1">
        <v>2</v>
      </c>
      <c r="B10" s="1">
        <v>20</v>
      </c>
      <c r="C10" s="1"/>
      <c r="D10" s="1"/>
      <c r="E10" s="2" t="s">
        <v>14</v>
      </c>
      <c r="F10" s="22">
        <v>624.30232558139539</v>
      </c>
      <c r="G10" s="22">
        <v>588.95348837209303</v>
      </c>
      <c r="H10" s="22">
        <v>487.32558139534882</v>
      </c>
      <c r="I10" s="22">
        <v>540.18604651162786</v>
      </c>
    </row>
    <row r="11" spans="1:17" x14ac:dyDescent="0.25">
      <c r="A11" s="1">
        <v>2</v>
      </c>
      <c r="B11" s="1">
        <v>27</v>
      </c>
      <c r="C11" s="1"/>
      <c r="D11" s="1"/>
      <c r="E11" s="2" t="s">
        <v>15</v>
      </c>
      <c r="F11" s="22">
        <v>486.55813953488371</v>
      </c>
      <c r="G11" s="22">
        <v>570.06976744186045</v>
      </c>
      <c r="H11" s="22">
        <v>477.02325581395348</v>
      </c>
      <c r="I11" s="22">
        <v>565.65116279069764</v>
      </c>
    </row>
    <row r="12" spans="1:17" x14ac:dyDescent="0.25">
      <c r="A12" s="1">
        <v>2</v>
      </c>
      <c r="B12" s="1">
        <v>33</v>
      </c>
      <c r="C12" s="1"/>
      <c r="D12" s="1"/>
      <c r="E12" s="2" t="s">
        <v>16</v>
      </c>
      <c r="F12" s="22">
        <v>539.30232558139539</v>
      </c>
      <c r="G12" s="22">
        <v>498.23255813953489</v>
      </c>
      <c r="H12" s="22">
        <v>484.23255813953489</v>
      </c>
      <c r="I12" s="22">
        <v>470.18604651162792</v>
      </c>
    </row>
    <row r="13" spans="1:17" x14ac:dyDescent="0.25">
      <c r="A13" s="1">
        <v>2</v>
      </c>
      <c r="B13" s="1">
        <v>8</v>
      </c>
      <c r="C13" s="1"/>
      <c r="D13" s="1"/>
      <c r="E13" s="2" t="s">
        <v>17</v>
      </c>
      <c r="F13" s="22">
        <v>420.11627906976742</v>
      </c>
      <c r="G13" s="22">
        <v>519.25581395348843</v>
      </c>
      <c r="H13" s="22">
        <v>432.02325581395348</v>
      </c>
      <c r="I13" s="22">
        <v>425.83720930232556</v>
      </c>
    </row>
    <row r="14" spans="1:17" x14ac:dyDescent="0.25">
      <c r="A14" s="8">
        <v>3</v>
      </c>
      <c r="B14" s="8">
        <v>10</v>
      </c>
      <c r="C14" s="8"/>
      <c r="D14" s="8"/>
      <c r="E14" s="7" t="s">
        <v>18</v>
      </c>
      <c r="F14" s="8">
        <v>708.79069767441865</v>
      </c>
      <c r="G14" s="8">
        <v>815.97674418604652</v>
      </c>
      <c r="H14" s="8">
        <v>614.90697674418607</v>
      </c>
      <c r="I14" s="8">
        <v>723.97674418604652</v>
      </c>
      <c r="J14">
        <f>AVERAGE(F14:F21)</f>
        <v>582.45058139534876</v>
      </c>
      <c r="K14">
        <f>_xlfn.STDEV.S(F14:F21)</f>
        <v>127.069569186926</v>
      </c>
      <c r="L14">
        <f>AVERAGE(G14:G21)</f>
        <v>622.45639534883719</v>
      </c>
      <c r="M14">
        <f>_xlfn.STDEV.S(G14:G21)</f>
        <v>138.58767535093051</v>
      </c>
      <c r="N14">
        <f>AVERAGE(H14:H21)</f>
        <v>586.53488372093011</v>
      </c>
      <c r="O14">
        <f>_xlfn.STDEV.S(H14:H21)</f>
        <v>115.81254318745384</v>
      </c>
      <c r="P14">
        <f>AVERAGE(I14:I21)</f>
        <v>605.86627906976742</v>
      </c>
      <c r="Q14">
        <f>_xlfn.STDEV.S(I14:I21)</f>
        <v>154.96562376597339</v>
      </c>
    </row>
    <row r="15" spans="1:17" x14ac:dyDescent="0.25">
      <c r="A15" s="8">
        <v>3</v>
      </c>
      <c r="B15" s="8">
        <v>16</v>
      </c>
      <c r="C15" s="8"/>
      <c r="D15" s="8"/>
      <c r="E15" s="7" t="s">
        <v>19</v>
      </c>
      <c r="F15" s="8">
        <v>564.53488372093022</v>
      </c>
      <c r="G15" s="8">
        <v>761.25581395348843</v>
      </c>
      <c r="H15" s="8">
        <v>577.16279069767438</v>
      </c>
      <c r="I15" s="8">
        <v>542.34883720930236</v>
      </c>
    </row>
    <row r="16" spans="1:17" x14ac:dyDescent="0.25">
      <c r="A16" s="8">
        <v>3</v>
      </c>
      <c r="B16" s="8">
        <v>22</v>
      </c>
      <c r="C16" s="8"/>
      <c r="D16" s="8"/>
      <c r="E16" s="7" t="s">
        <v>20</v>
      </c>
      <c r="F16" s="8">
        <v>578.1395348837209</v>
      </c>
      <c r="G16" s="8">
        <v>544.53488372093022</v>
      </c>
      <c r="H16" s="8">
        <v>670.69767441860461</v>
      </c>
      <c r="I16" s="8">
        <v>654.8604651162791</v>
      </c>
    </row>
    <row r="17" spans="1:17" x14ac:dyDescent="0.25">
      <c r="A17" s="38">
        <v>3</v>
      </c>
      <c r="B17" s="38">
        <v>29</v>
      </c>
      <c r="C17" s="38" t="s">
        <v>63</v>
      </c>
      <c r="D17" s="38"/>
      <c r="E17" s="13" t="s">
        <v>21</v>
      </c>
      <c r="F17" s="38">
        <v>505.41860465116281</v>
      </c>
      <c r="G17" s="38">
        <v>603.20930232558135</v>
      </c>
      <c r="H17" s="38">
        <v>564.06976744186045</v>
      </c>
      <c r="I17" s="38">
        <v>727.41860465116281</v>
      </c>
    </row>
    <row r="18" spans="1:17" x14ac:dyDescent="0.25">
      <c r="A18" s="8">
        <v>3</v>
      </c>
      <c r="B18" s="8">
        <v>35</v>
      </c>
      <c r="C18" s="8"/>
      <c r="D18" s="8"/>
      <c r="E18" s="7" t="s">
        <v>22</v>
      </c>
      <c r="F18" s="8">
        <v>611.11627906976742</v>
      </c>
      <c r="G18" s="8">
        <v>547.06976744186045</v>
      </c>
      <c r="H18" s="8">
        <v>647.76744186046517</v>
      </c>
      <c r="I18" s="8">
        <v>533.44186046511629</v>
      </c>
    </row>
    <row r="19" spans="1:17" x14ac:dyDescent="0.25">
      <c r="A19" s="8">
        <v>3</v>
      </c>
      <c r="B19" s="8">
        <v>38</v>
      </c>
      <c r="C19" s="8"/>
      <c r="D19" s="8"/>
      <c r="E19" s="7" t="s">
        <v>23</v>
      </c>
      <c r="F19" s="8">
        <v>372.13953488372096</v>
      </c>
      <c r="G19" s="8">
        <v>440.48837209302326</v>
      </c>
      <c r="H19" s="8">
        <v>402.06976744186045</v>
      </c>
      <c r="I19" s="8">
        <v>373.74418604651163</v>
      </c>
    </row>
    <row r="20" spans="1:17" x14ac:dyDescent="0.25">
      <c r="A20" s="8">
        <v>3</v>
      </c>
      <c r="B20" s="8">
        <v>4</v>
      </c>
      <c r="C20" s="8"/>
      <c r="D20" s="8"/>
      <c r="E20" s="7" t="s">
        <v>24</v>
      </c>
      <c r="F20" s="8">
        <v>789.72093023255809</v>
      </c>
      <c r="G20" s="8">
        <v>760.53488372093022</v>
      </c>
      <c r="H20" s="8">
        <v>760.65116279069764</v>
      </c>
      <c r="I20" s="8">
        <v>833.53488372093022</v>
      </c>
    </row>
    <row r="21" spans="1:17" x14ac:dyDescent="0.25">
      <c r="A21" s="8">
        <v>3</v>
      </c>
      <c r="B21" s="8">
        <v>40</v>
      </c>
      <c r="C21" s="8"/>
      <c r="D21" s="8"/>
      <c r="E21" s="7" t="s">
        <v>25</v>
      </c>
      <c r="F21" s="8">
        <v>529.74418604651157</v>
      </c>
      <c r="G21" s="8">
        <v>506.58139534883719</v>
      </c>
      <c r="H21" s="8">
        <v>454.95348837209303</v>
      </c>
      <c r="I21" s="8">
        <v>457.60465116279067</v>
      </c>
    </row>
    <row r="22" spans="1:17" x14ac:dyDescent="0.25">
      <c r="A22" s="1">
        <v>4</v>
      </c>
      <c r="B22" s="1">
        <v>12</v>
      </c>
      <c r="C22" s="1"/>
      <c r="D22" s="1"/>
      <c r="E22" s="2" t="s">
        <v>26</v>
      </c>
      <c r="F22" s="22">
        <v>807.04651162790697</v>
      </c>
      <c r="G22" s="22">
        <v>853.69767441860461</v>
      </c>
      <c r="H22" s="22">
        <v>642.53488372093022</v>
      </c>
      <c r="I22" s="22">
        <v>741.02325581395348</v>
      </c>
      <c r="J22">
        <f>AVERAGE(F22:F29)</f>
        <v>646.89244186046517</v>
      </c>
      <c r="K22">
        <f>_xlfn.STDEV.S(F22:F29)</f>
        <v>102.51584164596075</v>
      </c>
      <c r="L22">
        <f>AVERAGE(G22:G29)</f>
        <v>635.33430232558146</v>
      </c>
      <c r="M22">
        <f>_xlfn.STDEV.S(G22:G29)</f>
        <v>123.06010786271803</v>
      </c>
      <c r="N22">
        <f>AVERAGE(H22:H29)</f>
        <v>573.14244186046517</v>
      </c>
      <c r="O22">
        <f>_xlfn.STDEV.S(H22:H29)</f>
        <v>73.535180472565102</v>
      </c>
      <c r="P22">
        <f>AVERAGE(I22:I29)</f>
        <v>612.56395348837202</v>
      </c>
      <c r="Q22">
        <f>_xlfn.STDEV.S(I22:I29)</f>
        <v>118.18604504073436</v>
      </c>
    </row>
    <row r="23" spans="1:17" x14ac:dyDescent="0.25">
      <c r="A23" s="1">
        <v>4</v>
      </c>
      <c r="B23" s="1">
        <v>18</v>
      </c>
      <c r="C23" s="1"/>
      <c r="D23" s="1"/>
      <c r="E23" s="2" t="s">
        <v>27</v>
      </c>
      <c r="F23" s="22">
        <v>769.93023255813955</v>
      </c>
      <c r="G23" s="22">
        <v>652.97674418604652</v>
      </c>
      <c r="H23" s="22">
        <v>694.02325581395348</v>
      </c>
      <c r="I23" s="22">
        <v>607.79069767441865</v>
      </c>
    </row>
    <row r="24" spans="1:17" x14ac:dyDescent="0.25">
      <c r="A24" s="1">
        <v>4</v>
      </c>
      <c r="B24" s="1">
        <v>23</v>
      </c>
      <c r="C24" s="1"/>
      <c r="D24" s="1"/>
      <c r="E24" s="2" t="s">
        <v>28</v>
      </c>
      <c r="F24" s="22">
        <v>492.69767441860466</v>
      </c>
      <c r="G24" s="22">
        <v>461.53488372093022</v>
      </c>
      <c r="H24" s="22">
        <v>461.04651162790697</v>
      </c>
      <c r="I24" s="22">
        <v>405.2093023255814</v>
      </c>
    </row>
    <row r="25" spans="1:17" x14ac:dyDescent="0.25">
      <c r="A25" s="1">
        <v>4</v>
      </c>
      <c r="B25" s="1">
        <v>25</v>
      </c>
      <c r="C25" s="1"/>
      <c r="D25" s="1"/>
      <c r="E25" s="2" t="s">
        <v>29</v>
      </c>
      <c r="F25" s="22">
        <v>641.93023255813955</v>
      </c>
      <c r="G25" s="22">
        <v>669.95348837209303</v>
      </c>
      <c r="H25" s="22">
        <v>557.60465116279067</v>
      </c>
      <c r="I25" s="22">
        <v>643.81395348837214</v>
      </c>
    </row>
    <row r="26" spans="1:17" x14ac:dyDescent="0.25">
      <c r="A26" s="1">
        <v>4</v>
      </c>
      <c r="B26" s="1">
        <v>31</v>
      </c>
      <c r="C26" s="1"/>
      <c r="D26" s="1"/>
      <c r="E26" s="2" t="s">
        <v>30</v>
      </c>
      <c r="F26" s="22">
        <v>674.88372093023258</v>
      </c>
      <c r="G26" s="22">
        <v>545.39534883720933</v>
      </c>
      <c r="H26" s="22">
        <v>573.97674418604652</v>
      </c>
      <c r="I26" s="22">
        <v>710.62790697674416</v>
      </c>
    </row>
    <row r="27" spans="1:17" x14ac:dyDescent="0.25">
      <c r="A27" s="1">
        <v>4</v>
      </c>
      <c r="B27" s="1">
        <v>37</v>
      </c>
      <c r="C27" s="1"/>
      <c r="D27" s="1"/>
      <c r="E27" s="2" t="s">
        <v>31</v>
      </c>
      <c r="F27" s="22">
        <v>580.93023255813955</v>
      </c>
      <c r="G27" s="22">
        <v>687.8604651162791</v>
      </c>
      <c r="H27" s="22">
        <v>539.76744186046517</v>
      </c>
      <c r="I27" s="22">
        <v>573.72093023255809</v>
      </c>
    </row>
    <row r="28" spans="1:17" x14ac:dyDescent="0.25">
      <c r="A28" s="1">
        <v>4</v>
      </c>
      <c r="B28" s="1">
        <v>39</v>
      </c>
      <c r="C28" s="1"/>
      <c r="D28" s="1"/>
      <c r="E28" s="2" t="s">
        <v>32</v>
      </c>
      <c r="F28" s="22">
        <v>595.48837209302326</v>
      </c>
      <c r="G28" s="22">
        <v>521.97674418604652</v>
      </c>
      <c r="H28" s="22">
        <v>513.09302325581393</v>
      </c>
      <c r="I28" s="22">
        <v>494.86046511627904</v>
      </c>
    </row>
    <row r="29" spans="1:17" x14ac:dyDescent="0.25">
      <c r="A29" s="38">
        <v>4</v>
      </c>
      <c r="B29" s="38">
        <v>6</v>
      </c>
      <c r="C29" s="38" t="s">
        <v>63</v>
      </c>
      <c r="D29" s="38"/>
      <c r="E29" s="13" t="s">
        <v>33</v>
      </c>
      <c r="F29" s="38">
        <v>612.23255813953483</v>
      </c>
      <c r="G29" s="38">
        <v>689.27906976744191</v>
      </c>
      <c r="H29" s="38">
        <v>603.09302325581393</v>
      </c>
      <c r="I29" s="38">
        <v>723.46511627906978</v>
      </c>
    </row>
    <row r="30" spans="1:17" x14ac:dyDescent="0.25">
      <c r="A30" s="38">
        <v>5</v>
      </c>
      <c r="B30" s="38">
        <v>11</v>
      </c>
      <c r="C30" s="38" t="s">
        <v>63</v>
      </c>
      <c r="D30" s="38"/>
      <c r="E30" s="13" t="s">
        <v>34</v>
      </c>
      <c r="F30" s="38">
        <v>554.65116279069764</v>
      </c>
      <c r="G30" s="38">
        <v>624</v>
      </c>
      <c r="H30" s="38">
        <v>572.48837209302326</v>
      </c>
      <c r="I30" s="38">
        <v>654.44186046511629</v>
      </c>
      <c r="J30">
        <f>AVERAGE(F30:F36)</f>
        <v>629.15282392026586</v>
      </c>
      <c r="K30">
        <f>_xlfn.STDEV.S(F30:F36)</f>
        <v>70.398647056082794</v>
      </c>
      <c r="L30">
        <f>AVERAGE(G30:G36)</f>
        <v>639.24916943521589</v>
      </c>
      <c r="M30">
        <f>_xlfn.STDEV.S(G30:G36)</f>
        <v>45.271657070286494</v>
      </c>
      <c r="N30">
        <f>AVERAGE(H30:H36)</f>
        <v>548.40863787375417</v>
      </c>
      <c r="O30">
        <f>_xlfn.STDEV.S(H30:H36)</f>
        <v>68.08796876380508</v>
      </c>
      <c r="P30">
        <f>AVERAGE(I30:I36)</f>
        <v>666.64451827242522</v>
      </c>
      <c r="Q30">
        <f>_xlfn.STDEV.S(I30:I36)</f>
        <v>37.505652994468761</v>
      </c>
    </row>
    <row r="31" spans="1:17" x14ac:dyDescent="0.25">
      <c r="A31" s="8">
        <v>5</v>
      </c>
      <c r="B31" s="8">
        <v>17</v>
      </c>
      <c r="C31" s="8"/>
      <c r="D31" s="8"/>
      <c r="E31" s="7" t="s">
        <v>35</v>
      </c>
      <c r="F31" s="8">
        <v>675</v>
      </c>
      <c r="G31" s="8">
        <v>649.97674418604652</v>
      </c>
      <c r="H31" s="8">
        <v>543.93023255813955</v>
      </c>
      <c r="I31" s="8">
        <v>709.25581395348843</v>
      </c>
    </row>
    <row r="32" spans="1:17" x14ac:dyDescent="0.25">
      <c r="A32" s="8">
        <v>5</v>
      </c>
      <c r="B32" s="8">
        <v>24</v>
      </c>
      <c r="C32" s="8"/>
      <c r="D32" s="8"/>
      <c r="E32" s="7" t="s">
        <v>36</v>
      </c>
      <c r="F32" s="8">
        <v>708</v>
      </c>
      <c r="G32" s="8">
        <v>682.93023255813955</v>
      </c>
      <c r="H32" s="8">
        <v>676.06976744186045</v>
      </c>
      <c r="I32" s="8">
        <v>723.67441860465112</v>
      </c>
    </row>
    <row r="33" spans="1:17" x14ac:dyDescent="0.25">
      <c r="A33" s="8">
        <v>5</v>
      </c>
      <c r="B33" s="8">
        <v>30</v>
      </c>
      <c r="C33" s="8"/>
      <c r="D33" s="8"/>
      <c r="E33" s="7" t="s">
        <v>37</v>
      </c>
      <c r="F33" s="8">
        <v>558.67441860465112</v>
      </c>
      <c r="G33" s="8">
        <v>608.58139534883719</v>
      </c>
      <c r="H33" s="8">
        <v>538.06976744186045</v>
      </c>
      <c r="I33" s="8">
        <v>623.48837209302326</v>
      </c>
    </row>
    <row r="34" spans="1:17" x14ac:dyDescent="0.25">
      <c r="A34" s="38">
        <v>5</v>
      </c>
      <c r="B34" s="38">
        <v>34</v>
      </c>
      <c r="C34" s="38" t="s">
        <v>63</v>
      </c>
      <c r="D34" s="38"/>
      <c r="E34" s="13" t="s">
        <v>38</v>
      </c>
      <c r="F34" s="38">
        <v>585.02325581395348</v>
      </c>
      <c r="G34" s="38">
        <v>580.67441860465112</v>
      </c>
      <c r="H34" s="38">
        <v>476.13953488372096</v>
      </c>
      <c r="I34" s="38">
        <v>632.74418604651157</v>
      </c>
    </row>
    <row r="35" spans="1:17" x14ac:dyDescent="0.25">
      <c r="A35" s="8">
        <v>5</v>
      </c>
      <c r="B35" s="8">
        <v>36</v>
      </c>
      <c r="C35" s="8"/>
      <c r="D35" s="8"/>
      <c r="E35" s="7" t="s">
        <v>39</v>
      </c>
      <c r="F35" s="8">
        <v>602.72093023255809</v>
      </c>
      <c r="G35" s="8">
        <v>711.27906976744191</v>
      </c>
      <c r="H35" s="8">
        <v>474.25581395348837</v>
      </c>
      <c r="I35" s="8">
        <v>670.32558139534888</v>
      </c>
    </row>
    <row r="36" spans="1:17" x14ac:dyDescent="0.25">
      <c r="A36" s="38">
        <v>5</v>
      </c>
      <c r="B36" s="38">
        <v>5</v>
      </c>
      <c r="C36" s="38" t="s">
        <v>63</v>
      </c>
      <c r="D36" s="38"/>
      <c r="E36" s="13" t="s">
        <v>40</v>
      </c>
      <c r="F36" s="38">
        <v>720</v>
      </c>
      <c r="G36" s="38">
        <v>617.30232558139539</v>
      </c>
      <c r="H36" s="38">
        <v>557.90697674418607</v>
      </c>
      <c r="I36" s="38">
        <v>652.58139534883719</v>
      </c>
    </row>
    <row r="37" spans="1:17" x14ac:dyDescent="0.25">
      <c r="A37" s="1">
        <v>6</v>
      </c>
      <c r="B37" s="1">
        <v>15</v>
      </c>
      <c r="C37" s="1"/>
      <c r="D37" s="1"/>
      <c r="E37" s="2" t="s">
        <v>41</v>
      </c>
      <c r="F37" s="22">
        <v>688.32558139534888</v>
      </c>
      <c r="G37" s="22">
        <v>655.37209302325584</v>
      </c>
      <c r="H37" s="22">
        <v>546.34883720930236</v>
      </c>
      <c r="I37" s="22">
        <v>804.72093023255809</v>
      </c>
      <c r="J37">
        <f>AVERAGE(F37:F41)</f>
        <v>657.82790697674409</v>
      </c>
      <c r="K37">
        <f>_xlfn.STDEV.S(F37:F41)</f>
        <v>126.52747164812094</v>
      </c>
      <c r="L37">
        <f>AVERAGE(G37:G41)</f>
        <v>670.01860465116283</v>
      </c>
      <c r="M37">
        <f>_xlfn.STDEV.S(G37:G41)</f>
        <v>195.02415113023045</v>
      </c>
      <c r="N37">
        <f>AVERAGE(H37:H41)</f>
        <v>582.91627906976748</v>
      </c>
      <c r="O37">
        <f>_xlfn.STDEV.S(H37:H41)</f>
        <v>149.98072582135856</v>
      </c>
      <c r="P37">
        <f>AVERAGE(I37:I41)</f>
        <v>663.54883720930241</v>
      </c>
      <c r="Q37">
        <f>_xlfn.STDEV.S(I37:I41)</f>
        <v>172.70625076569306</v>
      </c>
    </row>
    <row r="38" spans="1:17" x14ac:dyDescent="0.25">
      <c r="A38" s="1">
        <v>6</v>
      </c>
      <c r="B38" s="1">
        <v>21</v>
      </c>
      <c r="C38" s="1"/>
      <c r="D38" s="1"/>
      <c r="E38" s="2" t="s">
        <v>42</v>
      </c>
      <c r="F38" s="22">
        <v>616.09302325581393</v>
      </c>
      <c r="G38" s="22">
        <v>554.76744186046517</v>
      </c>
      <c r="H38" s="22">
        <v>514.51162790697674</v>
      </c>
      <c r="I38" s="22">
        <v>564.37209302325584</v>
      </c>
    </row>
    <row r="39" spans="1:17" x14ac:dyDescent="0.25">
      <c r="A39" s="1">
        <v>6</v>
      </c>
      <c r="B39" s="1">
        <v>28</v>
      </c>
      <c r="C39" s="1"/>
      <c r="D39" s="1"/>
      <c r="E39" s="2" t="s">
        <v>43</v>
      </c>
      <c r="F39" s="22">
        <v>547.76744186046517</v>
      </c>
      <c r="G39" s="22">
        <v>519.81395348837214</v>
      </c>
      <c r="H39" s="22">
        <v>470.76744186046511</v>
      </c>
      <c r="I39" s="22">
        <v>512.90697674418607</v>
      </c>
    </row>
    <row r="40" spans="1:17" x14ac:dyDescent="0.25">
      <c r="A40" s="38">
        <v>6</v>
      </c>
      <c r="B40" s="38">
        <v>3</v>
      </c>
      <c r="C40" s="38" t="s">
        <v>63</v>
      </c>
      <c r="D40" s="38"/>
      <c r="E40" s="13" t="s">
        <v>44</v>
      </c>
      <c r="F40" s="38">
        <v>573.74418604651157</v>
      </c>
      <c r="G40" s="38">
        <v>614.04651162790697</v>
      </c>
      <c r="H40" s="38">
        <v>536.8604651162791</v>
      </c>
      <c r="I40" s="38">
        <v>543.30232558139539</v>
      </c>
    </row>
    <row r="41" spans="1:17" x14ac:dyDescent="0.25">
      <c r="A41" s="38">
        <v>6</v>
      </c>
      <c r="B41" s="38">
        <v>9</v>
      </c>
      <c r="C41" s="38" t="s">
        <v>63</v>
      </c>
      <c r="D41" s="38"/>
      <c r="E41" s="13" t="s">
        <v>45</v>
      </c>
      <c r="F41" s="38">
        <v>863.20930232558135</v>
      </c>
      <c r="G41" s="38">
        <v>1006.0930232558139</v>
      </c>
      <c r="H41" s="38">
        <v>846.09302325581393</v>
      </c>
      <c r="I41" s="38">
        <v>892.44186046511629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opLeftCell="I1" workbookViewId="0">
      <selection activeCell="T25" sqref="T25"/>
    </sheetView>
  </sheetViews>
  <sheetFormatPr baseColWidth="10" defaultColWidth="11" defaultRowHeight="16" x14ac:dyDescent="0.2"/>
  <cols>
    <col min="1" max="1" width="13" customWidth="1"/>
    <col min="12" max="12" width="13.1640625" customWidth="1"/>
    <col min="14" max="14" width="14.1640625" customWidth="1"/>
  </cols>
  <sheetData>
    <row r="1" spans="1:14" x14ac:dyDescent="0.2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J1" s="11" t="s">
        <v>54</v>
      </c>
      <c r="K1" s="11" t="s">
        <v>72</v>
      </c>
      <c r="L1" s="11" t="s">
        <v>73</v>
      </c>
      <c r="M1" s="11" t="s">
        <v>74</v>
      </c>
      <c r="N1" s="11" t="s">
        <v>75</v>
      </c>
    </row>
    <row r="2" spans="1:14" x14ac:dyDescent="0.25">
      <c r="A2">
        <v>477.54651162790702</v>
      </c>
      <c r="B2">
        <v>68.121157534497357</v>
      </c>
      <c r="C2">
        <v>439.33333333333331</v>
      </c>
      <c r="D2">
        <v>64.672753073336153</v>
      </c>
      <c r="E2">
        <v>484.32945736434112</v>
      </c>
      <c r="F2">
        <v>106.36828316731653</v>
      </c>
      <c r="G2">
        <v>491.47286821705421</v>
      </c>
      <c r="H2">
        <v>101.17135025714443</v>
      </c>
      <c r="J2" s="11">
        <v>1</v>
      </c>
      <c r="K2" s="11">
        <v>477.54651162790702</v>
      </c>
      <c r="L2" s="11">
        <v>439.33333333333331</v>
      </c>
      <c r="M2" s="11">
        <v>484.32945736434112</v>
      </c>
      <c r="N2" s="11">
        <v>491.47286821705421</v>
      </c>
    </row>
    <row r="3" spans="1:14" x14ac:dyDescent="0.25">
      <c r="A3">
        <v>511.71705426356584</v>
      </c>
      <c r="B3">
        <v>69.308074393474087</v>
      </c>
      <c r="C3">
        <v>521.03875968992247</v>
      </c>
      <c r="D3">
        <v>49.736257708129251</v>
      </c>
      <c r="E3">
        <v>462.82945736434112</v>
      </c>
      <c r="F3">
        <v>30.054900789632811</v>
      </c>
      <c r="G3">
        <v>491.41860465116275</v>
      </c>
      <c r="H3">
        <v>52.862027417341011</v>
      </c>
      <c r="J3" s="11">
        <v>2</v>
      </c>
      <c r="K3" s="11">
        <v>511.71705426356584</v>
      </c>
      <c r="L3" s="11">
        <v>521.03875968992247</v>
      </c>
      <c r="M3" s="11">
        <v>462.82945736434112</v>
      </c>
      <c r="N3" s="11">
        <v>491.41860465116275</v>
      </c>
    </row>
    <row r="4" spans="1:14" x14ac:dyDescent="0.25">
      <c r="A4">
        <v>582.45058139534876</v>
      </c>
      <c r="B4">
        <v>127.069569186926</v>
      </c>
      <c r="C4">
        <v>622.45639534883719</v>
      </c>
      <c r="D4">
        <v>138.58767535093051</v>
      </c>
      <c r="E4">
        <v>586.53488372093011</v>
      </c>
      <c r="F4">
        <v>115.81254318745384</v>
      </c>
      <c r="G4">
        <v>605.86627906976742</v>
      </c>
      <c r="H4">
        <v>154.96562376597339</v>
      </c>
      <c r="J4" s="11">
        <v>3</v>
      </c>
      <c r="K4" s="11">
        <v>582.45058139534876</v>
      </c>
      <c r="L4" s="11">
        <v>622.45639534883719</v>
      </c>
      <c r="M4" s="11">
        <v>586.53488372093011</v>
      </c>
      <c r="N4" s="11">
        <v>605.86627906976742</v>
      </c>
    </row>
    <row r="5" spans="1:14" x14ac:dyDescent="0.25">
      <c r="A5">
        <v>646.89244186046517</v>
      </c>
      <c r="B5">
        <v>102.51584164596075</v>
      </c>
      <c r="C5">
        <v>635.33430232558146</v>
      </c>
      <c r="D5">
        <v>123.06010786271803</v>
      </c>
      <c r="E5">
        <v>573.14244186046517</v>
      </c>
      <c r="F5">
        <v>73.535180472565102</v>
      </c>
      <c r="G5">
        <v>612.56395348837202</v>
      </c>
      <c r="H5">
        <v>118.18604504073436</v>
      </c>
      <c r="J5" s="11">
        <v>4</v>
      </c>
      <c r="K5" s="11">
        <v>646.89244186046517</v>
      </c>
      <c r="L5" s="11">
        <v>635.33430232558146</v>
      </c>
      <c r="M5" s="11">
        <v>573.14244186046517</v>
      </c>
      <c r="N5" s="11">
        <v>612.56395348837202</v>
      </c>
    </row>
    <row r="6" spans="1:14" x14ac:dyDescent="0.25">
      <c r="A6">
        <v>629.15282392026586</v>
      </c>
      <c r="B6">
        <v>70.398647056082794</v>
      </c>
      <c r="C6">
        <v>639.24916943521589</v>
      </c>
      <c r="D6">
        <v>45.271657070286494</v>
      </c>
      <c r="E6">
        <v>548.40863787375417</v>
      </c>
      <c r="F6">
        <v>68.08796876380508</v>
      </c>
      <c r="G6">
        <v>666.64451827242522</v>
      </c>
      <c r="H6">
        <v>37.505652994468761</v>
      </c>
      <c r="J6" s="11">
        <v>5</v>
      </c>
      <c r="K6" s="11">
        <v>629.15282392026586</v>
      </c>
      <c r="L6" s="11">
        <v>639.24916943521589</v>
      </c>
      <c r="M6" s="11">
        <v>548.40863787375417</v>
      </c>
      <c r="N6" s="11">
        <v>666.64451827242522</v>
      </c>
    </row>
    <row r="7" spans="1:14" x14ac:dyDescent="0.25">
      <c r="A7">
        <v>657.82790697674409</v>
      </c>
      <c r="B7">
        <v>126.52747164812094</v>
      </c>
      <c r="C7">
        <v>670.01860465116283</v>
      </c>
      <c r="D7">
        <v>195.02415113023045</v>
      </c>
      <c r="E7">
        <v>582.91627906976748</v>
      </c>
      <c r="F7">
        <v>149.98072582135856</v>
      </c>
      <c r="G7">
        <v>663.54883720930241</v>
      </c>
      <c r="H7">
        <v>172.70625076569306</v>
      </c>
      <c r="J7" s="11">
        <v>6</v>
      </c>
      <c r="K7" s="11">
        <v>657.82790697674409</v>
      </c>
      <c r="L7" s="11">
        <v>670.01860465116283</v>
      </c>
      <c r="M7" s="11">
        <v>582.91627906976748</v>
      </c>
      <c r="N7" s="11">
        <v>663.54883720930241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1"/>
  <sheetViews>
    <sheetView topLeftCell="I1" workbookViewId="0">
      <selection activeCell="P25" sqref="P25"/>
    </sheetView>
  </sheetViews>
  <sheetFormatPr baseColWidth="10" defaultColWidth="11" defaultRowHeight="16" x14ac:dyDescent="0.2"/>
  <cols>
    <col min="3" max="3" width="13.5" customWidth="1"/>
    <col min="4" max="4" width="27.83203125" customWidth="1"/>
  </cols>
  <sheetData>
    <row r="1" spans="1:24" x14ac:dyDescent="0.25">
      <c r="A1" s="1" t="s">
        <v>0</v>
      </c>
      <c r="B1" s="1" t="s">
        <v>55</v>
      </c>
      <c r="C1" s="11" t="s">
        <v>56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10" t="s">
        <v>54</v>
      </c>
      <c r="J1" t="s">
        <v>2</v>
      </c>
      <c r="K1" t="s">
        <v>3</v>
      </c>
      <c r="L1" t="s">
        <v>4</v>
      </c>
      <c r="M1" t="s">
        <v>5</v>
      </c>
      <c r="O1" s="10" t="s">
        <v>54</v>
      </c>
      <c r="P1" t="s">
        <v>2</v>
      </c>
      <c r="Q1" t="s">
        <v>3</v>
      </c>
      <c r="R1" t="s">
        <v>4</v>
      </c>
      <c r="S1" t="s">
        <v>5</v>
      </c>
      <c r="U1" s="11"/>
      <c r="V1" s="11" t="s">
        <v>57</v>
      </c>
      <c r="W1" s="11" t="s">
        <v>63</v>
      </c>
      <c r="X1" s="11" t="s">
        <v>54</v>
      </c>
    </row>
    <row r="2" spans="1:24" x14ac:dyDescent="0.25">
      <c r="A2" s="8">
        <v>1</v>
      </c>
      <c r="B2" s="8">
        <v>1</v>
      </c>
      <c r="C2" s="11" t="s">
        <v>57</v>
      </c>
      <c r="D2" s="7" t="s">
        <v>6</v>
      </c>
      <c r="E2" s="7">
        <v>474.97674418604652</v>
      </c>
      <c r="F2" s="7">
        <v>449.02325581395348</v>
      </c>
      <c r="G2" s="7">
        <v>599.76744186046517</v>
      </c>
      <c r="H2" s="7">
        <v>468.23255813953489</v>
      </c>
      <c r="I2" s="15">
        <v>3</v>
      </c>
      <c r="J2">
        <f>AVERAGE(E15:E17,E20)</f>
        <v>577.41860465116281</v>
      </c>
      <c r="K2">
        <f t="shared" ref="K2:M2" si="0">AVERAGE(F15:F17,F20)</f>
        <v>586.51744186046517</v>
      </c>
      <c r="L2">
        <f t="shared" si="0"/>
        <v>551.47093023255809</v>
      </c>
      <c r="M2">
        <f t="shared" si="0"/>
        <v>603.44186046511629</v>
      </c>
      <c r="O2" s="15">
        <v>3</v>
      </c>
      <c r="P2">
        <f>AVERAGE(E14,E18:E19,E21)</f>
        <v>668.76162790697663</v>
      </c>
      <c r="Q2">
        <f t="shared" ref="Q2:S2" si="1">AVERAGE(F14,F18:F19,F21)</f>
        <v>680.91860465116281</v>
      </c>
      <c r="R2">
        <f t="shared" si="1"/>
        <v>619.61627906976742</v>
      </c>
      <c r="S2">
        <f t="shared" si="1"/>
        <v>694.76162790697674</v>
      </c>
      <c r="U2" s="11" t="s">
        <v>2</v>
      </c>
      <c r="V2" s="1">
        <v>668.76162790697663</v>
      </c>
      <c r="W2" s="11">
        <v>577.41860465116281</v>
      </c>
      <c r="X2" s="11">
        <v>3</v>
      </c>
    </row>
    <row r="3" spans="1:24" x14ac:dyDescent="0.25">
      <c r="A3" s="8">
        <v>1</v>
      </c>
      <c r="B3" s="8">
        <v>7</v>
      </c>
      <c r="C3" s="11" t="s">
        <v>57</v>
      </c>
      <c r="D3" s="2" t="s">
        <v>12</v>
      </c>
      <c r="E3" s="2">
        <v>525.34883720930236</v>
      </c>
      <c r="F3" s="2">
        <v>491.6511627906977</v>
      </c>
      <c r="G3" s="2">
        <v>417.53488372093022</v>
      </c>
      <c r="H3" s="2">
        <v>491.72093023255815</v>
      </c>
      <c r="I3" s="10">
        <v>4</v>
      </c>
      <c r="J3">
        <f>AVERAGE(E25,E27)</f>
        <v>600.34883720930236</v>
      </c>
      <c r="K3">
        <f t="shared" ref="K3:M3" si="2">AVERAGE(F25,F27)</f>
        <v>572.23255813953483</v>
      </c>
      <c r="L3">
        <f t="shared" si="2"/>
        <v>568.55813953488371</v>
      </c>
      <c r="M3">
        <f t="shared" si="2"/>
        <v>564.44186046511629</v>
      </c>
      <c r="O3" s="10">
        <v>4</v>
      </c>
      <c r="P3">
        <f>AVERAGE(E22:E24,E26,E28:E29)</f>
        <v>513.71317829457359</v>
      </c>
      <c r="Q3">
        <f t="shared" ref="Q3:S3" si="3">AVERAGE(F22:F24,F26,F28:F29)</f>
        <v>511.82945736434112</v>
      </c>
      <c r="R3">
        <f t="shared" si="3"/>
        <v>478.95736434108522</v>
      </c>
      <c r="S3">
        <f t="shared" si="3"/>
        <v>506.5</v>
      </c>
      <c r="U3" s="11" t="s">
        <v>3</v>
      </c>
      <c r="V3" s="1">
        <v>680.91860465116281</v>
      </c>
      <c r="W3" s="11">
        <v>586.51744186046517</v>
      </c>
      <c r="X3" s="11">
        <v>3</v>
      </c>
    </row>
    <row r="4" spans="1:24" x14ac:dyDescent="0.25">
      <c r="A4" s="8">
        <v>1</v>
      </c>
      <c r="B4" s="8">
        <v>13</v>
      </c>
      <c r="C4" s="11" t="s">
        <v>57</v>
      </c>
      <c r="D4" s="7" t="s">
        <v>18</v>
      </c>
      <c r="E4" s="7">
        <v>708.79069767441865</v>
      </c>
      <c r="F4" s="7">
        <v>815.97674418604652</v>
      </c>
      <c r="G4" s="7">
        <v>614.90697674418607</v>
      </c>
      <c r="H4" s="7">
        <v>723.97674418604652</v>
      </c>
      <c r="I4" s="15">
        <v>5</v>
      </c>
      <c r="J4">
        <f>AVERAGE(E30,E32:E36)</f>
        <v>633.50775193798449</v>
      </c>
      <c r="K4">
        <f t="shared" ref="K4:M4" si="4">AVERAGE(F30,F32:F36)</f>
        <v>629.97286821705427</v>
      </c>
      <c r="L4">
        <f t="shared" si="4"/>
        <v>564.18604651162798</v>
      </c>
      <c r="M4">
        <f t="shared" si="4"/>
        <v>668.19379844961247</v>
      </c>
      <c r="O4" s="15">
        <v>5</v>
      </c>
      <c r="P4">
        <f>AVERAGE(E31)</f>
        <v>539.30232558139539</v>
      </c>
      <c r="Q4">
        <f t="shared" ref="Q4:S4" si="5">AVERAGE(F31)</f>
        <v>498.23255813953489</v>
      </c>
      <c r="R4">
        <f t="shared" si="5"/>
        <v>484.23255813953489</v>
      </c>
      <c r="S4">
        <f t="shared" si="5"/>
        <v>470.18604651162792</v>
      </c>
      <c r="U4" s="11" t="s">
        <v>4</v>
      </c>
      <c r="V4" s="1">
        <v>619.61627906976742</v>
      </c>
      <c r="W4" s="11">
        <v>551.47093023255809</v>
      </c>
      <c r="X4" s="11">
        <v>3</v>
      </c>
    </row>
    <row r="5" spans="1:24" x14ac:dyDescent="0.25">
      <c r="A5" s="8">
        <v>1</v>
      </c>
      <c r="B5" s="8">
        <v>19</v>
      </c>
      <c r="C5" s="11" t="s">
        <v>57</v>
      </c>
      <c r="D5" s="7" t="s">
        <v>24</v>
      </c>
      <c r="E5" s="7">
        <v>789.72093023255809</v>
      </c>
      <c r="F5" s="7">
        <v>760.53488372093022</v>
      </c>
      <c r="G5" s="7">
        <v>760.65116279069764</v>
      </c>
      <c r="H5" s="7">
        <v>833.53488372093022</v>
      </c>
      <c r="I5" s="15">
        <v>6</v>
      </c>
      <c r="J5">
        <f>AVERAGE(E40:E41)</f>
        <v>709.6395348837209</v>
      </c>
      <c r="K5">
        <f t="shared" ref="K5:M5" si="6">AVERAGE(F40:F41)</f>
        <v>771.48837209302326</v>
      </c>
      <c r="L5">
        <f t="shared" si="6"/>
        <v>622.81395348837214</v>
      </c>
      <c r="M5">
        <f t="shared" si="6"/>
        <v>732.24418604651169</v>
      </c>
      <c r="O5" s="15">
        <v>6</v>
      </c>
      <c r="P5">
        <f>AVERAGE(E37:E39)</f>
        <v>540.24806201550393</v>
      </c>
      <c r="Q5">
        <f t="shared" ref="Q5:S5" si="7">AVERAGE(F37:F39)</f>
        <v>503.82945736434112</v>
      </c>
      <c r="R5">
        <f t="shared" si="7"/>
        <v>525.91472868217045</v>
      </c>
      <c r="S5">
        <f t="shared" si="7"/>
        <v>548.12403100775191</v>
      </c>
      <c r="U5" s="11" t="s">
        <v>5</v>
      </c>
      <c r="V5" s="1">
        <v>694.76162790697674</v>
      </c>
      <c r="W5" s="11">
        <v>603.44186046511629</v>
      </c>
      <c r="X5" s="11">
        <v>3</v>
      </c>
    </row>
    <row r="6" spans="1:24" x14ac:dyDescent="0.25">
      <c r="A6" s="8">
        <v>1</v>
      </c>
      <c r="B6" s="8">
        <v>26</v>
      </c>
      <c r="C6" s="11" t="s">
        <v>57</v>
      </c>
      <c r="D6" s="2" t="s">
        <v>31</v>
      </c>
      <c r="E6" s="2">
        <v>580.93023255813955</v>
      </c>
      <c r="F6" s="2">
        <v>687.8604651162791</v>
      </c>
      <c r="G6" s="2">
        <v>539.76744186046517</v>
      </c>
      <c r="H6" s="2">
        <v>573.72093023255809</v>
      </c>
      <c r="U6" s="4" t="s">
        <v>2</v>
      </c>
      <c r="V6" s="5">
        <v>513.71317829457359</v>
      </c>
      <c r="W6" s="4">
        <v>600.34883720930236</v>
      </c>
      <c r="X6" s="4">
        <v>4</v>
      </c>
    </row>
    <row r="7" spans="1:24" x14ac:dyDescent="0.25">
      <c r="A7" s="8">
        <v>1</v>
      </c>
      <c r="B7" s="8">
        <v>32</v>
      </c>
      <c r="C7" s="11" t="s">
        <v>57</v>
      </c>
      <c r="D7" s="7" t="s">
        <v>37</v>
      </c>
      <c r="E7" s="7">
        <v>558.67441860465112</v>
      </c>
      <c r="F7" s="7">
        <v>608.58139534883719</v>
      </c>
      <c r="G7" s="7">
        <v>538.06976744186045</v>
      </c>
      <c r="H7" s="7">
        <v>623.48837209302326</v>
      </c>
      <c r="U7" s="4" t="s">
        <v>3</v>
      </c>
      <c r="V7" s="5">
        <v>511.82945736434112</v>
      </c>
      <c r="W7" s="4">
        <v>572.23255813953483</v>
      </c>
      <c r="X7" s="4">
        <v>4</v>
      </c>
    </row>
    <row r="8" spans="1:24" x14ac:dyDescent="0.25">
      <c r="A8" s="1">
        <v>2</v>
      </c>
      <c r="B8" s="1">
        <v>2</v>
      </c>
      <c r="C8" s="11" t="s">
        <v>57</v>
      </c>
      <c r="D8" s="7" t="s">
        <v>7</v>
      </c>
      <c r="E8" s="7">
        <v>427.55813953488371</v>
      </c>
      <c r="F8" s="7">
        <v>389.48837209302326</v>
      </c>
      <c r="G8" s="7">
        <v>355</v>
      </c>
      <c r="H8" s="7">
        <v>382.97674418604652</v>
      </c>
      <c r="I8" s="21"/>
      <c r="U8" s="4" t="s">
        <v>4</v>
      </c>
      <c r="V8" s="5">
        <v>478.95736434108522</v>
      </c>
      <c r="W8" s="4">
        <v>568.55813953488371</v>
      </c>
      <c r="X8" s="4">
        <v>4</v>
      </c>
    </row>
    <row r="9" spans="1:24" x14ac:dyDescent="0.25">
      <c r="A9" s="1">
        <v>2</v>
      </c>
      <c r="B9" s="1">
        <v>8</v>
      </c>
      <c r="C9" s="11" t="s">
        <v>57</v>
      </c>
      <c r="D9" s="2" t="s">
        <v>13</v>
      </c>
      <c r="E9" s="2">
        <v>474.67441860465118</v>
      </c>
      <c r="F9" s="2">
        <v>458.06976744186045</v>
      </c>
      <c r="G9" s="2">
        <v>478.83720930232556</v>
      </c>
      <c r="H9" s="2">
        <v>454.93023255813955</v>
      </c>
      <c r="U9" s="4" t="s">
        <v>5</v>
      </c>
      <c r="V9" s="5">
        <v>506.5</v>
      </c>
      <c r="W9" s="4">
        <v>564.44186046511629</v>
      </c>
      <c r="X9" s="4">
        <v>4</v>
      </c>
    </row>
    <row r="10" spans="1:24" x14ac:dyDescent="0.25">
      <c r="A10" s="1">
        <v>2</v>
      </c>
      <c r="B10" s="1">
        <v>14</v>
      </c>
      <c r="C10" s="11" t="s">
        <v>57</v>
      </c>
      <c r="D10" s="7" t="s">
        <v>19</v>
      </c>
      <c r="E10" s="7">
        <v>564.53488372093022</v>
      </c>
      <c r="F10" s="7">
        <v>761.25581395348843</v>
      </c>
      <c r="G10" s="7">
        <v>577.16279069767438</v>
      </c>
      <c r="H10" s="7">
        <v>542.34883720930236</v>
      </c>
      <c r="U10" s="11" t="s">
        <v>2</v>
      </c>
      <c r="V10" s="11">
        <v>539.30232558139539</v>
      </c>
      <c r="W10" s="11">
        <v>633.50775193798449</v>
      </c>
      <c r="X10" s="2">
        <v>5</v>
      </c>
    </row>
    <row r="11" spans="1:24" x14ac:dyDescent="0.25">
      <c r="A11" s="1">
        <v>2</v>
      </c>
      <c r="B11" s="1">
        <v>20</v>
      </c>
      <c r="C11" s="13" t="s">
        <v>58</v>
      </c>
      <c r="D11" s="7" t="s">
        <v>25</v>
      </c>
      <c r="E11" s="7">
        <v>529.74418604651157</v>
      </c>
      <c r="F11" s="7">
        <v>506.58139534883719</v>
      </c>
      <c r="G11" s="7">
        <v>454.95348837209303</v>
      </c>
      <c r="H11" s="7">
        <v>457.60465116279067</v>
      </c>
      <c r="U11" s="11" t="s">
        <v>3</v>
      </c>
      <c r="V11" s="11">
        <v>498.23255813953489</v>
      </c>
      <c r="W11" s="11">
        <v>629.97286821705427</v>
      </c>
      <c r="X11" s="2">
        <v>5</v>
      </c>
    </row>
    <row r="12" spans="1:24" x14ac:dyDescent="0.25">
      <c r="A12" s="1">
        <v>2</v>
      </c>
      <c r="B12" s="1">
        <v>27</v>
      </c>
      <c r="C12" s="11" t="s">
        <v>57</v>
      </c>
      <c r="D12" s="2" t="s">
        <v>32</v>
      </c>
      <c r="E12" s="2">
        <v>595.48837209302326</v>
      </c>
      <c r="F12" s="2">
        <v>521.97674418604652</v>
      </c>
      <c r="G12" s="2">
        <v>513.09302325581393</v>
      </c>
      <c r="H12" s="2">
        <v>494.86046511627904</v>
      </c>
      <c r="U12" s="11" t="s">
        <v>4</v>
      </c>
      <c r="V12" s="11">
        <v>484.23255813953489</v>
      </c>
      <c r="W12" s="11">
        <v>564.18604651162798</v>
      </c>
      <c r="X12" s="2">
        <v>5</v>
      </c>
    </row>
    <row r="13" spans="1:24" x14ac:dyDescent="0.25">
      <c r="A13" s="1">
        <v>2</v>
      </c>
      <c r="B13" s="1">
        <v>33</v>
      </c>
      <c r="C13" s="13" t="s">
        <v>58</v>
      </c>
      <c r="D13" s="7" t="s">
        <v>38</v>
      </c>
      <c r="E13" s="7">
        <v>585.02325581395348</v>
      </c>
      <c r="F13" s="7">
        <v>580.67441860465112</v>
      </c>
      <c r="G13" s="7">
        <v>476.13953488372096</v>
      </c>
      <c r="H13" s="7">
        <v>632.74418604651157</v>
      </c>
      <c r="U13" s="11" t="s">
        <v>5</v>
      </c>
      <c r="V13" s="11">
        <v>470.18604651162792</v>
      </c>
      <c r="W13" s="11">
        <v>668.19379844961247</v>
      </c>
      <c r="X13" s="2">
        <v>5</v>
      </c>
    </row>
    <row r="14" spans="1:24" x14ac:dyDescent="0.25">
      <c r="A14" s="8">
        <v>3</v>
      </c>
      <c r="B14" s="8">
        <v>4</v>
      </c>
      <c r="C14" s="11" t="s">
        <v>57</v>
      </c>
      <c r="D14" s="7" t="s">
        <v>9</v>
      </c>
      <c r="E14" s="7">
        <v>537.18604651162786</v>
      </c>
      <c r="F14" s="7">
        <v>476.27906976744185</v>
      </c>
      <c r="G14" s="7">
        <v>501.97674418604652</v>
      </c>
      <c r="H14" s="7">
        <v>579.58139534883719</v>
      </c>
      <c r="I14" s="21"/>
      <c r="U14" s="4" t="s">
        <v>2</v>
      </c>
      <c r="V14" s="11">
        <v>540.24806201550393</v>
      </c>
      <c r="W14" s="11">
        <v>709.6395348837209</v>
      </c>
      <c r="X14" s="2">
        <v>6</v>
      </c>
    </row>
    <row r="15" spans="1:24" x14ac:dyDescent="0.25">
      <c r="A15" s="5">
        <v>3</v>
      </c>
      <c r="B15" s="5">
        <v>10</v>
      </c>
      <c r="C15" s="24" t="s">
        <v>58</v>
      </c>
      <c r="D15" s="4" t="s">
        <v>15</v>
      </c>
      <c r="E15" s="4">
        <v>486.55813953488371</v>
      </c>
      <c r="F15" s="4">
        <v>570.06976744186045</v>
      </c>
      <c r="G15" s="4">
        <v>477.02325581395348</v>
      </c>
      <c r="H15" s="4">
        <v>565.65116279069764</v>
      </c>
      <c r="U15" s="4" t="s">
        <v>3</v>
      </c>
      <c r="V15" s="11">
        <v>503.82945736434112</v>
      </c>
      <c r="W15" s="11">
        <v>771.48837209302326</v>
      </c>
      <c r="X15" s="2">
        <v>6</v>
      </c>
    </row>
    <row r="16" spans="1:24" x14ac:dyDescent="0.25">
      <c r="A16" s="5">
        <v>3</v>
      </c>
      <c r="B16" s="5">
        <v>16</v>
      </c>
      <c r="C16" s="24" t="s">
        <v>58</v>
      </c>
      <c r="D16" s="4" t="s">
        <v>21</v>
      </c>
      <c r="E16" s="4">
        <v>505.41860465116281</v>
      </c>
      <c r="F16" s="4">
        <v>603.20930232558135</v>
      </c>
      <c r="G16" s="4">
        <v>564.06976744186045</v>
      </c>
      <c r="H16" s="4">
        <v>727.41860465116281</v>
      </c>
      <c r="U16" s="4" t="s">
        <v>4</v>
      </c>
      <c r="V16" s="11">
        <v>525.91472868217045</v>
      </c>
      <c r="W16" s="11">
        <v>622.81395348837214</v>
      </c>
      <c r="X16" s="2">
        <v>6</v>
      </c>
    </row>
    <row r="17" spans="1:25" x14ac:dyDescent="0.25">
      <c r="A17" s="5">
        <v>3</v>
      </c>
      <c r="B17" s="5">
        <v>22</v>
      </c>
      <c r="C17" s="24" t="s">
        <v>58</v>
      </c>
      <c r="D17" s="4" t="s">
        <v>27</v>
      </c>
      <c r="E17" s="4">
        <v>769.93023255813955</v>
      </c>
      <c r="F17" s="4">
        <v>652.97674418604652</v>
      </c>
      <c r="G17" s="4">
        <v>694.02325581395348</v>
      </c>
      <c r="H17" s="4">
        <v>607.79069767441865</v>
      </c>
      <c r="U17" s="4" t="s">
        <v>5</v>
      </c>
      <c r="V17" s="11">
        <v>548.12403100775191</v>
      </c>
      <c r="W17">
        <v>732.24418604651169</v>
      </c>
      <c r="X17" s="2">
        <v>6</v>
      </c>
    </row>
    <row r="18" spans="1:25" x14ac:dyDescent="0.25">
      <c r="A18" s="8">
        <v>3</v>
      </c>
      <c r="B18" s="8">
        <v>29</v>
      </c>
      <c r="C18" s="11" t="s">
        <v>57</v>
      </c>
      <c r="D18" s="7" t="s">
        <v>34</v>
      </c>
      <c r="E18" s="7">
        <v>554.65116279069764</v>
      </c>
      <c r="F18" s="7">
        <v>624</v>
      </c>
      <c r="G18" s="7">
        <v>572.48837209302326</v>
      </c>
      <c r="H18" s="7">
        <v>654.44186046511629</v>
      </c>
    </row>
    <row r="19" spans="1:25" x14ac:dyDescent="0.25">
      <c r="A19" s="8">
        <v>3</v>
      </c>
      <c r="B19" s="8">
        <v>35</v>
      </c>
      <c r="C19" s="11" t="s">
        <v>57</v>
      </c>
      <c r="D19" s="7" t="s">
        <v>40</v>
      </c>
      <c r="E19" s="7">
        <v>720</v>
      </c>
      <c r="F19" s="7">
        <v>617.30232558139539</v>
      </c>
      <c r="G19" s="7">
        <v>557.90697674418607</v>
      </c>
      <c r="H19" s="7">
        <v>652.58139534883719</v>
      </c>
    </row>
    <row r="20" spans="1:25" x14ac:dyDescent="0.25">
      <c r="A20" s="5">
        <v>3</v>
      </c>
      <c r="B20" s="5">
        <v>38</v>
      </c>
      <c r="C20" s="24" t="s">
        <v>58</v>
      </c>
      <c r="D20" s="4" t="s">
        <v>43</v>
      </c>
      <c r="E20" s="4">
        <v>547.76744186046517</v>
      </c>
      <c r="F20" s="4">
        <v>519.81395348837214</v>
      </c>
      <c r="G20" s="4">
        <v>470.76744186046511</v>
      </c>
      <c r="H20" s="4">
        <v>512.90697674418607</v>
      </c>
      <c r="U20" s="11" t="s">
        <v>54</v>
      </c>
      <c r="V20" s="11" t="s">
        <v>2</v>
      </c>
      <c r="W20" s="11" t="s">
        <v>3</v>
      </c>
      <c r="X20" s="11" t="s">
        <v>4</v>
      </c>
      <c r="Y20" s="11" t="s">
        <v>5</v>
      </c>
    </row>
    <row r="21" spans="1:25" x14ac:dyDescent="0.25">
      <c r="A21" s="8">
        <v>3</v>
      </c>
      <c r="B21" s="8">
        <v>40</v>
      </c>
      <c r="C21" s="11" t="s">
        <v>57</v>
      </c>
      <c r="D21" s="2" t="s">
        <v>45</v>
      </c>
      <c r="E21" s="2">
        <v>863.20930232558135</v>
      </c>
      <c r="F21" s="2">
        <v>1006.0930232558139</v>
      </c>
      <c r="G21" s="2">
        <v>846.09302325581393</v>
      </c>
      <c r="H21" s="2">
        <v>892.44186046511629</v>
      </c>
      <c r="U21" s="11">
        <v>3</v>
      </c>
      <c r="V21" s="11"/>
      <c r="W21" s="11"/>
      <c r="X21" s="11"/>
      <c r="Y21" s="11"/>
    </row>
    <row r="22" spans="1:25" x14ac:dyDescent="0.25">
      <c r="A22" s="1">
        <v>4</v>
      </c>
      <c r="B22" s="1">
        <v>6</v>
      </c>
      <c r="C22" s="14" t="s">
        <v>57</v>
      </c>
      <c r="D22" s="7" t="s">
        <v>11</v>
      </c>
      <c r="E22" s="7">
        <v>425.30232558139534</v>
      </c>
      <c r="F22" s="7">
        <v>397.02325581395348</v>
      </c>
      <c r="G22" s="7">
        <v>414.30232558139534</v>
      </c>
      <c r="H22" s="7">
        <v>421.11627906976742</v>
      </c>
      <c r="U22" s="11">
        <v>4</v>
      </c>
      <c r="V22" s="11"/>
      <c r="W22" s="11"/>
      <c r="X22" s="11"/>
      <c r="Y22" s="11"/>
    </row>
    <row r="23" spans="1:25" x14ac:dyDescent="0.25">
      <c r="A23" s="1">
        <v>4</v>
      </c>
      <c r="B23" s="1">
        <v>12</v>
      </c>
      <c r="C23" s="14" t="s">
        <v>57</v>
      </c>
      <c r="D23" s="2" t="s">
        <v>17</v>
      </c>
      <c r="E23" s="2">
        <v>420.11627906976742</v>
      </c>
      <c r="F23" s="2">
        <v>519.25581395348843</v>
      </c>
      <c r="G23" s="2">
        <v>432.02325581395348</v>
      </c>
      <c r="H23" s="2">
        <v>425.83720930232556</v>
      </c>
      <c r="U23" s="11">
        <v>5</v>
      </c>
      <c r="V23" s="11"/>
      <c r="W23" s="11"/>
      <c r="X23" s="11"/>
      <c r="Y23" s="11"/>
    </row>
    <row r="24" spans="1:25" x14ac:dyDescent="0.25">
      <c r="A24" s="1">
        <v>4</v>
      </c>
      <c r="B24" s="1">
        <v>18</v>
      </c>
      <c r="C24" s="14" t="s">
        <v>57</v>
      </c>
      <c r="D24" s="7" t="s">
        <v>23</v>
      </c>
      <c r="E24" s="7">
        <v>372.13953488372096</v>
      </c>
      <c r="F24" s="7">
        <v>440.48837209302326</v>
      </c>
      <c r="G24" s="7">
        <v>402.06976744186045</v>
      </c>
      <c r="H24" s="7">
        <v>373.74418604651163</v>
      </c>
      <c r="U24" s="11">
        <v>6</v>
      </c>
      <c r="V24" s="11"/>
      <c r="W24" s="11"/>
      <c r="X24" s="11"/>
      <c r="Y24" s="11"/>
    </row>
    <row r="25" spans="1:25" x14ac:dyDescent="0.25">
      <c r="A25" s="5">
        <v>4</v>
      </c>
      <c r="B25" s="5">
        <v>23</v>
      </c>
      <c r="C25" s="24" t="s">
        <v>58</v>
      </c>
      <c r="D25" s="4" t="s">
        <v>28</v>
      </c>
      <c r="E25" s="4">
        <v>492.69767441860466</v>
      </c>
      <c r="F25" s="4">
        <v>461.53488372093022</v>
      </c>
      <c r="G25" s="4">
        <v>461.04651162790697</v>
      </c>
      <c r="H25" s="4">
        <v>405.2093023255814</v>
      </c>
      <c r="J25" s="11"/>
      <c r="K25" s="11" t="s">
        <v>63</v>
      </c>
      <c r="L25" s="11" t="s">
        <v>57</v>
      </c>
    </row>
    <row r="26" spans="1:25" x14ac:dyDescent="0.25">
      <c r="A26" s="1">
        <v>4</v>
      </c>
      <c r="B26" s="1">
        <v>25</v>
      </c>
      <c r="C26" s="14" t="s">
        <v>57</v>
      </c>
      <c r="D26" s="2" t="s">
        <v>30</v>
      </c>
      <c r="E26" s="2">
        <v>674.88372093023258</v>
      </c>
      <c r="F26" s="2">
        <v>545.39534883720933</v>
      </c>
      <c r="G26" s="2">
        <v>573.97674418604652</v>
      </c>
      <c r="H26" s="2">
        <v>710.62790697674416</v>
      </c>
      <c r="J26" s="11" t="s">
        <v>2</v>
      </c>
      <c r="K26" s="11">
        <v>513.71317829457359</v>
      </c>
      <c r="L26" s="11">
        <f>AVERAGE(P2:P5)</f>
        <v>565.50629844961236</v>
      </c>
    </row>
    <row r="27" spans="1:25" x14ac:dyDescent="0.25">
      <c r="A27" s="5">
        <v>4</v>
      </c>
      <c r="B27" s="23">
        <v>31</v>
      </c>
      <c r="C27" s="24" t="s">
        <v>58</v>
      </c>
      <c r="D27" s="24" t="s">
        <v>36</v>
      </c>
      <c r="E27" s="4">
        <v>708</v>
      </c>
      <c r="F27" s="4">
        <v>682.93023255813955</v>
      </c>
      <c r="G27" s="4">
        <v>676.06976744186045</v>
      </c>
      <c r="H27" s="4">
        <v>723.67441860465112</v>
      </c>
      <c r="J27" s="11" t="s">
        <v>3</v>
      </c>
      <c r="K27" s="11">
        <f>AVERAGE(K2:K5)</f>
        <v>640.05281007751944</v>
      </c>
      <c r="L27" s="11">
        <f>AVERAGE(Q2:Q5)</f>
        <v>548.70251937984494</v>
      </c>
    </row>
    <row r="28" spans="1:25" x14ac:dyDescent="0.25">
      <c r="A28" s="1">
        <v>4</v>
      </c>
      <c r="B28" s="1">
        <v>37</v>
      </c>
      <c r="C28" s="14" t="s">
        <v>57</v>
      </c>
      <c r="D28" s="2" t="s">
        <v>42</v>
      </c>
      <c r="E28" s="2">
        <v>616.09302325581393</v>
      </c>
      <c r="F28" s="2">
        <v>554.76744186046517</v>
      </c>
      <c r="G28" s="2">
        <v>514.51162790697674</v>
      </c>
      <c r="H28" s="2">
        <v>564.37209302325584</v>
      </c>
      <c r="J28" s="11" t="s">
        <v>4</v>
      </c>
      <c r="K28" s="11">
        <f>AVERAGE(L2:L5)</f>
        <v>576.75726744186045</v>
      </c>
      <c r="L28" s="11">
        <f>AVERAGE(R2:R5)</f>
        <v>527.18023255813944</v>
      </c>
    </row>
    <row r="29" spans="1:25" x14ac:dyDescent="0.25">
      <c r="A29" s="1">
        <v>4</v>
      </c>
      <c r="B29" s="1">
        <v>39</v>
      </c>
      <c r="C29" s="14" t="s">
        <v>57</v>
      </c>
      <c r="D29" s="2" t="s">
        <v>44</v>
      </c>
      <c r="E29" s="2">
        <v>573.74418604651157</v>
      </c>
      <c r="F29" s="2">
        <v>614.04651162790697</v>
      </c>
      <c r="G29" s="2">
        <v>536.8604651162791</v>
      </c>
      <c r="H29" s="2">
        <v>543.30232558139539</v>
      </c>
      <c r="J29" s="11" t="s">
        <v>5</v>
      </c>
      <c r="K29" s="11">
        <f>AVERAGE(M2:M5)</f>
        <v>642.08042635658921</v>
      </c>
      <c r="L29" s="11">
        <f>AVERAGE(S2:S5)</f>
        <v>554.8929263565891</v>
      </c>
    </row>
    <row r="30" spans="1:25" x14ac:dyDescent="0.25">
      <c r="A30" s="5">
        <v>5</v>
      </c>
      <c r="B30" s="5">
        <v>5</v>
      </c>
      <c r="C30" s="13" t="s">
        <v>58</v>
      </c>
      <c r="D30" s="4" t="s">
        <v>10</v>
      </c>
      <c r="E30" s="4">
        <v>581.95348837209303</v>
      </c>
      <c r="F30" s="4">
        <v>546.18604651162786</v>
      </c>
      <c r="G30" s="4">
        <v>615.20930232558135</v>
      </c>
      <c r="H30" s="4">
        <v>647.60465116279067</v>
      </c>
    </row>
    <row r="31" spans="1:25" x14ac:dyDescent="0.25">
      <c r="A31" s="8">
        <v>5</v>
      </c>
      <c r="B31" s="8">
        <v>11</v>
      </c>
      <c r="C31" s="12" t="s">
        <v>57</v>
      </c>
      <c r="D31" s="2" t="s">
        <v>16</v>
      </c>
      <c r="E31" s="2">
        <v>539.30232558139539</v>
      </c>
      <c r="F31" s="2">
        <v>498.23255813953489</v>
      </c>
      <c r="G31" s="2">
        <v>484.23255813953489</v>
      </c>
      <c r="H31" s="2">
        <v>470.18604651162792</v>
      </c>
    </row>
    <row r="32" spans="1:25" x14ac:dyDescent="0.25">
      <c r="A32" s="5">
        <v>5</v>
      </c>
      <c r="B32" s="5">
        <v>17</v>
      </c>
      <c r="C32" s="13" t="s">
        <v>58</v>
      </c>
      <c r="D32" s="4" t="s">
        <v>22</v>
      </c>
      <c r="E32" s="4">
        <v>611.11627906976742</v>
      </c>
      <c r="F32" s="4">
        <v>547.06976744186045</v>
      </c>
      <c r="G32" s="4">
        <v>647.76744186046517</v>
      </c>
      <c r="H32" s="4">
        <v>533.44186046511629</v>
      </c>
    </row>
    <row r="33" spans="1:9" x14ac:dyDescent="0.25">
      <c r="A33" s="5">
        <v>5</v>
      </c>
      <c r="B33" s="5">
        <v>24</v>
      </c>
      <c r="C33" s="13" t="s">
        <v>58</v>
      </c>
      <c r="D33" s="4" t="s">
        <v>29</v>
      </c>
      <c r="E33" s="4">
        <v>641.93023255813955</v>
      </c>
      <c r="F33" s="4">
        <v>669.95348837209303</v>
      </c>
      <c r="G33" s="4">
        <v>557.60465116279067</v>
      </c>
      <c r="H33" s="4">
        <v>643.81395348837214</v>
      </c>
    </row>
    <row r="34" spans="1:9" x14ac:dyDescent="0.25">
      <c r="A34" s="5">
        <v>5</v>
      </c>
      <c r="B34" s="5">
        <v>30</v>
      </c>
      <c r="C34" s="13" t="s">
        <v>58</v>
      </c>
      <c r="D34" s="4" t="s">
        <v>35</v>
      </c>
      <c r="E34" s="4">
        <v>675</v>
      </c>
      <c r="F34" s="4">
        <v>649.97674418604652</v>
      </c>
      <c r="G34" s="4">
        <v>543.93023255813955</v>
      </c>
      <c r="H34" s="4">
        <v>709.25581395348843</v>
      </c>
    </row>
    <row r="35" spans="1:9" x14ac:dyDescent="0.25">
      <c r="A35" s="5">
        <v>5</v>
      </c>
      <c r="B35" s="5">
        <v>34</v>
      </c>
      <c r="C35" s="13" t="s">
        <v>58</v>
      </c>
      <c r="D35" s="4" t="s">
        <v>39</v>
      </c>
      <c r="E35" s="4">
        <v>602.72093023255809</v>
      </c>
      <c r="F35" s="4">
        <v>711.27906976744191</v>
      </c>
      <c r="G35" s="4">
        <v>474.25581395348837</v>
      </c>
      <c r="H35" s="4">
        <v>670.32558139534888</v>
      </c>
    </row>
    <row r="36" spans="1:9" x14ac:dyDescent="0.25">
      <c r="A36" s="5">
        <v>5</v>
      </c>
      <c r="B36" s="5">
        <v>36</v>
      </c>
      <c r="C36" s="13" t="s">
        <v>58</v>
      </c>
      <c r="D36" s="4" t="s">
        <v>41</v>
      </c>
      <c r="E36" s="4">
        <v>688.32558139534888</v>
      </c>
      <c r="F36" s="4">
        <v>655.37209302325584</v>
      </c>
      <c r="G36" s="4">
        <v>546.34883720930236</v>
      </c>
      <c r="H36" s="4">
        <v>804.72093023255809</v>
      </c>
    </row>
    <row r="37" spans="1:9" x14ac:dyDescent="0.25">
      <c r="A37" s="1">
        <v>6</v>
      </c>
      <c r="B37" s="1">
        <v>3</v>
      </c>
      <c r="C37" s="12" t="s">
        <v>57</v>
      </c>
      <c r="D37" s="7" t="s">
        <v>8</v>
      </c>
      <c r="E37" s="7">
        <v>418.30232558139534</v>
      </c>
      <c r="F37" s="7">
        <v>378</v>
      </c>
      <c r="G37" s="7">
        <v>419.72093023255815</v>
      </c>
      <c r="H37" s="7">
        <v>449.32558139534882</v>
      </c>
      <c r="I37" s="21"/>
    </row>
    <row r="38" spans="1:9" x14ac:dyDescent="0.25">
      <c r="A38" s="1">
        <v>6</v>
      </c>
      <c r="B38" s="1">
        <v>9</v>
      </c>
      <c r="C38" s="12" t="s">
        <v>57</v>
      </c>
      <c r="D38" s="2" t="s">
        <v>14</v>
      </c>
      <c r="E38" s="2">
        <v>624.30232558139539</v>
      </c>
      <c r="F38" s="2">
        <v>588.95348837209303</v>
      </c>
      <c r="G38" s="2">
        <v>487.32558139534882</v>
      </c>
      <c r="H38" s="2">
        <v>540.18604651162786</v>
      </c>
    </row>
    <row r="39" spans="1:9" x14ac:dyDescent="0.25">
      <c r="A39" s="1">
        <v>6</v>
      </c>
      <c r="B39" s="1">
        <v>15</v>
      </c>
      <c r="C39" s="12" t="s">
        <v>57</v>
      </c>
      <c r="D39" s="7" t="s">
        <v>20</v>
      </c>
      <c r="E39" s="7">
        <v>578.1395348837209</v>
      </c>
      <c r="F39" s="7">
        <v>544.53488372093022</v>
      </c>
      <c r="G39" s="7">
        <v>670.69767441860461</v>
      </c>
      <c r="H39" s="7">
        <v>654.8604651162791</v>
      </c>
    </row>
    <row r="40" spans="1:9" x14ac:dyDescent="0.25">
      <c r="A40" s="1">
        <v>6</v>
      </c>
      <c r="B40" s="1">
        <v>21</v>
      </c>
      <c r="C40" s="13" t="s">
        <v>58</v>
      </c>
      <c r="D40" s="2" t="s">
        <v>26</v>
      </c>
      <c r="E40" s="2">
        <v>807.04651162790697</v>
      </c>
      <c r="F40" s="2">
        <v>853.69767441860461</v>
      </c>
      <c r="G40" s="2">
        <v>642.53488372093022</v>
      </c>
      <c r="H40" s="2">
        <v>741.02325581395348</v>
      </c>
    </row>
    <row r="41" spans="1:9" x14ac:dyDescent="0.25">
      <c r="A41" s="1">
        <v>6</v>
      </c>
      <c r="B41" s="1">
        <v>28</v>
      </c>
      <c r="C41" s="13" t="s">
        <v>58</v>
      </c>
      <c r="D41" s="2" t="s">
        <v>33</v>
      </c>
      <c r="E41" s="2">
        <v>612.23255813953483</v>
      </c>
      <c r="F41" s="2">
        <v>689.27906976744191</v>
      </c>
      <c r="G41" s="2">
        <v>603.09302325581393</v>
      </c>
      <c r="H41" s="2">
        <v>723.46511627906978</v>
      </c>
    </row>
  </sheetData>
  <sortState ref="A2:M41">
    <sortCondition ref="A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M20" sqref="M20"/>
    </sheetView>
  </sheetViews>
  <sheetFormatPr baseColWidth="10" defaultColWidth="8.83203125" defaultRowHeight="16" x14ac:dyDescent="0.2"/>
  <cols>
    <col min="3" max="3" width="10.83203125" customWidth="1"/>
    <col min="4" max="4" width="29.1640625" customWidth="1"/>
  </cols>
  <sheetData>
    <row r="1" spans="1:8" x14ac:dyDescent="0.25">
      <c r="A1" s="1" t="s">
        <v>0</v>
      </c>
      <c r="B1" s="1" t="s">
        <v>59</v>
      </c>
      <c r="C1" s="1" t="s">
        <v>56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</row>
    <row r="2" spans="1:8" x14ac:dyDescent="0.25">
      <c r="A2" s="38">
        <v>3</v>
      </c>
      <c r="B2" s="38">
        <v>29</v>
      </c>
      <c r="C2" s="38" t="s">
        <v>63</v>
      </c>
      <c r="D2" s="13" t="s">
        <v>21</v>
      </c>
      <c r="E2" s="13">
        <v>505.41860465116281</v>
      </c>
      <c r="F2" s="13">
        <v>603.20930232558135</v>
      </c>
      <c r="G2" s="13">
        <v>564.06976744186045</v>
      </c>
      <c r="H2" s="13">
        <v>727.41860465116281</v>
      </c>
    </row>
    <row r="3" spans="1:8" x14ac:dyDescent="0.25">
      <c r="A3" s="38">
        <v>4</v>
      </c>
      <c r="B3" s="38">
        <v>6</v>
      </c>
      <c r="C3" s="38" t="s">
        <v>63</v>
      </c>
      <c r="D3" s="13" t="s">
        <v>33</v>
      </c>
      <c r="E3" s="13">
        <v>612.23255813953483</v>
      </c>
      <c r="F3" s="13">
        <v>689.27906976744191</v>
      </c>
      <c r="G3" s="13">
        <v>603.09302325581393</v>
      </c>
      <c r="H3" s="13">
        <v>723.46511627906978</v>
      </c>
    </row>
    <row r="4" spans="1:8" x14ac:dyDescent="0.25">
      <c r="A4" s="38">
        <v>5</v>
      </c>
      <c r="B4" s="38">
        <v>11</v>
      </c>
      <c r="C4" s="38" t="s">
        <v>63</v>
      </c>
      <c r="D4" s="13" t="s">
        <v>34</v>
      </c>
      <c r="E4" s="13">
        <v>554.65116279069764</v>
      </c>
      <c r="F4" s="13">
        <v>624</v>
      </c>
      <c r="G4" s="13">
        <v>572.48837209302326</v>
      </c>
      <c r="H4" s="13">
        <v>654.44186046511629</v>
      </c>
    </row>
    <row r="5" spans="1:8" x14ac:dyDescent="0.25">
      <c r="A5" s="38">
        <v>5</v>
      </c>
      <c r="B5" s="38">
        <v>34</v>
      </c>
      <c r="C5" s="38" t="s">
        <v>63</v>
      </c>
      <c r="D5" s="13" t="s">
        <v>38</v>
      </c>
      <c r="E5" s="13">
        <v>585.02325581395348</v>
      </c>
      <c r="F5" s="13">
        <v>580.67441860465112</v>
      </c>
      <c r="G5" s="13">
        <v>476.13953488372096</v>
      </c>
      <c r="H5" s="13">
        <v>632.74418604651157</v>
      </c>
    </row>
    <row r="6" spans="1:8" x14ac:dyDescent="0.25">
      <c r="A6" s="38">
        <v>6</v>
      </c>
      <c r="B6" s="38">
        <v>3</v>
      </c>
      <c r="C6" s="38" t="s">
        <v>63</v>
      </c>
      <c r="D6" s="13" t="s">
        <v>44</v>
      </c>
      <c r="E6" s="13">
        <v>573.74418604651157</v>
      </c>
      <c r="F6" s="13">
        <v>614.04651162790697</v>
      </c>
      <c r="G6" s="13">
        <v>536.8604651162791</v>
      </c>
      <c r="H6" s="13">
        <v>543.30232558139539</v>
      </c>
    </row>
    <row r="7" spans="1:8" x14ac:dyDescent="0.25">
      <c r="A7" s="38">
        <v>6</v>
      </c>
      <c r="B7" s="38">
        <v>9</v>
      </c>
      <c r="C7" s="38" t="s">
        <v>63</v>
      </c>
      <c r="D7" s="13" t="s">
        <v>45</v>
      </c>
      <c r="E7" s="13">
        <v>863.20930232558135</v>
      </c>
      <c r="F7" s="13">
        <v>1006.0930232558139</v>
      </c>
      <c r="G7" s="13">
        <v>846.09302325581393</v>
      </c>
      <c r="H7" s="13">
        <v>892.44186046511629</v>
      </c>
    </row>
    <row r="8" spans="1:8" x14ac:dyDescent="0.25">
      <c r="A8" s="8">
        <v>1</v>
      </c>
      <c r="B8" s="8">
        <v>1</v>
      </c>
      <c r="C8" s="8"/>
      <c r="D8" s="7" t="s">
        <v>6</v>
      </c>
      <c r="E8" s="7">
        <v>474.97674418604652</v>
      </c>
      <c r="F8" s="7">
        <v>449.02325581395348</v>
      </c>
      <c r="G8" s="7">
        <v>599.76744186046517</v>
      </c>
      <c r="H8" s="7">
        <v>468.23255813953489</v>
      </c>
    </row>
    <row r="9" spans="1:8" x14ac:dyDescent="0.25">
      <c r="A9" s="8">
        <v>1</v>
      </c>
      <c r="B9" s="8">
        <v>13</v>
      </c>
      <c r="C9" s="8"/>
      <c r="D9" s="7" t="s">
        <v>7</v>
      </c>
      <c r="E9" s="7">
        <v>427.55813953488371</v>
      </c>
      <c r="F9" s="7">
        <v>389.48837209302326</v>
      </c>
      <c r="G9" s="7">
        <v>355</v>
      </c>
      <c r="H9" s="7">
        <v>382.97674418604652</v>
      </c>
    </row>
    <row r="10" spans="1:8" x14ac:dyDescent="0.25">
      <c r="A10" s="8">
        <v>1</v>
      </c>
      <c r="B10" s="8">
        <v>19</v>
      </c>
      <c r="C10" s="8"/>
      <c r="D10" s="7" t="s">
        <v>8</v>
      </c>
      <c r="E10" s="7">
        <v>418.30232558139534</v>
      </c>
      <c r="F10" s="7">
        <v>378</v>
      </c>
      <c r="G10" s="7">
        <v>419.72093023255815</v>
      </c>
      <c r="H10" s="7">
        <v>449.32558139534882</v>
      </c>
    </row>
    <row r="11" spans="1:8" x14ac:dyDescent="0.25">
      <c r="A11" s="8">
        <v>1</v>
      </c>
      <c r="B11" s="8">
        <v>26</v>
      </c>
      <c r="C11" s="8"/>
      <c r="D11" s="7" t="s">
        <v>9</v>
      </c>
      <c r="E11" s="7">
        <v>537.18604651162786</v>
      </c>
      <c r="F11" s="7">
        <v>476.27906976744185</v>
      </c>
      <c r="G11" s="7">
        <v>501.97674418604652</v>
      </c>
      <c r="H11" s="7">
        <v>579.58139534883719</v>
      </c>
    </row>
    <row r="12" spans="1:8" x14ac:dyDescent="0.25">
      <c r="A12" s="8">
        <v>1</v>
      </c>
      <c r="B12" s="8">
        <v>32</v>
      </c>
      <c r="C12" s="8"/>
      <c r="D12" s="7" t="s">
        <v>10</v>
      </c>
      <c r="E12" s="7">
        <v>581.95348837209303</v>
      </c>
      <c r="F12" s="7">
        <v>546.18604651162786</v>
      </c>
      <c r="G12" s="7">
        <v>615.20930232558135</v>
      </c>
      <c r="H12" s="7">
        <v>647.60465116279067</v>
      </c>
    </row>
    <row r="13" spans="1:8" x14ac:dyDescent="0.25">
      <c r="A13" s="8">
        <v>1</v>
      </c>
      <c r="B13" s="8">
        <v>7</v>
      </c>
      <c r="C13" s="8"/>
      <c r="D13" s="7" t="s">
        <v>11</v>
      </c>
      <c r="E13" s="7">
        <v>425.30232558139534</v>
      </c>
      <c r="F13" s="7">
        <v>397.02325581395348</v>
      </c>
      <c r="G13" s="7">
        <v>414.30232558139534</v>
      </c>
      <c r="H13" s="7">
        <v>421.11627906976742</v>
      </c>
    </row>
    <row r="14" spans="1:8" x14ac:dyDescent="0.25">
      <c r="A14" s="1">
        <v>2</v>
      </c>
      <c r="B14" s="1">
        <v>14</v>
      </c>
      <c r="C14" s="1"/>
      <c r="D14" s="2" t="s">
        <v>12</v>
      </c>
      <c r="E14" s="2">
        <v>525.34883720930236</v>
      </c>
      <c r="F14" s="2">
        <v>491.6511627906977</v>
      </c>
      <c r="G14" s="2">
        <v>417.53488372093022</v>
      </c>
      <c r="H14" s="2">
        <v>491.72093023255815</v>
      </c>
    </row>
    <row r="15" spans="1:8" x14ac:dyDescent="0.25">
      <c r="A15" s="40">
        <v>2</v>
      </c>
      <c r="B15" s="40">
        <v>2</v>
      </c>
      <c r="C15" s="40" t="s">
        <v>63</v>
      </c>
      <c r="D15" s="41" t="s">
        <v>13</v>
      </c>
      <c r="E15" s="41">
        <v>474.67441860465118</v>
      </c>
      <c r="F15" s="41">
        <v>458.06976744186045</v>
      </c>
      <c r="G15" s="41">
        <v>478.83720930232556</v>
      </c>
      <c r="H15" s="41">
        <v>454.93023255813955</v>
      </c>
    </row>
    <row r="16" spans="1:8" x14ac:dyDescent="0.25">
      <c r="A16" s="19">
        <v>2</v>
      </c>
      <c r="B16" s="19">
        <v>20</v>
      </c>
      <c r="C16" s="19" t="s">
        <v>63</v>
      </c>
      <c r="D16" s="14" t="s">
        <v>14</v>
      </c>
      <c r="E16" s="14">
        <v>624.30232558139539</v>
      </c>
      <c r="F16" s="14">
        <v>588.95348837209303</v>
      </c>
      <c r="G16" s="14">
        <v>487.32558139534882</v>
      </c>
      <c r="H16" s="14">
        <v>540.18604651162786</v>
      </c>
    </row>
    <row r="17" spans="1:8" x14ac:dyDescent="0.25">
      <c r="A17" s="19">
        <v>2</v>
      </c>
      <c r="B17" s="19">
        <v>27</v>
      </c>
      <c r="C17" s="19" t="s">
        <v>63</v>
      </c>
      <c r="D17" s="14" t="s">
        <v>15</v>
      </c>
      <c r="E17" s="14">
        <v>486.55813953488371</v>
      </c>
      <c r="F17" s="14">
        <v>570.06976744186045</v>
      </c>
      <c r="G17" s="14">
        <v>477.02325581395348</v>
      </c>
      <c r="H17" s="14">
        <v>565.65116279069764</v>
      </c>
    </row>
    <row r="18" spans="1:8" x14ac:dyDescent="0.25">
      <c r="A18" s="1">
        <v>2</v>
      </c>
      <c r="B18" s="1">
        <v>33</v>
      </c>
      <c r="C18" s="1"/>
      <c r="D18" s="2" t="s">
        <v>16</v>
      </c>
      <c r="E18" s="2">
        <v>539.30232558139539</v>
      </c>
      <c r="F18" s="2">
        <v>498.23255813953489</v>
      </c>
      <c r="G18" s="2">
        <v>484.23255813953489</v>
      </c>
      <c r="H18" s="2">
        <v>470.18604651162792</v>
      </c>
    </row>
    <row r="19" spans="1:8" x14ac:dyDescent="0.25">
      <c r="A19" s="1">
        <v>2</v>
      </c>
      <c r="B19" s="1">
        <v>8</v>
      </c>
      <c r="C19" s="1"/>
      <c r="D19" s="2" t="s">
        <v>17</v>
      </c>
      <c r="E19" s="2">
        <v>420.11627906976742</v>
      </c>
      <c r="F19" s="2">
        <v>519.25581395348843</v>
      </c>
      <c r="G19" s="2">
        <v>432.02325581395348</v>
      </c>
      <c r="H19" s="2">
        <v>425.83720930232556</v>
      </c>
    </row>
    <row r="20" spans="1:8" x14ac:dyDescent="0.25">
      <c r="A20" s="19">
        <v>3</v>
      </c>
      <c r="B20" s="19">
        <v>10</v>
      </c>
      <c r="C20" s="19" t="s">
        <v>63</v>
      </c>
      <c r="D20" s="14" t="s">
        <v>18</v>
      </c>
      <c r="E20" s="14">
        <v>708.79069767441865</v>
      </c>
      <c r="F20" s="14">
        <v>815.97674418604652</v>
      </c>
      <c r="G20" s="14">
        <v>614.90697674418607</v>
      </c>
      <c r="H20" s="14">
        <v>723.97674418604652</v>
      </c>
    </row>
    <row r="21" spans="1:8" x14ac:dyDescent="0.25">
      <c r="A21" s="8">
        <v>3</v>
      </c>
      <c r="B21" s="8">
        <v>16</v>
      </c>
      <c r="C21" s="8"/>
      <c r="D21" s="7" t="s">
        <v>19</v>
      </c>
      <c r="E21" s="7">
        <v>564.53488372093022</v>
      </c>
      <c r="F21" s="7">
        <v>761.25581395348843</v>
      </c>
      <c r="G21" s="7">
        <v>577.16279069767438</v>
      </c>
      <c r="H21" s="7">
        <v>542.34883720930236</v>
      </c>
    </row>
    <row r="22" spans="1:8" x14ac:dyDescent="0.25">
      <c r="A22" s="8">
        <v>3</v>
      </c>
      <c r="B22" s="8">
        <v>22</v>
      </c>
      <c r="C22" s="8"/>
      <c r="D22" s="7" t="s">
        <v>20</v>
      </c>
      <c r="E22" s="7">
        <v>578.1395348837209</v>
      </c>
      <c r="F22" s="7">
        <v>544.53488372093022</v>
      </c>
      <c r="G22" s="7">
        <v>670.69767441860461</v>
      </c>
      <c r="H22" s="7">
        <v>654.8604651162791</v>
      </c>
    </row>
    <row r="23" spans="1:8" x14ac:dyDescent="0.25">
      <c r="A23" s="8">
        <v>3</v>
      </c>
      <c r="B23" s="8">
        <v>35</v>
      </c>
      <c r="C23" s="8"/>
      <c r="D23" s="7" t="s">
        <v>22</v>
      </c>
      <c r="E23" s="7">
        <v>611.11627906976742</v>
      </c>
      <c r="F23" s="7">
        <v>547.06976744186045</v>
      </c>
      <c r="G23" s="7">
        <v>647.76744186046517</v>
      </c>
      <c r="H23" s="7">
        <v>533.44186046511629</v>
      </c>
    </row>
    <row r="24" spans="1:8" x14ac:dyDescent="0.25">
      <c r="A24" s="8">
        <v>3</v>
      </c>
      <c r="B24" s="8">
        <v>38</v>
      </c>
      <c r="C24" s="8"/>
      <c r="D24" s="7" t="s">
        <v>23</v>
      </c>
      <c r="E24" s="7">
        <v>372.13953488372096</v>
      </c>
      <c r="F24" s="7">
        <v>440.48837209302326</v>
      </c>
      <c r="G24" s="7">
        <v>402.06976744186045</v>
      </c>
      <c r="H24" s="7">
        <v>373.74418604651163</v>
      </c>
    </row>
    <row r="25" spans="1:8" x14ac:dyDescent="0.25">
      <c r="A25" s="19">
        <v>3</v>
      </c>
      <c r="B25" s="19">
        <v>4</v>
      </c>
      <c r="C25" s="19" t="s">
        <v>63</v>
      </c>
      <c r="D25" s="14" t="s">
        <v>24</v>
      </c>
      <c r="E25" s="14">
        <v>789.72093023255809</v>
      </c>
      <c r="F25" s="14">
        <v>760.53488372093022</v>
      </c>
      <c r="G25" s="14">
        <v>760.65116279069764</v>
      </c>
      <c r="H25" s="14">
        <v>833.53488372093022</v>
      </c>
    </row>
    <row r="26" spans="1:8" x14ac:dyDescent="0.25">
      <c r="A26" s="8">
        <v>3</v>
      </c>
      <c r="B26" s="8">
        <v>40</v>
      </c>
      <c r="C26" s="8"/>
      <c r="D26" s="7" t="s">
        <v>25</v>
      </c>
      <c r="E26" s="7">
        <v>529.74418604651157</v>
      </c>
      <c r="F26" s="7">
        <v>506.58139534883719</v>
      </c>
      <c r="G26" s="7">
        <v>454.95348837209303</v>
      </c>
      <c r="H26" s="7">
        <v>457.60465116279067</v>
      </c>
    </row>
    <row r="27" spans="1:8" x14ac:dyDescent="0.25">
      <c r="A27" s="1">
        <v>4</v>
      </c>
      <c r="B27" s="1">
        <v>12</v>
      </c>
      <c r="C27" s="1"/>
      <c r="D27" s="2" t="s">
        <v>26</v>
      </c>
      <c r="E27" s="2">
        <v>807.04651162790697</v>
      </c>
      <c r="F27" s="2">
        <v>853.69767441860461</v>
      </c>
      <c r="G27" s="2">
        <v>642.53488372093022</v>
      </c>
      <c r="H27" s="2">
        <v>741.02325581395348</v>
      </c>
    </row>
    <row r="28" spans="1:8" x14ac:dyDescent="0.25">
      <c r="A28" s="1">
        <v>4</v>
      </c>
      <c r="B28" s="1">
        <v>18</v>
      </c>
      <c r="C28" s="1"/>
      <c r="D28" s="2" t="s">
        <v>27</v>
      </c>
      <c r="E28" s="2">
        <v>769.93023255813955</v>
      </c>
      <c r="F28" s="2">
        <v>652.97674418604652</v>
      </c>
      <c r="G28" s="2">
        <v>694.02325581395348</v>
      </c>
      <c r="H28" s="2">
        <v>607.79069767441865</v>
      </c>
    </row>
    <row r="29" spans="1:8" x14ac:dyDescent="0.25">
      <c r="A29" s="1">
        <v>4</v>
      </c>
      <c r="B29" s="1">
        <v>23</v>
      </c>
      <c r="C29" s="1"/>
      <c r="D29" s="2" t="s">
        <v>28</v>
      </c>
      <c r="E29" s="2">
        <v>492.69767441860466</v>
      </c>
      <c r="F29" s="2">
        <v>461.53488372093022</v>
      </c>
      <c r="G29" s="2">
        <v>461.04651162790697</v>
      </c>
      <c r="H29" s="2">
        <v>405.2093023255814</v>
      </c>
    </row>
    <row r="30" spans="1:8" x14ac:dyDescent="0.25">
      <c r="A30" s="1">
        <v>4</v>
      </c>
      <c r="B30" s="1">
        <v>25</v>
      </c>
      <c r="C30" s="1"/>
      <c r="D30" s="2" t="s">
        <v>29</v>
      </c>
      <c r="E30" s="2">
        <v>641.93023255813955</v>
      </c>
      <c r="F30" s="2">
        <v>669.95348837209303</v>
      </c>
      <c r="G30" s="2">
        <v>557.60465116279067</v>
      </c>
      <c r="H30" s="2">
        <v>643.81395348837214</v>
      </c>
    </row>
    <row r="31" spans="1:8" x14ac:dyDescent="0.25">
      <c r="A31" s="1">
        <v>4</v>
      </c>
      <c r="B31" s="1">
        <v>31</v>
      </c>
      <c r="C31" s="1"/>
      <c r="D31" s="2" t="s">
        <v>30</v>
      </c>
      <c r="E31" s="2">
        <v>674.88372093023258</v>
      </c>
      <c r="F31" s="2">
        <v>545.39534883720933</v>
      </c>
      <c r="G31" s="2">
        <v>573.97674418604652</v>
      </c>
      <c r="H31" s="2">
        <v>710.62790697674416</v>
      </c>
    </row>
    <row r="32" spans="1:8" x14ac:dyDescent="0.25">
      <c r="A32" s="1">
        <v>4</v>
      </c>
      <c r="B32" s="1">
        <v>37</v>
      </c>
      <c r="C32" s="1"/>
      <c r="D32" s="2" t="s">
        <v>31</v>
      </c>
      <c r="E32" s="2">
        <v>580.93023255813955</v>
      </c>
      <c r="F32" s="2">
        <v>687.8604651162791</v>
      </c>
      <c r="G32" s="2">
        <v>539.76744186046517</v>
      </c>
      <c r="H32" s="2">
        <v>573.72093023255809</v>
      </c>
    </row>
    <row r="33" spans="1:8" x14ac:dyDescent="0.25">
      <c r="A33" s="1">
        <v>4</v>
      </c>
      <c r="B33" s="1">
        <v>39</v>
      </c>
      <c r="C33" s="1"/>
      <c r="D33" s="2" t="s">
        <v>32</v>
      </c>
      <c r="E33" s="2">
        <v>595.48837209302326</v>
      </c>
      <c r="F33" s="2">
        <v>521.97674418604652</v>
      </c>
      <c r="G33" s="2">
        <v>513.09302325581393</v>
      </c>
      <c r="H33" s="2">
        <v>494.86046511627904</v>
      </c>
    </row>
    <row r="34" spans="1:8" x14ac:dyDescent="0.25">
      <c r="A34" s="19">
        <v>5</v>
      </c>
      <c r="B34" s="19">
        <v>17</v>
      </c>
      <c r="C34" s="19" t="s">
        <v>63</v>
      </c>
      <c r="D34" s="14" t="s">
        <v>35</v>
      </c>
      <c r="E34" s="14">
        <v>675</v>
      </c>
      <c r="F34" s="14">
        <v>649.97674418604652</v>
      </c>
      <c r="G34" s="14">
        <v>543.93023255813955</v>
      </c>
      <c r="H34" s="14">
        <v>709.25581395348843</v>
      </c>
    </row>
    <row r="35" spans="1:8" x14ac:dyDescent="0.25">
      <c r="A35" s="8">
        <v>5</v>
      </c>
      <c r="B35" s="8">
        <v>24</v>
      </c>
      <c r="C35" s="8"/>
      <c r="D35" s="7" t="s">
        <v>36</v>
      </c>
      <c r="E35" s="7">
        <v>708</v>
      </c>
      <c r="F35" s="7">
        <v>682.93023255813955</v>
      </c>
      <c r="G35" s="7">
        <v>676.06976744186045</v>
      </c>
      <c r="H35" s="7">
        <v>723.67441860465112</v>
      </c>
    </row>
    <row r="36" spans="1:8" x14ac:dyDescent="0.25">
      <c r="A36" s="8">
        <v>5</v>
      </c>
      <c r="B36" s="8">
        <v>30</v>
      </c>
      <c r="C36" s="8"/>
      <c r="D36" s="7" t="s">
        <v>37</v>
      </c>
      <c r="E36" s="7">
        <v>558.67441860465112</v>
      </c>
      <c r="F36" s="7">
        <v>608.58139534883719</v>
      </c>
      <c r="G36" s="7">
        <v>538.06976744186045</v>
      </c>
      <c r="H36" s="7">
        <v>623.48837209302326</v>
      </c>
    </row>
    <row r="37" spans="1:8" x14ac:dyDescent="0.25">
      <c r="A37" s="8">
        <v>5</v>
      </c>
      <c r="B37" s="8">
        <v>36</v>
      </c>
      <c r="C37" s="8"/>
      <c r="D37" s="7" t="s">
        <v>39</v>
      </c>
      <c r="E37" s="7">
        <v>602.72093023255809</v>
      </c>
      <c r="F37" s="7">
        <v>711.27906976744191</v>
      </c>
      <c r="G37" s="7">
        <v>474.25581395348837</v>
      </c>
      <c r="H37" s="7">
        <v>670.32558139534888</v>
      </c>
    </row>
    <row r="38" spans="1:8" x14ac:dyDescent="0.25">
      <c r="A38" s="1">
        <v>6</v>
      </c>
      <c r="B38" s="1">
        <v>15</v>
      </c>
      <c r="C38" s="1"/>
      <c r="D38" s="2" t="s">
        <v>41</v>
      </c>
      <c r="E38" s="2">
        <v>688.32558139534888</v>
      </c>
      <c r="F38" s="2">
        <v>655.37209302325584</v>
      </c>
      <c r="G38" s="2">
        <v>546.34883720930236</v>
      </c>
      <c r="H38" s="2">
        <v>804.72093023255809</v>
      </c>
    </row>
    <row r="39" spans="1:8" x14ac:dyDescent="0.25">
      <c r="A39" s="1">
        <v>6</v>
      </c>
      <c r="B39" s="1">
        <v>21</v>
      </c>
      <c r="C39" s="1"/>
      <c r="D39" s="2" t="s">
        <v>42</v>
      </c>
      <c r="E39" s="2">
        <v>616.09302325581393</v>
      </c>
      <c r="F39" s="2">
        <v>554.76744186046517</v>
      </c>
      <c r="G39" s="2">
        <v>514.51162790697674</v>
      </c>
      <c r="H39" s="2">
        <v>564.37209302325584</v>
      </c>
    </row>
    <row r="40" spans="1:8" x14ac:dyDescent="0.25">
      <c r="A40" s="1">
        <v>6</v>
      </c>
      <c r="B40" s="1">
        <v>28</v>
      </c>
      <c r="C40" s="1"/>
      <c r="D40" s="2" t="s">
        <v>43</v>
      </c>
      <c r="E40" s="2">
        <v>547.76744186046517</v>
      </c>
      <c r="F40" s="2">
        <v>519.81395348837214</v>
      </c>
      <c r="G40" s="2">
        <v>470.76744186046511</v>
      </c>
      <c r="H40" s="2">
        <v>512.90697674418607</v>
      </c>
    </row>
    <row r="41" spans="1:8" x14ac:dyDescent="0.2">
      <c r="A41" s="19">
        <v>5</v>
      </c>
      <c r="B41" s="19">
        <v>5</v>
      </c>
      <c r="C41" s="19" t="s">
        <v>63</v>
      </c>
      <c r="D41" s="14" t="s">
        <v>40</v>
      </c>
      <c r="E41" s="19">
        <v>720</v>
      </c>
      <c r="F41" s="19">
        <v>617.30232558139539</v>
      </c>
      <c r="G41" s="19">
        <v>557.90697674418607</v>
      </c>
      <c r="H41" s="19">
        <v>652.58139534883719</v>
      </c>
    </row>
  </sheetData>
  <sortState ref="A2:H41">
    <sortCondition ref="C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topLeftCell="E1" workbookViewId="0">
      <selection activeCell="R33" sqref="R33"/>
    </sheetView>
  </sheetViews>
  <sheetFormatPr baseColWidth="10" defaultColWidth="11" defaultRowHeight="16" x14ac:dyDescent="0.2"/>
  <sheetData>
    <row r="1" spans="1:11" x14ac:dyDescent="0.25">
      <c r="A1" s="22" t="s">
        <v>64</v>
      </c>
      <c r="B1" s="22" t="s">
        <v>71</v>
      </c>
      <c r="C1" s="22" t="s">
        <v>54</v>
      </c>
      <c r="D1" s="22" t="s">
        <v>2</v>
      </c>
      <c r="E1" s="22" t="s">
        <v>3</v>
      </c>
      <c r="F1" s="22" t="s">
        <v>4</v>
      </c>
      <c r="G1" s="22" t="s">
        <v>5</v>
      </c>
      <c r="H1" s="2" t="s">
        <v>2</v>
      </c>
      <c r="I1" s="2" t="s">
        <v>3</v>
      </c>
      <c r="J1" s="2" t="s">
        <v>4</v>
      </c>
      <c r="K1" s="2" t="s">
        <v>5</v>
      </c>
    </row>
    <row r="2" spans="1:11" x14ac:dyDescent="0.25">
      <c r="A2" s="8" t="s">
        <v>65</v>
      </c>
      <c r="B2" s="8">
        <v>48</v>
      </c>
      <c r="C2" s="8">
        <v>370</v>
      </c>
      <c r="D2" s="25">
        <v>0.98</v>
      </c>
      <c r="E2" s="25">
        <v>0.97674418604651159</v>
      </c>
      <c r="F2" s="25">
        <v>0.95348837209302328</v>
      </c>
      <c r="G2" s="25">
        <v>1</v>
      </c>
      <c r="H2" s="7">
        <v>529.74418604651157</v>
      </c>
      <c r="I2" s="7">
        <v>506.58139534883719</v>
      </c>
      <c r="J2" s="7">
        <v>454.95348837209303</v>
      </c>
      <c r="K2" s="7">
        <v>457.60465116279067</v>
      </c>
    </row>
    <row r="3" spans="1:11" x14ac:dyDescent="0.25">
      <c r="A3" s="8" t="s">
        <v>65</v>
      </c>
      <c r="B3" s="8">
        <v>55</v>
      </c>
      <c r="C3" s="8">
        <v>361</v>
      </c>
      <c r="D3" s="25">
        <v>1</v>
      </c>
      <c r="E3" s="25">
        <v>1</v>
      </c>
      <c r="F3" s="25">
        <v>0.95348837209302328</v>
      </c>
      <c r="G3" s="25">
        <v>0.97674418604651159</v>
      </c>
      <c r="H3" s="7">
        <v>585.02325581395348</v>
      </c>
      <c r="I3" s="7">
        <v>580.67441860465112</v>
      </c>
      <c r="J3" s="7">
        <v>476.13953488372096</v>
      </c>
      <c r="K3" s="7">
        <v>632.74418604651157</v>
      </c>
    </row>
    <row r="4" spans="1:11" x14ac:dyDescent="0.25">
      <c r="A4" s="8" t="s">
        <v>65</v>
      </c>
      <c r="B4" s="8">
        <v>68</v>
      </c>
      <c r="C4" s="8">
        <v>350</v>
      </c>
      <c r="D4" s="25">
        <v>1</v>
      </c>
      <c r="E4" s="25">
        <v>1</v>
      </c>
      <c r="F4" s="25">
        <v>0.97674418604651159</v>
      </c>
      <c r="G4" s="25">
        <v>1</v>
      </c>
      <c r="H4" s="4">
        <v>486.55813953488371</v>
      </c>
      <c r="I4" s="4">
        <v>570.06976744186045</v>
      </c>
      <c r="J4" s="4">
        <v>477.02325581395348</v>
      </c>
      <c r="K4" s="4">
        <v>565.65116279069764</v>
      </c>
    </row>
    <row r="5" spans="1:11" x14ac:dyDescent="0.25">
      <c r="A5" s="8" t="s">
        <v>65</v>
      </c>
      <c r="B5" s="8">
        <v>72</v>
      </c>
      <c r="C5" s="8">
        <v>343</v>
      </c>
      <c r="D5" s="25">
        <v>0.97674418604651159</v>
      </c>
      <c r="E5" s="25">
        <v>1</v>
      </c>
      <c r="F5" s="25">
        <v>0.97674418604651159</v>
      </c>
      <c r="G5" s="25">
        <v>1</v>
      </c>
      <c r="H5" s="4">
        <v>505.41860465116281</v>
      </c>
      <c r="I5" s="4">
        <v>603.20930232558135</v>
      </c>
      <c r="J5" s="4">
        <v>564.06976744186045</v>
      </c>
      <c r="K5" s="4">
        <v>727.41860465116281</v>
      </c>
    </row>
    <row r="6" spans="1:11" x14ac:dyDescent="0.25">
      <c r="A6" s="8" t="s">
        <v>65</v>
      </c>
      <c r="B6" s="8">
        <v>83</v>
      </c>
      <c r="C6" s="8">
        <v>329</v>
      </c>
      <c r="D6" s="26">
        <v>0.90697674418604646</v>
      </c>
      <c r="E6" s="25">
        <v>1</v>
      </c>
      <c r="F6" s="25">
        <v>0.97674418604651159</v>
      </c>
      <c r="G6" s="25">
        <v>1</v>
      </c>
      <c r="H6" s="4">
        <v>769.93023255813955</v>
      </c>
      <c r="I6" s="4">
        <v>652.97674418604652</v>
      </c>
      <c r="J6" s="4">
        <v>694.02325581395348</v>
      </c>
      <c r="K6" s="4">
        <v>607.79069767441865</v>
      </c>
    </row>
    <row r="7" spans="1:11" x14ac:dyDescent="0.25">
      <c r="A7" s="8" t="s">
        <v>65</v>
      </c>
      <c r="B7" s="8">
        <v>90</v>
      </c>
      <c r="C7" s="8">
        <v>335</v>
      </c>
      <c r="D7" s="25">
        <v>0.95348837209302328</v>
      </c>
      <c r="E7" s="25">
        <v>0.95348837209302328</v>
      </c>
      <c r="F7" s="25">
        <v>0.97674418604651159</v>
      </c>
      <c r="G7" s="25">
        <v>1</v>
      </c>
      <c r="H7" s="4">
        <v>547.76744186046517</v>
      </c>
      <c r="I7" s="4">
        <v>519.81395348837214</v>
      </c>
      <c r="J7" s="4">
        <v>470.76744186046511</v>
      </c>
      <c r="K7" s="4">
        <v>512.90697674418607</v>
      </c>
    </row>
    <row r="8" spans="1:11" x14ac:dyDescent="0.25">
      <c r="A8" s="27" t="s">
        <v>66</v>
      </c>
      <c r="B8" s="27">
        <v>47</v>
      </c>
      <c r="C8" s="27">
        <v>419</v>
      </c>
      <c r="D8" s="28">
        <v>0.97674418604651159</v>
      </c>
      <c r="E8" s="28">
        <v>0.93023255813953487</v>
      </c>
      <c r="F8" s="28">
        <v>0.95348837209302328</v>
      </c>
      <c r="G8" s="28">
        <v>0.97674418604651159</v>
      </c>
      <c r="H8" s="4">
        <v>492.69767441860466</v>
      </c>
      <c r="I8" s="4">
        <v>461.53488372093022</v>
      </c>
      <c r="J8" s="4">
        <v>461.04651162790697</v>
      </c>
      <c r="K8" s="4">
        <v>405.2093023255814</v>
      </c>
    </row>
    <row r="9" spans="1:11" x14ac:dyDescent="0.25">
      <c r="A9" s="27" t="s">
        <v>66</v>
      </c>
      <c r="B9" s="27">
        <v>57</v>
      </c>
      <c r="C9" s="27">
        <v>401</v>
      </c>
      <c r="D9" s="28">
        <v>1</v>
      </c>
      <c r="E9" s="28">
        <v>1</v>
      </c>
      <c r="F9" s="28">
        <v>0.97674418604651159</v>
      </c>
      <c r="G9" s="28">
        <v>0.97674418604651159</v>
      </c>
      <c r="H9" s="4">
        <v>708</v>
      </c>
      <c r="I9" s="4">
        <v>682.93023255813955</v>
      </c>
      <c r="J9" s="4">
        <v>676.06976744186045</v>
      </c>
      <c r="K9" s="4">
        <v>723.67441860465112</v>
      </c>
    </row>
    <row r="10" spans="1:11" x14ac:dyDescent="0.25">
      <c r="A10" s="27" t="s">
        <v>66</v>
      </c>
      <c r="B10" s="27">
        <v>68</v>
      </c>
      <c r="C10" s="27">
        <v>396</v>
      </c>
      <c r="D10" s="28">
        <v>0.97674418604651159</v>
      </c>
      <c r="E10" s="28">
        <v>1</v>
      </c>
      <c r="F10" s="28">
        <v>0.97674418604651159</v>
      </c>
      <c r="G10" s="28">
        <v>0.97674418604651159</v>
      </c>
      <c r="H10" s="4">
        <v>581.95348837209303</v>
      </c>
      <c r="I10" s="4">
        <v>546.18604651162786</v>
      </c>
      <c r="J10" s="4">
        <v>615.20930232558135</v>
      </c>
      <c r="K10" s="4">
        <v>647.60465116279067</v>
      </c>
    </row>
    <row r="11" spans="1:11" x14ac:dyDescent="0.25">
      <c r="A11" s="27" t="s">
        <v>66</v>
      </c>
      <c r="B11" s="27">
        <v>75</v>
      </c>
      <c r="C11" s="27">
        <v>389</v>
      </c>
      <c r="D11" s="28">
        <v>0.88372093023255816</v>
      </c>
      <c r="E11" s="28">
        <v>1</v>
      </c>
      <c r="F11" s="28">
        <v>0.88372093023255816</v>
      </c>
      <c r="G11" s="28">
        <v>1</v>
      </c>
      <c r="H11" s="4">
        <v>611.11627906976742</v>
      </c>
      <c r="I11" s="4">
        <v>547.06976744186045</v>
      </c>
      <c r="J11" s="4">
        <v>647.76744186046517</v>
      </c>
      <c r="K11" s="4">
        <v>533.44186046511629</v>
      </c>
    </row>
    <row r="12" spans="1:11" x14ac:dyDescent="0.25">
      <c r="A12" s="27" t="s">
        <v>66</v>
      </c>
      <c r="B12" s="27">
        <v>82</v>
      </c>
      <c r="C12" s="27">
        <v>355</v>
      </c>
      <c r="D12" s="28">
        <v>1</v>
      </c>
      <c r="E12" s="28">
        <v>0.97674418604651159</v>
      </c>
      <c r="F12" s="28">
        <v>1</v>
      </c>
      <c r="G12" s="28">
        <v>0.97674418604651159</v>
      </c>
      <c r="H12" s="4">
        <v>641.93023255813955</v>
      </c>
      <c r="I12" s="4">
        <v>669.95348837209303</v>
      </c>
      <c r="J12" s="4">
        <v>557.60465116279067</v>
      </c>
      <c r="K12" s="4">
        <v>643.81395348837214</v>
      </c>
    </row>
    <row r="13" spans="1:11" x14ac:dyDescent="0.25">
      <c r="A13" s="27" t="s">
        <v>66</v>
      </c>
      <c r="B13" s="27">
        <v>95</v>
      </c>
      <c r="C13" s="27">
        <v>339</v>
      </c>
      <c r="D13" s="28">
        <v>0.95348837209302328</v>
      </c>
      <c r="E13" s="28">
        <v>0.95348837209302328</v>
      </c>
      <c r="F13" s="28">
        <v>0.97674418604651159</v>
      </c>
      <c r="G13" s="28">
        <v>0.97674418604651159</v>
      </c>
      <c r="H13" s="4">
        <v>675</v>
      </c>
      <c r="I13" s="4">
        <v>649.97674418604652</v>
      </c>
      <c r="J13" s="4">
        <v>543.93023255813955</v>
      </c>
      <c r="K13" s="4">
        <v>709.25581395348843</v>
      </c>
    </row>
    <row r="14" spans="1:11" x14ac:dyDescent="0.25">
      <c r="A14" s="29" t="s">
        <v>67</v>
      </c>
      <c r="B14" s="29">
        <v>46</v>
      </c>
      <c r="C14" s="29">
        <v>445</v>
      </c>
      <c r="D14" s="30">
        <v>0.93</v>
      </c>
      <c r="E14" s="31">
        <v>0.93023255813953487</v>
      </c>
      <c r="F14" s="31">
        <v>0.86046511627906974</v>
      </c>
      <c r="G14" s="31">
        <v>0.93023255813953487</v>
      </c>
      <c r="H14" s="4">
        <v>602.72093023255809</v>
      </c>
      <c r="I14" s="4">
        <v>711.27906976744191</v>
      </c>
      <c r="J14" s="4">
        <v>474.25581395348837</v>
      </c>
      <c r="K14" s="4">
        <v>670.32558139534888</v>
      </c>
    </row>
    <row r="15" spans="1:11" x14ac:dyDescent="0.25">
      <c r="A15" s="29" t="s">
        <v>67</v>
      </c>
      <c r="B15" s="29">
        <v>58</v>
      </c>
      <c r="C15" s="29">
        <v>444</v>
      </c>
      <c r="D15" s="30">
        <v>0.93</v>
      </c>
      <c r="E15" s="31">
        <v>0.76744186046511631</v>
      </c>
      <c r="F15" s="31">
        <v>0.72093023255813948</v>
      </c>
      <c r="G15" s="31">
        <v>0.7441860465116279</v>
      </c>
      <c r="H15" s="4">
        <v>688.32558139534888</v>
      </c>
      <c r="I15" s="4">
        <v>655.37209302325584</v>
      </c>
      <c r="J15" s="4">
        <v>546.34883720930236</v>
      </c>
      <c r="K15" s="4">
        <v>804.72093023255809</v>
      </c>
    </row>
    <row r="16" spans="1:11" x14ac:dyDescent="0.25">
      <c r="A16" s="29" t="s">
        <v>67</v>
      </c>
      <c r="B16" s="29">
        <v>67</v>
      </c>
      <c r="C16" s="29">
        <v>441</v>
      </c>
      <c r="D16" s="31">
        <v>0.79069767441860461</v>
      </c>
      <c r="E16" s="31">
        <v>0.62790697674418605</v>
      </c>
      <c r="F16" s="31">
        <v>0.53488372093023251</v>
      </c>
      <c r="G16" s="31">
        <v>0.7441860465116279</v>
      </c>
      <c r="H16" s="2">
        <v>807.04651162790697</v>
      </c>
      <c r="I16" s="2">
        <v>853.69767441860461</v>
      </c>
      <c r="J16" s="2">
        <v>642.53488372093022</v>
      </c>
      <c r="K16" s="2">
        <v>741.02325581395348</v>
      </c>
    </row>
    <row r="17" spans="1:11" x14ac:dyDescent="0.25">
      <c r="A17" s="29" t="s">
        <v>67</v>
      </c>
      <c r="B17" s="29">
        <v>75</v>
      </c>
      <c r="C17" s="29">
        <v>431</v>
      </c>
      <c r="D17" s="30">
        <v>0.95</v>
      </c>
      <c r="E17" s="31">
        <v>0.65116279069767447</v>
      </c>
      <c r="F17" s="31">
        <v>0.86046511627906974</v>
      </c>
      <c r="G17" s="31">
        <v>0.67441860465116277</v>
      </c>
      <c r="H17" s="2">
        <v>612.23255813953483</v>
      </c>
      <c r="I17" s="2">
        <v>689.27906976744191</v>
      </c>
      <c r="J17" s="2">
        <v>603.09302325581393</v>
      </c>
      <c r="K17" s="2">
        <v>723.46511627906978</v>
      </c>
    </row>
    <row r="18" spans="1:11" x14ac:dyDescent="0.25">
      <c r="A18" s="29" t="s">
        <v>67</v>
      </c>
      <c r="B18" s="29">
        <v>76</v>
      </c>
      <c r="C18" s="29">
        <v>424</v>
      </c>
      <c r="D18" s="30">
        <v>0.93</v>
      </c>
      <c r="E18" s="31">
        <v>0.97674418604651159</v>
      </c>
      <c r="F18" s="31">
        <v>0.93023255813953487</v>
      </c>
      <c r="G18" s="31">
        <v>1</v>
      </c>
      <c r="H18" s="7">
        <v>474.97674418604652</v>
      </c>
      <c r="I18" s="7">
        <v>449.02325581395348</v>
      </c>
      <c r="J18" s="7">
        <v>599.76744186046517</v>
      </c>
      <c r="K18" s="7">
        <v>468.23255813953489</v>
      </c>
    </row>
    <row r="19" spans="1:11" x14ac:dyDescent="0.25">
      <c r="A19" s="29" t="s">
        <v>67</v>
      </c>
      <c r="B19" s="29">
        <v>80</v>
      </c>
      <c r="C19" s="29">
        <v>417</v>
      </c>
      <c r="D19" s="30">
        <v>0.98</v>
      </c>
      <c r="E19" s="31">
        <v>0.81395348837209303</v>
      </c>
      <c r="F19" s="31">
        <v>0.83720930232558144</v>
      </c>
      <c r="G19" s="31">
        <v>0.65116279069767447</v>
      </c>
      <c r="H19" s="2">
        <v>525.34883720930236</v>
      </c>
      <c r="I19" s="2">
        <v>491.6511627906977</v>
      </c>
      <c r="J19" s="2">
        <v>417.53488372093022</v>
      </c>
      <c r="K19" s="2">
        <v>491.72093023255815</v>
      </c>
    </row>
    <row r="20" spans="1:11" x14ac:dyDescent="0.25">
      <c r="A20" s="29" t="s">
        <v>67</v>
      </c>
      <c r="B20" s="29">
        <v>94</v>
      </c>
      <c r="C20" s="29">
        <v>371</v>
      </c>
      <c r="D20" s="31">
        <v>0.63</v>
      </c>
      <c r="E20" s="31">
        <v>0.48837209302325579</v>
      </c>
      <c r="F20" s="31">
        <v>0.46511627906976744</v>
      </c>
      <c r="G20" s="31">
        <v>0.44186046511627908</v>
      </c>
      <c r="H20" s="7">
        <v>708.79069767441865</v>
      </c>
      <c r="I20" s="7">
        <v>815.97674418604652</v>
      </c>
      <c r="J20" s="7">
        <v>614.90697674418607</v>
      </c>
      <c r="K20" s="7">
        <v>723.97674418604652</v>
      </c>
    </row>
    <row r="21" spans="1:11" x14ac:dyDescent="0.25">
      <c r="A21" s="29" t="s">
        <v>67</v>
      </c>
      <c r="B21" s="29">
        <v>95</v>
      </c>
      <c r="C21" s="29">
        <v>363</v>
      </c>
      <c r="D21" s="31">
        <v>1</v>
      </c>
      <c r="E21" s="31">
        <v>0.83720930232558144</v>
      </c>
      <c r="F21" s="31">
        <v>0.90697674418604646</v>
      </c>
      <c r="G21" s="31">
        <v>0.86046511627906974</v>
      </c>
      <c r="H21" s="7">
        <v>789.72093023255809</v>
      </c>
      <c r="I21" s="7">
        <v>760.53488372093022</v>
      </c>
      <c r="J21" s="7">
        <v>760.65116279069764</v>
      </c>
      <c r="K21" s="7">
        <v>833.53488372093022</v>
      </c>
    </row>
    <row r="22" spans="1:11" x14ac:dyDescent="0.25">
      <c r="A22" s="32" t="s">
        <v>68</v>
      </c>
      <c r="B22" s="32">
        <v>46</v>
      </c>
      <c r="C22" s="32">
        <v>487</v>
      </c>
      <c r="D22" s="33">
        <v>0.62790697674418605</v>
      </c>
      <c r="E22" s="33">
        <v>0.86046511627906974</v>
      </c>
      <c r="F22" s="33">
        <v>0.79069767441860461</v>
      </c>
      <c r="G22" s="33">
        <v>0.88372093023255816</v>
      </c>
      <c r="H22" s="2">
        <v>580.93023255813955</v>
      </c>
      <c r="I22" s="2">
        <v>687.8604651162791</v>
      </c>
      <c r="J22" s="2">
        <v>539.76744186046517</v>
      </c>
      <c r="K22" s="2">
        <v>573.72093023255809</v>
      </c>
    </row>
    <row r="23" spans="1:11" x14ac:dyDescent="0.25">
      <c r="A23" s="32" t="s">
        <v>68</v>
      </c>
      <c r="B23" s="32">
        <v>54</v>
      </c>
      <c r="C23" s="32">
        <v>486</v>
      </c>
      <c r="D23" s="33">
        <v>0.39534883720930231</v>
      </c>
      <c r="E23" s="33">
        <v>0.55813953488372092</v>
      </c>
      <c r="F23" s="33">
        <v>0.53488372093023251</v>
      </c>
      <c r="G23" s="33">
        <v>0.48837209302325579</v>
      </c>
      <c r="H23" s="7">
        <v>558.67441860465112</v>
      </c>
      <c r="I23" s="7">
        <v>608.58139534883719</v>
      </c>
      <c r="J23" s="7">
        <v>538.06976744186045</v>
      </c>
      <c r="K23" s="7">
        <v>623.48837209302326</v>
      </c>
    </row>
    <row r="24" spans="1:11" x14ac:dyDescent="0.25">
      <c r="A24" s="32" t="s">
        <v>68</v>
      </c>
      <c r="B24" s="32">
        <v>64</v>
      </c>
      <c r="C24" s="32">
        <v>485</v>
      </c>
      <c r="D24" s="33">
        <v>0.20930232558139536</v>
      </c>
      <c r="E24" s="33">
        <v>0.46511627906976744</v>
      </c>
      <c r="F24" s="33">
        <v>0.39534883720930231</v>
      </c>
      <c r="G24" s="33">
        <v>0.48837209302325579</v>
      </c>
      <c r="H24" s="7">
        <v>427.55813953488371</v>
      </c>
      <c r="I24" s="7">
        <v>389.48837209302326</v>
      </c>
      <c r="J24" s="7">
        <v>355</v>
      </c>
      <c r="K24" s="7">
        <v>382.97674418604652</v>
      </c>
    </row>
    <row r="25" spans="1:11" x14ac:dyDescent="0.25">
      <c r="A25" s="32" t="s">
        <v>68</v>
      </c>
      <c r="B25" s="32">
        <v>72</v>
      </c>
      <c r="C25" s="32">
        <v>468</v>
      </c>
      <c r="D25" s="33">
        <v>0.65116279069767447</v>
      </c>
      <c r="E25" s="33">
        <v>0.81395348837209303</v>
      </c>
      <c r="F25" s="33">
        <v>0.86046511627906974</v>
      </c>
      <c r="G25" s="33">
        <v>0.90697674418604646</v>
      </c>
      <c r="H25" s="2">
        <v>474.67441860465118</v>
      </c>
      <c r="I25" s="2">
        <v>458.06976744186045</v>
      </c>
      <c r="J25" s="2">
        <v>478.83720930232556</v>
      </c>
      <c r="K25" s="2">
        <v>454.93023255813955</v>
      </c>
    </row>
    <row r="26" spans="1:11" x14ac:dyDescent="0.25">
      <c r="A26" s="32" t="s">
        <v>68</v>
      </c>
      <c r="B26" s="32">
        <v>79</v>
      </c>
      <c r="C26" s="32">
        <v>451</v>
      </c>
      <c r="D26" s="33">
        <v>0.16279069767441862</v>
      </c>
      <c r="E26" s="33">
        <v>0.55813953488372092</v>
      </c>
      <c r="F26" s="33">
        <v>0.2558139534883721</v>
      </c>
      <c r="G26" s="33">
        <v>0.34883720930232559</v>
      </c>
      <c r="H26" s="7">
        <v>564.53488372093022</v>
      </c>
      <c r="I26" s="7">
        <v>761.25581395348843</v>
      </c>
      <c r="J26" s="7">
        <v>577.16279069767438</v>
      </c>
      <c r="K26" s="7">
        <v>542.34883720930236</v>
      </c>
    </row>
    <row r="27" spans="1:11" x14ac:dyDescent="0.25">
      <c r="A27" s="32" t="s">
        <v>68</v>
      </c>
      <c r="B27" s="32">
        <v>81</v>
      </c>
      <c r="C27" s="32">
        <v>445</v>
      </c>
      <c r="D27" s="33">
        <v>0.86046511627906974</v>
      </c>
      <c r="E27" s="33">
        <v>0.97674418604651159</v>
      </c>
      <c r="F27" s="33">
        <v>0.81395348837209303</v>
      </c>
      <c r="G27" s="33">
        <v>0.95348837209302328</v>
      </c>
      <c r="H27" s="2">
        <v>595.48837209302326</v>
      </c>
      <c r="I27" s="2">
        <v>521.97674418604652</v>
      </c>
      <c r="J27" s="2">
        <v>513.09302325581393</v>
      </c>
      <c r="K27" s="2">
        <v>494.86046511627904</v>
      </c>
    </row>
    <row r="28" spans="1:11" x14ac:dyDescent="0.25">
      <c r="A28" s="32" t="s">
        <v>68</v>
      </c>
      <c r="B28" s="32">
        <v>91</v>
      </c>
      <c r="C28" s="32">
        <v>419</v>
      </c>
      <c r="D28" s="33">
        <v>0.41860465116279072</v>
      </c>
      <c r="E28" s="33">
        <v>0.67441860465116277</v>
      </c>
      <c r="F28" s="33">
        <v>0.62790697674418605</v>
      </c>
      <c r="G28" s="33">
        <v>0.58139534883720934</v>
      </c>
      <c r="H28" s="7">
        <v>537.18604651162786</v>
      </c>
      <c r="I28" s="7">
        <v>476.27906976744185</v>
      </c>
      <c r="J28" s="7">
        <v>501.97674418604652</v>
      </c>
      <c r="K28" s="7">
        <v>579.58139534883719</v>
      </c>
    </row>
    <row r="29" spans="1:11" x14ac:dyDescent="0.25">
      <c r="A29" s="32" t="s">
        <v>68</v>
      </c>
      <c r="B29" s="32">
        <v>94</v>
      </c>
      <c r="C29" s="32">
        <v>410</v>
      </c>
      <c r="D29" s="33">
        <v>0.27906976744186046</v>
      </c>
      <c r="E29" s="33">
        <v>0.62790697674418605</v>
      </c>
      <c r="F29" s="33">
        <v>0.55813953488372092</v>
      </c>
      <c r="G29" s="33">
        <v>0.60465116279069764</v>
      </c>
      <c r="H29" s="7">
        <v>554.65116279069764</v>
      </c>
      <c r="I29" s="7">
        <v>624</v>
      </c>
      <c r="J29" s="7">
        <v>572.48837209302326</v>
      </c>
      <c r="K29" s="7">
        <v>654.44186046511629</v>
      </c>
    </row>
    <row r="30" spans="1:11" x14ac:dyDescent="0.25">
      <c r="A30" s="34" t="s">
        <v>69</v>
      </c>
      <c r="B30" s="34">
        <v>42</v>
      </c>
      <c r="C30" s="34">
        <v>523</v>
      </c>
      <c r="D30" s="35">
        <v>0.60465116279069764</v>
      </c>
      <c r="E30" s="35">
        <v>0.95348837209302328</v>
      </c>
      <c r="F30" s="35">
        <v>0.76744186046511631</v>
      </c>
      <c r="G30" s="35">
        <v>0.88372093023255816</v>
      </c>
      <c r="H30" s="7">
        <v>720</v>
      </c>
      <c r="I30" s="7">
        <v>617.30232558139539</v>
      </c>
      <c r="J30" s="7">
        <v>557.90697674418607</v>
      </c>
      <c r="K30" s="7">
        <v>652.58139534883719</v>
      </c>
    </row>
    <row r="31" spans="1:11" x14ac:dyDescent="0.25">
      <c r="A31" s="34" t="s">
        <v>69</v>
      </c>
      <c r="B31" s="34">
        <v>54</v>
      </c>
      <c r="C31" s="34">
        <v>518</v>
      </c>
      <c r="D31" s="35">
        <v>0.58139534883720934</v>
      </c>
      <c r="E31" s="35">
        <v>0.72093023255813948</v>
      </c>
      <c r="F31" s="35">
        <v>0.41860465116279072</v>
      </c>
      <c r="G31" s="35">
        <v>0.72093023255813948</v>
      </c>
      <c r="H31" s="2">
        <v>863.20930232558135</v>
      </c>
      <c r="I31" s="2">
        <v>1006.0930232558139</v>
      </c>
      <c r="J31" s="2">
        <v>846.09302325581393</v>
      </c>
      <c r="K31" s="2">
        <v>892.44186046511629</v>
      </c>
    </row>
    <row r="32" spans="1:11" x14ac:dyDescent="0.25">
      <c r="A32" s="34" t="s">
        <v>69</v>
      </c>
      <c r="B32" s="34">
        <v>68</v>
      </c>
      <c r="C32" s="34">
        <v>509</v>
      </c>
      <c r="D32" s="35">
        <v>0.83720930232558144</v>
      </c>
      <c r="E32" s="35">
        <v>0.93023255813953487</v>
      </c>
      <c r="F32" s="35">
        <v>0.93023255813953487</v>
      </c>
      <c r="G32" s="35">
        <v>1</v>
      </c>
      <c r="H32" s="7">
        <v>425.30232558139534</v>
      </c>
      <c r="I32" s="7">
        <v>397.02325581395348</v>
      </c>
      <c r="J32" s="7">
        <v>414.30232558139534</v>
      </c>
      <c r="K32" s="7">
        <v>421.11627906976742</v>
      </c>
    </row>
    <row r="33" spans="1:11" x14ac:dyDescent="0.25">
      <c r="A33" s="34" t="s">
        <v>69</v>
      </c>
      <c r="B33" s="34">
        <v>71</v>
      </c>
      <c r="C33" s="34">
        <v>494</v>
      </c>
      <c r="D33" s="35">
        <v>0.86046511627906974</v>
      </c>
      <c r="E33" s="35">
        <v>0.95348837209302328</v>
      </c>
      <c r="F33" s="35">
        <v>0.95348837209302328</v>
      </c>
      <c r="G33" s="35">
        <v>1</v>
      </c>
      <c r="H33" s="2">
        <v>420.11627906976742</v>
      </c>
      <c r="I33" s="2">
        <v>519.25581395348843</v>
      </c>
      <c r="J33" s="2">
        <v>432.02325581395348</v>
      </c>
      <c r="K33" s="2">
        <v>425.83720930232556</v>
      </c>
    </row>
    <row r="34" spans="1:11" x14ac:dyDescent="0.25">
      <c r="A34" s="34" t="s">
        <v>69</v>
      </c>
      <c r="B34" s="34">
        <v>80</v>
      </c>
      <c r="C34" s="34">
        <v>482</v>
      </c>
      <c r="D34" s="35">
        <v>0.93023255813953487</v>
      </c>
      <c r="E34" s="35">
        <v>1</v>
      </c>
      <c r="F34" s="35">
        <v>0.93023255813953487</v>
      </c>
      <c r="G34" s="35">
        <v>1</v>
      </c>
      <c r="H34" s="7">
        <v>372.13953488372096</v>
      </c>
      <c r="I34" s="7">
        <v>440.48837209302326</v>
      </c>
      <c r="J34" s="7">
        <v>402.06976744186045</v>
      </c>
      <c r="K34" s="7">
        <v>373.74418604651163</v>
      </c>
    </row>
    <row r="35" spans="1:11" x14ac:dyDescent="0.25">
      <c r="A35" s="34" t="s">
        <v>69</v>
      </c>
      <c r="B35" s="34">
        <v>85</v>
      </c>
      <c r="C35" s="34">
        <v>470</v>
      </c>
      <c r="D35" s="35">
        <v>0.88372093023255816</v>
      </c>
      <c r="E35" s="35">
        <v>0.95348837209302328</v>
      </c>
      <c r="F35" s="35">
        <v>0.95348837209302328</v>
      </c>
      <c r="G35" s="35">
        <v>0.97674418604651159</v>
      </c>
      <c r="H35" s="2">
        <v>674.88372093023258</v>
      </c>
      <c r="I35" s="2">
        <v>545.39534883720933</v>
      </c>
      <c r="J35" s="2">
        <v>573.97674418604652</v>
      </c>
      <c r="K35" s="2">
        <v>710.62790697674416</v>
      </c>
    </row>
    <row r="36" spans="1:11" x14ac:dyDescent="0.25">
      <c r="A36" s="34" t="s">
        <v>69</v>
      </c>
      <c r="B36" s="34">
        <v>96</v>
      </c>
      <c r="C36" s="34">
        <v>417</v>
      </c>
      <c r="D36" s="35">
        <v>0.41860465116279072</v>
      </c>
      <c r="E36" s="35">
        <v>0.79069767441860461</v>
      </c>
      <c r="F36" s="35">
        <v>0.69767441860465118</v>
      </c>
      <c r="G36" s="35">
        <v>0.88372093023255816</v>
      </c>
      <c r="H36" s="2">
        <v>616.09302325581393</v>
      </c>
      <c r="I36" s="2">
        <v>554.76744186046517</v>
      </c>
      <c r="J36" s="2">
        <v>514.51162790697674</v>
      </c>
      <c r="K36" s="2">
        <v>564.37209302325584</v>
      </c>
    </row>
    <row r="37" spans="1:11" x14ac:dyDescent="0.25">
      <c r="A37" s="36" t="s">
        <v>70</v>
      </c>
      <c r="B37" s="36">
        <v>49</v>
      </c>
      <c r="C37" s="36">
        <v>565</v>
      </c>
      <c r="D37" s="37">
        <v>0.95348837209302328</v>
      </c>
      <c r="E37" s="37">
        <v>1</v>
      </c>
      <c r="F37" s="37">
        <v>0.83720930232558144</v>
      </c>
      <c r="G37" s="37">
        <v>1</v>
      </c>
      <c r="H37" s="2">
        <v>573.74418604651157</v>
      </c>
      <c r="I37" s="2">
        <v>614.04651162790697</v>
      </c>
      <c r="J37" s="2">
        <v>536.8604651162791</v>
      </c>
      <c r="K37" s="2">
        <v>543.30232558139539</v>
      </c>
    </row>
    <row r="38" spans="1:11" x14ac:dyDescent="0.25">
      <c r="A38" s="36" t="s">
        <v>70</v>
      </c>
      <c r="B38" s="36">
        <v>52</v>
      </c>
      <c r="C38" s="36">
        <v>579</v>
      </c>
      <c r="D38" s="37">
        <v>0.93023255813953487</v>
      </c>
      <c r="E38" s="37">
        <v>1</v>
      </c>
      <c r="F38" s="37">
        <v>0.88372093023255816</v>
      </c>
      <c r="G38" s="37">
        <v>1</v>
      </c>
      <c r="H38" s="2">
        <v>539.30232558139539</v>
      </c>
      <c r="I38" s="2">
        <v>498.23255813953489</v>
      </c>
      <c r="J38" s="2">
        <v>484.23255813953489</v>
      </c>
      <c r="K38" s="2">
        <v>470.18604651162792</v>
      </c>
    </row>
    <row r="39" spans="1:11" x14ac:dyDescent="0.25">
      <c r="A39" s="36" t="s">
        <v>70</v>
      </c>
      <c r="B39" s="36">
        <v>64</v>
      </c>
      <c r="C39" s="36">
        <v>547</v>
      </c>
      <c r="D39" s="37">
        <v>0.60465116279069764</v>
      </c>
      <c r="E39" s="37">
        <v>0.95348837209302328</v>
      </c>
      <c r="F39" s="37">
        <v>0.7441860465116279</v>
      </c>
      <c r="G39" s="37">
        <v>0.88372093023255816</v>
      </c>
      <c r="H39" s="7">
        <v>418.30232558139534</v>
      </c>
      <c r="I39" s="7">
        <v>378</v>
      </c>
      <c r="J39" s="7">
        <v>419.72093023255815</v>
      </c>
      <c r="K39" s="7">
        <v>449.32558139534882</v>
      </c>
    </row>
    <row r="40" spans="1:11" x14ac:dyDescent="0.25">
      <c r="A40" s="36" t="s">
        <v>70</v>
      </c>
      <c r="B40" s="36">
        <v>77</v>
      </c>
      <c r="C40" s="36">
        <v>518</v>
      </c>
      <c r="D40" s="37">
        <v>0.93023255813953487</v>
      </c>
      <c r="E40" s="37">
        <v>0.97674418604651159</v>
      </c>
      <c r="F40" s="37">
        <v>0.97674418604651159</v>
      </c>
      <c r="G40" s="37">
        <v>1</v>
      </c>
      <c r="H40" s="2">
        <v>624.30232558139539</v>
      </c>
      <c r="I40" s="2">
        <v>588.95348837209303</v>
      </c>
      <c r="J40" s="2">
        <v>487.32558139534882</v>
      </c>
      <c r="K40" s="2">
        <v>540.18604651162786</v>
      </c>
    </row>
    <row r="41" spans="1:11" x14ac:dyDescent="0.25">
      <c r="A41" s="36" t="s">
        <v>70</v>
      </c>
      <c r="B41" s="36">
        <v>79</v>
      </c>
      <c r="C41" s="36">
        <v>507</v>
      </c>
      <c r="D41" s="37">
        <v>0.53488372093023251</v>
      </c>
      <c r="E41" s="37">
        <v>0.81395348837209303</v>
      </c>
      <c r="F41" s="37">
        <v>0.53488372093023251</v>
      </c>
      <c r="G41" s="37">
        <v>0.79069767441860461</v>
      </c>
      <c r="H41" s="7">
        <v>578.1395348837209</v>
      </c>
      <c r="I41" s="7">
        <v>544.53488372093022</v>
      </c>
      <c r="J41" s="7">
        <v>670.69767441860461</v>
      </c>
      <c r="K41" s="7">
        <v>654.8604651162791</v>
      </c>
    </row>
    <row r="42" spans="1:11" x14ac:dyDescent="0.2">
      <c r="H42">
        <f>AVERAGE(H32:H41)</f>
        <v>524.23255813953494</v>
      </c>
      <c r="I42">
        <f>AVERAGE(I32:I41)</f>
        <v>508.06976744186051</v>
      </c>
      <c r="J42">
        <f>AVERAGE(J32:J41)</f>
        <v>493.57209302325583</v>
      </c>
      <c r="K42">
        <f>AVERAGE(K32:K41)</f>
        <v>515.35581395348834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workbookViewId="0">
      <selection activeCell="F1" sqref="A1:F1048576"/>
    </sheetView>
  </sheetViews>
  <sheetFormatPr baseColWidth="10" defaultColWidth="11" defaultRowHeight="16" x14ac:dyDescent="0.2"/>
  <sheetData>
    <row r="1" spans="1:14" x14ac:dyDescent="0.25">
      <c r="A1" s="1" t="s">
        <v>0</v>
      </c>
      <c r="B1" s="1"/>
      <c r="C1" t="s">
        <v>2</v>
      </c>
      <c r="D1" t="s">
        <v>3</v>
      </c>
      <c r="E1" t="s">
        <v>4</v>
      </c>
      <c r="F1" t="s">
        <v>5</v>
      </c>
      <c r="G1" s="10" t="s">
        <v>46</v>
      </c>
      <c r="H1" s="10" t="s">
        <v>47</v>
      </c>
      <c r="I1" s="10" t="s">
        <v>48</v>
      </c>
      <c r="J1" s="10" t="s">
        <v>49</v>
      </c>
      <c r="K1" s="10" t="s">
        <v>50</v>
      </c>
      <c r="L1" s="10" t="s">
        <v>51</v>
      </c>
      <c r="M1" s="10" t="s">
        <v>52</v>
      </c>
      <c r="N1" s="10" t="s">
        <v>53</v>
      </c>
    </row>
    <row r="2" spans="1:14" x14ac:dyDescent="0.25">
      <c r="A2" s="1">
        <v>1</v>
      </c>
      <c r="B2" s="1">
        <v>1</v>
      </c>
      <c r="C2" s="3">
        <v>5504.4186046511632</v>
      </c>
      <c r="D2">
        <v>4914.4651162790697</v>
      </c>
      <c r="E2">
        <v>5653.3488372093025</v>
      </c>
      <c r="F2">
        <v>5058.3255813953492</v>
      </c>
      <c r="G2">
        <f>AVERAGE(C2:C7)</f>
        <v>5161.3837209302328</v>
      </c>
      <c r="H2">
        <f>_xlfn.STDEV.S(C2:C7)</f>
        <v>239.65941705203227</v>
      </c>
      <c r="I2">
        <f>AVERAGE(D2:D7)</f>
        <v>4676.7713178294571</v>
      </c>
      <c r="J2">
        <f>_xlfn.STDEV.S(D2:D7)</f>
        <v>525.22589982273303</v>
      </c>
      <c r="K2">
        <f>AVERAGE(E2:E7)</f>
        <v>5223.9108527131784</v>
      </c>
      <c r="L2">
        <f>_xlfn.STDEV.S(E2:E7)</f>
        <v>431.05769909551816</v>
      </c>
      <c r="M2">
        <f>AVERAGE(F2:F7)</f>
        <v>4590.8449612403101</v>
      </c>
      <c r="N2">
        <f>_xlfn.STDEV.S(F2:F7)</f>
        <v>481.07238524088615</v>
      </c>
    </row>
    <row r="3" spans="1:14" x14ac:dyDescent="0.25">
      <c r="A3" s="1">
        <v>1</v>
      </c>
      <c r="B3" s="1">
        <v>13</v>
      </c>
      <c r="C3" s="3">
        <v>5038.1627906976746</v>
      </c>
      <c r="D3">
        <v>4191.7441860465115</v>
      </c>
      <c r="E3">
        <v>4790.1627906976746</v>
      </c>
      <c r="F3">
        <v>4166.8837209302328</v>
      </c>
    </row>
    <row r="4" spans="1:14" x14ac:dyDescent="0.25">
      <c r="A4" s="1">
        <v>1</v>
      </c>
      <c r="B4" s="1">
        <v>19</v>
      </c>
      <c r="C4" s="3">
        <v>5111.0697674418607</v>
      </c>
      <c r="D4">
        <v>5406.395348837209</v>
      </c>
      <c r="E4">
        <v>4635.0930232558139</v>
      </c>
      <c r="F4">
        <v>4542.2558139534885</v>
      </c>
    </row>
    <row r="5" spans="1:14" x14ac:dyDescent="0.25">
      <c r="A5" s="1">
        <v>1</v>
      </c>
      <c r="B5" s="1">
        <v>26</v>
      </c>
      <c r="C5" s="3">
        <v>5352.9302325581393</v>
      </c>
      <c r="D5">
        <v>4303.6279069767443</v>
      </c>
      <c r="E5">
        <v>5669.9069767441861</v>
      </c>
      <c r="F5">
        <v>4405.7209302325582</v>
      </c>
    </row>
    <row r="6" spans="1:14" x14ac:dyDescent="0.25">
      <c r="A6" s="1">
        <v>1</v>
      </c>
      <c r="B6" s="1">
        <v>32</v>
      </c>
      <c r="C6" s="3">
        <v>5138.8604651162786</v>
      </c>
      <c r="D6">
        <v>5074.9767441860467</v>
      </c>
      <c r="E6">
        <v>5302.7906976744189</v>
      </c>
      <c r="F6">
        <v>5279.3023255813951</v>
      </c>
    </row>
    <row r="7" spans="1:14" x14ac:dyDescent="0.25">
      <c r="A7" s="1">
        <v>1</v>
      </c>
      <c r="B7" s="1">
        <v>7</v>
      </c>
      <c r="C7" s="3">
        <v>4822.8604651162786</v>
      </c>
      <c r="D7">
        <v>4169.4186046511632</v>
      </c>
      <c r="E7">
        <v>5292.1627906976746</v>
      </c>
      <c r="F7">
        <v>4092.5813953488373</v>
      </c>
    </row>
    <row r="8" spans="1:14" x14ac:dyDescent="0.25">
      <c r="A8" s="1">
        <v>2</v>
      </c>
      <c r="B8" s="1">
        <v>14</v>
      </c>
      <c r="C8">
        <v>4759.1162790697672</v>
      </c>
      <c r="D8">
        <v>4426.3488372093025</v>
      </c>
      <c r="E8">
        <v>5232.2558139534885</v>
      </c>
      <c r="F8">
        <v>5159.3255813953492</v>
      </c>
      <c r="G8">
        <f>AVERAGE(C8:C13)</f>
        <v>5476.2325581395344</v>
      </c>
      <c r="H8">
        <f>_xlfn.STDEV.S(C8:C13)</f>
        <v>850.15005044683255</v>
      </c>
      <c r="I8">
        <f>AVERAGE(D8:D13)</f>
        <v>4910.4767441860467</v>
      </c>
      <c r="J8">
        <f>_xlfn.STDEV.S(D8:D13)</f>
        <v>510.80500222438911</v>
      </c>
      <c r="K8">
        <f>AVERAGE(E8:E13)</f>
        <v>5652.0542635658921</v>
      </c>
      <c r="L8">
        <f>_xlfn.STDEV.S(E8:E13)</f>
        <v>533.36668705422858</v>
      </c>
      <c r="M8">
        <f>AVERAGE(F8:F13)</f>
        <v>5192.7325581395353</v>
      </c>
      <c r="N8">
        <f>_xlfn.STDEV.S(F8:F13)</f>
        <v>467.93320878662092</v>
      </c>
    </row>
    <row r="9" spans="1:14" x14ac:dyDescent="0.25">
      <c r="A9" s="1">
        <v>2</v>
      </c>
      <c r="B9" s="1">
        <v>2</v>
      </c>
      <c r="C9">
        <v>5670.8837209302328</v>
      </c>
      <c r="D9">
        <v>4971.5581395348836</v>
      </c>
      <c r="E9">
        <v>6272.0465116279074</v>
      </c>
      <c r="F9">
        <v>5859.6511627906975</v>
      </c>
    </row>
    <row r="10" spans="1:14" x14ac:dyDescent="0.25">
      <c r="A10" s="1">
        <v>2</v>
      </c>
      <c r="B10" s="1">
        <v>20</v>
      </c>
      <c r="C10">
        <v>5973.9534883720926</v>
      </c>
      <c r="D10">
        <v>4986.1627906976746</v>
      </c>
      <c r="E10">
        <v>6275.4186046511632</v>
      </c>
      <c r="F10">
        <v>4747.8837209302328</v>
      </c>
    </row>
    <row r="11" spans="1:14" x14ac:dyDescent="0.25">
      <c r="A11" s="1">
        <v>2</v>
      </c>
      <c r="B11" s="1">
        <v>27</v>
      </c>
      <c r="C11">
        <v>4925.1162790697672</v>
      </c>
      <c r="D11">
        <v>5492.3720930232557</v>
      </c>
      <c r="E11">
        <v>5515.7441860465115</v>
      </c>
      <c r="F11">
        <v>5656.5348837209303</v>
      </c>
    </row>
    <row r="12" spans="1:14" x14ac:dyDescent="0.25">
      <c r="A12" s="1">
        <v>2</v>
      </c>
      <c r="B12" s="1">
        <v>33</v>
      </c>
      <c r="C12">
        <v>6846.8372093023254</v>
      </c>
      <c r="D12">
        <v>5382.5581395348836</v>
      </c>
      <c r="E12">
        <v>5638.9302325581393</v>
      </c>
      <c r="F12">
        <v>4973.8604651162786</v>
      </c>
    </row>
    <row r="13" spans="1:14" x14ac:dyDescent="0.25">
      <c r="A13" s="1">
        <v>2</v>
      </c>
      <c r="B13" s="1">
        <v>8</v>
      </c>
      <c r="C13">
        <v>4681.4883720930229</v>
      </c>
      <c r="D13">
        <v>4203.8604651162786</v>
      </c>
      <c r="E13">
        <v>4977.9302325581393</v>
      </c>
      <c r="F13">
        <v>4759.1395348837214</v>
      </c>
    </row>
    <row r="14" spans="1:14" x14ac:dyDescent="0.25">
      <c r="A14" s="1">
        <v>3</v>
      </c>
      <c r="B14" s="1">
        <v>10</v>
      </c>
      <c r="C14" s="6">
        <v>6237.2093023255811</v>
      </c>
      <c r="D14">
        <v>6374.1860465116279</v>
      </c>
      <c r="E14">
        <v>6716.2790697674418</v>
      </c>
      <c r="F14">
        <v>5914.4186046511632</v>
      </c>
      <c r="G14">
        <f>AVERAGE(C14:C21)</f>
        <v>6416.2005813953483</v>
      </c>
      <c r="H14">
        <f>_xlfn.STDEV.S(C14:C21)</f>
        <v>940.7008552350909</v>
      </c>
      <c r="I14">
        <f>AVERAGE(D14:D21)</f>
        <v>5946.1656976744189</v>
      </c>
      <c r="J14">
        <f>_xlfn.STDEV.S(D14:D21)</f>
        <v>760.08377257585948</v>
      </c>
      <c r="K14">
        <f>AVERAGE(E14:E21)</f>
        <v>6773.8982558139533</v>
      </c>
      <c r="L14">
        <f>_xlfn.STDEV.S(E14:E21)</f>
        <v>577.03661685807162</v>
      </c>
      <c r="M14">
        <f>AVERAGE(F14:F21)</f>
        <v>6191.7267441860467</v>
      </c>
      <c r="N14">
        <f>_xlfn.STDEV.S(F14:F21)</f>
        <v>1388.5217858805065</v>
      </c>
    </row>
    <row r="15" spans="1:14" x14ac:dyDescent="0.25">
      <c r="A15" s="1">
        <v>3</v>
      </c>
      <c r="B15" s="1">
        <v>16</v>
      </c>
      <c r="C15" s="6">
        <v>5886.8372093023254</v>
      </c>
      <c r="D15">
        <v>5877.7674418604647</v>
      </c>
      <c r="E15">
        <v>6460.7906976744189</v>
      </c>
      <c r="F15">
        <v>5989.4418604651164</v>
      </c>
    </row>
    <row r="16" spans="1:14" x14ac:dyDescent="0.25">
      <c r="A16" s="1">
        <v>3</v>
      </c>
      <c r="B16" s="1">
        <v>22</v>
      </c>
      <c r="C16" s="6">
        <v>5899.1860465116279</v>
      </c>
      <c r="D16">
        <v>5589.0697674418607</v>
      </c>
      <c r="E16">
        <v>6153.2790697674418</v>
      </c>
      <c r="F16">
        <v>5869.604651162791</v>
      </c>
    </row>
    <row r="17" spans="1:14" x14ac:dyDescent="0.25">
      <c r="A17" s="1">
        <v>3</v>
      </c>
      <c r="B17" s="1">
        <v>29</v>
      </c>
      <c r="C17" s="6">
        <v>7765.395348837209</v>
      </c>
      <c r="D17">
        <v>6783.6976744186049</v>
      </c>
      <c r="E17">
        <v>7866.395348837209</v>
      </c>
      <c r="F17">
        <v>8830.2558139534885</v>
      </c>
    </row>
    <row r="18" spans="1:14" x14ac:dyDescent="0.25">
      <c r="A18" s="1">
        <v>3</v>
      </c>
      <c r="B18" s="1">
        <v>35</v>
      </c>
      <c r="C18" s="6">
        <v>6383.7209302325582</v>
      </c>
      <c r="D18">
        <v>5501.5813953488368</v>
      </c>
      <c r="E18">
        <v>6956.7441860465115</v>
      </c>
      <c r="F18">
        <v>5108.7906976744189</v>
      </c>
    </row>
    <row r="19" spans="1:14" x14ac:dyDescent="0.25">
      <c r="A19" s="1">
        <v>3</v>
      </c>
      <c r="B19" s="1">
        <v>38</v>
      </c>
      <c r="C19" s="6">
        <v>5288.0697674418607</v>
      </c>
      <c r="D19">
        <v>4797.395348837209</v>
      </c>
      <c r="E19">
        <v>6054.395348837209</v>
      </c>
      <c r="F19">
        <v>4627.3488372093025</v>
      </c>
    </row>
    <row r="20" spans="1:14" x14ac:dyDescent="0.25">
      <c r="A20" s="1">
        <v>3</v>
      </c>
      <c r="B20" s="1">
        <v>4</v>
      </c>
      <c r="C20" s="6">
        <v>7930.4186046511632</v>
      </c>
      <c r="D20">
        <v>7105.8139534883721</v>
      </c>
      <c r="E20">
        <v>6942.7906976744189</v>
      </c>
      <c r="F20">
        <v>7684.1860465116279</v>
      </c>
    </row>
    <row r="21" spans="1:14" x14ac:dyDescent="0.25">
      <c r="A21" s="1">
        <v>3</v>
      </c>
      <c r="B21" s="1">
        <v>40</v>
      </c>
      <c r="C21" s="6">
        <v>5938.7674418604647</v>
      </c>
      <c r="D21">
        <v>5539.8139534883721</v>
      </c>
      <c r="E21">
        <v>7040.5116279069771</v>
      </c>
      <c r="F21">
        <v>5509.7674418604647</v>
      </c>
    </row>
    <row r="22" spans="1:14" x14ac:dyDescent="0.25">
      <c r="A22" s="1">
        <v>4</v>
      </c>
      <c r="B22" s="1">
        <v>12</v>
      </c>
      <c r="C22">
        <v>7274.395348837209</v>
      </c>
      <c r="D22">
        <v>6467.2558139534885</v>
      </c>
      <c r="E22">
        <v>6763.6511627906975</v>
      </c>
      <c r="F22">
        <v>5990.5116279069771</v>
      </c>
      <c r="G22">
        <f>AVERAGE(C22:C29)</f>
        <v>6957.8401162790688</v>
      </c>
      <c r="H22">
        <f>_xlfn.STDEV.S(C22:C29)</f>
        <v>538.0620114663252</v>
      </c>
      <c r="I22">
        <f>AVERAGE(D22:D29)</f>
        <v>6442.0552325581393</v>
      </c>
      <c r="J22">
        <f>_xlfn.STDEV.S(D22:D29)</f>
        <v>425.14229420488812</v>
      </c>
      <c r="K22">
        <f>AVERAGE(E22:E29)</f>
        <v>6752.5959302325582</v>
      </c>
      <c r="L22">
        <f>_xlfn.STDEV.S(E22:E29)</f>
        <v>893.98317991643</v>
      </c>
      <c r="M22">
        <f>AVERAGE(F22:F29)</f>
        <v>6500.3401162790688</v>
      </c>
      <c r="N22">
        <f>_xlfn.STDEV.S(F22:F29)</f>
        <v>473.76172652551384</v>
      </c>
    </row>
    <row r="23" spans="1:14" x14ac:dyDescent="0.25">
      <c r="A23" s="1">
        <v>4</v>
      </c>
      <c r="B23" s="1">
        <v>18</v>
      </c>
      <c r="C23">
        <v>6978.5581395348836</v>
      </c>
      <c r="D23">
        <v>6348.3720930232557</v>
      </c>
      <c r="E23">
        <v>6757.5581395348836</v>
      </c>
      <c r="F23">
        <v>6454.2325581395353</v>
      </c>
    </row>
    <row r="24" spans="1:14" x14ac:dyDescent="0.25">
      <c r="A24" s="1">
        <v>4</v>
      </c>
      <c r="B24" s="1">
        <v>23</v>
      </c>
      <c r="C24">
        <v>6734</v>
      </c>
      <c r="D24">
        <v>5967.7674418604647</v>
      </c>
      <c r="E24">
        <v>6656.0232558139533</v>
      </c>
      <c r="F24">
        <v>5933.9302325581393</v>
      </c>
    </row>
    <row r="25" spans="1:14" x14ac:dyDescent="0.25">
      <c r="A25" s="1">
        <v>4</v>
      </c>
      <c r="B25" s="1">
        <v>25</v>
      </c>
      <c r="C25">
        <v>6802.2093023255811</v>
      </c>
      <c r="D25">
        <v>6377.2325581395353</v>
      </c>
      <c r="E25">
        <v>6511.3023255813951</v>
      </c>
      <c r="F25">
        <v>6510.4651162790697</v>
      </c>
    </row>
    <row r="26" spans="1:14" x14ac:dyDescent="0.25">
      <c r="A26" s="1">
        <v>4</v>
      </c>
      <c r="B26" s="1">
        <v>31</v>
      </c>
      <c r="C26">
        <v>6497.1860465116279</v>
      </c>
      <c r="D26">
        <v>7224.5348837209303</v>
      </c>
      <c r="E26">
        <v>6541.3023255813951</v>
      </c>
      <c r="F26">
        <v>6749.4186046511632</v>
      </c>
    </row>
    <row r="27" spans="1:14" x14ac:dyDescent="0.25">
      <c r="A27" s="1">
        <v>4</v>
      </c>
      <c r="B27" s="1">
        <v>37</v>
      </c>
      <c r="C27">
        <v>6439.9767441860467</v>
      </c>
      <c r="D27">
        <v>6543.6744186046508</v>
      </c>
      <c r="E27">
        <v>5773.7674418604647</v>
      </c>
      <c r="F27">
        <v>6220.3255813953492</v>
      </c>
    </row>
    <row r="28" spans="1:14" x14ac:dyDescent="0.25">
      <c r="A28" s="1">
        <v>4</v>
      </c>
      <c r="B28" s="1">
        <v>39</v>
      </c>
      <c r="C28">
        <v>6816.1627906976746</v>
      </c>
      <c r="D28">
        <v>5876.1162790697672</v>
      </c>
      <c r="E28">
        <v>6208.395348837209</v>
      </c>
      <c r="F28">
        <v>6760.2093023255811</v>
      </c>
    </row>
    <row r="29" spans="1:14" x14ac:dyDescent="0.25">
      <c r="A29" s="1">
        <v>4</v>
      </c>
      <c r="B29" s="1">
        <v>6</v>
      </c>
      <c r="C29">
        <v>8120.2325581395353</v>
      </c>
      <c r="D29">
        <v>6731.4883720930229</v>
      </c>
      <c r="E29">
        <v>8808.7674418604656</v>
      </c>
      <c r="F29">
        <v>7383.6279069767443</v>
      </c>
    </row>
    <row r="30" spans="1:14" x14ac:dyDescent="0.25">
      <c r="A30" s="1">
        <v>5</v>
      </c>
      <c r="B30" s="1">
        <v>11</v>
      </c>
      <c r="C30" s="9">
        <v>6380.3488372093025</v>
      </c>
      <c r="D30">
        <v>5316.4883720930229</v>
      </c>
      <c r="E30">
        <v>6278.2558139534885</v>
      </c>
      <c r="F30">
        <v>5986.6744186046508</v>
      </c>
      <c r="G30">
        <f>AVERAGE(C30:C36)</f>
        <v>7302.6245847176078</v>
      </c>
      <c r="H30">
        <f>_xlfn.STDEV.S(C30:C36)</f>
        <v>743.07673418550087</v>
      </c>
      <c r="I30">
        <f>AVERAGE(D30:D36)</f>
        <v>6152.6146179401985</v>
      </c>
      <c r="J30">
        <f>_xlfn.STDEV.S(D30:D36)</f>
        <v>780.49968934811864</v>
      </c>
      <c r="K30">
        <f>AVERAGE(E30:E36)</f>
        <v>6596.5016611295678</v>
      </c>
      <c r="L30">
        <f>_xlfn.STDEV.S(E30:E36)</f>
        <v>768.82623901920829</v>
      </c>
      <c r="M30">
        <f>AVERAGE(F30:F36)</f>
        <v>6310.3654485049838</v>
      </c>
      <c r="N30">
        <f>_xlfn.STDEV.S(F30:F36)</f>
        <v>766.57718739098107</v>
      </c>
    </row>
    <row r="31" spans="1:14" x14ac:dyDescent="0.25">
      <c r="A31" s="1">
        <v>5</v>
      </c>
      <c r="B31" s="1">
        <v>17</v>
      </c>
      <c r="C31" s="9">
        <v>8196.9767441860458</v>
      </c>
      <c r="D31">
        <v>6201.9534883720926</v>
      </c>
      <c r="E31">
        <v>6135.1162790697672</v>
      </c>
      <c r="F31">
        <v>5467.6976744186049</v>
      </c>
    </row>
    <row r="32" spans="1:14" x14ac:dyDescent="0.25">
      <c r="A32" s="1">
        <v>5</v>
      </c>
      <c r="B32" s="1">
        <v>24</v>
      </c>
      <c r="C32" s="9">
        <v>7839.9534883720926</v>
      </c>
      <c r="D32">
        <v>6398.1860465116279</v>
      </c>
      <c r="E32">
        <v>6381.4418604651164</v>
      </c>
      <c r="F32">
        <v>6403.1627906976746</v>
      </c>
    </row>
    <row r="33" spans="1:14" x14ac:dyDescent="0.25">
      <c r="A33" s="1">
        <v>5</v>
      </c>
      <c r="B33" s="1">
        <v>30</v>
      </c>
      <c r="C33" s="9">
        <v>6848.395348837209</v>
      </c>
      <c r="D33">
        <v>5471.0232558139533</v>
      </c>
      <c r="E33">
        <v>5893.4651162790697</v>
      </c>
      <c r="F33">
        <v>5630.7674418604647</v>
      </c>
    </row>
    <row r="34" spans="1:14" x14ac:dyDescent="0.25">
      <c r="A34" s="1">
        <v>5</v>
      </c>
      <c r="B34" s="1">
        <v>34</v>
      </c>
      <c r="C34" s="9">
        <v>6762.1627906976746</v>
      </c>
      <c r="D34">
        <v>5625.4883720930229</v>
      </c>
      <c r="E34">
        <v>7832.9069767441861</v>
      </c>
      <c r="F34">
        <v>6313.2790697674418</v>
      </c>
    </row>
    <row r="35" spans="1:14" x14ac:dyDescent="0.25">
      <c r="A35" s="1">
        <v>5</v>
      </c>
      <c r="B35" s="1">
        <v>36</v>
      </c>
      <c r="C35" s="9">
        <v>6929.7906976744189</v>
      </c>
      <c r="D35">
        <v>6470.9534883720926</v>
      </c>
      <c r="E35">
        <v>6100.2558139534885</v>
      </c>
      <c r="F35">
        <v>7780.8139534883721</v>
      </c>
    </row>
    <row r="36" spans="1:14" x14ac:dyDescent="0.25">
      <c r="A36" s="1">
        <v>5</v>
      </c>
      <c r="B36" s="1">
        <v>5</v>
      </c>
      <c r="C36" s="9">
        <v>8160.7441860465115</v>
      </c>
      <c r="D36">
        <v>7584.2093023255811</v>
      </c>
      <c r="E36">
        <v>7554.0697674418607</v>
      </c>
      <c r="F36">
        <v>6590.1627906976746</v>
      </c>
    </row>
    <row r="37" spans="1:14" x14ac:dyDescent="0.25">
      <c r="A37" s="1">
        <v>6</v>
      </c>
      <c r="B37" s="1">
        <v>15</v>
      </c>
      <c r="C37">
        <v>6243.1627906976746</v>
      </c>
      <c r="D37">
        <v>6239.9767441860467</v>
      </c>
      <c r="E37">
        <v>6771.3488372093025</v>
      </c>
      <c r="F37">
        <v>5899.604651162791</v>
      </c>
      <c r="G37">
        <f>AVERAGE(C37:C41)</f>
        <v>6812.9581395348841</v>
      </c>
      <c r="H37">
        <f>_xlfn.STDEV.S(C37:C41)</f>
        <v>1083.974605303647</v>
      </c>
      <c r="I37">
        <f>AVERAGE(D37:D41)</f>
        <v>5895.2697674418614</v>
      </c>
      <c r="J37">
        <f>_xlfn.STDEV.S(D37:D41)</f>
        <v>938.49896358555247</v>
      </c>
      <c r="K37">
        <f>AVERAGE(E37:E41)</f>
        <v>6748.7302325581386</v>
      </c>
      <c r="L37">
        <f>_xlfn.STDEV.S(E37:E41)</f>
        <v>868.68648731887504</v>
      </c>
      <c r="M37">
        <f>AVERAGE(F37:F41)</f>
        <v>5886.1860465116279</v>
      </c>
      <c r="N37">
        <f>_xlfn.STDEV.S(F37:F41)</f>
        <v>1212.168107715637</v>
      </c>
    </row>
    <row r="38" spans="1:14" x14ac:dyDescent="0.25">
      <c r="A38" s="1">
        <v>6</v>
      </c>
      <c r="B38" s="1">
        <v>21</v>
      </c>
      <c r="C38">
        <v>6105.6279069767443</v>
      </c>
      <c r="D38">
        <v>4907.0465116279074</v>
      </c>
      <c r="E38">
        <v>6393.1860465116279</v>
      </c>
      <c r="F38">
        <v>4938.6744186046508</v>
      </c>
    </row>
    <row r="39" spans="1:14" x14ac:dyDescent="0.25">
      <c r="A39" s="1">
        <v>6</v>
      </c>
      <c r="B39" s="1">
        <v>28</v>
      </c>
      <c r="C39">
        <v>5937.1162790697672</v>
      </c>
      <c r="D39">
        <v>4875.4418604651164</v>
      </c>
      <c r="E39">
        <v>5567.9302325581393</v>
      </c>
      <c r="F39">
        <v>4659.1162790697672</v>
      </c>
    </row>
    <row r="40" spans="1:14" x14ac:dyDescent="0.25">
      <c r="A40" s="1">
        <v>6</v>
      </c>
      <c r="B40" s="1">
        <v>3</v>
      </c>
      <c r="C40">
        <v>8518.0465116279065</v>
      </c>
      <c r="D40">
        <v>6773.3488372093025</v>
      </c>
      <c r="E40">
        <v>7924.8604651162786</v>
      </c>
      <c r="F40">
        <v>6212.3023255813951</v>
      </c>
    </row>
    <row r="41" spans="1:14" x14ac:dyDescent="0.25">
      <c r="A41" s="1">
        <v>6</v>
      </c>
      <c r="B41" s="1">
        <v>9</v>
      </c>
      <c r="C41">
        <v>7260.8372093023254</v>
      </c>
      <c r="D41">
        <v>6680.5348837209303</v>
      </c>
      <c r="E41">
        <v>7086.3255813953492</v>
      </c>
      <c r="F41">
        <v>7721.2325581395353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topLeftCell="G8" zoomScale="142" zoomScaleNormal="142" zoomScalePageLayoutView="142" workbookViewId="0">
      <selection activeCell="Q21" sqref="Q21"/>
    </sheetView>
  </sheetViews>
  <sheetFormatPr baseColWidth="10" defaultColWidth="11" defaultRowHeight="16" x14ac:dyDescent="0.2"/>
  <sheetData>
    <row r="1" spans="1:14" x14ac:dyDescent="0.25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J1" s="11" t="s">
        <v>54</v>
      </c>
      <c r="K1" s="11" t="s">
        <v>72</v>
      </c>
      <c r="L1" s="11" t="s">
        <v>73</v>
      </c>
      <c r="M1" s="11" t="s">
        <v>74</v>
      </c>
      <c r="N1" s="11" t="s">
        <v>75</v>
      </c>
    </row>
    <row r="2" spans="1:14" x14ac:dyDescent="0.25">
      <c r="A2">
        <v>5161.3837209302328</v>
      </c>
      <c r="B2">
        <v>239.65941705203227</v>
      </c>
      <c r="C2">
        <v>4676.7713178294571</v>
      </c>
      <c r="D2">
        <v>525.22589982273303</v>
      </c>
      <c r="E2">
        <v>5223.9108527131784</v>
      </c>
      <c r="F2">
        <v>431.05769909551816</v>
      </c>
      <c r="G2">
        <v>4590.8449612403101</v>
      </c>
      <c r="H2">
        <v>481.07238524088615</v>
      </c>
      <c r="J2" s="11">
        <v>1</v>
      </c>
      <c r="K2" s="11">
        <v>5161.3837209302328</v>
      </c>
      <c r="L2" s="11">
        <v>4676.7713178294571</v>
      </c>
      <c r="M2" s="11">
        <v>5223.9108527131784</v>
      </c>
      <c r="N2" s="11">
        <v>4590.8449612403101</v>
      </c>
    </row>
    <row r="3" spans="1:14" x14ac:dyDescent="0.25">
      <c r="A3">
        <v>5476.2325581395344</v>
      </c>
      <c r="B3">
        <v>850.15005044683255</v>
      </c>
      <c r="C3">
        <v>4910.4767441860467</v>
      </c>
      <c r="D3">
        <v>510.80500222438911</v>
      </c>
      <c r="E3">
        <v>5652.0542635658921</v>
      </c>
      <c r="F3">
        <v>533.36668705422858</v>
      </c>
      <c r="G3">
        <v>5192.7325581395353</v>
      </c>
      <c r="H3">
        <v>467.93320878662092</v>
      </c>
      <c r="J3" s="11">
        <v>2</v>
      </c>
      <c r="K3" s="11">
        <v>5476.2325581395344</v>
      </c>
      <c r="L3" s="11">
        <v>4910.4767441860467</v>
      </c>
      <c r="M3" s="11">
        <v>5652.0542635658921</v>
      </c>
      <c r="N3" s="11">
        <v>5192.7325581395353</v>
      </c>
    </row>
    <row r="4" spans="1:14" x14ac:dyDescent="0.25">
      <c r="A4">
        <v>6416.2005813953483</v>
      </c>
      <c r="B4">
        <v>940.7008552350909</v>
      </c>
      <c r="C4">
        <v>5946.1656976744189</v>
      </c>
      <c r="D4">
        <v>760.08377257585948</v>
      </c>
      <c r="E4">
        <v>6773.8982558139533</v>
      </c>
      <c r="F4">
        <v>577.03661685807162</v>
      </c>
      <c r="G4">
        <v>6191.7267441860467</v>
      </c>
      <c r="H4">
        <v>1388.5217858805065</v>
      </c>
      <c r="J4" s="11">
        <v>3</v>
      </c>
      <c r="K4" s="11">
        <v>6416.2005813953483</v>
      </c>
      <c r="L4" s="11">
        <v>5946.1656976744189</v>
      </c>
      <c r="M4" s="11">
        <v>6773.8982558139533</v>
      </c>
      <c r="N4" s="11">
        <v>6191.7267441860467</v>
      </c>
    </row>
    <row r="5" spans="1:14" x14ac:dyDescent="0.25">
      <c r="A5">
        <v>6957.8401162790688</v>
      </c>
      <c r="B5">
        <v>538.0620114663252</v>
      </c>
      <c r="C5">
        <v>6442.0552325581393</v>
      </c>
      <c r="D5">
        <v>425.14229420488812</v>
      </c>
      <c r="E5">
        <v>6752.5959302325582</v>
      </c>
      <c r="F5">
        <v>893.98317991643</v>
      </c>
      <c r="G5">
        <v>6500.3401162790688</v>
      </c>
      <c r="H5">
        <v>473.76172652551384</v>
      </c>
      <c r="J5" s="11">
        <v>4</v>
      </c>
      <c r="K5" s="11">
        <v>6957.8401162790688</v>
      </c>
      <c r="L5" s="11">
        <v>6442.0552325581393</v>
      </c>
      <c r="M5" s="11">
        <v>6752.5959302325582</v>
      </c>
      <c r="N5" s="11">
        <v>6500.3401162790688</v>
      </c>
    </row>
    <row r="6" spans="1:14" x14ac:dyDescent="0.25">
      <c r="A6">
        <v>7302.6245847176078</v>
      </c>
      <c r="B6">
        <v>743.07673418550087</v>
      </c>
      <c r="C6">
        <v>6152.6146179401985</v>
      </c>
      <c r="D6">
        <v>780.49968934811864</v>
      </c>
      <c r="E6">
        <v>6596.5016611295678</v>
      </c>
      <c r="F6">
        <v>768.82623901920829</v>
      </c>
      <c r="G6">
        <v>6310.3654485049838</v>
      </c>
      <c r="H6">
        <v>766.57718739098107</v>
      </c>
      <c r="J6" s="11">
        <v>5</v>
      </c>
      <c r="K6" s="11">
        <v>7302.6245847176078</v>
      </c>
      <c r="L6" s="11">
        <v>6152.6146179401985</v>
      </c>
      <c r="M6" s="11">
        <v>6596.5016611295678</v>
      </c>
      <c r="N6" s="11">
        <v>6310.3654485049838</v>
      </c>
    </row>
    <row r="7" spans="1:14" x14ac:dyDescent="0.25">
      <c r="A7">
        <v>6812.9581395348841</v>
      </c>
      <c r="B7">
        <v>1083.974605303647</v>
      </c>
      <c r="C7">
        <v>5895.2697674418614</v>
      </c>
      <c r="D7">
        <v>938.49896358555247</v>
      </c>
      <c r="E7">
        <v>6748.7302325581386</v>
      </c>
      <c r="F7">
        <v>868.68648731887504</v>
      </c>
      <c r="G7">
        <v>5886.1860465116279</v>
      </c>
      <c r="H7">
        <v>1212.168107715637</v>
      </c>
      <c r="J7" s="11">
        <v>6</v>
      </c>
      <c r="K7" s="11">
        <v>6812.9581395348841</v>
      </c>
      <c r="L7" s="11">
        <v>5895.2697674418614</v>
      </c>
      <c r="M7" s="11">
        <v>6748.7302325581386</v>
      </c>
      <c r="N7" s="11">
        <v>5886.1860465116279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workbookViewId="0">
      <selection activeCell="P5" sqref="P5"/>
    </sheetView>
  </sheetViews>
  <sheetFormatPr baseColWidth="10" defaultColWidth="11" defaultRowHeight="16" x14ac:dyDescent="0.2"/>
  <cols>
    <col min="1" max="2" width="11" style="16"/>
    <col min="3" max="3" width="13.5" style="16" customWidth="1"/>
    <col min="4" max="7" width="11" style="16"/>
  </cols>
  <sheetData>
    <row r="1" spans="1:18" x14ac:dyDescent="0.25">
      <c r="A1" s="22" t="s">
        <v>0</v>
      </c>
      <c r="B1" s="22" t="s">
        <v>59</v>
      </c>
      <c r="C1" s="2" t="s">
        <v>56</v>
      </c>
      <c r="D1" s="16" t="s">
        <v>2</v>
      </c>
      <c r="E1" s="16" t="s">
        <v>3</v>
      </c>
      <c r="F1" s="16" t="s">
        <v>4</v>
      </c>
      <c r="G1" s="16" t="s">
        <v>5</v>
      </c>
      <c r="H1" s="10" t="s">
        <v>54</v>
      </c>
      <c r="I1" t="s">
        <v>2</v>
      </c>
      <c r="J1" t="s">
        <v>3</v>
      </c>
      <c r="K1" t="s">
        <v>4</v>
      </c>
      <c r="L1" t="s">
        <v>5</v>
      </c>
      <c r="N1" s="10" t="s">
        <v>54</v>
      </c>
      <c r="O1" t="s">
        <v>2</v>
      </c>
      <c r="P1" t="s">
        <v>3</v>
      </c>
      <c r="Q1" t="s">
        <v>4</v>
      </c>
      <c r="R1" t="s">
        <v>5</v>
      </c>
    </row>
    <row r="2" spans="1:18" x14ac:dyDescent="0.25">
      <c r="A2" s="22">
        <v>1</v>
      </c>
      <c r="B2" s="22">
        <v>1</v>
      </c>
      <c r="C2" s="2" t="s">
        <v>57</v>
      </c>
      <c r="D2" s="16">
        <v>5504.4186046511632</v>
      </c>
      <c r="E2" s="16">
        <v>4914.4651162790697</v>
      </c>
      <c r="F2" s="16">
        <v>5653.3488372093025</v>
      </c>
      <c r="G2" s="16">
        <v>5058.3255813953492</v>
      </c>
      <c r="H2" s="15">
        <v>3</v>
      </c>
      <c r="I2">
        <f>AVERAGE(D15:D17,D20)</f>
        <v>5827.8255813953492</v>
      </c>
      <c r="J2">
        <f t="shared" ref="J2:L2" si="0">AVERAGE(E15:E17,E20)</f>
        <v>5659.604651162791</v>
      </c>
      <c r="K2">
        <f t="shared" si="0"/>
        <v>6346.1860465116279</v>
      </c>
      <c r="L2">
        <f t="shared" si="0"/>
        <v>5600.2034883720926</v>
      </c>
      <c r="N2" s="15">
        <v>3</v>
      </c>
      <c r="O2">
        <f>AVERAGE(D14,D18:D19,D21)</f>
        <v>7004.5755813953492</v>
      </c>
      <c r="P2">
        <f t="shared" ref="P2:R2" si="1">AVERAGE(E14,E18:E19,E21)</f>
        <v>6232.7267441860458</v>
      </c>
      <c r="Q2">
        <f t="shared" si="1"/>
        <v>7201.6104651162786</v>
      </c>
      <c r="R2">
        <f t="shared" si="1"/>
        <v>6783.25</v>
      </c>
    </row>
    <row r="3" spans="1:18" x14ac:dyDescent="0.25">
      <c r="A3" s="22">
        <v>1</v>
      </c>
      <c r="B3" s="22">
        <v>7</v>
      </c>
      <c r="C3" s="2" t="s">
        <v>57</v>
      </c>
      <c r="D3" s="16">
        <v>4822.8604651162786</v>
      </c>
      <c r="E3" s="16">
        <v>4169.4186046511632</v>
      </c>
      <c r="F3" s="16">
        <v>5292.1627906976746</v>
      </c>
      <c r="G3" s="16">
        <v>4092.5813953488373</v>
      </c>
      <c r="H3" s="10">
        <v>4</v>
      </c>
      <c r="I3">
        <f>AVERAGE(D25,D27)</f>
        <v>6615.5930232558139</v>
      </c>
      <c r="J3">
        <f t="shared" ref="J3:L3" si="2">AVERAGE(E25,E27)</f>
        <v>6596.1511627906975</v>
      </c>
      <c r="K3">
        <f t="shared" si="2"/>
        <v>6598.6627906976737</v>
      </c>
      <c r="L3">
        <f t="shared" si="2"/>
        <v>6341.6744186046508</v>
      </c>
      <c r="N3" s="10">
        <v>4</v>
      </c>
      <c r="O3">
        <f>AVERAGE(D22:D24,D26,D28:D29)</f>
        <v>7071.9224806201537</v>
      </c>
      <c r="P3">
        <f t="shared" ref="P3:R3" si="3">AVERAGE(E22:E24,E26,E28:E29)</f>
        <v>6390.6899224806211</v>
      </c>
      <c r="Q3">
        <f t="shared" si="3"/>
        <v>6803.9069767441861</v>
      </c>
      <c r="R3">
        <f t="shared" si="3"/>
        <v>6553.228682170542</v>
      </c>
    </row>
    <row r="4" spans="1:18" x14ac:dyDescent="0.25">
      <c r="A4" s="22">
        <v>1</v>
      </c>
      <c r="B4" s="22">
        <v>13</v>
      </c>
      <c r="C4" s="2" t="s">
        <v>57</v>
      </c>
      <c r="D4" s="16">
        <v>5038.1627906976746</v>
      </c>
      <c r="E4" s="16">
        <v>4191.7441860465115</v>
      </c>
      <c r="F4" s="16">
        <v>4790.1627906976746</v>
      </c>
      <c r="G4" s="16">
        <v>4166.8837209302328</v>
      </c>
      <c r="H4" s="15">
        <v>5</v>
      </c>
      <c r="I4">
        <f>AVERAGE(D30,D32:D36)</f>
        <v>7456.3372093023254</v>
      </c>
      <c r="J4">
        <f t="shared" ref="J4:L4" si="4">AVERAGE(E30,E32:E36)</f>
        <v>6291.968992248062</v>
      </c>
      <c r="K4">
        <f t="shared" si="4"/>
        <v>6649.5426356589151</v>
      </c>
      <c r="L4">
        <f t="shared" si="4"/>
        <v>6364.313953488373</v>
      </c>
      <c r="N4" s="15">
        <v>5</v>
      </c>
      <c r="O4">
        <f>AVERAGE(D31)</f>
        <v>6380.3488372093025</v>
      </c>
      <c r="P4">
        <f t="shared" ref="P4:R4" si="5">AVERAGE(E31)</f>
        <v>5316.4883720930229</v>
      </c>
      <c r="Q4">
        <f t="shared" si="5"/>
        <v>6278.2558139534885</v>
      </c>
      <c r="R4">
        <f t="shared" si="5"/>
        <v>5986.6744186046508</v>
      </c>
    </row>
    <row r="5" spans="1:18" x14ac:dyDescent="0.25">
      <c r="A5" s="22">
        <v>1</v>
      </c>
      <c r="B5" s="22">
        <v>19</v>
      </c>
      <c r="C5" s="2" t="s">
        <v>57</v>
      </c>
      <c r="D5" s="16">
        <v>5111.0697674418607</v>
      </c>
      <c r="E5" s="16">
        <v>5406.395348837209</v>
      </c>
      <c r="F5" s="16">
        <v>4635.0930232558139</v>
      </c>
      <c r="G5" s="16">
        <v>4542.2558139534885</v>
      </c>
      <c r="H5" s="15">
        <v>6</v>
      </c>
      <c r="I5">
        <f>AVERAGE(D40:D41)</f>
        <v>6021.3720930232557</v>
      </c>
      <c r="J5">
        <f t="shared" ref="J5:L5" si="6">AVERAGE(E40:E41)</f>
        <v>4891.2441860465115</v>
      </c>
      <c r="K5">
        <f t="shared" si="6"/>
        <v>5980.5581395348836</v>
      </c>
      <c r="L5">
        <f t="shared" si="6"/>
        <v>4798.895348837209</v>
      </c>
      <c r="N5" s="15">
        <v>6</v>
      </c>
      <c r="O5">
        <f>AVERAGE(D37:D39)</f>
        <v>7340.6821705426364</v>
      </c>
      <c r="P5">
        <f t="shared" ref="P5:R5" si="7">AVERAGE(E37:E39)</f>
        <v>6564.6201550387595</v>
      </c>
      <c r="Q5">
        <f t="shared" si="7"/>
        <v>7260.8449612403101</v>
      </c>
      <c r="R5">
        <f t="shared" si="7"/>
        <v>6611.0465116279074</v>
      </c>
    </row>
    <row r="6" spans="1:18" x14ac:dyDescent="0.25">
      <c r="A6" s="22">
        <v>1</v>
      </c>
      <c r="B6" s="22">
        <v>26</v>
      </c>
      <c r="C6" s="2" t="s">
        <v>57</v>
      </c>
      <c r="D6" s="16">
        <v>5352.9302325581393</v>
      </c>
      <c r="E6" s="16">
        <v>4303.6279069767443</v>
      </c>
      <c r="F6" s="16">
        <v>5669.9069767441861</v>
      </c>
      <c r="G6" s="16">
        <v>4405.7209302325582</v>
      </c>
    </row>
    <row r="7" spans="1:18" x14ac:dyDescent="0.25">
      <c r="A7" s="22">
        <v>1</v>
      </c>
      <c r="B7" s="22">
        <v>32</v>
      </c>
      <c r="C7" s="2" t="s">
        <v>57</v>
      </c>
      <c r="D7" s="16">
        <v>5138.8604651162786</v>
      </c>
      <c r="E7" s="16">
        <v>5074.9767441860467</v>
      </c>
      <c r="F7" s="16">
        <v>5302.7906976744189</v>
      </c>
      <c r="G7" s="16">
        <v>5279.3023255813951</v>
      </c>
    </row>
    <row r="8" spans="1:18" x14ac:dyDescent="0.25">
      <c r="A8" s="22">
        <v>2</v>
      </c>
      <c r="B8" s="22">
        <v>2</v>
      </c>
      <c r="C8" s="2" t="s">
        <v>57</v>
      </c>
      <c r="D8" s="16">
        <v>5670.8837209302328</v>
      </c>
      <c r="E8" s="16">
        <v>4971.5581395348836</v>
      </c>
      <c r="F8" s="16">
        <v>6272.0465116279074</v>
      </c>
      <c r="G8" s="16">
        <v>5859.6511627906975</v>
      </c>
    </row>
    <row r="9" spans="1:18" x14ac:dyDescent="0.25">
      <c r="A9" s="22">
        <v>2</v>
      </c>
      <c r="B9" s="22">
        <v>8</v>
      </c>
      <c r="C9" s="2" t="s">
        <v>57</v>
      </c>
      <c r="D9" s="16">
        <v>4681.4883720930229</v>
      </c>
      <c r="E9" s="16">
        <v>4203.8604651162786</v>
      </c>
      <c r="F9" s="16">
        <v>4977.9302325581393</v>
      </c>
      <c r="G9" s="16">
        <v>4759.1395348837214</v>
      </c>
    </row>
    <row r="10" spans="1:18" x14ac:dyDescent="0.25">
      <c r="A10" s="22">
        <v>2</v>
      </c>
      <c r="B10" s="22">
        <v>14</v>
      </c>
      <c r="C10" s="2" t="s">
        <v>57</v>
      </c>
      <c r="D10" s="16">
        <v>4759.1162790697672</v>
      </c>
      <c r="E10" s="16">
        <v>4426.3488372093025</v>
      </c>
      <c r="F10" s="16">
        <v>5232.2558139534885</v>
      </c>
      <c r="G10" s="16">
        <v>5159.3255813953492</v>
      </c>
    </row>
    <row r="11" spans="1:18" x14ac:dyDescent="0.25">
      <c r="A11" s="22">
        <v>2</v>
      </c>
      <c r="B11" s="22">
        <v>20</v>
      </c>
      <c r="C11" s="2" t="s">
        <v>58</v>
      </c>
      <c r="D11" s="16">
        <v>5973.9534883720926</v>
      </c>
      <c r="E11" s="16">
        <v>4986.1627906976746</v>
      </c>
      <c r="F11" s="16">
        <v>6275.4186046511632</v>
      </c>
      <c r="G11" s="16">
        <v>4747.8837209302328</v>
      </c>
    </row>
    <row r="12" spans="1:18" x14ac:dyDescent="0.25">
      <c r="A12" s="22">
        <v>2</v>
      </c>
      <c r="B12" s="22">
        <v>27</v>
      </c>
      <c r="C12" s="2" t="s">
        <v>57</v>
      </c>
      <c r="D12" s="16">
        <v>4925.1162790697672</v>
      </c>
      <c r="E12" s="16">
        <v>5492.3720930232557</v>
      </c>
      <c r="F12" s="16">
        <v>5515.7441860465115</v>
      </c>
      <c r="G12" s="16">
        <v>5656.5348837209303</v>
      </c>
    </row>
    <row r="13" spans="1:18" x14ac:dyDescent="0.25">
      <c r="A13" s="22">
        <v>2</v>
      </c>
      <c r="B13" s="22">
        <v>33</v>
      </c>
      <c r="C13" s="2" t="s">
        <v>58</v>
      </c>
      <c r="D13" s="16">
        <v>6846.8372093023254</v>
      </c>
      <c r="E13" s="16">
        <v>5382.5581395348836</v>
      </c>
      <c r="F13" s="16">
        <v>5638.9302325581393</v>
      </c>
      <c r="G13" s="16">
        <v>4973.8604651162786</v>
      </c>
    </row>
    <row r="14" spans="1:18" x14ac:dyDescent="0.25">
      <c r="A14" s="22">
        <v>3</v>
      </c>
      <c r="B14" s="22">
        <v>4</v>
      </c>
      <c r="C14" s="2" t="s">
        <v>57</v>
      </c>
      <c r="D14" s="16">
        <v>7930.4186046511632</v>
      </c>
      <c r="E14" s="16">
        <v>7105.8139534883721</v>
      </c>
      <c r="F14" s="16">
        <v>6942.7906976744189</v>
      </c>
      <c r="G14" s="16">
        <v>7684.1860465116279</v>
      </c>
    </row>
    <row r="15" spans="1:18" x14ac:dyDescent="0.25">
      <c r="A15" s="22">
        <v>3</v>
      </c>
      <c r="B15" s="22">
        <v>10</v>
      </c>
      <c r="C15" s="2" t="s">
        <v>58</v>
      </c>
      <c r="D15" s="16">
        <v>6237.2093023255811</v>
      </c>
      <c r="E15" s="16">
        <v>6374.1860465116279</v>
      </c>
      <c r="F15" s="16">
        <v>6716.2790697674418</v>
      </c>
      <c r="G15" s="16">
        <v>5914.4186046511632</v>
      </c>
    </row>
    <row r="16" spans="1:18" x14ac:dyDescent="0.25">
      <c r="A16" s="22">
        <v>3</v>
      </c>
      <c r="B16" s="22">
        <v>16</v>
      </c>
      <c r="C16" s="2" t="s">
        <v>58</v>
      </c>
      <c r="D16" s="16">
        <v>5886.8372093023254</v>
      </c>
      <c r="E16" s="16">
        <v>5877.7674418604647</v>
      </c>
      <c r="F16" s="16">
        <v>6460.7906976744189</v>
      </c>
      <c r="G16" s="16">
        <v>5989.4418604651164</v>
      </c>
    </row>
    <row r="17" spans="1:11" x14ac:dyDescent="0.25">
      <c r="A17" s="22">
        <v>3</v>
      </c>
      <c r="B17" s="22">
        <v>22</v>
      </c>
      <c r="C17" s="2" t="s">
        <v>58</v>
      </c>
      <c r="D17" s="16">
        <v>5899.1860465116279</v>
      </c>
      <c r="E17" s="16">
        <v>5589.0697674418607</v>
      </c>
      <c r="F17" s="16">
        <v>6153.2790697674418</v>
      </c>
      <c r="G17" s="16">
        <v>5869.604651162791</v>
      </c>
    </row>
    <row r="18" spans="1:11" x14ac:dyDescent="0.25">
      <c r="A18" s="22">
        <v>3</v>
      </c>
      <c r="B18" s="22">
        <v>29</v>
      </c>
      <c r="C18" s="2" t="s">
        <v>57</v>
      </c>
      <c r="D18" s="16">
        <v>7765.395348837209</v>
      </c>
      <c r="E18" s="16">
        <v>6783.6976744186049</v>
      </c>
      <c r="F18" s="16">
        <v>7866.395348837209</v>
      </c>
      <c r="G18" s="16">
        <v>8830.2558139534885</v>
      </c>
    </row>
    <row r="19" spans="1:11" x14ac:dyDescent="0.25">
      <c r="A19" s="22">
        <v>3</v>
      </c>
      <c r="B19" s="22">
        <v>35</v>
      </c>
      <c r="C19" s="2" t="s">
        <v>57</v>
      </c>
      <c r="D19" s="16">
        <v>6383.7209302325582</v>
      </c>
      <c r="E19" s="16">
        <v>5501.5813953488368</v>
      </c>
      <c r="F19" s="16">
        <v>6956.7441860465115</v>
      </c>
      <c r="G19" s="16">
        <v>5108.7906976744189</v>
      </c>
    </row>
    <row r="20" spans="1:11" x14ac:dyDescent="0.25">
      <c r="A20" s="22">
        <v>3</v>
      </c>
      <c r="B20" s="22">
        <v>38</v>
      </c>
      <c r="C20" s="2" t="s">
        <v>58</v>
      </c>
      <c r="D20" s="16">
        <v>5288.0697674418607</v>
      </c>
      <c r="E20" s="16">
        <v>4797.395348837209</v>
      </c>
      <c r="F20" s="16">
        <v>6054.395348837209</v>
      </c>
      <c r="G20" s="16">
        <v>4627.3488372093025</v>
      </c>
    </row>
    <row r="21" spans="1:11" x14ac:dyDescent="0.25">
      <c r="A21" s="22">
        <v>3</v>
      </c>
      <c r="B21" s="22">
        <v>40</v>
      </c>
      <c r="C21" s="2" t="s">
        <v>57</v>
      </c>
      <c r="D21" s="16">
        <v>5938.7674418604647</v>
      </c>
      <c r="E21" s="16">
        <v>5539.8139534883721</v>
      </c>
      <c r="F21" s="16">
        <v>7040.5116279069771</v>
      </c>
      <c r="G21" s="16">
        <v>5509.7674418604647</v>
      </c>
    </row>
    <row r="22" spans="1:11" x14ac:dyDescent="0.25">
      <c r="A22" s="22">
        <v>4</v>
      </c>
      <c r="B22" s="22">
        <v>6</v>
      </c>
      <c r="C22" s="2" t="s">
        <v>57</v>
      </c>
      <c r="D22" s="16">
        <v>8120.2325581395353</v>
      </c>
      <c r="E22" s="16">
        <v>6731.4883720930229</v>
      </c>
      <c r="F22" s="16">
        <v>8808.7674418604656</v>
      </c>
      <c r="G22" s="16">
        <v>7383.6279069767443</v>
      </c>
    </row>
    <row r="23" spans="1:11" x14ac:dyDescent="0.25">
      <c r="A23" s="22">
        <v>4</v>
      </c>
      <c r="B23" s="22">
        <v>12</v>
      </c>
      <c r="C23" s="2" t="s">
        <v>57</v>
      </c>
      <c r="D23" s="16">
        <v>7274.395348837209</v>
      </c>
      <c r="E23" s="16">
        <v>6467.2558139534885</v>
      </c>
      <c r="F23" s="16">
        <v>6763.6511627906975</v>
      </c>
      <c r="G23" s="16">
        <v>5990.5116279069771</v>
      </c>
    </row>
    <row r="24" spans="1:11" x14ac:dyDescent="0.25">
      <c r="A24" s="22">
        <v>4</v>
      </c>
      <c r="B24" s="22">
        <v>18</v>
      </c>
      <c r="C24" s="2" t="s">
        <v>57</v>
      </c>
      <c r="D24" s="16">
        <v>6978.5581395348836</v>
      </c>
      <c r="E24" s="16">
        <v>6348.3720930232557</v>
      </c>
      <c r="F24" s="16">
        <v>6757.5581395348836</v>
      </c>
      <c r="G24" s="16">
        <v>6454.2325581395353</v>
      </c>
    </row>
    <row r="25" spans="1:11" x14ac:dyDescent="0.25">
      <c r="A25" s="22">
        <v>4</v>
      </c>
      <c r="B25" s="22">
        <v>23</v>
      </c>
      <c r="C25" s="2" t="s">
        <v>58</v>
      </c>
      <c r="D25" s="16">
        <v>6734</v>
      </c>
      <c r="E25" s="16">
        <v>5967.7674418604647</v>
      </c>
      <c r="F25" s="16">
        <v>6656.0232558139533</v>
      </c>
      <c r="G25" s="16">
        <v>5933.9302325581393</v>
      </c>
      <c r="J25" t="s">
        <v>57</v>
      </c>
      <c r="K25" t="s">
        <v>62</v>
      </c>
    </row>
    <row r="26" spans="1:11" x14ac:dyDescent="0.25">
      <c r="A26" s="22">
        <v>4</v>
      </c>
      <c r="B26" s="22">
        <v>25</v>
      </c>
      <c r="C26" s="2" t="s">
        <v>57</v>
      </c>
      <c r="D26" s="16">
        <v>6802.2093023255811</v>
      </c>
      <c r="E26" s="16">
        <v>6377.2325581395353</v>
      </c>
      <c r="F26" s="16">
        <v>6511.3023255813951</v>
      </c>
      <c r="G26" s="16">
        <v>6510.4651162790697</v>
      </c>
      <c r="I26" s="15" t="s">
        <v>2</v>
      </c>
      <c r="J26">
        <f>AVERAGE(O2:O5)</f>
        <v>6949.3822674418607</v>
      </c>
      <c r="K26">
        <f>AVERAGE(I2:I5)</f>
        <v>6480.2819767441861</v>
      </c>
    </row>
    <row r="27" spans="1:11" x14ac:dyDescent="0.25">
      <c r="A27" s="22">
        <v>4</v>
      </c>
      <c r="B27" s="22">
        <v>31</v>
      </c>
      <c r="C27" s="2" t="s">
        <v>58</v>
      </c>
      <c r="D27" s="16">
        <v>6497.1860465116279</v>
      </c>
      <c r="E27" s="16">
        <v>7224.5348837209303</v>
      </c>
      <c r="F27" s="16">
        <v>6541.3023255813951</v>
      </c>
      <c r="G27" s="16">
        <v>6749.4186046511632</v>
      </c>
      <c r="I27" s="10" t="s">
        <v>3</v>
      </c>
      <c r="J27">
        <f>AVERAGE(P2:P5)</f>
        <v>6126.1312984496126</v>
      </c>
      <c r="K27">
        <f>AVERAGE(J2:J5)</f>
        <v>5859.7422480620153</v>
      </c>
    </row>
    <row r="28" spans="1:11" x14ac:dyDescent="0.25">
      <c r="A28" s="22">
        <v>4</v>
      </c>
      <c r="B28" s="22">
        <v>37</v>
      </c>
      <c r="C28" s="2" t="s">
        <v>57</v>
      </c>
      <c r="D28" s="16">
        <v>6439.9767441860467</v>
      </c>
      <c r="E28" s="16">
        <v>6543.6744186046508</v>
      </c>
      <c r="F28" s="16">
        <v>5773.7674418604647</v>
      </c>
      <c r="G28" s="16">
        <v>6220.3255813953492</v>
      </c>
      <c r="I28" s="15" t="s">
        <v>4</v>
      </c>
      <c r="J28">
        <f>AVERAGE(Q2:Q5)</f>
        <v>6886.1545542635658</v>
      </c>
      <c r="K28">
        <f>AVERAGE(K2:K5)</f>
        <v>6393.7374031007748</v>
      </c>
    </row>
    <row r="29" spans="1:11" x14ac:dyDescent="0.25">
      <c r="A29" s="22">
        <v>4</v>
      </c>
      <c r="B29" s="22">
        <v>39</v>
      </c>
      <c r="C29" s="2" t="s">
        <v>57</v>
      </c>
      <c r="D29" s="16">
        <v>6816.1627906976746</v>
      </c>
      <c r="E29" s="16">
        <v>5876.1162790697672</v>
      </c>
      <c r="F29" s="16">
        <v>6208.395348837209</v>
      </c>
      <c r="G29" s="16">
        <v>6760.2093023255811</v>
      </c>
      <c r="I29" s="15" t="s">
        <v>5</v>
      </c>
      <c r="J29">
        <f>AVERAGE(R2:R5)</f>
        <v>6483.5499031007748</v>
      </c>
      <c r="K29">
        <f>AVERAGE(L2:L5)</f>
        <v>5776.271802325582</v>
      </c>
    </row>
    <row r="30" spans="1:11" x14ac:dyDescent="0.25">
      <c r="A30" s="22">
        <v>5</v>
      </c>
      <c r="B30" s="22">
        <v>5</v>
      </c>
      <c r="C30" s="2" t="s">
        <v>58</v>
      </c>
      <c r="D30" s="16">
        <v>8160.7441860465115</v>
      </c>
      <c r="E30" s="16">
        <v>7584.2093023255811</v>
      </c>
      <c r="F30" s="16">
        <v>7554.0697674418607</v>
      </c>
      <c r="G30" s="16">
        <v>6590.1627906976746</v>
      </c>
    </row>
    <row r="31" spans="1:11" x14ac:dyDescent="0.25">
      <c r="A31" s="22">
        <v>5</v>
      </c>
      <c r="B31" s="22">
        <v>11</v>
      </c>
      <c r="C31" s="2" t="s">
        <v>57</v>
      </c>
      <c r="D31" s="16">
        <v>6380.3488372093025</v>
      </c>
      <c r="E31" s="16">
        <v>5316.4883720930229</v>
      </c>
      <c r="F31" s="16">
        <v>6278.2558139534885</v>
      </c>
      <c r="G31" s="16">
        <v>5986.6744186046508</v>
      </c>
    </row>
    <row r="32" spans="1:11" x14ac:dyDescent="0.25">
      <c r="A32" s="22">
        <v>5</v>
      </c>
      <c r="B32" s="22">
        <v>17</v>
      </c>
      <c r="C32" s="2" t="s">
        <v>58</v>
      </c>
      <c r="D32" s="16">
        <v>8196.9767441860458</v>
      </c>
      <c r="E32" s="16">
        <v>6201.9534883720926</v>
      </c>
      <c r="F32" s="16">
        <v>6135.1162790697672</v>
      </c>
      <c r="G32" s="16">
        <v>5467.6976744186049</v>
      </c>
    </row>
    <row r="33" spans="1:7" x14ac:dyDescent="0.25">
      <c r="A33" s="22">
        <v>5</v>
      </c>
      <c r="B33" s="22">
        <v>24</v>
      </c>
      <c r="C33" s="2" t="s">
        <v>58</v>
      </c>
      <c r="D33" s="16">
        <v>7839.9534883720926</v>
      </c>
      <c r="E33" s="16">
        <v>6398.1860465116279</v>
      </c>
      <c r="F33" s="16">
        <v>6381.4418604651164</v>
      </c>
      <c r="G33" s="16">
        <v>6403.1627906976746</v>
      </c>
    </row>
    <row r="34" spans="1:7" x14ac:dyDescent="0.25">
      <c r="A34" s="22">
        <v>5</v>
      </c>
      <c r="B34" s="22">
        <v>30</v>
      </c>
      <c r="C34" s="2" t="s">
        <v>58</v>
      </c>
      <c r="D34" s="16">
        <v>6848.395348837209</v>
      </c>
      <c r="E34" s="16">
        <v>5471.0232558139533</v>
      </c>
      <c r="F34" s="16">
        <v>5893.4651162790697</v>
      </c>
      <c r="G34" s="16">
        <v>5630.7674418604647</v>
      </c>
    </row>
    <row r="35" spans="1:7" x14ac:dyDescent="0.25">
      <c r="A35" s="22">
        <v>5</v>
      </c>
      <c r="B35" s="22">
        <v>34</v>
      </c>
      <c r="C35" s="2" t="s">
        <v>58</v>
      </c>
      <c r="D35" s="16">
        <v>6762.1627906976746</v>
      </c>
      <c r="E35" s="16">
        <v>5625.4883720930229</v>
      </c>
      <c r="F35" s="16">
        <v>7832.9069767441861</v>
      </c>
      <c r="G35" s="16">
        <v>6313.2790697674418</v>
      </c>
    </row>
    <row r="36" spans="1:7" x14ac:dyDescent="0.25">
      <c r="A36" s="22">
        <v>5</v>
      </c>
      <c r="B36" s="22">
        <v>36</v>
      </c>
      <c r="C36" s="2" t="s">
        <v>58</v>
      </c>
      <c r="D36" s="16">
        <v>6929.7906976744189</v>
      </c>
      <c r="E36" s="16">
        <v>6470.9534883720926</v>
      </c>
      <c r="F36" s="16">
        <v>6100.2558139534885</v>
      </c>
      <c r="G36" s="16">
        <v>7780.8139534883721</v>
      </c>
    </row>
    <row r="37" spans="1:7" x14ac:dyDescent="0.25">
      <c r="A37" s="22">
        <v>6</v>
      </c>
      <c r="B37" s="22">
        <v>3</v>
      </c>
      <c r="C37" s="2" t="s">
        <v>57</v>
      </c>
      <c r="D37" s="16">
        <v>8518.0465116279065</v>
      </c>
      <c r="E37" s="16">
        <v>6773.3488372093025</v>
      </c>
      <c r="F37" s="16">
        <v>7924.8604651162786</v>
      </c>
      <c r="G37" s="16">
        <v>6212.3023255813951</v>
      </c>
    </row>
    <row r="38" spans="1:7" x14ac:dyDescent="0.25">
      <c r="A38" s="22">
        <v>6</v>
      </c>
      <c r="B38" s="22">
        <v>9</v>
      </c>
      <c r="C38" s="2" t="s">
        <v>57</v>
      </c>
      <c r="D38" s="16">
        <v>7260.8372093023254</v>
      </c>
      <c r="E38" s="16">
        <v>6680.5348837209303</v>
      </c>
      <c r="F38" s="16">
        <v>7086.3255813953492</v>
      </c>
      <c r="G38" s="16">
        <v>7721.2325581395353</v>
      </c>
    </row>
    <row r="39" spans="1:7" x14ac:dyDescent="0.25">
      <c r="A39" s="22">
        <v>6</v>
      </c>
      <c r="B39" s="22">
        <v>15</v>
      </c>
      <c r="C39" s="2" t="s">
        <v>57</v>
      </c>
      <c r="D39" s="16">
        <v>6243.1627906976746</v>
      </c>
      <c r="E39" s="16">
        <v>6239.9767441860467</v>
      </c>
      <c r="F39" s="16">
        <v>6771.3488372093025</v>
      </c>
      <c r="G39" s="16">
        <v>5899.604651162791</v>
      </c>
    </row>
    <row r="40" spans="1:7" x14ac:dyDescent="0.25">
      <c r="A40" s="22">
        <v>6</v>
      </c>
      <c r="B40" s="22">
        <v>21</v>
      </c>
      <c r="C40" s="2" t="s">
        <v>58</v>
      </c>
      <c r="D40" s="16">
        <v>6105.6279069767443</v>
      </c>
      <c r="E40" s="16">
        <v>4907.0465116279074</v>
      </c>
      <c r="F40" s="16">
        <v>6393.1860465116279</v>
      </c>
      <c r="G40" s="16">
        <v>4938.6744186046508</v>
      </c>
    </row>
    <row r="41" spans="1:7" x14ac:dyDescent="0.25">
      <c r="A41" s="22">
        <v>6</v>
      </c>
      <c r="B41" s="22">
        <v>28</v>
      </c>
      <c r="C41" s="2" t="s">
        <v>58</v>
      </c>
      <c r="D41" s="16">
        <v>5937.1162790697672</v>
      </c>
      <c r="E41" s="16">
        <v>4875.4418604651164</v>
      </c>
      <c r="F41" s="16">
        <v>5567.9302325581393</v>
      </c>
      <c r="G41" s="16">
        <v>4659.1162790697672</v>
      </c>
    </row>
  </sheetData>
  <sortState ref="A2:G41">
    <sortCondition ref="A1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topLeftCell="A19" workbookViewId="0">
      <selection activeCell="C46" sqref="C46"/>
    </sheetView>
  </sheetViews>
  <sheetFormatPr baseColWidth="10" defaultColWidth="11" defaultRowHeight="16" x14ac:dyDescent="0.2"/>
  <sheetData>
    <row r="1" spans="1:2" x14ac:dyDescent="0.25">
      <c r="A1" s="1" t="s">
        <v>60</v>
      </c>
      <c r="B1" s="11" t="s">
        <v>56</v>
      </c>
    </row>
    <row r="2" spans="1:2" x14ac:dyDescent="0.25">
      <c r="A2" s="18">
        <v>1</v>
      </c>
      <c r="B2" s="11" t="s">
        <v>57</v>
      </c>
    </row>
    <row r="3" spans="1:2" x14ac:dyDescent="0.25">
      <c r="A3" s="17">
        <v>2</v>
      </c>
      <c r="B3" s="11" t="s">
        <v>57</v>
      </c>
    </row>
    <row r="4" spans="1:2" x14ac:dyDescent="0.25">
      <c r="A4" s="17">
        <v>3</v>
      </c>
      <c r="B4" s="12" t="s">
        <v>57</v>
      </c>
    </row>
    <row r="5" spans="1:2" x14ac:dyDescent="0.25">
      <c r="A5" s="18">
        <v>4</v>
      </c>
      <c r="B5" s="11" t="s">
        <v>57</v>
      </c>
    </row>
    <row r="6" spans="1:2" x14ac:dyDescent="0.25">
      <c r="A6" s="18">
        <v>5</v>
      </c>
      <c r="B6" s="13" t="s">
        <v>58</v>
      </c>
    </row>
    <row r="7" spans="1:2" x14ac:dyDescent="0.25">
      <c r="A7" s="19">
        <v>6</v>
      </c>
      <c r="B7" s="14" t="s">
        <v>57</v>
      </c>
    </row>
    <row r="8" spans="1:2" x14ac:dyDescent="0.25">
      <c r="A8" s="18">
        <v>7</v>
      </c>
      <c r="B8" s="11" t="s">
        <v>57</v>
      </c>
    </row>
    <row r="9" spans="1:2" x14ac:dyDescent="0.25">
      <c r="A9" s="17">
        <v>8</v>
      </c>
      <c r="B9" s="11" t="s">
        <v>57</v>
      </c>
    </row>
    <row r="10" spans="1:2" x14ac:dyDescent="0.25">
      <c r="A10" s="17">
        <v>9</v>
      </c>
      <c r="B10" s="12" t="s">
        <v>57</v>
      </c>
    </row>
    <row r="11" spans="1:2" x14ac:dyDescent="0.25">
      <c r="A11" s="18">
        <v>10</v>
      </c>
      <c r="B11" s="13" t="s">
        <v>58</v>
      </c>
    </row>
    <row r="12" spans="1:2" x14ac:dyDescent="0.25">
      <c r="A12" s="18">
        <v>11</v>
      </c>
      <c r="B12" s="12" t="s">
        <v>57</v>
      </c>
    </row>
    <row r="13" spans="1:2" x14ac:dyDescent="0.25">
      <c r="A13" s="19">
        <v>12</v>
      </c>
      <c r="B13" s="14" t="s">
        <v>57</v>
      </c>
    </row>
    <row r="14" spans="1:2" x14ac:dyDescent="0.25">
      <c r="A14" s="18">
        <v>13</v>
      </c>
      <c r="B14" s="11" t="s">
        <v>57</v>
      </c>
    </row>
    <row r="15" spans="1:2" x14ac:dyDescent="0.25">
      <c r="A15" s="17">
        <v>14</v>
      </c>
      <c r="B15" s="11" t="s">
        <v>57</v>
      </c>
    </row>
    <row r="16" spans="1:2" x14ac:dyDescent="0.25">
      <c r="A16" s="17">
        <v>15</v>
      </c>
      <c r="B16" s="12" t="s">
        <v>57</v>
      </c>
    </row>
    <row r="17" spans="1:2" x14ac:dyDescent="0.25">
      <c r="A17" s="18">
        <v>16</v>
      </c>
      <c r="B17" s="13" t="s">
        <v>58</v>
      </c>
    </row>
    <row r="18" spans="1:2" x14ac:dyDescent="0.25">
      <c r="A18" s="18">
        <v>17</v>
      </c>
      <c r="B18" s="13" t="s">
        <v>58</v>
      </c>
    </row>
    <row r="19" spans="1:2" x14ac:dyDescent="0.25">
      <c r="A19" s="19">
        <v>18</v>
      </c>
      <c r="B19" s="14" t="s">
        <v>57</v>
      </c>
    </row>
    <row r="20" spans="1:2" x14ac:dyDescent="0.25">
      <c r="A20" s="18">
        <v>19</v>
      </c>
      <c r="B20" s="11" t="s">
        <v>57</v>
      </c>
    </row>
    <row r="21" spans="1:2" x14ac:dyDescent="0.25">
      <c r="A21" s="17">
        <v>20</v>
      </c>
      <c r="B21" s="13" t="s">
        <v>58</v>
      </c>
    </row>
    <row r="22" spans="1:2" x14ac:dyDescent="0.25">
      <c r="A22" s="17">
        <v>21</v>
      </c>
      <c r="B22" s="13" t="s">
        <v>58</v>
      </c>
    </row>
    <row r="23" spans="1:2" x14ac:dyDescent="0.25">
      <c r="A23" s="18">
        <v>22</v>
      </c>
      <c r="B23" s="13" t="s">
        <v>58</v>
      </c>
    </row>
    <row r="24" spans="1:2" x14ac:dyDescent="0.25">
      <c r="A24" s="19">
        <v>23</v>
      </c>
      <c r="B24" s="14" t="s">
        <v>58</v>
      </c>
    </row>
    <row r="25" spans="1:2" x14ac:dyDescent="0.25">
      <c r="A25" s="18">
        <v>24</v>
      </c>
      <c r="B25" s="13" t="s">
        <v>58</v>
      </c>
    </row>
    <row r="26" spans="1:2" x14ac:dyDescent="0.25">
      <c r="A26" s="19">
        <v>25</v>
      </c>
      <c r="B26" s="14" t="s">
        <v>57</v>
      </c>
    </row>
    <row r="27" spans="1:2" x14ac:dyDescent="0.25">
      <c r="A27" s="18">
        <v>26</v>
      </c>
      <c r="B27" s="11" t="s">
        <v>57</v>
      </c>
    </row>
    <row r="28" spans="1:2" x14ac:dyDescent="0.25">
      <c r="A28" s="17">
        <v>27</v>
      </c>
      <c r="B28" s="11" t="s">
        <v>57</v>
      </c>
    </row>
    <row r="29" spans="1:2" x14ac:dyDescent="0.25">
      <c r="A29" s="17">
        <v>28</v>
      </c>
      <c r="B29" s="13" t="s">
        <v>58</v>
      </c>
    </row>
    <row r="30" spans="1:2" x14ac:dyDescent="0.25">
      <c r="A30" s="18">
        <v>29</v>
      </c>
      <c r="B30" s="11" t="s">
        <v>57</v>
      </c>
    </row>
    <row r="31" spans="1:2" x14ac:dyDescent="0.25">
      <c r="A31" s="18">
        <v>30</v>
      </c>
      <c r="B31" s="13" t="s">
        <v>58</v>
      </c>
    </row>
    <row r="32" spans="1:2" x14ac:dyDescent="0.25">
      <c r="A32" s="19">
        <v>31</v>
      </c>
      <c r="B32" s="14" t="s">
        <v>58</v>
      </c>
    </row>
    <row r="33" spans="1:2" x14ac:dyDescent="0.25">
      <c r="A33" s="18">
        <v>32</v>
      </c>
      <c r="B33" s="11" t="s">
        <v>57</v>
      </c>
    </row>
    <row r="34" spans="1:2" x14ac:dyDescent="0.25">
      <c r="A34" s="17">
        <v>33</v>
      </c>
      <c r="B34" s="13" t="s">
        <v>58</v>
      </c>
    </row>
    <row r="35" spans="1:2" x14ac:dyDescent="0.25">
      <c r="A35" s="18">
        <v>34</v>
      </c>
      <c r="B35" s="13" t="s">
        <v>58</v>
      </c>
    </row>
    <row r="36" spans="1:2" x14ac:dyDescent="0.25">
      <c r="A36" s="18">
        <v>35</v>
      </c>
      <c r="B36" s="11" t="s">
        <v>57</v>
      </c>
    </row>
    <row r="37" spans="1:2" x14ac:dyDescent="0.25">
      <c r="A37" s="18">
        <v>36</v>
      </c>
      <c r="B37" s="13" t="s">
        <v>58</v>
      </c>
    </row>
    <row r="38" spans="1:2" x14ac:dyDescent="0.25">
      <c r="A38" s="19">
        <v>37</v>
      </c>
      <c r="B38" s="14" t="s">
        <v>57</v>
      </c>
    </row>
    <row r="39" spans="1:2" x14ac:dyDescent="0.25">
      <c r="A39" s="18">
        <v>38</v>
      </c>
      <c r="B39" s="13" t="s">
        <v>58</v>
      </c>
    </row>
    <row r="40" spans="1:2" x14ac:dyDescent="0.25">
      <c r="A40" s="19">
        <v>39</v>
      </c>
      <c r="B40" s="14" t="s">
        <v>57</v>
      </c>
    </row>
    <row r="41" spans="1:2" x14ac:dyDescent="0.25">
      <c r="A41" s="18">
        <v>40</v>
      </c>
      <c r="B41" s="11" t="s">
        <v>57</v>
      </c>
    </row>
    <row r="42" spans="1:2" x14ac:dyDescent="0.25">
      <c r="A42" s="20" t="s">
        <v>61</v>
      </c>
    </row>
  </sheetData>
  <sortState ref="A2:B43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MFD</vt:lpstr>
      <vt:lpstr>MFD_By_QT</vt:lpstr>
      <vt:lpstr>MFD_BY_T-wave</vt:lpstr>
      <vt:lpstr>MFD_on_abnormal_T-waves</vt:lpstr>
      <vt:lpstr>Corrilalition</vt:lpstr>
      <vt:lpstr>TFD</vt:lpstr>
      <vt:lpstr>TFD_By_QT</vt:lpstr>
      <vt:lpstr>TFD_by_T-wave</vt:lpstr>
      <vt:lpstr>Sheet7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2019-10-13T10:08:48Z</dcterms:created>
  <dcterms:modified xsi:type="dcterms:W3CDTF">2019-10-15T18:57:18Z</dcterms:modified>
</cp:coreProperties>
</file>