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rics" sheetId="1" r:id="rId3"/>
    <sheet state="visible" name="Poster Chart" sheetId="2" r:id="rId4"/>
    <sheet state="visible" name="Site Chart" sheetId="3" r:id="rId5"/>
    <sheet state="visible" name="Lead Time" sheetId="4" r:id="rId6"/>
    <sheet state="visible" name="LOC" sheetId="5" r:id="rId7"/>
    <sheet state="visible" name="Code Churn" sheetId="6" r:id="rId8"/>
    <sheet state="visible" name="Sheet3" sheetId="7" r:id="rId9"/>
  </sheets>
  <definedNames/>
  <calcPr/>
</workbook>
</file>

<file path=xl/sharedStrings.xml><?xml version="1.0" encoding="utf-8"?>
<sst xmlns="http://schemas.openxmlformats.org/spreadsheetml/2006/main" count="35" uniqueCount="35">
  <si>
    <t>Sprint</t>
  </si>
  <si>
    <t>Story Points Committed</t>
  </si>
  <si>
    <t>Story Points Completed</t>
  </si>
  <si>
    <t>WIP (Work in Progress)</t>
  </si>
  <si>
    <t>Velocity (Completed/Committed)</t>
  </si>
  <si>
    <t>Testing Time</t>
  </si>
  <si>
    <t>Number of Tests</t>
  </si>
  <si>
    <t>Average Test Time (minutes)</t>
  </si>
  <si>
    <t>Number of Discovered Defects</t>
  </si>
  <si>
    <t xml:space="preserve">Defect Discovery to Resolution (hours)
</t>
  </si>
  <si>
    <t>Average Defect Discovery to Resolution (hours)</t>
  </si>
  <si>
    <t>Total Effort (hours)</t>
  </si>
  <si>
    <t>Number of People</t>
  </si>
  <si>
    <t>Average Effort Per Person</t>
  </si>
  <si>
    <t>Date</t>
  </si>
  <si>
    <t>Lead Time (in hours)</t>
  </si>
  <si>
    <t>Avg Lead Time</t>
  </si>
  <si>
    <t>Total Lead Time</t>
  </si>
  <si>
    <t>~328</t>
  </si>
  <si>
    <t>Avg Total Lead Time</t>
  </si>
  <si>
    <t>~82</t>
  </si>
  <si>
    <t>LOC</t>
  </si>
  <si>
    <t>Web App</t>
  </si>
  <si>
    <t>AWS Infra</t>
  </si>
  <si>
    <t>Total</t>
  </si>
  <si>
    <t>Additions</t>
  </si>
  <si>
    <t>Deletions</t>
  </si>
  <si>
    <t>Web app</t>
  </si>
  <si>
    <t>Infrastructure</t>
  </si>
  <si>
    <t>Smart TV</t>
  </si>
  <si>
    <t>SP 532</t>
  </si>
  <si>
    <t>SP 533</t>
  </si>
  <si>
    <t>SP 534</t>
  </si>
  <si>
    <t>SP 574</t>
  </si>
  <si>
    <t>SP 595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</si>
</sst>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h]&quot;:&quot;mm"/>
    <numFmt numFmtId="165" formatCode="m/d/yy"/>
    <numFmt numFmtId="166" formatCode="m/d/yyyy"/>
    <numFmt numFmtId="167" formatCode="m/d/yy h:mm am/pm"/>
  </numFmts>
  <fonts count="8">
    <font>
      <sz val="10.0"/>
      <color rgb="FF000000"/>
      <name val="Arial"/>
    </font>
    <font>
      <b/>
      <sz val="12.0"/>
      <color rgb="FF000000"/>
    </font>
    <font>
      <b/>
      <sz val="12.0"/>
    </font>
    <font>
      <sz val="12.0"/>
      <color rgb="FF000000"/>
    </font>
    <font>
      <sz val="12.0"/>
    </font>
    <font/>
    <font>
      <color rgb="FF000000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textRotation="0" vertical="top" wrapText="0"/>
    </xf>
    <xf borderId="0" fillId="2" fontId="2" numFmtId="0" xfId="0" applyAlignment="1" applyFont="1">
      <alignment readingOrder="0" shrinkToFit="0" textRotation="0" vertical="top" wrapText="0"/>
    </xf>
    <xf borderId="0" fillId="2" fontId="3" numFmtId="0" xfId="0" applyAlignment="1" applyFont="1">
      <alignment readingOrder="0" shrinkToFit="0" textRotation="0" vertical="top" wrapText="0"/>
    </xf>
    <xf borderId="0" fillId="3" fontId="4" numFmtId="0" xfId="0" applyAlignment="1" applyFill="1" applyFont="1">
      <alignment readingOrder="0" shrinkToFit="0" textRotation="0" vertical="top" wrapText="0"/>
    </xf>
    <xf borderId="0" fillId="4" fontId="4" numFmtId="0" xfId="0" applyAlignment="1" applyFill="1" applyFont="1">
      <alignment readingOrder="0" shrinkToFit="0" textRotation="0" vertical="top" wrapText="0"/>
    </xf>
    <xf borderId="0" fillId="3" fontId="4" numFmtId="0" xfId="0" applyAlignment="1" applyFont="1">
      <alignment shrinkToFit="0" textRotation="0" vertical="top" wrapText="0"/>
    </xf>
    <xf borderId="0" fillId="4" fontId="4" numFmtId="2" xfId="0" applyAlignment="1" applyFont="1" applyNumberFormat="1">
      <alignment readingOrder="0" shrinkToFit="0" textRotation="0" vertical="top" wrapText="0"/>
    </xf>
    <xf borderId="0" fillId="3" fontId="4" numFmtId="2" xfId="0" applyAlignment="1" applyFont="1" applyNumberFormat="1">
      <alignment readingOrder="0" shrinkToFit="0" textRotation="0" vertical="top" wrapText="0"/>
    </xf>
    <xf borderId="0" fillId="4" fontId="4" numFmtId="0" xfId="0" applyAlignment="1" applyFont="1">
      <alignment shrinkToFit="0" textRotation="0" vertical="top" wrapText="0"/>
    </xf>
    <xf borderId="0" fillId="3" fontId="4" numFmtId="164" xfId="0" applyAlignment="1" applyFont="1" applyNumberFormat="1">
      <alignment readingOrder="0" shrinkToFit="0" textRotation="0" vertical="top" wrapText="0"/>
    </xf>
    <xf borderId="0" fillId="3" fontId="4" numFmtId="164" xfId="0" applyAlignment="1" applyFont="1" applyNumberFormat="1">
      <alignment shrinkToFit="0" textRotation="0" vertical="top" wrapText="0"/>
    </xf>
    <xf borderId="0" fillId="4" fontId="4" numFmtId="46" xfId="0" applyAlignment="1" applyFont="1" applyNumberFormat="1">
      <alignment shrinkToFit="0" textRotation="0" vertical="top" wrapText="0"/>
    </xf>
    <xf borderId="0" fillId="4" fontId="4" numFmtId="0" xfId="0" applyAlignment="1" applyFont="1">
      <alignment horizontal="center" readingOrder="0" shrinkToFit="0" textRotation="0" vertical="top" wrapText="0"/>
    </xf>
    <xf borderId="0" fillId="0" fontId="5" numFmtId="0" xfId="0" applyFont="1"/>
    <xf borderId="0" fillId="0" fontId="5" numFmtId="165" xfId="0" applyFont="1" applyNumberFormat="1"/>
    <xf borderId="0" fillId="0" fontId="5" numFmtId="166" xfId="0" applyFont="1" applyNumberFormat="1"/>
    <xf borderId="0" fillId="0" fontId="6" numFmtId="0" xfId="0" applyFont="1"/>
    <xf borderId="0" fillId="0" fontId="5" numFmtId="3" xfId="0" applyFont="1" applyNumberFormat="1"/>
    <xf borderId="0" fillId="0" fontId="7" numFmtId="0" xfId="0" applyAlignment="1" applyFont="1">
      <alignment readingOrder="0" shrinkToFit="0" vertical="bottom" wrapText="0"/>
    </xf>
    <xf borderId="0" fillId="0" fontId="7" numFmtId="167" xfId="0" applyAlignment="1" applyFont="1" applyNumberFormat="1">
      <alignment horizontal="right" readingOrder="0" shrinkToFit="0" vertical="bottom" wrapText="0"/>
    </xf>
    <xf borderId="0" fillId="0" fontId="7" numFmtId="167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690023752969122"/>
          <c:y val="0.0219567098768652"/>
          <c:w val="0.9086795253887869"/>
          <c:h val="0.7822030023985718"/>
        </c:manualLayout>
      </c:layout>
      <c:lineChart>
        <c:ser>
          <c:idx val="0"/>
          <c:order val="0"/>
          <c:tx>
            <c:strRef>
              <c:f>Metrics!$A$5</c:f>
            </c:strRef>
          </c:tx>
          <c:spPr>
            <a:ln cmpd="sng" w="762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Metrics!$B$1:$H$1</c:f>
            </c:strRef>
          </c:cat>
          <c:val>
            <c:numRef>
              <c:f>Metrics!$B$5:$H$5</c:f>
            </c:numRef>
          </c:val>
          <c:smooth val="0"/>
        </c:ser>
        <c:ser>
          <c:idx val="1"/>
          <c:order val="1"/>
          <c:tx>
            <c:strRef>
              <c:f>Metrics!$A$8</c:f>
            </c:strRef>
          </c:tx>
          <c:spPr>
            <a:ln cmpd="sng" w="762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Metrics!$B$1:$H$1</c:f>
            </c:strRef>
          </c:cat>
          <c:val>
            <c:numRef>
              <c:f>Metrics!$B$8:$H$8</c:f>
            </c:numRef>
          </c:val>
          <c:smooth val="0"/>
        </c:ser>
        <c:ser>
          <c:idx val="2"/>
          <c:order val="2"/>
          <c:tx>
            <c:strRef>
              <c:f>Metrics!$A$11</c:f>
            </c:strRef>
          </c:tx>
          <c:spPr>
            <a:ln cmpd="sng" w="762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Metrics!$B$1:$H$1</c:f>
            </c:strRef>
          </c:cat>
          <c:val>
            <c:numRef>
              <c:f>Metrics!$B$11:$H$11</c:f>
            </c:numRef>
          </c:val>
          <c:smooth val="0"/>
        </c:ser>
        <c:ser>
          <c:idx val="3"/>
          <c:order val="3"/>
          <c:tx>
            <c:strRef>
              <c:f>Metrics!$A$14</c:f>
            </c:strRef>
          </c:tx>
          <c:spPr>
            <a:ln cmpd="sng" w="762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Metrics!$B$1:$H$1</c:f>
            </c:strRef>
          </c:cat>
          <c:val>
            <c:numRef>
              <c:f>Metrics!$B$14:$H$14</c:f>
            </c:numRef>
          </c:val>
          <c:smooth val="0"/>
        </c:ser>
        <c:axId val="2097271015"/>
        <c:axId val="326277253"/>
      </c:lineChart>
      <c:catAx>
        <c:axId val="2097271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4800"/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2400"/>
            </a:pPr>
          </a:p>
        </c:txPr>
        <c:crossAx val="326277253"/>
      </c:catAx>
      <c:valAx>
        <c:axId val="32627725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4800"/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2400"/>
            </a:pPr>
          </a:p>
        </c:txPr>
        <c:crossAx val="209727101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200">
                <a:latin typeface="Arial"/>
              </a:defRPr>
            </a:pPr>
            <a:r>
              <a:t>Semester 2 Metrics</a:t>
            </a:r>
          </a:p>
        </c:rich>
      </c:tx>
      <c:overlay val="0"/>
    </c:title>
    <c:plotArea>
      <c:layout>
        <c:manualLayout>
          <c:xMode val="edge"/>
          <c:yMode val="edge"/>
          <c:x val="0.07229484884035595"/>
          <c:y val="0.13767827500571844"/>
          <c:w val="0.9105755215300144"/>
          <c:h val="0.6506596997606363"/>
        </c:manualLayout>
      </c:layout>
      <c:lineChart>
        <c:ser>
          <c:idx val="0"/>
          <c:order val="0"/>
          <c:tx>
            <c:strRef>
              <c:f>Metrics!$A$5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Metrics!$B$1:$H$1</c:f>
            </c:strRef>
          </c:cat>
          <c:val>
            <c:numRef>
              <c:f>Metrics!$B$5:$H$5</c:f>
            </c:numRef>
          </c:val>
          <c:smooth val="0"/>
        </c:ser>
        <c:ser>
          <c:idx val="1"/>
          <c:order val="1"/>
          <c:tx>
            <c:strRef>
              <c:f>Metrics!$A$8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Metrics!$B$1:$H$1</c:f>
            </c:strRef>
          </c:cat>
          <c:val>
            <c:numRef>
              <c:f>Metrics!$B$8:$H$8</c:f>
            </c:numRef>
          </c:val>
          <c:smooth val="0"/>
        </c:ser>
        <c:ser>
          <c:idx val="2"/>
          <c:order val="2"/>
          <c:tx>
            <c:strRef>
              <c:f>Metrics!$A$11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Metrics!$B$1:$H$1</c:f>
            </c:strRef>
          </c:cat>
          <c:val>
            <c:numRef>
              <c:f>Metrics!$B$11:$H$11</c:f>
            </c:numRef>
          </c:val>
          <c:smooth val="0"/>
        </c:ser>
        <c:ser>
          <c:idx val="3"/>
          <c:order val="3"/>
          <c:tx>
            <c:strRef>
              <c:f>Metrics!$A$14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Metrics!$B$1:$H$1</c:f>
            </c:strRef>
          </c:cat>
          <c:val>
            <c:numRef>
              <c:f>Metrics!$B$14:$H$14</c:f>
            </c:numRef>
          </c:val>
          <c:smooth val="0"/>
        </c:ser>
        <c:axId val="321919389"/>
        <c:axId val="1811696386"/>
      </c:lineChart>
      <c:catAx>
        <c:axId val="321919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/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200"/>
            </a:pPr>
          </a:p>
        </c:txPr>
        <c:crossAx val="1811696386"/>
      </c:catAx>
      <c:valAx>
        <c:axId val="181169638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2000"/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321919389"/>
      </c:valAx>
    </c:plotArea>
    <c:legend>
      <c:legendPos val="b"/>
      <c:overlay val="0"/>
      <c:txPr>
        <a:bodyPr/>
        <a:lstStyle/>
        <a:p>
          <a:pPr lvl="0">
            <a:defRPr sz="1800">
              <a:latin typeface="Arial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352425</xdr:colOff>
      <xdr:row>0</xdr:row>
      <xdr:rowOff>161925</xdr:rowOff>
    </xdr:from>
    <xdr:ext cx="18440400" cy="6267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561975</xdr:colOff>
      <xdr:row>0</xdr:row>
      <xdr:rowOff>161925</xdr:rowOff>
    </xdr:from>
    <xdr:ext cx="12449175" cy="6981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4.86"/>
    <col customWidth="1" min="2" max="9" width="17.29"/>
  </cols>
  <sheetData>
    <row r="1" ht="16.5" customHeight="1">
      <c r="A1" s="1" t="s">
        <v>0</v>
      </c>
      <c r="B1" s="2">
        <v>4.0</v>
      </c>
      <c r="C1" s="2">
        <v>5.0</v>
      </c>
      <c r="D1" s="2">
        <v>6.0</v>
      </c>
      <c r="E1" s="2">
        <v>7.0</v>
      </c>
      <c r="F1" s="2">
        <v>8.0</v>
      </c>
      <c r="G1" s="2">
        <v>9.0</v>
      </c>
      <c r="H1" s="2">
        <v>10.0</v>
      </c>
      <c r="I1" s="2">
        <v>11.0</v>
      </c>
    </row>
    <row r="2" ht="16.5" customHeight="1">
      <c r="A2" s="3" t="s">
        <v>1</v>
      </c>
      <c r="B2" s="4">
        <v>6.0</v>
      </c>
      <c r="C2" s="4">
        <v>25.0</v>
      </c>
      <c r="D2" s="4">
        <v>25.0</v>
      </c>
      <c r="E2" s="4">
        <v>44.0</v>
      </c>
      <c r="F2" s="4">
        <v>44.0</v>
      </c>
      <c r="G2" s="4">
        <v>55.0</v>
      </c>
      <c r="H2" s="4">
        <v>77.0</v>
      </c>
      <c r="I2" s="4">
        <v>1.0</v>
      </c>
    </row>
    <row r="3" ht="16.5" customHeight="1">
      <c r="A3" s="3" t="s">
        <v>2</v>
      </c>
      <c r="B3" s="5">
        <v>3.0</v>
      </c>
      <c r="C3" s="5">
        <v>20.0</v>
      </c>
      <c r="D3" s="5">
        <v>23.0</v>
      </c>
      <c r="E3" s="5">
        <v>44.0</v>
      </c>
      <c r="F3" s="5">
        <v>27.0</v>
      </c>
      <c r="G3" s="5">
        <v>51.0</v>
      </c>
      <c r="H3" s="5">
        <v>75.0</v>
      </c>
      <c r="I3" s="5">
        <v>1.0</v>
      </c>
    </row>
    <row r="4" ht="16.5" customHeight="1">
      <c r="A4" s="3" t="s">
        <v>3</v>
      </c>
      <c r="B4" s="6">
        <f t="shared" ref="B4:I4" si="1">MINUS(B2, B3)</f>
        <v>3</v>
      </c>
      <c r="C4" s="6">
        <f t="shared" si="1"/>
        <v>5</v>
      </c>
      <c r="D4" s="6">
        <f t="shared" si="1"/>
        <v>2</v>
      </c>
      <c r="E4" s="6">
        <f t="shared" si="1"/>
        <v>0</v>
      </c>
      <c r="F4" s="6">
        <f t="shared" si="1"/>
        <v>17</v>
      </c>
      <c r="G4" s="6">
        <f t="shared" si="1"/>
        <v>4</v>
      </c>
      <c r="H4" s="6">
        <f t="shared" si="1"/>
        <v>2</v>
      </c>
      <c r="I4" s="6">
        <f t="shared" si="1"/>
        <v>0</v>
      </c>
    </row>
    <row r="5" ht="16.5" customHeight="1">
      <c r="A5" s="1" t="s">
        <v>4</v>
      </c>
      <c r="B5" s="7">
        <f t="shared" ref="B5:I5" si="2">B3/B2</f>
        <v>0.5</v>
      </c>
      <c r="C5" s="7">
        <f t="shared" si="2"/>
        <v>0.8</v>
      </c>
      <c r="D5" s="7">
        <f t="shared" si="2"/>
        <v>0.92</v>
      </c>
      <c r="E5" s="7">
        <f t="shared" si="2"/>
        <v>1</v>
      </c>
      <c r="F5" s="7">
        <f t="shared" si="2"/>
        <v>0.6136363636</v>
      </c>
      <c r="G5" s="7">
        <f t="shared" si="2"/>
        <v>0.9272727273</v>
      </c>
      <c r="H5" s="7">
        <f t="shared" si="2"/>
        <v>0.974025974</v>
      </c>
      <c r="I5" s="7">
        <f t="shared" si="2"/>
        <v>1</v>
      </c>
    </row>
    <row r="6" ht="16.5" customHeight="1">
      <c r="A6" s="3" t="s">
        <v>5</v>
      </c>
      <c r="B6" s="4">
        <v>0.0</v>
      </c>
      <c r="C6" s="4">
        <v>5.0</v>
      </c>
      <c r="D6" s="4">
        <v>18.0</v>
      </c>
      <c r="E6" s="4">
        <v>67.0</v>
      </c>
      <c r="F6" s="4">
        <v>44.5</v>
      </c>
      <c r="G6" s="4">
        <v>90.0</v>
      </c>
      <c r="H6" s="4">
        <v>128.0</v>
      </c>
      <c r="I6" s="4">
        <v>0.0</v>
      </c>
    </row>
    <row r="7" ht="16.5" customHeight="1">
      <c r="A7" s="3" t="s">
        <v>6</v>
      </c>
      <c r="B7" s="5">
        <v>0.0</v>
      </c>
      <c r="C7" s="5">
        <v>3.0</v>
      </c>
      <c r="D7" s="5">
        <v>6.0</v>
      </c>
      <c r="E7" s="5">
        <v>10.0</v>
      </c>
      <c r="F7" s="5">
        <v>16.0</v>
      </c>
      <c r="G7" s="5">
        <v>19.0</v>
      </c>
      <c r="H7" s="5">
        <v>25.0</v>
      </c>
      <c r="I7" s="5">
        <v>0.0</v>
      </c>
    </row>
    <row r="8" ht="16.5" customHeight="1">
      <c r="A8" s="1" t="s">
        <v>7</v>
      </c>
      <c r="B8" s="8">
        <f t="shared" ref="B8:I8" si="3">IFERROR(DIVIDE(B6,B7),0)</f>
        <v>0</v>
      </c>
      <c r="C8" s="8">
        <f t="shared" si="3"/>
        <v>1.666666667</v>
      </c>
      <c r="D8" s="8">
        <f t="shared" si="3"/>
        <v>3</v>
      </c>
      <c r="E8" s="8">
        <f t="shared" si="3"/>
        <v>6.7</v>
      </c>
      <c r="F8" s="8">
        <f t="shared" si="3"/>
        <v>2.78125</v>
      </c>
      <c r="G8" s="8">
        <f t="shared" si="3"/>
        <v>4.736842105</v>
      </c>
      <c r="H8" s="8">
        <f t="shared" si="3"/>
        <v>5.12</v>
      </c>
      <c r="I8" s="8">
        <f t="shared" si="3"/>
        <v>0</v>
      </c>
    </row>
    <row r="9" ht="16.5" customHeight="1">
      <c r="A9" s="3" t="s">
        <v>8</v>
      </c>
      <c r="B9" s="5">
        <v>0.0</v>
      </c>
      <c r="C9" s="5">
        <v>0.0</v>
      </c>
      <c r="D9" s="5">
        <v>0.0</v>
      </c>
      <c r="E9" s="5">
        <v>5.0</v>
      </c>
      <c r="F9" s="5">
        <v>2.0</v>
      </c>
      <c r="G9" s="5">
        <v>9.0</v>
      </c>
      <c r="H9" s="5">
        <v>5.0</v>
      </c>
      <c r="I9" s="9"/>
    </row>
    <row r="10" ht="16.5" customHeight="1">
      <c r="A10" s="3" t="s">
        <v>9</v>
      </c>
      <c r="B10" s="10">
        <v>0.0</v>
      </c>
      <c r="C10" s="10">
        <v>0.0</v>
      </c>
      <c r="D10" s="10">
        <v>0.0</v>
      </c>
      <c r="E10" s="10">
        <v>2.49375</v>
      </c>
      <c r="F10" s="10">
        <v>40.89861111111111</v>
      </c>
      <c r="G10" s="10">
        <v>8.45486111111111</v>
      </c>
      <c r="H10" s="10">
        <v>49.65277777777778</v>
      </c>
      <c r="I10" s="11"/>
    </row>
    <row r="11" ht="16.5" customHeight="1">
      <c r="A11" s="1" t="s">
        <v>10</v>
      </c>
      <c r="B11" s="12">
        <f t="shared" ref="B11:I11" si="4">IFERROR(DIVIDE(B10,B9),0)</f>
        <v>0</v>
      </c>
      <c r="C11" s="12">
        <f t="shared" si="4"/>
        <v>0</v>
      </c>
      <c r="D11" s="12">
        <f t="shared" si="4"/>
        <v>0</v>
      </c>
      <c r="E11" s="12">
        <f t="shared" si="4"/>
        <v>0.49875</v>
      </c>
      <c r="F11" s="12">
        <f t="shared" si="4"/>
        <v>20.44930556</v>
      </c>
      <c r="G11" s="12">
        <f t="shared" si="4"/>
        <v>0.9394290123</v>
      </c>
      <c r="H11" s="12">
        <f t="shared" si="4"/>
        <v>9.930555556</v>
      </c>
      <c r="I11" s="12">
        <f t="shared" si="4"/>
        <v>0</v>
      </c>
    </row>
    <row r="12" ht="16.5" customHeight="1">
      <c r="A12" s="3" t="s">
        <v>11</v>
      </c>
      <c r="B12" s="4">
        <v>23.75</v>
      </c>
      <c r="C12" s="4">
        <v>91.75</v>
      </c>
      <c r="D12" s="4">
        <v>60.0</v>
      </c>
      <c r="E12" s="4">
        <v>119.0</v>
      </c>
      <c r="F12" s="4">
        <v>145.5</v>
      </c>
      <c r="G12" s="4">
        <v>91.5</v>
      </c>
      <c r="H12" s="4">
        <v>96.25</v>
      </c>
      <c r="I12" s="6"/>
    </row>
    <row r="13" ht="16.5" customHeight="1">
      <c r="A13" s="3" t="s">
        <v>12</v>
      </c>
      <c r="B13" s="13">
        <v>4.0</v>
      </c>
    </row>
    <row r="14" ht="16.5" customHeight="1">
      <c r="A14" s="1" t="s">
        <v>13</v>
      </c>
      <c r="B14" s="6">
        <f t="shared" ref="B14:I14" si="5">DIVIDE(B12,$B$13)</f>
        <v>5.9375</v>
      </c>
      <c r="C14" s="6">
        <f t="shared" si="5"/>
        <v>22.9375</v>
      </c>
      <c r="D14" s="6">
        <f t="shared" si="5"/>
        <v>15</v>
      </c>
      <c r="E14" s="6">
        <f t="shared" si="5"/>
        <v>29.75</v>
      </c>
      <c r="F14" s="6">
        <f t="shared" si="5"/>
        <v>36.375</v>
      </c>
      <c r="G14" s="6">
        <f t="shared" si="5"/>
        <v>22.875</v>
      </c>
      <c r="H14" s="6">
        <f t="shared" si="5"/>
        <v>24.0625</v>
      </c>
      <c r="I14" s="6">
        <f t="shared" si="5"/>
        <v>0</v>
      </c>
    </row>
  </sheetData>
  <mergeCells count="1">
    <mergeCell ref="B13:I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14"/>
    <col customWidth="1" min="2" max="6" width="14.43"/>
  </cols>
  <sheetData>
    <row r="1" ht="15.75" customHeight="1">
      <c r="A1" s="14" t="s">
        <v>14</v>
      </c>
      <c r="B1" s="15">
        <v>43349.0</v>
      </c>
      <c r="C1" s="15">
        <v>43356.0</v>
      </c>
      <c r="D1" s="16">
        <v>43363.0</v>
      </c>
      <c r="E1" s="15">
        <v>43370.0</v>
      </c>
      <c r="F1" s="16">
        <v>43377.0</v>
      </c>
      <c r="G1" s="15">
        <v>43384.0</v>
      </c>
      <c r="H1" s="15">
        <v>43391.0</v>
      </c>
      <c r="I1" s="15">
        <v>43398.0</v>
      </c>
      <c r="J1" s="15">
        <v>43405.0</v>
      </c>
      <c r="K1" s="15">
        <v>43412.0</v>
      </c>
      <c r="L1" s="15">
        <v>43419.0</v>
      </c>
      <c r="M1" s="15">
        <v>43426.0</v>
      </c>
      <c r="N1" s="15">
        <v>43433.0</v>
      </c>
    </row>
    <row r="2" ht="15.75" customHeight="1">
      <c r="A2" s="14" t="s">
        <v>15</v>
      </c>
      <c r="B2" s="14">
        <v>21.5</v>
      </c>
      <c r="C2" s="14">
        <v>24.9</v>
      </c>
      <c r="D2" s="14">
        <v>32.8</v>
      </c>
      <c r="E2" s="14">
        <v>32.0</v>
      </c>
      <c r="F2" s="14">
        <v>18.8</v>
      </c>
      <c r="G2" s="14">
        <v>26.0</v>
      </c>
      <c r="H2" s="14">
        <v>26.3</v>
      </c>
      <c r="I2" s="14">
        <v>22.5</v>
      </c>
      <c r="J2" s="14">
        <v>23.0</v>
      </c>
      <c r="K2" s="14">
        <v>23.8</v>
      </c>
      <c r="L2" s="14">
        <v>36.0</v>
      </c>
      <c r="M2" s="14">
        <v>28.5</v>
      </c>
      <c r="N2" s="14">
        <v>22.0</v>
      </c>
    </row>
    <row r="3" ht="15.75" customHeight="1">
      <c r="A3" s="14" t="s">
        <v>16</v>
      </c>
      <c r="B3" s="14">
        <v>5.4</v>
      </c>
      <c r="C3" s="14">
        <v>6.225</v>
      </c>
      <c r="D3" s="14">
        <v>8.2</v>
      </c>
      <c r="E3" s="14">
        <v>8.0</v>
      </c>
      <c r="F3" s="14">
        <v>4.7</v>
      </c>
      <c r="G3" s="14">
        <v>3.25</v>
      </c>
      <c r="H3" s="14">
        <v>3.3</v>
      </c>
      <c r="I3" s="14">
        <v>2.8</v>
      </c>
      <c r="J3" s="14">
        <v>2.9</v>
      </c>
      <c r="K3" s="14">
        <v>2.98</v>
      </c>
      <c r="L3" s="14">
        <v>9.0</v>
      </c>
      <c r="M3" s="14">
        <v>7.1</v>
      </c>
      <c r="N3" s="14">
        <v>5.5</v>
      </c>
    </row>
    <row r="4" ht="15.75" customHeight="1"/>
    <row r="5" ht="15.75" customHeight="1">
      <c r="A5" s="14" t="s">
        <v>17</v>
      </c>
      <c r="B5" s="14" t="s">
        <v>18</v>
      </c>
    </row>
    <row r="6" ht="15.75" customHeight="1">
      <c r="A6" s="14" t="s">
        <v>19</v>
      </c>
      <c r="B6" s="14" t="s">
        <v>20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14" t="s">
        <v>21</v>
      </c>
    </row>
    <row r="2" ht="15.75" customHeight="1">
      <c r="A2" s="14" t="s">
        <v>22</v>
      </c>
      <c r="B2" s="17">
        <v>1200.0</v>
      </c>
    </row>
    <row r="3" ht="15.75" customHeight="1">
      <c r="A3" s="14" t="s">
        <v>23</v>
      </c>
      <c r="B3" s="18">
        <v>778.0</v>
      </c>
    </row>
    <row r="4" ht="15.75" customHeight="1"/>
    <row r="5" ht="15.75" customHeight="1">
      <c r="A5" s="14" t="s">
        <v>24</v>
      </c>
      <c r="B5" s="14">
        <v>1978.0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14" t="s">
        <v>25</v>
      </c>
      <c r="C1" s="14" t="s">
        <v>26</v>
      </c>
    </row>
    <row r="2" ht="15.75" customHeight="1">
      <c r="A2" s="14" t="s">
        <v>27</v>
      </c>
      <c r="B2" s="14">
        <v>5423.0</v>
      </c>
      <c r="C2" s="14">
        <v>4743.0</v>
      </c>
    </row>
    <row r="3" ht="15.75" customHeight="1">
      <c r="A3" s="14" t="s">
        <v>28</v>
      </c>
      <c r="B3" s="14">
        <v>457.0</v>
      </c>
      <c r="C3" s="14">
        <v>0.0</v>
      </c>
    </row>
    <row r="4" ht="15.75" customHeight="1">
      <c r="A4" s="14" t="s">
        <v>29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9" t="s">
        <v>30</v>
      </c>
      <c r="B1" s="20">
        <v>43553.71666666667</v>
      </c>
      <c r="C1" s="21">
        <v>43570.572916666664</v>
      </c>
      <c r="D1" s="22">
        <v>404.55</v>
      </c>
    </row>
    <row r="2">
      <c r="A2" s="23" t="s">
        <v>31</v>
      </c>
      <c r="B2" s="21">
        <v>43553.71666666667</v>
      </c>
      <c r="C2" s="21">
        <v>43566.572916666664</v>
      </c>
      <c r="D2" s="22">
        <v>308.55</v>
      </c>
    </row>
    <row r="3">
      <c r="A3" s="23" t="s">
        <v>32</v>
      </c>
      <c r="B3" s="21">
        <v>43553.71805555555</v>
      </c>
      <c r="C3" s="21">
        <v>43566.572916666664</v>
      </c>
      <c r="D3" s="22">
        <v>308.5166667</v>
      </c>
    </row>
    <row r="4">
      <c r="A4" s="23" t="s">
        <v>33</v>
      </c>
      <c r="B4" s="21">
        <v>43563.63958333333</v>
      </c>
      <c r="C4" s="21">
        <v>43564.75763888889</v>
      </c>
      <c r="D4" s="22">
        <v>26.83333333</v>
      </c>
    </row>
    <row r="5">
      <c r="A5" s="23" t="s">
        <v>34</v>
      </c>
      <c r="B5" s="21">
        <v>43566.743055555555</v>
      </c>
      <c r="C5" s="21">
        <v>43572.708333333336</v>
      </c>
      <c r="D5" s="22">
        <v>143.1666667</v>
      </c>
    </row>
    <row r="6">
      <c r="A6" s="24"/>
      <c r="B6" s="24"/>
      <c r="C6" s="24"/>
      <c r="D6" s="22">
        <v>1191.616667</v>
      </c>
    </row>
  </sheetData>
  <drawing r:id="rId1"/>
</worksheet>
</file>