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unicação-02\Desktop\VERTICALIZADOS_POLICIA_FEDERAL_2018\"/>
    </mc:Choice>
  </mc:AlternateContent>
  <xr:revisionPtr revIDLastSave="0" documentId="13_ncr:1_{960AF447-1313-4C17-97EE-BF45546669F2}" xr6:coauthVersionLast="33" xr6:coauthVersionMax="33" xr10:uidLastSave="{00000000-0000-0000-0000-000000000000}"/>
  <bookViews>
    <workbookView xWindow="0" yWindow="0" windowWidth="15300" windowHeight="7485" tabRatio="878" xr2:uid="{00000000-000D-0000-FFFF-FFFF00000000}"/>
  </bookViews>
  <sheets>
    <sheet name="Capa" sheetId="12" r:id="rId1"/>
    <sheet name="Concurso" sheetId="13" r:id="rId2"/>
    <sheet name="Cronograma de Estudos" sheetId="16" r:id="rId3"/>
    <sheet name="Conteúdo Programático" sheetId="23" r:id="rId4"/>
    <sheet name="Língua Portuguesa" sheetId="17" r:id="rId5"/>
    <sheet name="Noções Direito Administrativo" sheetId="35" r:id="rId6"/>
    <sheet name="Noções Direito Constitucional" sheetId="39" r:id="rId7"/>
    <sheet name="Noções Penal e Processual Penal" sheetId="34" r:id="rId8"/>
    <sheet name="Legislação Especial" sheetId="40" r:id="rId9"/>
    <sheet name="Estatística" sheetId="32" r:id="rId10"/>
    <sheet name="Raciocínio Lógico" sheetId="22" r:id="rId11"/>
    <sheet name="Informática" sheetId="20" r:id="rId12"/>
    <sheet name="Contabilidade Geral" sheetId="30" r:id="rId13"/>
  </sheets>
  <externalReferences>
    <externalReference r:id="rId14"/>
  </externalReferences>
  <calcPr calcId="179017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30" l="1"/>
  <c r="R23" i="30"/>
  <c r="R24" i="30"/>
  <c r="R25" i="30"/>
  <c r="R26" i="30"/>
  <c r="R27" i="30"/>
  <c r="R28" i="30"/>
  <c r="R29" i="30"/>
  <c r="R43" i="20"/>
  <c r="R44" i="20"/>
  <c r="R45" i="20"/>
  <c r="R46" i="20"/>
  <c r="R48" i="20"/>
  <c r="R49" i="20"/>
  <c r="R50" i="20"/>
  <c r="R42" i="20"/>
  <c r="R47" i="20"/>
  <c r="R51" i="20"/>
  <c r="R25" i="20"/>
  <c r="R26" i="20"/>
  <c r="R27" i="20"/>
  <c r="R28" i="20"/>
  <c r="R29" i="20"/>
  <c r="R30" i="20"/>
  <c r="R31" i="20"/>
  <c r="R32" i="20"/>
  <c r="R33" i="20"/>
  <c r="R25" i="34"/>
  <c r="R26" i="34"/>
  <c r="R27" i="34"/>
  <c r="R28" i="34"/>
  <c r="R29" i="34"/>
  <c r="R30" i="34"/>
  <c r="R31" i="34"/>
  <c r="R32" i="34"/>
  <c r="R33" i="34"/>
  <c r="R34" i="34"/>
  <c r="R21" i="39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S18" i="23"/>
  <c r="S19" i="23"/>
  <c r="R23" i="35"/>
  <c r="R24" i="35"/>
  <c r="R25" i="35"/>
  <c r="R26" i="35"/>
  <c r="R27" i="35"/>
  <c r="R28" i="35"/>
  <c r="R29" i="35"/>
  <c r="R30" i="35"/>
  <c r="R31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21" i="34"/>
  <c r="R22" i="34"/>
  <c r="R23" i="34"/>
  <c r="R24" i="34"/>
  <c r="R35" i="34"/>
  <c r="R36" i="34"/>
  <c r="R37" i="34"/>
  <c r="R38" i="34"/>
  <c r="R39" i="34"/>
  <c r="R40" i="34"/>
  <c r="R41" i="34"/>
  <c r="R42" i="34"/>
  <c r="R43" i="34"/>
  <c r="R21" i="22"/>
  <c r="R22" i="22"/>
  <c r="R23" i="22"/>
  <c r="R24" i="22"/>
  <c r="R25" i="22"/>
  <c r="R26" i="22"/>
  <c r="R27" i="22"/>
  <c r="R28" i="22"/>
  <c r="R29" i="22"/>
  <c r="R22" i="20"/>
  <c r="R23" i="20"/>
  <c r="R24" i="20"/>
  <c r="R34" i="20"/>
  <c r="R35" i="20"/>
  <c r="R36" i="20"/>
  <c r="R37" i="20"/>
  <c r="R38" i="20"/>
  <c r="R39" i="20"/>
  <c r="R40" i="20"/>
  <c r="R41" i="20"/>
  <c r="R52" i="20"/>
  <c r="R19" i="20"/>
  <c r="R20" i="20"/>
  <c r="R21" i="20"/>
  <c r="R18" i="20"/>
  <c r="R53" i="20"/>
  <c r="R23" i="17"/>
  <c r="R24" i="17"/>
  <c r="R25" i="17"/>
  <c r="R40" i="17"/>
  <c r="R41" i="17"/>
  <c r="R42" i="17"/>
  <c r="R43" i="17"/>
  <c r="R18" i="40"/>
  <c r="R19" i="40"/>
  <c r="R20" i="40"/>
  <c r="R21" i="40"/>
  <c r="R22" i="40"/>
  <c r="R23" i="40"/>
  <c r="R24" i="40"/>
  <c r="R25" i="40"/>
  <c r="R26" i="40"/>
  <c r="R27" i="40"/>
  <c r="R28" i="40"/>
  <c r="N28" i="40"/>
  <c r="M28" i="40"/>
  <c r="L28" i="40"/>
  <c r="K28" i="40"/>
  <c r="J28" i="40"/>
  <c r="I28" i="40"/>
  <c r="H28" i="40"/>
  <c r="G28" i="40"/>
  <c r="F28" i="40"/>
  <c r="E28" i="40"/>
  <c r="D28" i="40"/>
  <c r="R19" i="39"/>
  <c r="R20" i="39"/>
  <c r="R19" i="35"/>
  <c r="R20" i="35"/>
  <c r="R21" i="35"/>
  <c r="R22" i="35"/>
  <c r="R53" i="35"/>
  <c r="R19" i="34"/>
  <c r="R20" i="34"/>
  <c r="R19" i="32"/>
  <c r="R20" i="32"/>
  <c r="R21" i="32"/>
  <c r="R22" i="32"/>
  <c r="R23" i="32"/>
  <c r="R24" i="32"/>
  <c r="R25" i="32"/>
  <c r="R26" i="32"/>
  <c r="R27" i="32"/>
  <c r="R28" i="32"/>
  <c r="R29" i="32"/>
  <c r="R30" i="32"/>
  <c r="R31" i="32"/>
  <c r="R32" i="32"/>
  <c r="R33" i="32"/>
  <c r="R34" i="32"/>
  <c r="R35" i="32"/>
  <c r="R36" i="32"/>
  <c r="R37" i="32"/>
  <c r="R38" i="32"/>
  <c r="R39" i="32"/>
  <c r="R40" i="32"/>
  <c r="R41" i="32"/>
  <c r="R42" i="32"/>
  <c r="R43" i="32"/>
  <c r="R44" i="32"/>
  <c r="R45" i="32"/>
  <c r="R19" i="22"/>
  <c r="R20" i="22"/>
  <c r="N22" i="39"/>
  <c r="M22" i="39"/>
  <c r="L22" i="39"/>
  <c r="K22" i="39"/>
  <c r="J22" i="39"/>
  <c r="I22" i="39"/>
  <c r="H22" i="39"/>
  <c r="G22" i="39"/>
  <c r="F22" i="39"/>
  <c r="E22" i="39"/>
  <c r="D22" i="39"/>
  <c r="R18" i="39"/>
  <c r="R22" i="39"/>
  <c r="S28" i="23"/>
  <c r="R19" i="30"/>
  <c r="R18" i="30"/>
  <c r="R20" i="30"/>
  <c r="R21" i="30"/>
  <c r="R30" i="30"/>
  <c r="R18" i="35"/>
  <c r="R54" i="35"/>
  <c r="N54" i="35"/>
  <c r="M54" i="35"/>
  <c r="L54" i="35"/>
  <c r="K54" i="35"/>
  <c r="J54" i="35"/>
  <c r="I54" i="35"/>
  <c r="H54" i="35"/>
  <c r="G54" i="35"/>
  <c r="F54" i="35"/>
  <c r="E54" i="35"/>
  <c r="D54" i="35"/>
  <c r="R18" i="34"/>
  <c r="R44" i="34"/>
  <c r="N44" i="34"/>
  <c r="M44" i="34"/>
  <c r="L44" i="34"/>
  <c r="K44" i="34"/>
  <c r="J44" i="34"/>
  <c r="I44" i="34"/>
  <c r="H44" i="34"/>
  <c r="G44" i="34"/>
  <c r="F44" i="34"/>
  <c r="E44" i="34"/>
  <c r="D44" i="34"/>
  <c r="R18" i="32"/>
  <c r="R46" i="32"/>
  <c r="N46" i="32"/>
  <c r="M46" i="32"/>
  <c r="L46" i="32"/>
  <c r="K46" i="32"/>
  <c r="J46" i="32"/>
  <c r="I46" i="32"/>
  <c r="H46" i="32"/>
  <c r="G46" i="32"/>
  <c r="F46" i="32"/>
  <c r="E46" i="32"/>
  <c r="D46" i="32"/>
  <c r="N30" i="30"/>
  <c r="M30" i="30"/>
  <c r="L30" i="30"/>
  <c r="K30" i="30"/>
  <c r="J30" i="30"/>
  <c r="I30" i="30"/>
  <c r="H30" i="30"/>
  <c r="G30" i="30"/>
  <c r="F30" i="30"/>
  <c r="E30" i="30"/>
  <c r="D30" i="30"/>
  <c r="E30" i="22"/>
  <c r="F30" i="22"/>
  <c r="G30" i="22"/>
  <c r="H30" i="22"/>
  <c r="I30" i="22"/>
  <c r="J30" i="22"/>
  <c r="K30" i="22"/>
  <c r="L30" i="22"/>
  <c r="M30" i="22"/>
  <c r="N30" i="22"/>
  <c r="D30" i="22"/>
  <c r="E53" i="20"/>
  <c r="F53" i="20"/>
  <c r="G53" i="20"/>
  <c r="H53" i="20"/>
  <c r="I53" i="20"/>
  <c r="J53" i="20"/>
  <c r="K53" i="20"/>
  <c r="L53" i="20"/>
  <c r="M53" i="20"/>
  <c r="N53" i="20"/>
  <c r="D53" i="20"/>
  <c r="E44" i="17"/>
  <c r="F44" i="17"/>
  <c r="G44" i="17"/>
  <c r="H44" i="17"/>
  <c r="I44" i="17"/>
  <c r="J44" i="17"/>
  <c r="K44" i="17"/>
  <c r="L44" i="17"/>
  <c r="M44" i="17"/>
  <c r="N44" i="17"/>
  <c r="D44" i="17"/>
  <c r="R19" i="17"/>
  <c r="R20" i="17"/>
  <c r="R21" i="17"/>
  <c r="R22" i="17"/>
  <c r="R44" i="17"/>
  <c r="S17" i="23"/>
  <c r="S20" i="23"/>
  <c r="S21" i="23"/>
  <c r="S22" i="23"/>
  <c r="S23" i="23"/>
  <c r="S24" i="23"/>
  <c r="S25" i="23"/>
  <c r="S26" i="23"/>
  <c r="S27" i="23"/>
  <c r="S29" i="23"/>
  <c r="H35" i="16"/>
  <c r="G35" i="16"/>
  <c r="F35" i="16"/>
  <c r="E35" i="16"/>
  <c r="D35" i="16"/>
  <c r="R29" i="23"/>
  <c r="Q29" i="23"/>
  <c r="R18" i="22"/>
  <c r="R30" i="22"/>
</calcChain>
</file>

<file path=xl/sharedStrings.xml><?xml version="1.0" encoding="utf-8"?>
<sst xmlns="http://schemas.openxmlformats.org/spreadsheetml/2006/main" count="3503" uniqueCount="355">
  <si>
    <t>Anotações</t>
  </si>
  <si>
    <t xml:space="preserve">23 h / 00 h </t>
  </si>
  <si>
    <t>22 h / 23 h</t>
  </si>
  <si>
    <t>21 h / 22 h</t>
  </si>
  <si>
    <t>20 h / 21 h</t>
  </si>
  <si>
    <t>19 h / 20 h</t>
  </si>
  <si>
    <t>18 h / 19 h</t>
  </si>
  <si>
    <t>17 h / 18 h</t>
  </si>
  <si>
    <t>16 h / 17 h</t>
  </si>
  <si>
    <t>15 h / 16 h</t>
  </si>
  <si>
    <t>14 h / 15 h</t>
  </si>
  <si>
    <t>13 h / 14 h</t>
  </si>
  <si>
    <t>12 h / 13 h</t>
  </si>
  <si>
    <t>11 h / 12 h</t>
  </si>
  <si>
    <t>10 h / 11 h</t>
  </si>
  <si>
    <t>09 h / 10 h</t>
  </si>
  <si>
    <t>08 h / 09 h</t>
  </si>
  <si>
    <t>07 h / 08 h</t>
  </si>
  <si>
    <t>06 h / 07 h</t>
  </si>
  <si>
    <t>Detalhes do concurso</t>
  </si>
  <si>
    <t>Órgão</t>
  </si>
  <si>
    <t>Publicação</t>
  </si>
  <si>
    <t>Banca</t>
  </si>
  <si>
    <t>Link do edital</t>
  </si>
  <si>
    <t>Cargos</t>
  </si>
  <si>
    <t>Pré-requisitos</t>
  </si>
  <si>
    <t>Remuneração</t>
  </si>
  <si>
    <t>Vagas / Nomeações</t>
  </si>
  <si>
    <t>Incrições até</t>
  </si>
  <si>
    <t>Valor</t>
  </si>
  <si>
    <t>Data da Prova Objetiva</t>
  </si>
  <si>
    <t>Cebraspe</t>
  </si>
  <si>
    <t>Sumário</t>
  </si>
  <si>
    <t>Materiais</t>
  </si>
  <si>
    <t>Revisões</t>
  </si>
  <si>
    <t>Exercícios</t>
  </si>
  <si>
    <t>Legenda</t>
  </si>
  <si>
    <t>#</t>
  </si>
  <si>
    <t>Disciplinas</t>
  </si>
  <si>
    <t>PDF</t>
  </si>
  <si>
    <t>...</t>
  </si>
  <si>
    <t>24h</t>
  </si>
  <si>
    <t>7 dias</t>
  </si>
  <si>
    <t>15 dias</t>
  </si>
  <si>
    <t>30 dias</t>
  </si>
  <si>
    <t>Qst.</t>
  </si>
  <si>
    <t>Certas</t>
  </si>
  <si>
    <t>%</t>
  </si>
  <si>
    <t>Descrição</t>
  </si>
  <si>
    <t>Cor</t>
  </si>
  <si>
    <t>*</t>
  </si>
  <si>
    <t>Urgente</t>
  </si>
  <si>
    <t>U</t>
  </si>
  <si>
    <t>Atenção</t>
  </si>
  <si>
    <t>A</t>
  </si>
  <si>
    <t>Qualquer valor</t>
  </si>
  <si>
    <t>-</t>
  </si>
  <si>
    <t>Total</t>
  </si>
  <si>
    <t xml:space="preserve"> -</t>
  </si>
  <si>
    <t>Língua Portuguesa</t>
  </si>
  <si>
    <t>Por Tópicos</t>
  </si>
  <si>
    <t>Videoaulas</t>
  </si>
  <si>
    <t>Audioaulas</t>
  </si>
  <si>
    <t>Resumos</t>
  </si>
  <si>
    <t>Simulado</t>
  </si>
  <si>
    <t>60 dias</t>
  </si>
  <si>
    <t>90 dias</t>
  </si>
  <si>
    <t xml:space="preserve"> - </t>
  </si>
  <si>
    <t xml:space="preserve">  -</t>
  </si>
  <si>
    <t>* Os valores percentuais (%) são o número de itens já MARCADOS sobre o número de itens em CADA DISCIPLINA.</t>
  </si>
  <si>
    <t>** Os valores são o somatório dos EXERCÍCIOS preenchidos nas páginas de CADA DISCIPLINA.</t>
  </si>
  <si>
    <t>*** Os valores totais são MÉDIAS dos valores percentuais para cada uma das colunas</t>
  </si>
  <si>
    <t xml:space="preserve"> </t>
  </si>
  <si>
    <t>4.1</t>
  </si>
  <si>
    <t>4.2</t>
  </si>
  <si>
    <t>5.1</t>
  </si>
  <si>
    <t>5.2</t>
  </si>
  <si>
    <t>5.3</t>
  </si>
  <si>
    <t>5.4</t>
  </si>
  <si>
    <t>5.5</t>
  </si>
  <si>
    <t>5.6</t>
  </si>
  <si>
    <t>5.7</t>
  </si>
  <si>
    <t>5.8</t>
  </si>
  <si>
    <t>6.1</t>
  </si>
  <si>
    <t>6.2</t>
  </si>
  <si>
    <t>6.3</t>
  </si>
  <si>
    <t>6.4</t>
  </si>
  <si>
    <t>3.5</t>
  </si>
  <si>
    <t>3.4</t>
  </si>
  <si>
    <t>3.3</t>
  </si>
  <si>
    <t>3.2</t>
  </si>
  <si>
    <t>3.1</t>
  </si>
  <si>
    <t>Horário</t>
  </si>
  <si>
    <t>01 h / 02h</t>
  </si>
  <si>
    <t>00 h / 01h</t>
  </si>
  <si>
    <t>02 h / 03h</t>
  </si>
  <si>
    <t>03 h / 04h</t>
  </si>
  <si>
    <t>04 h / 05h</t>
  </si>
  <si>
    <t>05 h / 06h</t>
  </si>
  <si>
    <t>1.1</t>
  </si>
  <si>
    <t>1.2</t>
  </si>
  <si>
    <t>Raciocínio Lógico</t>
  </si>
  <si>
    <t xml:space="preserve">Reconhecimento de tipos e gêneros textuais. </t>
  </si>
  <si>
    <t xml:space="preserve">Emprego do sinal indicativo de crase. </t>
  </si>
  <si>
    <t xml:space="preserve">Emprego dos sinais de pontuação. </t>
  </si>
  <si>
    <t xml:space="preserve">Emprego das classes de palavras. </t>
  </si>
  <si>
    <t xml:space="preserve">Emprego de tempos e modos verbais. </t>
  </si>
  <si>
    <t xml:space="preserve">Domínio da ortografia oficial. </t>
  </si>
  <si>
    <t>1.3</t>
  </si>
  <si>
    <t xml:space="preserve">Estruturas lógicas. </t>
  </si>
  <si>
    <t>7.1</t>
  </si>
  <si>
    <t>7.2</t>
  </si>
  <si>
    <t>2.1</t>
  </si>
  <si>
    <t>2.2</t>
  </si>
  <si>
    <t>2.3</t>
  </si>
  <si>
    <t>7.3</t>
  </si>
  <si>
    <t>7.4</t>
  </si>
  <si>
    <t>8.1</t>
  </si>
  <si>
    <t>8.2</t>
  </si>
  <si>
    <t xml:space="preserve">Centralização, descentralização, concentração e desconcentração. </t>
  </si>
  <si>
    <t xml:space="preserve">Conceito. </t>
  </si>
  <si>
    <t xml:space="preserve">Responsabilidade por ato comissivo do Estado. </t>
  </si>
  <si>
    <t xml:space="preserve">Agentes públicos. </t>
  </si>
  <si>
    <t xml:space="preserve">Disposições constitucionais aplicáveis. </t>
  </si>
  <si>
    <t xml:space="preserve">Espécies. </t>
  </si>
  <si>
    <t>Polícia Federal</t>
  </si>
  <si>
    <t>Noções de Direito Administrativo</t>
  </si>
  <si>
    <t>Noções de Direito Constitucional</t>
  </si>
  <si>
    <t>Legislação Especial</t>
  </si>
  <si>
    <t xml:space="preserve">Compreensão e interpretação de textos de gêneros variados. </t>
  </si>
  <si>
    <t xml:space="preserve">Domínio dos mecanismos de coesão textual. </t>
  </si>
  <si>
    <t xml:space="preserve">Emprego de elementos de referenciação, substituição e repetição, de conectores e de outros elementos de sequenciação textual. </t>
  </si>
  <si>
    <t xml:space="preserve">Domínio da estrutura morfossintática do período. </t>
  </si>
  <si>
    <t xml:space="preserve">Relações de coordenação entre orações e entre termos da oração. </t>
  </si>
  <si>
    <t xml:space="preserve">Regência verbal e nominal. </t>
  </si>
  <si>
    <t xml:space="preserve">Reescrita de frases e parágrafos do texto. </t>
  </si>
  <si>
    <t xml:space="preserve">Significação das palavras. </t>
  </si>
  <si>
    <t xml:space="preserve">Substituição de palavras ou de trechos de texto. </t>
  </si>
  <si>
    <t xml:space="preserve">Reorganização da estrutura de orações e de períodos do texto. </t>
  </si>
  <si>
    <t xml:space="preserve">Correspondência oficial (conforme Manual de Redação da Presidência da República). </t>
  </si>
  <si>
    <t xml:space="preserve">Finalidade dos expedientes oficiais. </t>
  </si>
  <si>
    <t xml:space="preserve">Adequação da linguagem ao tipo de documento. </t>
  </si>
  <si>
    <t xml:space="preserve">Edição de textos, planilhas e apresentações (ambientes Microsoft Office e BrOffice). </t>
  </si>
  <si>
    <t xml:space="preserve">Redes de computadores. </t>
  </si>
  <si>
    <t xml:space="preserve">Computação na nuvem (cloud computing). </t>
  </si>
  <si>
    <t xml:space="preserve">Noções de vírus, worms e pragas virtuais. </t>
  </si>
  <si>
    <t xml:space="preserve">Aplicativos para segurança (antivírus, firewall, anti-spyware etc.). </t>
  </si>
  <si>
    <t xml:space="preserve">Lógica de argumentação: analogias, inferências, deduções e conclusões. </t>
  </si>
  <si>
    <t xml:space="preserve">Lógica sentencial (ou proposicional). </t>
  </si>
  <si>
    <t xml:space="preserve">Proposições simples e compostas. </t>
  </si>
  <si>
    <t xml:space="preserve">Tabelasverdade. </t>
  </si>
  <si>
    <t xml:space="preserve">Equivalências. </t>
  </si>
  <si>
    <t xml:space="preserve">Diagramas lógicos. </t>
  </si>
  <si>
    <t xml:space="preserve">Lógica de primeira ordem. </t>
  </si>
  <si>
    <t xml:space="preserve">Princípios de contagem e probabilidade. </t>
  </si>
  <si>
    <t xml:space="preserve">Operações com conjuntos. </t>
  </si>
  <si>
    <t>Raciocínio lógico envolvendo problemas aritméticos, geométricos e matriciais.</t>
  </si>
  <si>
    <t xml:space="preserve">Conceitos, objetivos e finalidades da contabilidade. </t>
  </si>
  <si>
    <t xml:space="preserve">Patrimônio: componentes, equação fundamental do patrimônio, situação líquida, representação gráfica. </t>
  </si>
  <si>
    <t xml:space="preserve">Atos e fatos administrativos: conceitos, fatos permutativos, modificativos e mistos. </t>
  </si>
  <si>
    <t xml:space="preserve">Contas: conceitos, contas de débitos, contas de créditos e saldos. </t>
  </si>
  <si>
    <t xml:space="preserve">Plano de contas: conceitos, elenco de contas, função e funcionamento das contas. </t>
  </si>
  <si>
    <t xml:space="preserve">Escrituração: conceitos, lançamentos contábeis, elementos essenciais, fórmulas de lançamentos, livros de escrituração, métodos e processos, regime de competência e regime de caixa. </t>
  </si>
  <si>
    <t xml:space="preserve">Contabilização de operações contábeis diversas: juros, descontos, tributos, aluguéis, variação monetária/ cambial, folha de pagamento, compras, vendas e provisões, depreciações e baixa de bens. </t>
  </si>
  <si>
    <t xml:space="preserve">Balancete de verificação: conceitos, modelos e técnicas de elaboração. </t>
  </si>
  <si>
    <t xml:space="preserve">Balanço patrimonial: conceitos, objetivo, composição. </t>
  </si>
  <si>
    <t xml:space="preserve">Demonstração de resultado de exercício: conceito, objetivo, composição. 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</si>
  <si>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</si>
  <si>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</si>
  <si>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</si>
  <si>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</si>
  <si>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</si>
  <si>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</si>
  <si>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</si>
  <si>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</si>
  <si>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</si>
  <si>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 xml:space="preserve">Crimes contra a fé pública. </t>
  </si>
  <si>
    <t xml:space="preserve">Crimes contra o patrimônio. </t>
  </si>
  <si>
    <t xml:space="preserve">Crimes contra a pessoa. </t>
  </si>
  <si>
    <t xml:space="preserve">Excesso punível. </t>
  </si>
  <si>
    <t xml:space="preserve">Ilicitude e causas de exclusão. </t>
  </si>
  <si>
    <t xml:space="preserve">Crime consumado e tentado. </t>
  </si>
  <si>
    <t xml:space="preserve">O fato típico e seus elementos. </t>
  </si>
  <si>
    <t xml:space="preserve">Territorialidade e extraterritorialidade da lei penal. </t>
  </si>
  <si>
    <t xml:space="preserve">Tempo e lugar do crime. </t>
  </si>
  <si>
    <t xml:space="preserve">A lei penal no tempo e no espaço. </t>
  </si>
  <si>
    <t xml:space="preserve">Aplicação da lei penal. </t>
  </si>
  <si>
    <t xml:space="preserve">Inquérito policial. </t>
  </si>
  <si>
    <t xml:space="preserve">Prova. </t>
  </si>
  <si>
    <t xml:space="preserve">Reconhecimento de pessoas e coisas. </t>
  </si>
  <si>
    <t xml:space="preserve">Acareação. </t>
  </si>
  <si>
    <t xml:space="preserve">Documentos de prova. </t>
  </si>
  <si>
    <t xml:space="preserve">Indícios. </t>
  </si>
  <si>
    <t xml:space="preserve">Busca e apreensão. </t>
  </si>
  <si>
    <t xml:space="preserve">Restrição de liberdade. </t>
  </si>
  <si>
    <t xml:space="preserve">Prisão em flagrante. </t>
  </si>
  <si>
    <t>3.1.2</t>
  </si>
  <si>
    <t>3.2.1</t>
  </si>
  <si>
    <t>3.2.2</t>
  </si>
  <si>
    <t>3.2.3</t>
  </si>
  <si>
    <t>7.1.1</t>
  </si>
  <si>
    <t>7.1.2</t>
  </si>
  <si>
    <t>3.1.1</t>
  </si>
  <si>
    <t xml:space="preserve">Regime jurídico-administrativo. </t>
  </si>
  <si>
    <t xml:space="preserve">Requisitos para a demonstração da responsabilidade do Estado. </t>
  </si>
  <si>
    <t xml:space="preserve">Responsabilidade por omissão do Estado. </t>
  </si>
  <si>
    <t xml:space="preserve">Responsabilidade civil do Estado no direito brasileiro. </t>
  </si>
  <si>
    <t xml:space="preserve">Controle legislativo. </t>
  </si>
  <si>
    <t xml:space="preserve">Controle judicial. </t>
  </si>
  <si>
    <t xml:space="preserve">Procedimento. </t>
  </si>
  <si>
    <t xml:space="preserve">Tipos. </t>
  </si>
  <si>
    <t xml:space="preserve">Modalidades. </t>
  </si>
  <si>
    <t xml:space="preserve">Contratação direta: dispensa e inexigibilidade. </t>
  </si>
  <si>
    <t xml:space="preserve">Princípios. </t>
  </si>
  <si>
    <t xml:space="preserve">Licitação. </t>
  </si>
  <si>
    <t xml:space="preserve">Uso e abuso do poder. </t>
  </si>
  <si>
    <t xml:space="preserve">Hierárquico, disciplinar, regulamentar e de polícia. </t>
  </si>
  <si>
    <t xml:space="preserve">Poderes administrativos. </t>
  </si>
  <si>
    <t xml:space="preserve">Cargo, emprego e função pública. </t>
  </si>
  <si>
    <t xml:space="preserve">Legislação pertinente. </t>
  </si>
  <si>
    <t xml:space="preserve">Disposições doutrinárias. </t>
  </si>
  <si>
    <t xml:space="preserve">Noções de organização administrativa. </t>
  </si>
  <si>
    <t xml:space="preserve">Administração direta e indireta. </t>
  </si>
  <si>
    <t xml:space="preserve">Autarquias, fundações, empresas públicas e sociedades de economia mista. </t>
  </si>
  <si>
    <t xml:space="preserve">Ato administrativo. </t>
  </si>
  <si>
    <t xml:space="preserve"> Conceito, requisitos, atributos, classificação e espécies. </t>
  </si>
  <si>
    <t xml:space="preserve">Defesa do Estado e das instituições democráticas: segurança pública; organização da segurança pública. </t>
  </si>
  <si>
    <t>EDITAL Nº 1 – DGP/PF, DE 14 DE JUNHO DE 2018</t>
  </si>
  <si>
    <t>15 de junho de 2018</t>
  </si>
  <si>
    <t>Agente; Escrivão; Delegado; Papiloscopista e Perito</t>
  </si>
  <si>
    <t>http://bit.ly/edital-policia-federal-2018</t>
  </si>
  <si>
    <t>Nível superior</t>
  </si>
  <si>
    <t>De R$ 12 mil a R$ 22 mil</t>
  </si>
  <si>
    <r>
      <t>500</t>
    </r>
    <r>
      <rPr>
        <sz val="12"/>
        <color theme="9" tint="0.79998168889431442"/>
        <rFont val="Calibri"/>
        <family val="2"/>
        <scheme val="minor"/>
      </rPr>
      <t>.</t>
    </r>
  </si>
  <si>
    <t>De 19 de junho a 02 de julho</t>
  </si>
  <si>
    <t>19 de agosto de 2018</t>
  </si>
  <si>
    <t>R$ 180 ou R$ 250</t>
  </si>
  <si>
    <t>Noções de Direito Penal e Direito Processual Penal</t>
  </si>
  <si>
    <t>Estatística</t>
  </si>
  <si>
    <t>BLOCO I</t>
  </si>
  <si>
    <t>BLOCO II</t>
  </si>
  <si>
    <t>Informática</t>
  </si>
  <si>
    <t>BLOCO III</t>
  </si>
  <si>
    <t>Contabilidade Geral</t>
  </si>
  <si>
    <t xml:space="preserve"> 9 </t>
  </si>
  <si>
    <t xml:space="preserve">6.4 Reescrita de textos de diferentes gêneros e níveis de formalidade. </t>
  </si>
  <si>
    <t xml:space="preserve">Aspectos gerais da redação oficial. </t>
  </si>
  <si>
    <t xml:space="preserve">Adequação do formato do texto ao gênero. </t>
  </si>
  <si>
    <t xml:space="preserve">Relações de subordinação entre orações e entre termos da oração. </t>
  </si>
  <si>
    <t xml:space="preserve">Concordância verbal e nominal. </t>
  </si>
  <si>
    <t xml:space="preserve">Colocação dos pronomes átonos. </t>
  </si>
  <si>
    <t xml:space="preserve">Lei nº 8.112/1990 e suas alterações. </t>
  </si>
  <si>
    <t xml:space="preserve">Controle da Administração Pública. </t>
  </si>
  <si>
    <t xml:space="preserve">Controle exercido pela Administração Pública. </t>
  </si>
  <si>
    <t xml:space="preserve">Princípios expressos e implícitos da Administração Pública. </t>
  </si>
  <si>
    <t xml:space="preserve"> Causas excludentes e atenuantes da responsabilidade do Estado. </t>
  </si>
  <si>
    <t xml:space="preserve"> Responsabilidade civil do Estado. </t>
  </si>
  <si>
    <t xml:space="preserve">Direitos e garantias fundamentais: direitos e deveres individuais e coletivos; direito à vida, à liberdade, à igualdade, à segurança e à propriedade; direitos sociais; nacionalidade; cidadania e direitos políticos; partidos políticos; garantias constitucionais individuais; garantias dos direitos coletivos, sociais e políticos. </t>
  </si>
  <si>
    <t xml:space="preserve">Poder Executivo: forma e sistema de governo; chefia de Estado e chefia de governo. </t>
  </si>
  <si>
    <t>Ordem social: base e objetivos da ordem social; seguridade social; meio ambiente; família, criança, adolescente, idoso, índio.</t>
  </si>
  <si>
    <t>9.1</t>
  </si>
  <si>
    <t>9.2</t>
  </si>
  <si>
    <t>9.3</t>
  </si>
  <si>
    <t>9.4</t>
  </si>
  <si>
    <t>9.5</t>
  </si>
  <si>
    <t>9.6</t>
  </si>
  <si>
    <t>9.7</t>
  </si>
  <si>
    <t>9.8</t>
  </si>
  <si>
    <t>10.1</t>
  </si>
  <si>
    <t xml:space="preserve">Princípios básicos. </t>
  </si>
  <si>
    <t xml:space="preserve">Crimes contra a Administração Pública. </t>
  </si>
  <si>
    <t xml:space="preserve">Histórico, natureza, conceito, finalidade, características, fundamento, titularidade, grau de cognição, valor probatório, formas de instauração, notitia criminis, delatio criminis, procedimentos investigativos, indiciamento, garantias do investigado; conclusão. </t>
  </si>
  <si>
    <t xml:space="preserve">Preservação de local de crime. </t>
  </si>
  <si>
    <t xml:space="preserve">Requisitos e ônus da prova. </t>
  </si>
  <si>
    <t xml:space="preserve">Nulidade da prova. </t>
  </si>
  <si>
    <t xml:space="preserve">Lei nº 7.102/1983 e suas alterações. </t>
  </si>
  <si>
    <t xml:space="preserve">Lei nº 10.357/2001. </t>
  </si>
  <si>
    <t xml:space="preserve">Lei nº 13.445/2017. </t>
  </si>
  <si>
    <t xml:space="preserve">Lei nº 11.343/2006 e suas alterações (aspectos penais e processuais penais). </t>
  </si>
  <si>
    <t xml:space="preserve">Lei nº 4.898/1965 e suas alterações. (aspectos penais e processuais penais). </t>
  </si>
  <si>
    <t xml:space="preserve">Lei nº 9.455/1997 e suas alterações (aspectos penais e processuais penais). </t>
  </si>
  <si>
    <t xml:space="preserve">Lei nº 8.069/1990 e suas alterações (aspectos penais e processuais penais). </t>
  </si>
  <si>
    <t xml:space="preserve">Lei nº 10.826/2003 e suas alterações (aspectos penais e processuais penais). </t>
  </si>
  <si>
    <t xml:space="preserve">Lei nº 9.605/1998 e suas alterações (aspectos penais e processuais penais). </t>
  </si>
  <si>
    <t xml:space="preserve">Lei nº 10.446/2002 e suas alterações. </t>
  </si>
  <si>
    <t>2.13</t>
  </si>
  <si>
    <t>2.14</t>
  </si>
  <si>
    <t>4.3</t>
  </si>
  <si>
    <t>4.4</t>
  </si>
  <si>
    <t>4.5</t>
  </si>
  <si>
    <t xml:space="preserve">Estatística descritiva e análise exploratória de dados: gráficos, diagramas, tabelas, medidas descritivas (posição, dispersão, assimetria e curtose). </t>
  </si>
  <si>
    <t xml:space="preserve">Probabilidade. </t>
  </si>
  <si>
    <t xml:space="preserve">Definições básicas e axiomas. </t>
  </si>
  <si>
    <t xml:space="preserve">Probabilidade condicional e independência. </t>
  </si>
  <si>
    <t xml:space="preserve">Variáveis aleatórias discretas e contínuas. </t>
  </si>
  <si>
    <t xml:space="preserve">Distribuição de probabilidades. </t>
  </si>
  <si>
    <t xml:space="preserve">Função de probabilidade. </t>
  </si>
  <si>
    <t xml:space="preserve">Função densidade de probabilidade. </t>
  </si>
  <si>
    <t xml:space="preserve">Esperança e momentos. </t>
  </si>
  <si>
    <t xml:space="preserve">Distribuições especiais. </t>
  </si>
  <si>
    <t xml:space="preserve">Distribuições condicionais e independência. </t>
  </si>
  <si>
    <t xml:space="preserve">Transformação de variáveis. </t>
  </si>
  <si>
    <t xml:space="preserve">Leis dos grandes números. </t>
  </si>
  <si>
    <t xml:space="preserve">Teorema central do limite. </t>
  </si>
  <si>
    <t xml:space="preserve">Amostras aleatórias. </t>
  </si>
  <si>
    <t xml:space="preserve">Distribuições amostrais. </t>
  </si>
  <si>
    <t xml:space="preserve">Inferência estatística. </t>
  </si>
  <si>
    <t xml:space="preserve">Estimação pontual: métodos de estimação, propriedades dos estimadores, suficiência. </t>
  </si>
  <si>
    <t xml:space="preserve">Estimação intervalar: intervalos de confiança, intervalos de credibilidade. </t>
  </si>
  <si>
    <t xml:space="preserve">Testes de hipóteses: hipóteses simples e compostas, níveis de significância e potência de um teste, teste t de Student, teste qui-quadrado. </t>
  </si>
  <si>
    <t xml:space="preserve">Análise de regressão linear. </t>
  </si>
  <si>
    <t xml:space="preserve">Critérios de mínimos quadrados e de máxima verossimilhança. </t>
  </si>
  <si>
    <t xml:space="preserve">Modelos de regressão linear. </t>
  </si>
  <si>
    <t xml:space="preserve">Inferência sobre os parâmetros do modelo. </t>
  </si>
  <si>
    <t xml:space="preserve">Análise de variância. </t>
  </si>
  <si>
    <t xml:space="preserve">Análise de resíduos. </t>
  </si>
  <si>
    <t xml:space="preserve">Técnicas de amostragem: amostragem aleatória simples, estratificada, sistemática e por conglomerados. </t>
  </si>
  <si>
    <t xml:space="preserve">Tamanho amostral. </t>
  </si>
  <si>
    <t xml:space="preserve">Leis de Morgan. </t>
  </si>
  <si>
    <t xml:space="preserve">Redes de comunicação. </t>
  </si>
  <si>
    <t>10.2</t>
  </si>
  <si>
    <t>10.3</t>
  </si>
  <si>
    <t>11.1</t>
  </si>
  <si>
    <t>11.2</t>
  </si>
  <si>
    <t xml:space="preserve">Conceito de internet e intranet. </t>
  </si>
  <si>
    <t xml:space="preserve">Conceitos e modos de utilização de tecnologias, ferramentas, aplicativos e procedimentos associados a internet/intranet. </t>
  </si>
  <si>
    <t xml:space="preserve">Ferramentas e aplicativos comerciais de navegação, de correio eletrônico, de grupos de discussão, de busca, de pesquisa e de redes sociais. </t>
  </si>
  <si>
    <t xml:space="preserve">Noções de sistema operacional (ambiente Linux e Windows). </t>
  </si>
  <si>
    <t xml:space="preserve">Acesso à distância a computadores, transferência de informação e arquivos, aplicativos de áudio, vídeo e multimídia. </t>
  </si>
  <si>
    <t xml:space="preserve">Conceitos de proteção e segurança. </t>
  </si>
  <si>
    <t xml:space="preserve">Fundamentos da Teoria Geral de Sistemas. </t>
  </si>
  <si>
    <t xml:space="preserve">Sistemas de informação. </t>
  </si>
  <si>
    <t xml:space="preserve">Fases e etapas de sistema de informação. </t>
  </si>
  <si>
    <t xml:space="preserve">Teoria da informação. </t>
  </si>
  <si>
    <t xml:space="preserve">Conceitos de informação, dados, representação de dados, de conhecimentos, segurança e inteligência. </t>
  </si>
  <si>
    <t xml:space="preserve">Banco de dados. </t>
  </si>
  <si>
    <t xml:space="preserve">Modelagem conceitual: abstração, modelo entidade-relacionamento, análise funcional e administração de dados. </t>
  </si>
  <si>
    <t xml:space="preserve">Base de dados, documentação e prototipação. </t>
  </si>
  <si>
    <t xml:space="preserve">Banco de dados relacionais: conceitos básicos e características. </t>
  </si>
  <si>
    <t xml:space="preserve">Dados estruturados e não estruturados. </t>
  </si>
  <si>
    <t xml:space="preserve">Chaves e relacionamentos. </t>
  </si>
  <si>
    <t xml:space="preserve">Noções de mineração de dados: conceituação e características. </t>
  </si>
  <si>
    <t xml:space="preserve">Noções de aprendizado de máquina. </t>
  </si>
  <si>
    <t xml:space="preserve">Noções de bigdata: conceito, premissas e aplicação. </t>
  </si>
  <si>
    <t xml:space="preserve">Introdução a redes (computação/telecomunicações). </t>
  </si>
  <si>
    <t xml:space="preserve">Camada física, de enlace de dados e subcamada de acesso ao meio. </t>
  </si>
  <si>
    <t xml:space="preserve">Noções básicas de transmissão de dados: tipos de enlace, códigos, modos e meios de transmissão. </t>
  </si>
  <si>
    <t xml:space="preserve"> Redes de computadores: locais, metropolitanas e de longa distância. </t>
  </si>
  <si>
    <t xml:space="preserve">Terminologia e aplicações, topologias, modelos de arquitetura (OSI/ISO e TCP/IP) e protocolos. </t>
  </si>
  <si>
    <t xml:space="preserve">Interconexão de redes, nível de transporte. </t>
  </si>
  <si>
    <t xml:space="preserve">Noções de programação python e R. </t>
  </si>
  <si>
    <t xml:space="preserve">API (application programming interface). </t>
  </si>
  <si>
    <t>Metadados de arquivos.</t>
  </si>
  <si>
    <t xml:space="preserve">Lei nº 6.404/1976 e suas alterações, legislação complementar e pronunciamentos do Comitê de Pronunciamentos Contábeis (CPC). </t>
  </si>
  <si>
    <t>Norma Brasileira de Contabilidade - NBC TSP Estrutura Conceitual, de 23 de setembro de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</si>
</sst>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* #,##0_-;\-* #,##0_-;_-* &quot;-&quot;??_-;_-@_-"/>
    <numFmt numFmtId="166" formatCode="d/m;@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i/>
      <sz val="8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6"/>
      <color rgb="FF1A2911"/>
      <name val="Segoe UI Semibold"/>
      <family val="2"/>
    </font>
    <font>
      <b/>
      <sz val="8"/>
      <color theme="1"/>
      <name val="Calibri"/>
      <family val="2"/>
      <scheme val="minor"/>
    </font>
    <font>
      <i/>
      <sz val="8"/>
      <name val="Segoe UI Semilight"/>
      <family val="2"/>
    </font>
    <font>
      <b/>
      <sz val="8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A2911"/>
      <name val="Calibri"/>
      <family val="2"/>
      <scheme val="minor"/>
    </font>
    <font>
      <b/>
      <sz val="8"/>
      <color rgb="FF1A2911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12"/>
      <color theme="9" tint="0.7999816888943144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413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0.14990691854609822"/>
      </top>
      <bottom/>
      <diagonal/>
    </border>
    <border>
      <left style="thin">
        <color rgb="FF007413"/>
      </left>
      <right style="thin">
        <color rgb="FF007413"/>
      </right>
      <top style="thin">
        <color rgb="FF007413"/>
      </top>
      <bottom style="thin">
        <color rgb="FF007413"/>
      </bottom>
      <diagonal/>
    </border>
    <border>
      <left style="thin">
        <color rgb="FF007413"/>
      </left>
      <right/>
      <top style="thin">
        <color rgb="FF007413"/>
      </top>
      <bottom/>
      <diagonal/>
    </border>
    <border>
      <left/>
      <right/>
      <top style="thin">
        <color rgb="FF007413"/>
      </top>
      <bottom/>
      <diagonal/>
    </border>
    <border>
      <left/>
      <right style="thin">
        <color rgb="FF007413"/>
      </right>
      <top style="thin">
        <color rgb="FF007413"/>
      </top>
      <bottom/>
      <diagonal/>
    </border>
    <border>
      <left style="thin">
        <color rgb="FF007413"/>
      </left>
      <right/>
      <top/>
      <bottom/>
      <diagonal/>
    </border>
    <border>
      <left/>
      <right style="thin">
        <color rgb="FF007413"/>
      </right>
      <top/>
      <bottom/>
      <diagonal/>
    </border>
    <border>
      <left style="thin">
        <color rgb="FF007413"/>
      </left>
      <right/>
      <top/>
      <bottom style="thin">
        <color rgb="FF007413"/>
      </bottom>
      <diagonal/>
    </border>
    <border>
      <left/>
      <right/>
      <top/>
      <bottom style="thin">
        <color rgb="FF007413"/>
      </bottom>
      <diagonal/>
    </border>
    <border>
      <left/>
      <right style="thin">
        <color rgb="FF007413"/>
      </right>
      <top/>
      <bottom style="thin">
        <color rgb="FF007413"/>
      </bottom>
      <diagonal/>
    </border>
    <border>
      <left style="thin">
        <color rgb="FF007413"/>
      </left>
      <right/>
      <top style="thin">
        <color rgb="FF007413"/>
      </top>
      <bottom style="thin">
        <color theme="0" tint="-0.14990691854609822"/>
      </bottom>
      <diagonal/>
    </border>
    <border>
      <left/>
      <right/>
      <top style="thin">
        <color rgb="FF007413"/>
      </top>
      <bottom style="thin">
        <color theme="0" tint="-0.14990691854609822"/>
      </bottom>
      <diagonal/>
    </border>
    <border>
      <left/>
      <right style="thin">
        <color rgb="FF007413"/>
      </right>
      <top style="thin">
        <color rgb="FF007413"/>
      </top>
      <bottom style="thin">
        <color theme="0" tint="-0.14990691854609822"/>
      </bottom>
      <diagonal/>
    </border>
    <border>
      <left style="thin">
        <color rgb="FF007413"/>
      </left>
      <right/>
      <top style="thin">
        <color theme="0" tint="-0.14990691854609822"/>
      </top>
      <bottom/>
      <diagonal/>
    </border>
    <border>
      <left/>
      <right style="thin">
        <color rgb="FF007413"/>
      </right>
      <top style="thin">
        <color theme="0" tint="-0.1499069185460982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rgb="FF007413"/>
      </top>
      <bottom style="thin">
        <color rgb="FF007413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 tint="-4.9989318521683403E-2"/>
      </top>
      <bottom/>
      <diagonal/>
    </border>
    <border>
      <left/>
      <right/>
      <top style="thin">
        <color rgb="FFDCE6F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7413"/>
      </left>
      <right/>
      <top style="thin">
        <color rgb="FF007413"/>
      </top>
      <bottom style="thin">
        <color rgb="FF007413"/>
      </bottom>
      <diagonal/>
    </border>
    <border>
      <left/>
      <right style="thin">
        <color rgb="FF007413"/>
      </right>
      <top style="thin">
        <color rgb="FF007413"/>
      </top>
      <bottom style="thin">
        <color rgb="FF007413"/>
      </bottom>
      <diagonal/>
    </border>
    <border>
      <left style="thin">
        <color rgb="FF007413"/>
      </left>
      <right style="thin">
        <color rgb="FF007413"/>
      </right>
      <top/>
      <bottom style="thin">
        <color rgb="FF007413"/>
      </bottom>
      <diagonal/>
    </border>
    <border>
      <left style="thin">
        <color rgb="FF007413"/>
      </left>
      <right style="thin">
        <color rgb="FF007413"/>
      </right>
      <top style="thin">
        <color rgb="FF007413"/>
      </top>
      <bottom/>
      <diagonal/>
    </border>
    <border>
      <left style="thin">
        <color rgb="FF007413"/>
      </left>
      <right style="thin">
        <color rgb="FF007413"/>
      </right>
      <top/>
      <bottom style="thin">
        <color theme="0"/>
      </bottom>
      <diagonal/>
    </border>
    <border>
      <left style="thin">
        <color rgb="FF007413"/>
      </left>
      <right style="thin">
        <color theme="0"/>
      </right>
      <top/>
      <bottom style="thin">
        <color theme="0"/>
      </bottom>
      <diagonal/>
    </border>
    <border>
      <left style="thin">
        <color rgb="FF007413"/>
      </left>
      <right style="thin">
        <color rgb="FF007413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64" fontId="6" fillId="0" borderId="0" applyFont="0" applyFill="0" applyBorder="0" applyAlignment="0" applyProtection="0"/>
  </cellStyleXfs>
  <cellXfs count="194">
    <xf numFmtId="0" fontId="0" fillId="0" borderId="0" xfId="0"/>
    <xf numFmtId="0" fontId="7" fillId="3" borderId="0" xfId="0" applyFont="1" applyFill="1" applyBorder="1" applyAlignment="1" applyProtection="1">
      <alignment vertical="center"/>
    </xf>
    <xf numFmtId="0" fontId="0" fillId="3" borderId="0" xfId="0" applyFill="1"/>
    <xf numFmtId="0" fontId="8" fillId="3" borderId="0" xfId="0" applyFont="1" applyFill="1" applyBorder="1" applyAlignment="1" applyProtection="1">
      <alignment vertical="center"/>
    </xf>
    <xf numFmtId="0" fontId="10" fillId="3" borderId="0" xfId="0" applyFont="1" applyFill="1" applyBorder="1" applyAlignment="1" applyProtection="1">
      <alignment vertical="center"/>
    </xf>
    <xf numFmtId="0" fontId="11" fillId="3" borderId="0" xfId="0" applyFont="1" applyFill="1" applyAlignment="1" applyProtection="1">
      <alignment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17" fillId="3" borderId="0" xfId="0" applyFont="1" applyFill="1" applyBorder="1" applyAlignment="1" applyProtection="1">
      <alignment vertical="center"/>
    </xf>
    <xf numFmtId="0" fontId="7" fillId="3" borderId="0" xfId="0" applyFont="1" applyFill="1" applyAlignment="1" applyProtection="1">
      <alignment vertical="center"/>
    </xf>
    <xf numFmtId="0" fontId="13" fillId="4" borderId="1" xfId="0" applyFont="1" applyFill="1" applyBorder="1" applyAlignment="1">
      <alignment horizontal="left" vertical="center" indent="1"/>
    </xf>
    <xf numFmtId="0" fontId="13" fillId="4" borderId="3" xfId="0" applyFont="1" applyFill="1" applyBorder="1" applyAlignment="1">
      <alignment horizontal="left" vertical="center" indent="1"/>
    </xf>
    <xf numFmtId="0" fontId="13" fillId="4" borderId="4" xfId="0" applyFont="1" applyFill="1" applyBorder="1" applyAlignment="1">
      <alignment horizontal="left" vertical="center" indent="1"/>
    </xf>
    <xf numFmtId="0" fontId="18" fillId="3" borderId="0" xfId="0" applyFont="1" applyFill="1" applyBorder="1" applyAlignment="1" applyProtection="1">
      <alignment vertical="center"/>
    </xf>
    <xf numFmtId="0" fontId="19" fillId="3" borderId="0" xfId="0" applyFont="1" applyFill="1" applyBorder="1" applyAlignment="1" applyProtection="1">
      <alignment vertical="center"/>
    </xf>
    <xf numFmtId="165" fontId="14" fillId="3" borderId="0" xfId="1" applyNumberFormat="1" applyFont="1" applyFill="1" applyBorder="1" applyAlignment="1">
      <alignment vertical="top"/>
    </xf>
    <xf numFmtId="165" fontId="14" fillId="3" borderId="2" xfId="1" applyNumberFormat="1" applyFont="1" applyFill="1" applyBorder="1" applyAlignment="1">
      <alignment vertical="top" readingOrder="1"/>
    </xf>
    <xf numFmtId="0" fontId="20" fillId="3" borderId="0" xfId="0" applyFont="1" applyFill="1" applyBorder="1" applyAlignment="1" applyProtection="1">
      <alignment horizontal="right" vertical="center"/>
    </xf>
    <xf numFmtId="0" fontId="12" fillId="3" borderId="0" xfId="0" applyFont="1" applyFill="1" applyBorder="1" applyAlignment="1" applyProtection="1">
      <alignment horizontal="right" vertical="top"/>
    </xf>
    <xf numFmtId="0" fontId="7" fillId="3" borderId="6" xfId="0" applyFont="1" applyFill="1" applyBorder="1"/>
    <xf numFmtId="0" fontId="7" fillId="3" borderId="0" xfId="0" applyFont="1" applyFill="1" applyBorder="1"/>
    <xf numFmtId="0" fontId="7" fillId="3" borderId="0" xfId="0" applyFont="1" applyFill="1" applyAlignment="1" applyProtection="1">
      <alignment vertical="center" wrapText="1"/>
    </xf>
    <xf numFmtId="0" fontId="25" fillId="3" borderId="0" xfId="0" applyFont="1" applyFill="1" applyBorder="1" applyAlignment="1" applyProtection="1">
      <alignment vertical="center"/>
    </xf>
    <xf numFmtId="0" fontId="7" fillId="3" borderId="8" xfId="0" applyFont="1" applyFill="1" applyBorder="1" applyAlignment="1" applyProtection="1">
      <alignment horizontal="center" vertical="center"/>
    </xf>
    <xf numFmtId="0" fontId="23" fillId="3" borderId="8" xfId="0" quotePrefix="1" applyFont="1" applyFill="1" applyBorder="1" applyAlignment="1" applyProtection="1">
      <alignment horizontal="left" vertical="center" indent="1"/>
    </xf>
    <xf numFmtId="9" fontId="12" fillId="3" borderId="8" xfId="0" applyNumberFormat="1" applyFont="1" applyFill="1" applyBorder="1" applyAlignment="1" applyProtection="1">
      <alignment horizontal="center" vertical="center"/>
    </xf>
    <xf numFmtId="9" fontId="28" fillId="3" borderId="8" xfId="3" applyFont="1" applyFill="1" applyBorder="1" applyAlignment="1" applyProtection="1">
      <alignment horizontal="center" vertical="center"/>
    </xf>
    <xf numFmtId="0" fontId="21" fillId="5" borderId="24" xfId="0" applyFont="1" applyFill="1" applyBorder="1" applyAlignment="1" applyProtection="1">
      <alignment vertical="center"/>
    </xf>
    <xf numFmtId="0" fontId="21" fillId="5" borderId="0" xfId="0" applyFont="1" applyFill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 vertical="center" wrapText="1"/>
    </xf>
    <xf numFmtId="0" fontId="24" fillId="3" borderId="8" xfId="0" applyFont="1" applyFill="1" applyBorder="1" applyAlignment="1" applyProtection="1">
      <alignment horizontal="center" vertical="center"/>
      <protection locked="0"/>
    </xf>
    <xf numFmtId="0" fontId="12" fillId="3" borderId="8" xfId="0" applyFont="1" applyFill="1" applyBorder="1" applyAlignment="1" applyProtection="1">
      <alignment horizontal="left" vertical="center" wrapText="1" indent="1"/>
      <protection locked="0"/>
    </xf>
    <xf numFmtId="0" fontId="24" fillId="5" borderId="8" xfId="0" applyFont="1" applyFill="1" applyBorder="1" applyAlignment="1" applyProtection="1">
      <alignment horizontal="center" vertical="center"/>
      <protection locked="0"/>
    </xf>
    <xf numFmtId="9" fontId="7" fillId="3" borderId="8" xfId="0" applyNumberFormat="1" applyFont="1" applyFill="1" applyBorder="1" applyAlignment="1" applyProtection="1">
      <alignment horizontal="center" vertical="center"/>
      <protection locked="0"/>
    </xf>
    <xf numFmtId="9" fontId="0" fillId="3" borderId="8" xfId="0" applyNumberFormat="1" applyFont="1" applyFill="1" applyBorder="1" applyAlignment="1" applyProtection="1">
      <alignment horizontal="center" vertical="center"/>
      <protection locked="0"/>
    </xf>
    <xf numFmtId="0" fontId="8" fillId="5" borderId="22" xfId="0" applyFont="1" applyFill="1" applyBorder="1" applyAlignment="1" applyProtection="1">
      <alignment horizontal="center" vertical="center" wrapText="1"/>
    </xf>
    <xf numFmtId="9" fontId="28" fillId="3" borderId="8" xfId="3" applyNumberFormat="1" applyFont="1" applyFill="1" applyBorder="1" applyAlignment="1">
      <alignment horizontal="center" vertical="center"/>
    </xf>
    <xf numFmtId="0" fontId="22" fillId="3" borderId="8" xfId="0" applyFont="1" applyFill="1" applyBorder="1" applyAlignment="1" applyProtection="1">
      <alignment horizontal="left" vertical="center" wrapText="1" indent="1"/>
      <protection locked="0"/>
    </xf>
    <xf numFmtId="0" fontId="7" fillId="3" borderId="8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 applyProtection="1">
      <alignment vertical="center"/>
      <protection locked="0"/>
    </xf>
    <xf numFmtId="0" fontId="28" fillId="3" borderId="8" xfId="0" applyFont="1" applyFill="1" applyBorder="1" applyAlignment="1" applyProtection="1">
      <alignment horizontal="center" vertical="center"/>
      <protection locked="0"/>
    </xf>
    <xf numFmtId="0" fontId="7" fillId="3" borderId="8" xfId="0" applyFont="1" applyFill="1" applyBorder="1" applyAlignment="1" applyProtection="1">
      <alignment horizontal="center" vertical="center"/>
      <protection locked="0"/>
    </xf>
    <xf numFmtId="16" fontId="7" fillId="3" borderId="8" xfId="1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 applyProtection="1">
      <alignment vertical="center"/>
      <protection locked="0"/>
    </xf>
    <xf numFmtId="0" fontId="7" fillId="3" borderId="31" xfId="0" applyFont="1" applyFill="1" applyBorder="1" applyAlignment="1" applyProtection="1">
      <alignment vertical="center"/>
      <protection locked="0"/>
    </xf>
    <xf numFmtId="0" fontId="27" fillId="5" borderId="8" xfId="0" applyFont="1" applyFill="1" applyBorder="1" applyAlignment="1" applyProtection="1">
      <alignment vertical="center"/>
      <protection locked="0"/>
    </xf>
    <xf numFmtId="0" fontId="24" fillId="3" borderId="8" xfId="0" applyFont="1" applyFill="1" applyBorder="1" applyAlignment="1" applyProtection="1">
      <alignment horizontal="right" vertical="center" wrapText="1" indent="1"/>
      <protection locked="0"/>
    </xf>
    <xf numFmtId="165" fontId="24" fillId="3" borderId="8" xfId="0" applyNumberFormat="1" applyFont="1" applyFill="1" applyBorder="1" applyAlignment="1" applyProtection="1">
      <alignment horizontal="center" vertical="center"/>
      <protection locked="0"/>
    </xf>
    <xf numFmtId="0" fontId="12" fillId="3" borderId="6" xfId="0" applyFont="1" applyFill="1" applyBorder="1" applyAlignment="1" applyProtection="1">
      <alignment vertical="center"/>
      <protection locked="0"/>
    </xf>
    <xf numFmtId="0" fontId="12" fillId="3" borderId="8" xfId="0" applyFont="1" applyFill="1" applyBorder="1" applyAlignment="1" applyProtection="1">
      <alignment horizontal="center" vertical="center"/>
      <protection locked="0"/>
    </xf>
    <xf numFmtId="0" fontId="19" fillId="3" borderId="32" xfId="0" applyFont="1" applyFill="1" applyBorder="1" applyAlignment="1" applyProtection="1">
      <alignment vertical="center"/>
      <protection locked="0"/>
    </xf>
    <xf numFmtId="9" fontId="29" fillId="3" borderId="8" xfId="3" applyNumberFormat="1" applyFont="1" applyFill="1" applyBorder="1" applyAlignment="1">
      <alignment horizontal="center" vertical="center"/>
    </xf>
    <xf numFmtId="0" fontId="0" fillId="3" borderId="0" xfId="0" applyFill="1" applyProtection="1">
      <protection locked="0"/>
    </xf>
    <xf numFmtId="0" fontId="21" fillId="5" borderId="19" xfId="0" applyFont="1" applyFill="1" applyBorder="1" applyAlignment="1" applyProtection="1">
      <alignment horizontal="left" vertical="center"/>
      <protection locked="0"/>
    </xf>
    <xf numFmtId="0" fontId="7" fillId="2" borderId="20" xfId="0" applyFont="1" applyFill="1" applyBorder="1" applyAlignment="1" applyProtection="1">
      <alignment horizontal="left" vertical="center"/>
      <protection locked="0"/>
    </xf>
    <xf numFmtId="0" fontId="7" fillId="2" borderId="7" xfId="0" applyFont="1" applyFill="1" applyBorder="1" applyAlignment="1" applyProtection="1">
      <alignment horizontal="left" vertical="center"/>
      <protection locked="0"/>
    </xf>
    <xf numFmtId="0" fontId="7" fillId="2" borderId="21" xfId="0" applyFont="1" applyFill="1" applyBorder="1" applyAlignment="1" applyProtection="1">
      <alignment horizontal="left" vertical="center"/>
      <protection locked="0"/>
    </xf>
    <xf numFmtId="0" fontId="7" fillId="2" borderId="12" xfId="0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horizontal="left" vertical="center"/>
      <protection locked="0"/>
    </xf>
    <xf numFmtId="0" fontId="7" fillId="2" borderId="13" xfId="0" applyFont="1" applyFill="1" applyBorder="1" applyAlignment="1" applyProtection="1">
      <alignment horizontal="left" vertical="center"/>
      <protection locked="0"/>
    </xf>
    <xf numFmtId="0" fontId="7" fillId="2" borderId="14" xfId="0" applyFont="1" applyFill="1" applyBorder="1" applyAlignment="1" applyProtection="1">
      <alignment horizontal="left" vertical="center"/>
      <protection locked="0"/>
    </xf>
    <xf numFmtId="0" fontId="7" fillId="2" borderId="15" xfId="0" applyFont="1" applyFill="1" applyBorder="1" applyAlignment="1" applyProtection="1">
      <alignment horizontal="left" vertical="center"/>
      <protection locked="0"/>
    </xf>
    <xf numFmtId="0" fontId="7" fillId="2" borderId="16" xfId="0" applyFont="1" applyFill="1" applyBorder="1" applyAlignment="1" applyProtection="1">
      <alignment horizontal="left" vertical="center"/>
      <protection locked="0"/>
    </xf>
    <xf numFmtId="0" fontId="24" fillId="3" borderId="35" xfId="0" applyFont="1" applyFill="1" applyBorder="1" applyAlignment="1" applyProtection="1">
      <alignment horizontal="center" vertical="center"/>
      <protection locked="0"/>
    </xf>
    <xf numFmtId="9" fontId="7" fillId="3" borderId="36" xfId="0" applyNumberFormat="1" applyFont="1" applyFill="1" applyBorder="1" applyAlignment="1" applyProtection="1">
      <alignment horizontal="center" vertical="center"/>
      <protection locked="0"/>
    </xf>
    <xf numFmtId="0" fontId="24" fillId="3" borderId="37" xfId="0" applyFont="1" applyFill="1" applyBorder="1" applyAlignment="1" applyProtection="1">
      <alignment horizontal="left" vertical="center" wrapText="1" indent="1"/>
      <protection locked="0"/>
    </xf>
    <xf numFmtId="0" fontId="7" fillId="3" borderId="8" xfId="0" applyFont="1" applyFill="1" applyBorder="1" applyAlignment="1">
      <alignment wrapText="1"/>
    </xf>
    <xf numFmtId="0" fontId="21" fillId="3" borderId="0" xfId="0" applyFont="1" applyFill="1" applyBorder="1" applyAlignment="1" applyProtection="1">
      <alignment vertical="center"/>
      <protection locked="0"/>
    </xf>
    <xf numFmtId="0" fontId="7" fillId="3" borderId="0" xfId="0" applyFont="1" applyFill="1" applyBorder="1" applyAlignment="1" applyProtection="1">
      <alignment horizontal="left" vertical="center"/>
      <protection locked="0"/>
    </xf>
    <xf numFmtId="0" fontId="12" fillId="3" borderId="0" xfId="0" applyFont="1" applyFill="1" applyBorder="1" applyAlignment="1" applyProtection="1">
      <alignment vertical="top" wrapText="1"/>
    </xf>
    <xf numFmtId="0" fontId="0" fillId="3" borderId="0" xfId="0" applyFill="1" applyBorder="1"/>
    <xf numFmtId="0" fontId="26" fillId="3" borderId="0" xfId="0" applyFont="1" applyFill="1" applyAlignment="1" applyProtection="1">
      <alignment vertical="center"/>
    </xf>
    <xf numFmtId="0" fontId="22" fillId="3" borderId="36" xfId="0" applyFont="1" applyFill="1" applyBorder="1" applyAlignment="1" applyProtection="1">
      <alignment horizontal="left" vertical="center" wrapText="1" indent="1"/>
      <protection locked="0"/>
    </xf>
    <xf numFmtId="20" fontId="7" fillId="3" borderId="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0" xfId="0" applyNumberFormat="1" applyFont="1" applyFill="1" applyBorder="1" applyAlignment="1" applyProtection="1">
      <alignment horizontal="center" vertical="center"/>
      <protection locked="0"/>
    </xf>
    <xf numFmtId="165" fontId="24" fillId="3" borderId="0" xfId="0" applyNumberFormat="1" applyFont="1" applyFill="1" applyBorder="1" applyAlignment="1" applyProtection="1">
      <alignment horizontal="center" vertical="center"/>
      <protection locked="0"/>
    </xf>
    <xf numFmtId="16" fontId="7" fillId="3" borderId="35" xfId="0" applyNumberFormat="1" applyFont="1" applyFill="1" applyBorder="1" applyAlignment="1" applyProtection="1">
      <alignment horizontal="center" vertical="center"/>
      <protection locked="0"/>
    </xf>
    <xf numFmtId="16" fontId="7" fillId="3" borderId="35" xfId="1" applyNumberFormat="1" applyFont="1" applyFill="1" applyBorder="1" applyAlignment="1" applyProtection="1">
      <alignment horizontal="center" vertical="center"/>
      <protection locked="0"/>
    </xf>
    <xf numFmtId="0" fontId="8" fillId="3" borderId="24" xfId="0" applyFont="1" applyFill="1" applyBorder="1" applyAlignment="1" applyProtection="1">
      <alignment vertical="center"/>
    </xf>
    <xf numFmtId="166" fontId="8" fillId="3" borderId="26" xfId="0" applyNumberFormat="1" applyFont="1" applyFill="1" applyBorder="1" applyAlignment="1" applyProtection="1">
      <alignment horizontal="center" vertical="center"/>
    </xf>
    <xf numFmtId="0" fontId="8" fillId="5" borderId="34" xfId="0" applyFont="1" applyFill="1" applyBorder="1" applyAlignment="1" applyProtection="1">
      <alignment horizontal="center" vertical="center" wrapText="1"/>
    </xf>
    <xf numFmtId="0" fontId="21" fillId="5" borderId="33" xfId="0" applyFont="1" applyFill="1" applyBorder="1" applyAlignment="1" applyProtection="1">
      <alignment horizontal="center" vertical="center"/>
    </xf>
    <xf numFmtId="0" fontId="21" fillId="5" borderId="34" xfId="0" applyFont="1" applyFill="1" applyBorder="1" applyAlignment="1" applyProtection="1">
      <alignment horizontal="center" vertical="center"/>
    </xf>
    <xf numFmtId="0" fontId="21" fillId="3" borderId="0" xfId="0" applyFont="1" applyFill="1" applyBorder="1" applyAlignment="1" applyProtection="1">
      <alignment horizontal="left" vertical="center"/>
      <protection locked="0"/>
    </xf>
    <xf numFmtId="0" fontId="27" fillId="5" borderId="41" xfId="0" applyFont="1" applyFill="1" applyBorder="1" applyAlignment="1" applyProtection="1">
      <alignment vertical="center"/>
      <protection locked="0"/>
    </xf>
    <xf numFmtId="0" fontId="24" fillId="3" borderId="38" xfId="0" applyFont="1" applyFill="1" applyBorder="1" applyAlignment="1" applyProtection="1">
      <alignment horizontal="right" vertical="center" wrapText="1" indent="1"/>
      <protection locked="0"/>
    </xf>
    <xf numFmtId="165" fontId="24" fillId="3" borderId="38" xfId="0" applyNumberFormat="1" applyFont="1" applyFill="1" applyBorder="1" applyAlignment="1" applyProtection="1">
      <alignment horizontal="center" vertical="center"/>
      <protection locked="0"/>
    </xf>
    <xf numFmtId="165" fontId="24" fillId="3" borderId="9" xfId="0" applyNumberFormat="1" applyFont="1" applyFill="1" applyBorder="1" applyAlignment="1" applyProtection="1">
      <alignment horizontal="center" vertical="center"/>
      <protection locked="0"/>
    </xf>
    <xf numFmtId="0" fontId="7" fillId="3" borderId="41" xfId="0" applyFont="1" applyFill="1" applyBorder="1" applyAlignment="1">
      <alignment horizontal="center"/>
    </xf>
    <xf numFmtId="0" fontId="22" fillId="3" borderId="11" xfId="0" applyFont="1" applyFill="1" applyBorder="1" applyAlignment="1" applyProtection="1">
      <alignment horizontal="left" vertical="center" wrapText="1" indent="1"/>
      <protection locked="0"/>
    </xf>
    <xf numFmtId="0" fontId="4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20" fontId="1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 shrinkToFit="1"/>
      <protection locked="0"/>
    </xf>
    <xf numFmtId="0" fontId="1" fillId="3" borderId="0" xfId="0" applyFont="1" applyFill="1" applyBorder="1" applyAlignment="1">
      <alignment horizontal="center"/>
    </xf>
    <xf numFmtId="0" fontId="7" fillId="2" borderId="9" xfId="0" applyFont="1" applyFill="1" applyBorder="1" applyAlignment="1" applyProtection="1">
      <alignment horizontal="left" vertical="center"/>
      <protection locked="0"/>
    </xf>
    <xf numFmtId="0" fontId="7" fillId="2" borderId="10" xfId="0" applyFont="1" applyFill="1" applyBorder="1" applyAlignment="1" applyProtection="1">
      <alignment horizontal="left" vertical="center"/>
      <protection locked="0"/>
    </xf>
    <xf numFmtId="0" fontId="7" fillId="2" borderId="11" xfId="0" applyFont="1" applyFill="1" applyBorder="1" applyAlignment="1" applyProtection="1">
      <alignment horizontal="left" vertical="center"/>
      <protection locked="0"/>
    </xf>
    <xf numFmtId="0" fontId="7" fillId="2" borderId="12" xfId="0" applyFont="1" applyFill="1" applyBorder="1" applyAlignment="1" applyProtection="1">
      <alignment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13" xfId="0" applyFont="1" applyFill="1" applyBorder="1" applyAlignment="1" applyProtection="1">
      <alignment vertical="center"/>
      <protection locked="0"/>
    </xf>
    <xf numFmtId="0" fontId="7" fillId="2" borderId="14" xfId="0" applyFont="1" applyFill="1" applyBorder="1" applyAlignment="1" applyProtection="1">
      <alignment vertical="center"/>
      <protection locked="0"/>
    </xf>
    <xf numFmtId="0" fontId="7" fillId="2" borderId="15" xfId="0" applyFont="1" applyFill="1" applyBorder="1" applyAlignment="1" applyProtection="1">
      <alignment vertical="center"/>
      <protection locked="0"/>
    </xf>
    <xf numFmtId="0" fontId="7" fillId="2" borderId="16" xfId="0" applyFont="1" applyFill="1" applyBorder="1" applyAlignment="1" applyProtection="1">
      <alignment vertical="center"/>
      <protection locked="0"/>
    </xf>
    <xf numFmtId="9" fontId="19" fillId="3" borderId="8" xfId="0" applyNumberFormat="1" applyFont="1" applyFill="1" applyBorder="1" applyAlignment="1" applyProtection="1">
      <alignment horizontal="center" vertical="center"/>
    </xf>
    <xf numFmtId="9" fontId="7" fillId="3" borderId="8" xfId="0" applyNumberFormat="1" applyFont="1" applyFill="1" applyBorder="1" applyAlignment="1" applyProtection="1">
      <alignment horizontal="center" vertical="center"/>
    </xf>
    <xf numFmtId="0" fontId="21" fillId="5" borderId="18" xfId="0" applyFont="1" applyFill="1" applyBorder="1" applyAlignment="1" applyProtection="1">
      <alignment horizontal="left" vertical="center"/>
      <protection locked="0"/>
    </xf>
    <xf numFmtId="0" fontId="21" fillId="5" borderId="19" xfId="0" applyFont="1" applyFill="1" applyBorder="1" applyAlignment="1" applyProtection="1">
      <alignment horizontal="left" vertical="center"/>
      <protection locked="0"/>
    </xf>
    <xf numFmtId="0" fontId="23" fillId="3" borderId="38" xfId="0" quotePrefix="1" applyFont="1" applyFill="1" applyBorder="1" applyAlignment="1" applyProtection="1">
      <alignment horizontal="left" vertical="center" indent="1"/>
    </xf>
    <xf numFmtId="0" fontId="7" fillId="3" borderId="38" xfId="0" applyFont="1" applyFill="1" applyBorder="1" applyAlignment="1" applyProtection="1">
      <alignment horizontal="center" vertical="center"/>
    </xf>
    <xf numFmtId="9" fontId="28" fillId="3" borderId="8" xfId="3" applyNumberFormat="1" applyFont="1" applyFill="1" applyBorder="1" applyAlignment="1" applyProtection="1">
      <alignment horizontal="center" vertical="center"/>
    </xf>
    <xf numFmtId="0" fontId="7" fillId="3" borderId="8" xfId="0" applyFont="1" applyFill="1" applyBorder="1" applyAlignment="1" applyProtection="1">
      <alignment horizontal="left" vertical="center" wrapText="1"/>
      <protection locked="0"/>
    </xf>
    <xf numFmtId="0" fontId="21" fillId="3" borderId="0" xfId="0" applyFont="1" applyFill="1" applyBorder="1" applyAlignment="1" applyProtection="1">
      <alignment horizontal="left" vertical="center"/>
      <protection locked="0"/>
    </xf>
    <xf numFmtId="0" fontId="21" fillId="5" borderId="17" xfId="0" applyFont="1" applyFill="1" applyBorder="1" applyAlignment="1" applyProtection="1">
      <alignment horizontal="left" vertical="center"/>
      <protection locked="0"/>
    </xf>
    <xf numFmtId="0" fontId="21" fillId="5" borderId="18" xfId="0" applyFont="1" applyFill="1" applyBorder="1" applyAlignment="1" applyProtection="1">
      <alignment horizontal="left" vertical="center"/>
      <protection locked="0"/>
    </xf>
    <xf numFmtId="0" fontId="21" fillId="5" borderId="19" xfId="0" applyFont="1" applyFill="1" applyBorder="1" applyAlignment="1" applyProtection="1">
      <alignment horizontal="left" vertical="center"/>
      <protection locked="0"/>
    </xf>
    <xf numFmtId="0" fontId="21" fillId="5" borderId="17" xfId="0" applyFont="1" applyFill="1" applyBorder="1" applyAlignment="1" applyProtection="1">
      <alignment horizontal="left" vertical="center"/>
      <protection locked="0"/>
    </xf>
    <xf numFmtId="0" fontId="21" fillId="5" borderId="18" xfId="0" applyFont="1" applyFill="1" applyBorder="1" applyAlignment="1" applyProtection="1">
      <alignment horizontal="left" vertical="center"/>
      <protection locked="0"/>
    </xf>
    <xf numFmtId="0" fontId="21" fillId="5" borderId="19" xfId="0" applyFont="1" applyFill="1" applyBorder="1" applyAlignment="1" applyProtection="1">
      <alignment horizontal="left" vertical="center"/>
      <protection locked="0"/>
    </xf>
    <xf numFmtId="0" fontId="23" fillId="3" borderId="0" xfId="0" quotePrefix="1" applyFont="1" applyFill="1" applyBorder="1" applyAlignment="1" applyProtection="1">
      <alignment horizontal="left" vertical="center" indent="1"/>
    </xf>
    <xf numFmtId="0" fontId="7" fillId="3" borderId="0" xfId="0" applyFont="1" applyFill="1" applyBorder="1" applyAlignment="1" applyProtection="1">
      <alignment horizontal="center" vertical="center"/>
    </xf>
    <xf numFmtId="0" fontId="0" fillId="3" borderId="12" xfId="0" applyFill="1" applyBorder="1"/>
    <xf numFmtId="0" fontId="30" fillId="3" borderId="37" xfId="0" quotePrefix="1" applyFont="1" applyFill="1" applyBorder="1" applyAlignment="1" applyProtection="1">
      <alignment horizontal="left" vertical="center" indent="1"/>
    </xf>
    <xf numFmtId="0" fontId="19" fillId="3" borderId="42" xfId="0" applyFont="1" applyFill="1" applyBorder="1" applyAlignment="1" applyProtection="1">
      <alignment horizontal="center" vertical="center"/>
    </xf>
    <xf numFmtId="0" fontId="7" fillId="3" borderId="8" xfId="0" applyFont="1" applyFill="1" applyBorder="1" applyAlignment="1">
      <alignment vertical="top" wrapText="1"/>
    </xf>
    <xf numFmtId="0" fontId="31" fillId="3" borderId="0" xfId="0" applyFont="1" applyFill="1" applyBorder="1" applyAlignment="1" applyProtection="1">
      <alignment vertical="top" wrapText="1"/>
    </xf>
    <xf numFmtId="164" fontId="14" fillId="3" borderId="2" xfId="5" applyFont="1" applyFill="1" applyBorder="1" applyAlignment="1">
      <alignment vertical="center" wrapText="1"/>
    </xf>
    <xf numFmtId="164" fontId="14" fillId="3" borderId="0" xfId="5" applyFont="1" applyFill="1" applyBorder="1" applyAlignment="1">
      <alignment vertical="center" wrapText="1"/>
    </xf>
    <xf numFmtId="0" fontId="35" fillId="3" borderId="0" xfId="0" applyFont="1" applyFill="1"/>
    <xf numFmtId="0" fontId="34" fillId="3" borderId="0" xfId="0" applyFont="1" applyFill="1" applyAlignment="1" applyProtection="1">
      <alignment vertical="center"/>
    </xf>
    <xf numFmtId="0" fontId="32" fillId="3" borderId="8" xfId="0" applyNumberFormat="1" applyFont="1" applyFill="1" applyBorder="1" applyAlignment="1">
      <alignment horizontal="center" vertical="center"/>
    </xf>
    <xf numFmtId="0" fontId="12" fillId="3" borderId="35" xfId="0" applyFont="1" applyFill="1" applyBorder="1" applyAlignment="1" applyProtection="1">
      <alignment horizontal="center" vertical="center"/>
      <protection locked="0"/>
    </xf>
    <xf numFmtId="0" fontId="7" fillId="3" borderId="8" xfId="0" applyFont="1" applyFill="1" applyBorder="1" applyAlignment="1" applyProtection="1">
      <alignment wrapText="1"/>
      <protection locked="0"/>
    </xf>
    <xf numFmtId="9" fontId="28" fillId="3" borderId="8" xfId="3" applyNumberFormat="1" applyFont="1" applyFill="1" applyBorder="1" applyAlignment="1" applyProtection="1">
      <alignment horizontal="center" vertical="center"/>
      <protection locked="0"/>
    </xf>
    <xf numFmtId="0" fontId="21" fillId="5" borderId="17" xfId="0" applyFont="1" applyFill="1" applyBorder="1" applyAlignment="1" applyProtection="1">
      <alignment horizontal="left" vertical="center"/>
      <protection locked="0"/>
    </xf>
    <xf numFmtId="43" fontId="14" fillId="3" borderId="2" xfId="1" applyFont="1" applyFill="1" applyBorder="1" applyAlignment="1">
      <alignment vertical="center"/>
    </xf>
    <xf numFmtId="43" fontId="14" fillId="3" borderId="0" xfId="1" applyFont="1" applyFill="1" applyBorder="1" applyAlignment="1">
      <alignment vertical="center"/>
    </xf>
    <xf numFmtId="164" fontId="14" fillId="3" borderId="2" xfId="5" applyFont="1" applyFill="1" applyBorder="1" applyAlignment="1">
      <alignment vertical="center"/>
    </xf>
    <xf numFmtId="164" fontId="14" fillId="3" borderId="0" xfId="5" applyFont="1" applyFill="1" applyBorder="1" applyAlignment="1">
      <alignment vertical="center"/>
    </xf>
    <xf numFmtId="0" fontId="14" fillId="3" borderId="2" xfId="1" applyNumberFormat="1" applyFont="1" applyFill="1" applyBorder="1" applyAlignment="1">
      <alignment vertical="center"/>
    </xf>
    <xf numFmtId="0" fontId="14" fillId="3" borderId="0" xfId="1" applyNumberFormat="1" applyFont="1" applyFill="1" applyBorder="1" applyAlignment="1">
      <alignment vertical="center"/>
    </xf>
    <xf numFmtId="14" fontId="14" fillId="3" borderId="2" xfId="0" applyNumberFormat="1" applyFont="1" applyFill="1" applyBorder="1" applyAlignment="1">
      <alignment vertical="center"/>
    </xf>
    <xf numFmtId="14" fontId="14" fillId="3" borderId="0" xfId="0" applyNumberFormat="1" applyFont="1" applyFill="1" applyBorder="1" applyAlignment="1">
      <alignment vertical="center"/>
    </xf>
    <xf numFmtId="0" fontId="9" fillId="5" borderId="0" xfId="0" applyFont="1" applyFill="1" applyAlignment="1" applyProtection="1">
      <alignment horizontal="center" vertical="center"/>
    </xf>
    <xf numFmtId="0" fontId="12" fillId="3" borderId="0" xfId="0" applyFont="1" applyFill="1" applyBorder="1" applyAlignment="1" applyProtection="1">
      <alignment horizontal="left" vertical="top" wrapText="1" indent="1"/>
    </xf>
    <xf numFmtId="43" fontId="15" fillId="3" borderId="2" xfId="4" applyNumberFormat="1" applyFill="1" applyBorder="1" applyAlignment="1">
      <alignment vertical="center"/>
    </xf>
    <xf numFmtId="43" fontId="16" fillId="3" borderId="0" xfId="4" applyNumberFormat="1" applyFont="1" applyFill="1" applyBorder="1" applyAlignment="1">
      <alignment vertical="center"/>
    </xf>
    <xf numFmtId="0" fontId="14" fillId="3" borderId="2" xfId="2" applyNumberFormat="1" applyFont="1" applyFill="1" applyBorder="1" applyAlignment="1">
      <alignment vertical="top" wrapText="1"/>
    </xf>
    <xf numFmtId="0" fontId="14" fillId="3" borderId="0" xfId="2" applyNumberFormat="1" applyFont="1" applyFill="1" applyBorder="1" applyAlignment="1">
      <alignment vertical="top" wrapText="1"/>
    </xf>
    <xf numFmtId="0" fontId="7" fillId="2" borderId="35" xfId="0" applyNumberFormat="1" applyFont="1" applyFill="1" applyBorder="1" applyAlignment="1" applyProtection="1">
      <alignment horizontal="center" vertical="center"/>
      <protection locked="0"/>
    </xf>
    <xf numFmtId="0" fontId="7" fillId="2" borderId="23" xfId="0" applyNumberFormat="1" applyFont="1" applyFill="1" applyBorder="1" applyAlignment="1" applyProtection="1">
      <alignment horizontal="center" vertical="center"/>
      <protection locked="0"/>
    </xf>
    <xf numFmtId="0" fontId="7" fillId="2" borderId="36" xfId="0" applyNumberFormat="1" applyFont="1" applyFill="1" applyBorder="1" applyAlignment="1" applyProtection="1">
      <alignment horizontal="center" vertical="center"/>
      <protection locked="0"/>
    </xf>
    <xf numFmtId="0" fontId="26" fillId="3" borderId="0" xfId="0" applyFont="1" applyFill="1" applyAlignment="1" applyProtection="1">
      <alignment horizontal="center" vertical="center"/>
    </xf>
    <xf numFmtId="0" fontId="7" fillId="2" borderId="8" xfId="0" applyNumberFormat="1" applyFont="1" applyFill="1" applyBorder="1" applyAlignment="1" applyProtection="1">
      <alignment horizontal="center" vertical="center"/>
      <protection locked="0"/>
    </xf>
    <xf numFmtId="0" fontId="21" fillId="5" borderId="29" xfId="0" applyFont="1" applyFill="1" applyBorder="1" applyAlignment="1" applyProtection="1">
      <alignment horizontal="center" vertical="center" wrapText="1"/>
    </xf>
    <xf numFmtId="0" fontId="21" fillId="5" borderId="30" xfId="0" applyFont="1" applyFill="1" applyBorder="1" applyAlignment="1" applyProtection="1">
      <alignment horizontal="center" vertical="center" wrapText="1"/>
    </xf>
    <xf numFmtId="166" fontId="21" fillId="5" borderId="26" xfId="0" applyNumberFormat="1" applyFont="1" applyFill="1" applyBorder="1" applyAlignment="1" applyProtection="1">
      <alignment horizontal="center" vertical="center"/>
    </xf>
    <xf numFmtId="166" fontId="21" fillId="5" borderId="0" xfId="0" applyNumberFormat="1" applyFont="1" applyFill="1" applyBorder="1" applyAlignment="1" applyProtection="1">
      <alignment horizontal="center" vertical="center"/>
    </xf>
    <xf numFmtId="0" fontId="8" fillId="5" borderId="16" xfId="0" applyFont="1" applyFill="1" applyBorder="1" applyAlignment="1" applyProtection="1">
      <alignment horizontal="center" vertical="center" wrapText="1"/>
    </xf>
    <xf numFmtId="0" fontId="8" fillId="5" borderId="11" xfId="0" applyFont="1" applyFill="1" applyBorder="1" applyAlignment="1" applyProtection="1">
      <alignment horizontal="center" vertical="center" wrapText="1"/>
    </xf>
    <xf numFmtId="0" fontId="21" fillId="3" borderId="0" xfId="0" applyFont="1" applyFill="1" applyBorder="1" applyAlignment="1" applyProtection="1">
      <alignment horizontal="left" vertical="center"/>
      <protection locked="0"/>
    </xf>
    <xf numFmtId="0" fontId="7" fillId="2" borderId="38" xfId="0" applyNumberFormat="1" applyFont="1" applyFill="1" applyBorder="1" applyAlignment="1" applyProtection="1">
      <alignment horizontal="center" vertical="center"/>
      <protection locked="0"/>
    </xf>
    <xf numFmtId="0" fontId="18" fillId="3" borderId="0" xfId="0" applyFont="1" applyFill="1" applyBorder="1" applyAlignment="1" applyProtection="1">
      <alignment horizontal="left" vertical="center"/>
    </xf>
    <xf numFmtId="0" fontId="8" fillId="5" borderId="22" xfId="0" applyFont="1" applyFill="1" applyBorder="1" applyAlignment="1" applyProtection="1">
      <alignment horizontal="center" vertical="center"/>
    </xf>
    <xf numFmtId="0" fontId="8" fillId="5" borderId="33" xfId="0" applyFont="1" applyFill="1" applyBorder="1" applyAlignment="1" applyProtection="1">
      <alignment horizontal="center" vertical="center"/>
    </xf>
    <xf numFmtId="0" fontId="8" fillId="5" borderId="22" xfId="0" applyFont="1" applyFill="1" applyBorder="1" applyAlignment="1" applyProtection="1">
      <alignment horizontal="center" vertical="center" wrapText="1"/>
    </xf>
    <xf numFmtId="0" fontId="8" fillId="5" borderId="26" xfId="0" applyFont="1" applyFill="1" applyBorder="1" applyAlignment="1" applyProtection="1">
      <alignment horizontal="center" vertical="center" wrapText="1"/>
    </xf>
    <xf numFmtId="0" fontId="8" fillId="5" borderId="24" xfId="0" applyFont="1" applyFill="1" applyBorder="1" applyAlignment="1" applyProtection="1">
      <alignment horizontal="center" vertical="center" wrapText="1"/>
    </xf>
    <xf numFmtId="166" fontId="8" fillId="5" borderId="39" xfId="0" applyNumberFormat="1" applyFont="1" applyFill="1" applyBorder="1" applyAlignment="1" applyProtection="1">
      <alignment horizontal="center" vertical="center"/>
    </xf>
    <xf numFmtId="166" fontId="8" fillId="5" borderId="40" xfId="0" applyNumberFormat="1" applyFont="1" applyFill="1" applyBorder="1" applyAlignment="1" applyProtection="1">
      <alignment horizontal="center" vertical="center"/>
    </xf>
    <xf numFmtId="0" fontId="21" fillId="5" borderId="17" xfId="0" applyFont="1" applyFill="1" applyBorder="1" applyAlignment="1" applyProtection="1">
      <alignment horizontal="left" vertical="center"/>
      <protection locked="0"/>
    </xf>
    <xf numFmtId="0" fontId="21" fillId="5" borderId="18" xfId="0" applyFont="1" applyFill="1" applyBorder="1" applyAlignment="1" applyProtection="1">
      <alignment horizontal="left" vertical="center"/>
      <protection locked="0"/>
    </xf>
    <xf numFmtId="0" fontId="21" fillId="5" borderId="19" xfId="0" applyFont="1" applyFill="1" applyBorder="1" applyAlignment="1" applyProtection="1">
      <alignment horizontal="left" vertical="center"/>
      <protection locked="0"/>
    </xf>
    <xf numFmtId="0" fontId="8" fillId="5" borderId="28" xfId="0" applyFont="1" applyFill="1" applyBorder="1" applyAlignment="1" applyProtection="1">
      <alignment horizontal="center" vertical="center" wrapText="1"/>
    </xf>
    <xf numFmtId="0" fontId="8" fillId="5" borderId="30" xfId="0" applyFont="1" applyFill="1" applyBorder="1" applyAlignment="1" applyProtection="1">
      <alignment horizontal="center" vertical="center" wrapText="1"/>
    </xf>
    <xf numFmtId="0" fontId="8" fillId="5" borderId="29" xfId="0" applyFont="1" applyFill="1" applyBorder="1" applyAlignment="1" applyProtection="1">
      <alignment horizontal="center" vertical="center" wrapText="1"/>
    </xf>
    <xf numFmtId="0" fontId="21" fillId="5" borderId="28" xfId="0" applyFont="1" applyFill="1" applyBorder="1" applyAlignment="1" applyProtection="1">
      <alignment horizontal="center" vertical="center" wrapText="1"/>
    </xf>
    <xf numFmtId="0" fontId="8" fillId="5" borderId="0" xfId="0" applyFont="1" applyFill="1" applyBorder="1" applyAlignment="1" applyProtection="1">
      <alignment horizontal="center" vertical="center" wrapText="1"/>
    </xf>
    <xf numFmtId="0" fontId="21" fillId="5" borderId="22" xfId="0" applyFont="1" applyFill="1" applyBorder="1" applyAlignment="1" applyProtection="1">
      <alignment horizontal="center" vertical="center"/>
    </xf>
    <xf numFmtId="166" fontId="8" fillId="5" borderId="22" xfId="0" applyNumberFormat="1" applyFont="1" applyFill="1" applyBorder="1" applyAlignment="1" applyProtection="1">
      <alignment horizontal="center" vertical="center"/>
    </xf>
    <xf numFmtId="0" fontId="8" fillId="5" borderId="25" xfId="0" applyFont="1" applyFill="1" applyBorder="1" applyAlignment="1" applyProtection="1">
      <alignment horizontal="center" vertical="center" wrapText="1"/>
    </xf>
    <xf numFmtId="0" fontId="8" fillId="5" borderId="5" xfId="0" applyFont="1" applyFill="1" applyBorder="1" applyAlignment="1" applyProtection="1">
      <alignment horizontal="center" vertical="center" wrapText="1"/>
    </xf>
    <xf numFmtId="166" fontId="21" fillId="5" borderId="24" xfId="0" applyNumberFormat="1" applyFont="1" applyFill="1" applyBorder="1" applyAlignment="1" applyProtection="1">
      <alignment horizontal="center" vertical="center"/>
    </xf>
    <xf numFmtId="166" fontId="21" fillId="5" borderId="27" xfId="0" applyNumberFormat="1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 applyProtection="1">
      <alignment horizontal="center" vertical="center"/>
    </xf>
    <xf numFmtId="0" fontId="21" fillId="5" borderId="17" xfId="0" applyFont="1" applyFill="1" applyBorder="1" applyAlignment="1" applyProtection="1">
      <alignment horizontal="center" vertical="center"/>
      <protection locked="0"/>
    </xf>
    <xf numFmtId="0" fontId="21" fillId="5" borderId="18" xfId="0" applyFont="1" applyFill="1" applyBorder="1" applyAlignment="1" applyProtection="1">
      <alignment horizontal="center" vertical="center"/>
      <protection locked="0"/>
    </xf>
    <xf numFmtId="0" fontId="21" fillId="5" borderId="19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 applyProtection="1">
      <alignment horizontal="center" vertical="top" wrapText="1"/>
    </xf>
    <xf numFmtId="0" fontId="22" fillId="3" borderId="8" xfId="0" applyFont="1" applyFill="1" applyBorder="1" applyAlignment="1" applyProtection="1">
      <alignment horizontal="center" vertical="center" wrapText="1"/>
      <protection locked="0"/>
    </xf>
    <xf numFmtId="0" fontId="28" fillId="6" borderId="8" xfId="0" applyFont="1" applyFill="1" applyBorder="1" applyAlignment="1" applyProtection="1">
      <alignment horizontal="center" vertical="center"/>
      <protection locked="0"/>
    </xf>
  </cellXfs>
  <cellStyles count="6">
    <cellStyle name="Hiperlink" xfId="4" builtinId="8"/>
    <cellStyle name="Moeda 2" xfId="5" xr:uid="{6CF62A3B-3DAF-4232-B38E-7EA97D13A8FB}"/>
    <cellStyle name="Normal" xfId="0" builtinId="0"/>
    <cellStyle name="Porcentagem" xfId="3" builtinId="5"/>
    <cellStyle name="Separador de milhares [0]" xfId="2" builtinId="6"/>
    <cellStyle name="Vírgula" xfId="1" builtinId="3"/>
  </cellStyles>
  <dxfs count="294">
    <dxf>
      <font>
        <color rgb="FFFF0000"/>
      </font>
      <fill>
        <patternFill>
          <bgColor theme="5" tint="0.59996337778862885"/>
        </patternFill>
      </fill>
    </dxf>
    <dxf>
      <font>
        <color rgb="FFC09200"/>
      </font>
      <fill>
        <patternFill>
          <bgColor rgb="FFFFE3AB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C09200"/>
      </font>
      <fill>
        <patternFill>
          <bgColor rgb="FFFFE3AB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numFmt numFmtId="0" formatCode="General"/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C09200"/>
      </font>
      <fill>
        <patternFill>
          <bgColor rgb="FFFFE3AB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numFmt numFmtId="0" formatCode="General"/>
    </dxf>
    <dxf>
      <font>
        <color rgb="FFFF0000"/>
      </font>
      <fill>
        <patternFill>
          <bgColor theme="5" tint="0.59996337778862885"/>
        </patternFill>
      </fill>
    </dxf>
    <dxf>
      <font>
        <color rgb="FFC09200"/>
      </font>
      <fill>
        <patternFill>
          <bgColor rgb="FFFFE3AB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C09200"/>
      </font>
      <fill>
        <patternFill>
          <bgColor rgb="FFFFE3AB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numFmt numFmtId="0" formatCode="General"/>
    </dxf>
    <dxf>
      <font>
        <color rgb="FFFF0000"/>
      </font>
      <fill>
        <patternFill>
          <bgColor theme="5" tint="0.59996337778862885"/>
        </patternFill>
      </fill>
    </dxf>
    <dxf>
      <font>
        <color rgb="FFC09200"/>
      </font>
      <fill>
        <patternFill>
          <bgColor rgb="FFFFE3AB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C09200"/>
      </font>
      <fill>
        <patternFill>
          <bgColor rgb="FFFFE3AB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numFmt numFmtId="0" formatCode="General"/>
    </dxf>
    <dxf>
      <font>
        <color rgb="FFFF0000"/>
      </font>
      <fill>
        <patternFill>
          <bgColor theme="5" tint="0.59996337778862885"/>
        </patternFill>
      </fill>
    </dxf>
    <dxf>
      <font>
        <color rgb="FFC09200"/>
      </font>
      <fill>
        <patternFill>
          <bgColor rgb="FFFFE3AB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C09200"/>
      </font>
      <fill>
        <patternFill>
          <bgColor rgb="FFFFE3AB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numFmt numFmtId="0" formatCode="General"/>
    </dxf>
    <dxf>
      <font>
        <color rgb="FFFF0000"/>
      </font>
      <fill>
        <patternFill>
          <bgColor theme="5" tint="0.59996337778862885"/>
        </patternFill>
      </fill>
    </dxf>
    <dxf>
      <font>
        <color rgb="FFC09200"/>
      </font>
      <fill>
        <patternFill>
          <bgColor rgb="FFFFE3AB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C09200"/>
      </font>
      <fill>
        <patternFill>
          <bgColor rgb="FFFFE3AB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numFmt numFmtId="0" formatCode="General"/>
    </dxf>
    <dxf>
      <font>
        <color rgb="FFFF0000"/>
      </font>
      <fill>
        <patternFill>
          <bgColor theme="5" tint="0.59996337778862885"/>
        </patternFill>
      </fill>
    </dxf>
    <dxf>
      <font>
        <color rgb="FFC09200"/>
      </font>
      <fill>
        <patternFill>
          <bgColor rgb="FFFFE3AB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C09200"/>
      </font>
      <fill>
        <patternFill>
          <bgColor rgb="FFFFE3AB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numFmt numFmtId="0" formatCode="General"/>
    </dxf>
    <dxf>
      <font>
        <color rgb="FFFF0000"/>
      </font>
      <fill>
        <patternFill>
          <bgColor theme="5" tint="0.59996337778862885"/>
        </patternFill>
      </fill>
    </dxf>
    <dxf>
      <font>
        <color rgb="FFC09200"/>
      </font>
      <fill>
        <patternFill>
          <bgColor rgb="FFFFE3AB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C09200"/>
      </font>
      <fill>
        <patternFill>
          <bgColor rgb="FFFFE3AB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C09200"/>
      </font>
      <fill>
        <patternFill>
          <bgColor rgb="FFFFE3AB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numFmt numFmtId="0" formatCode="General"/>
    </dxf>
    <dxf>
      <font>
        <color rgb="FF007413"/>
      </font>
      <fill>
        <patternFill>
          <bgColor theme="9" tint="0.3999450666829432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7413"/>
        </left>
        <right style="thin">
          <color rgb="FF007413"/>
        </right>
        <top style="thin">
          <color rgb="FF007413"/>
        </top>
        <bottom style="thin">
          <color rgb="FF007413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7413"/>
        </left>
        <right style="thin">
          <color rgb="FF007413"/>
        </right>
        <top style="thin">
          <color rgb="FF007413"/>
        </top>
        <bottom style="thin">
          <color rgb="FF007413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7413"/>
        </left>
        <right style="thin">
          <color rgb="FF007413"/>
        </right>
        <top style="thin">
          <color rgb="FF007413"/>
        </top>
        <bottom style="thin">
          <color rgb="FF007413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4.9989318521683403E-2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_-* #,##0_-;\-* #,##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7413"/>
        </left>
        <right style="thin">
          <color rgb="FF007413"/>
        </right>
        <top style="thin">
          <color rgb="FF007413"/>
        </top>
        <bottom style="thin">
          <color rgb="FF007413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_-* #,##0_-;\-* #,##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7413"/>
        </left>
        <right style="thin">
          <color rgb="FF007413"/>
        </right>
        <top style="thin">
          <color rgb="FF007413"/>
        </top>
        <bottom style="thin">
          <color rgb="FF007413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_-* #,##0_-;\-* #,##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7413"/>
        </left>
        <right style="thin">
          <color rgb="FF007413"/>
        </right>
        <top style="thin">
          <color rgb="FF007413"/>
        </top>
        <bottom style="thin">
          <color rgb="FF007413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_-* #,##0_-;\-* #,##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7413"/>
        </left>
        <right style="thin">
          <color rgb="FF007413"/>
        </right>
        <top style="thin">
          <color rgb="FF007413"/>
        </top>
        <bottom style="thin">
          <color rgb="FF007413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_-* #,##0_-;\-* #,##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7413"/>
        </left>
        <right style="thin">
          <color rgb="FF007413"/>
        </right>
        <top style="thin">
          <color rgb="FF007413"/>
        </top>
        <bottom style="thin">
          <color rgb="FF007413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_-* #,##0_-;\-* #,##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7413"/>
        </left>
        <right style="thin">
          <color rgb="FF007413"/>
        </right>
        <top style="thin">
          <color rgb="FF007413"/>
        </top>
        <bottom style="thin">
          <color rgb="FF007413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_-* #,##0_-;\-* #,##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7413"/>
        </left>
        <right style="thin">
          <color rgb="FF007413"/>
        </right>
        <top style="thin">
          <color rgb="FF007413"/>
        </top>
        <bottom style="thin">
          <color rgb="FF007413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_-* #,##0_-;\-* #,##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7413"/>
        </left>
        <right style="thin">
          <color rgb="FF007413"/>
        </right>
        <top style="thin">
          <color rgb="FF007413"/>
        </top>
        <bottom style="thin">
          <color rgb="FF007413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_-* #,##0_-;\-* #,##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7413"/>
        </left>
        <right style="thin">
          <color rgb="FF007413"/>
        </right>
        <top style="thin">
          <color rgb="FF007413"/>
        </top>
        <bottom style="thin">
          <color rgb="FF007413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_-* #,##0_-;\-* #,##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7413"/>
        </left>
        <right style="thin">
          <color rgb="FF007413"/>
        </right>
        <top style="thin">
          <color rgb="FF007413"/>
        </top>
        <bottom style="thin">
          <color rgb="FF007413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_-* #,##0_-;\-* #,##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7413"/>
        </left>
        <right style="thin">
          <color rgb="FF007413"/>
        </right>
        <top style="thin">
          <color rgb="FF007413"/>
        </top>
        <bottom style="thin">
          <color rgb="FF007413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_-* #,##0_-;\-* #,##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7413"/>
        </left>
        <right style="thin">
          <color rgb="FF007413"/>
        </right>
        <top style="thin">
          <color rgb="FF007413"/>
        </top>
        <bottom style="thin">
          <color rgb="FF007413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1" indent="1" justifyLastLine="0" shrinkToFit="0" readingOrder="0"/>
      <border diagonalUp="0" diagonalDown="0" outline="0">
        <left style="thin">
          <color rgb="FF007413"/>
        </left>
        <right style="thin">
          <color rgb="FF007413"/>
        </right>
        <top style="thin">
          <color rgb="FF007413"/>
        </top>
        <bottom style="thin">
          <color rgb="FF007413"/>
        </bottom>
      </border>
      <protection locked="0" hidden="0"/>
    </dxf>
    <dxf>
      <numFmt numFmtId="13" formatCode="0%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rgb="FF007413"/>
        </left>
        <right style="thin">
          <color rgb="FF007413"/>
        </right>
        <top style="thin">
          <color rgb="FF007413"/>
        </top>
        <bottom style="thin">
          <color rgb="FF007413"/>
        </bottom>
        <vertical style="thin">
          <color rgb="FF007413"/>
        </vertical>
        <horizontal style="thin">
          <color rgb="FF007413"/>
        </horizontal>
      </border>
      <protection locked="1" hidden="0"/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rgb="FF007413"/>
        </left>
        <right style="thin">
          <color rgb="FF007413"/>
        </right>
        <top style="thin">
          <color rgb="FF007413"/>
        </top>
        <bottom style="thin">
          <color rgb="FF007413"/>
        </bottom>
        <vertical style="thin">
          <color rgb="FF007413"/>
        </vertical>
        <horizontal style="thin">
          <color rgb="FF007413"/>
        </horizontal>
      </border>
      <protection locked="0" hidden="0"/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rgb="FF007413"/>
        </left>
        <right style="thin">
          <color rgb="FF007413"/>
        </right>
        <top style="thin">
          <color rgb="FF007413"/>
        </top>
        <bottom style="thin">
          <color rgb="FF007413"/>
        </bottom>
        <vertical style="thin">
          <color rgb="FF007413"/>
        </vertical>
        <horizontal style="thin">
          <color rgb="FF007413"/>
        </horizontal>
      </border>
      <protection locked="0" hidden="0"/>
    </dxf>
    <dxf>
      <fill>
        <patternFill patternType="solid">
          <fgColor indexed="64"/>
          <bgColor theme="9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069185460982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069185460982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069185460982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069185460982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069185460982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069185460982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069185460982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069185460982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069185460982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069185460982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069185460982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069185460982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069185460982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069185460982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069185460982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rgb="FF000000"/>
          <bgColor rgb="FFE2EFDA"/>
        </patternFill>
      </fill>
    </dxf>
    <dxf>
      <fill>
        <patternFill patternType="solid">
          <fgColor rgb="FF000000"/>
          <bgColor rgb="FFE2EFDA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_-* #,##0_-;\-* #,##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7413"/>
        </left>
        <right style="thin">
          <color rgb="FF007413"/>
        </right>
        <top style="thin">
          <color rgb="FF007413"/>
        </top>
        <bottom/>
      </border>
      <protection locked="0" hidden="0"/>
    </dxf>
    <dxf>
      <border diagonalUp="0" diagonalDown="0">
        <left style="thin">
          <color rgb="FF007413"/>
        </left>
        <right style="thin">
          <color rgb="FF007413"/>
        </right>
        <top style="thin">
          <color rgb="FF007413"/>
        </top>
        <bottom style="thin">
          <color rgb="FF007413"/>
        </bottom>
        <vertical style="thin">
          <color rgb="FF007413"/>
        </vertical>
        <horizontal style="thin">
          <color rgb="FF007413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0691854609822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_-* #,##0_-;\-* #,##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7413"/>
        </left>
        <right/>
        <top style="thin">
          <color rgb="FF007413"/>
        </top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0691854609822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_-* #,##0_-;\-* #,##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7413"/>
        </left>
        <right style="thin">
          <color rgb="FF007413"/>
        </right>
        <top style="thin">
          <color rgb="FF007413"/>
        </top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0691854609822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_-* #,##0_-;\-* #,##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7413"/>
        </left>
        <right style="thin">
          <color rgb="FF007413"/>
        </right>
        <top style="thin">
          <color rgb="FF007413"/>
        </top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0691854609822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_-* #,##0_-;\-* #,##0_-;_-* &quot;-&quot;??_-;_-@_-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7413"/>
        </left>
        <right style="thin">
          <color rgb="FF007413"/>
        </right>
        <top style="thin">
          <color rgb="FF007413"/>
        </top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0" tint="-0.14990691854609822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1" indent="1" justifyLastLine="0" shrinkToFit="0" readingOrder="0"/>
      <border diagonalUp="0" diagonalDown="0" outline="0">
        <left style="thin">
          <color rgb="FF007413"/>
        </left>
        <right style="thin">
          <color rgb="FF007413"/>
        </right>
        <top style="thin">
          <color rgb="FF007413"/>
        </top>
        <bottom/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49998474074526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007413"/>
      <color rgb="FFFFCCCC"/>
      <color rgb="FF1A2911"/>
      <color rgb="FFF5F9FD"/>
      <color rgb="FFF9F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ncursosonline.com.br/concurso/policia-federal" TargetMode="External"/><Relationship Id="rId3" Type="http://schemas.openxmlformats.org/officeDocument/2006/relationships/hyperlink" Target="#'Cronograma de Estudos'!A1"/><Relationship Id="rId7" Type="http://schemas.openxmlformats.org/officeDocument/2006/relationships/image" Target="../media/image1.png"/><Relationship Id="rId2" Type="http://schemas.openxmlformats.org/officeDocument/2006/relationships/hyperlink" Target="#Concurso!A1"/><Relationship Id="rId1" Type="http://schemas.openxmlformats.org/officeDocument/2006/relationships/hyperlink" Target="#Capa!A1"/><Relationship Id="rId6" Type="http://schemas.openxmlformats.org/officeDocument/2006/relationships/hyperlink" Target="https://www.grancursosonline.com.br/" TargetMode="External"/><Relationship Id="rId5" Type="http://schemas.openxmlformats.org/officeDocument/2006/relationships/hyperlink" Target="http://www.grancursosonline.com.br" TargetMode="External"/><Relationship Id="rId4" Type="http://schemas.openxmlformats.org/officeDocument/2006/relationships/hyperlink" Target="#'Conte&#250;do Program&#225;tico'!A1"/><Relationship Id="rId9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Conte&#250;do Program&#225;tico'!A1"/><Relationship Id="rId13" Type="http://schemas.openxmlformats.org/officeDocument/2006/relationships/hyperlink" Target="#Estat&#237;stica!A1"/><Relationship Id="rId18" Type="http://schemas.openxmlformats.org/officeDocument/2006/relationships/hyperlink" Target="https://www.grancursosonline.com.br/concurso/policia-federal" TargetMode="External"/><Relationship Id="rId3" Type="http://schemas.openxmlformats.org/officeDocument/2006/relationships/hyperlink" Target="#Assuntos!A1"/><Relationship Id="rId7" Type="http://schemas.openxmlformats.org/officeDocument/2006/relationships/hyperlink" Target="#'Cronograma de Estudos'!A1"/><Relationship Id="rId12" Type="http://schemas.openxmlformats.org/officeDocument/2006/relationships/hyperlink" Target="#'No&#231;&#245;es Penal e Processual Penal'!A1"/><Relationship Id="rId17" Type="http://schemas.openxmlformats.org/officeDocument/2006/relationships/hyperlink" Target="#Inform&#225;tica!A1"/><Relationship Id="rId2" Type="http://schemas.openxmlformats.org/officeDocument/2006/relationships/image" Target="../media/image1.png"/><Relationship Id="rId16" Type="http://schemas.openxmlformats.org/officeDocument/2006/relationships/hyperlink" Target="#'Contabilidade Geral'!A1"/><Relationship Id="rId1" Type="http://schemas.openxmlformats.org/officeDocument/2006/relationships/hyperlink" Target="https://www.grancursosonline.com.br/" TargetMode="External"/><Relationship Id="rId6" Type="http://schemas.openxmlformats.org/officeDocument/2006/relationships/hyperlink" Target="#Concurso!A1"/><Relationship Id="rId11" Type="http://schemas.openxmlformats.org/officeDocument/2006/relationships/hyperlink" Target="#'Racioc&#237;nio L&#243;gico'!A1"/><Relationship Id="rId5" Type="http://schemas.openxmlformats.org/officeDocument/2006/relationships/hyperlink" Target="#Capa!A1"/><Relationship Id="rId15" Type="http://schemas.openxmlformats.org/officeDocument/2006/relationships/hyperlink" Target="#'Legisla&#231;&#227;o Especial'!A1"/><Relationship Id="rId10" Type="http://schemas.openxmlformats.org/officeDocument/2006/relationships/hyperlink" Target="#'No&#231;&#245;es Direito Administrativo'!A1"/><Relationship Id="rId19" Type="http://schemas.openxmlformats.org/officeDocument/2006/relationships/image" Target="../media/image3.png"/><Relationship Id="rId4" Type="http://schemas.openxmlformats.org/officeDocument/2006/relationships/image" Target="../media/image4.PNG"/><Relationship Id="rId9" Type="http://schemas.openxmlformats.org/officeDocument/2006/relationships/hyperlink" Target="#'L&#237;ngua Portuguesa'!A1"/><Relationship Id="rId14" Type="http://schemas.openxmlformats.org/officeDocument/2006/relationships/hyperlink" Target="#'No&#231;&#245;es Direito Constitucional'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Conte&#250;do Program&#225;tico'!A1"/><Relationship Id="rId13" Type="http://schemas.openxmlformats.org/officeDocument/2006/relationships/hyperlink" Target="#Estat&#237;stica!A1"/><Relationship Id="rId18" Type="http://schemas.openxmlformats.org/officeDocument/2006/relationships/hyperlink" Target="https://www.grancursosonline.com.br/concurso/policia-federal" TargetMode="External"/><Relationship Id="rId3" Type="http://schemas.openxmlformats.org/officeDocument/2006/relationships/hyperlink" Target="#Assuntos!A1"/><Relationship Id="rId7" Type="http://schemas.openxmlformats.org/officeDocument/2006/relationships/hyperlink" Target="#'Cronograma de Estudos'!A1"/><Relationship Id="rId12" Type="http://schemas.openxmlformats.org/officeDocument/2006/relationships/hyperlink" Target="#'No&#231;&#245;es Penal e Processual Penal'!A1"/><Relationship Id="rId17" Type="http://schemas.openxmlformats.org/officeDocument/2006/relationships/hyperlink" Target="#Inform&#225;tica!A1"/><Relationship Id="rId2" Type="http://schemas.openxmlformats.org/officeDocument/2006/relationships/image" Target="../media/image1.png"/><Relationship Id="rId16" Type="http://schemas.openxmlformats.org/officeDocument/2006/relationships/hyperlink" Target="#'Contabilidade Geral'!A1"/><Relationship Id="rId1" Type="http://schemas.openxmlformats.org/officeDocument/2006/relationships/hyperlink" Target="https://www.grancursosonline.com.br/" TargetMode="External"/><Relationship Id="rId6" Type="http://schemas.openxmlformats.org/officeDocument/2006/relationships/hyperlink" Target="#Concurso!A1"/><Relationship Id="rId11" Type="http://schemas.openxmlformats.org/officeDocument/2006/relationships/hyperlink" Target="#'Racioc&#237;nio L&#243;gico'!A1"/><Relationship Id="rId5" Type="http://schemas.openxmlformats.org/officeDocument/2006/relationships/hyperlink" Target="#Capa!A1"/><Relationship Id="rId15" Type="http://schemas.openxmlformats.org/officeDocument/2006/relationships/hyperlink" Target="#'Legisla&#231;&#227;o Especial'!A1"/><Relationship Id="rId10" Type="http://schemas.openxmlformats.org/officeDocument/2006/relationships/hyperlink" Target="#'No&#231;&#245;es Direito Administrativo'!A1"/><Relationship Id="rId19" Type="http://schemas.openxmlformats.org/officeDocument/2006/relationships/image" Target="../media/image3.png"/><Relationship Id="rId4" Type="http://schemas.openxmlformats.org/officeDocument/2006/relationships/image" Target="../media/image4.PNG"/><Relationship Id="rId9" Type="http://schemas.openxmlformats.org/officeDocument/2006/relationships/hyperlink" Target="#'L&#237;ngua Portuguesa'!A1"/><Relationship Id="rId14" Type="http://schemas.openxmlformats.org/officeDocument/2006/relationships/hyperlink" Target="#'No&#231;&#245;es Direito Constitucional'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'Conte&#250;do Program&#225;tico'!A1"/><Relationship Id="rId13" Type="http://schemas.openxmlformats.org/officeDocument/2006/relationships/hyperlink" Target="#Estat&#237;stica!A1"/><Relationship Id="rId18" Type="http://schemas.openxmlformats.org/officeDocument/2006/relationships/hyperlink" Target="https://www.grancursosonline.com.br/concurso/policia-federal" TargetMode="External"/><Relationship Id="rId3" Type="http://schemas.openxmlformats.org/officeDocument/2006/relationships/hyperlink" Target="#Assuntos!A1"/><Relationship Id="rId7" Type="http://schemas.openxmlformats.org/officeDocument/2006/relationships/hyperlink" Target="#'Cronograma de Estudos'!A1"/><Relationship Id="rId12" Type="http://schemas.openxmlformats.org/officeDocument/2006/relationships/hyperlink" Target="#'No&#231;&#245;es Penal e Processual Penal'!A1"/><Relationship Id="rId17" Type="http://schemas.openxmlformats.org/officeDocument/2006/relationships/hyperlink" Target="#Inform&#225;tica!A1"/><Relationship Id="rId2" Type="http://schemas.openxmlformats.org/officeDocument/2006/relationships/image" Target="../media/image1.png"/><Relationship Id="rId16" Type="http://schemas.openxmlformats.org/officeDocument/2006/relationships/hyperlink" Target="#'Contabilidade Geral'!A1"/><Relationship Id="rId1" Type="http://schemas.openxmlformats.org/officeDocument/2006/relationships/hyperlink" Target="https://www.grancursosonline.com.br/" TargetMode="External"/><Relationship Id="rId6" Type="http://schemas.openxmlformats.org/officeDocument/2006/relationships/hyperlink" Target="#Concurso!A1"/><Relationship Id="rId11" Type="http://schemas.openxmlformats.org/officeDocument/2006/relationships/hyperlink" Target="#'Racioc&#237;nio L&#243;gico'!A1"/><Relationship Id="rId5" Type="http://schemas.openxmlformats.org/officeDocument/2006/relationships/hyperlink" Target="#Capa!A1"/><Relationship Id="rId15" Type="http://schemas.openxmlformats.org/officeDocument/2006/relationships/hyperlink" Target="#'Legisla&#231;&#227;o Especial'!A1"/><Relationship Id="rId10" Type="http://schemas.openxmlformats.org/officeDocument/2006/relationships/hyperlink" Target="#'No&#231;&#245;es Direito Administrativo'!A1"/><Relationship Id="rId19" Type="http://schemas.openxmlformats.org/officeDocument/2006/relationships/image" Target="../media/image3.png"/><Relationship Id="rId4" Type="http://schemas.openxmlformats.org/officeDocument/2006/relationships/image" Target="../media/image4.PNG"/><Relationship Id="rId9" Type="http://schemas.openxmlformats.org/officeDocument/2006/relationships/hyperlink" Target="#'L&#237;ngua Portuguesa'!A1"/><Relationship Id="rId14" Type="http://schemas.openxmlformats.org/officeDocument/2006/relationships/hyperlink" Target="#'No&#231;&#245;es Direito Constitucional'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'Conte&#250;do Program&#225;tico'!A1"/><Relationship Id="rId13" Type="http://schemas.openxmlformats.org/officeDocument/2006/relationships/hyperlink" Target="#Estat&#237;stica!A1"/><Relationship Id="rId18" Type="http://schemas.openxmlformats.org/officeDocument/2006/relationships/hyperlink" Target="https://www.grancursosonline.com.br/concurso/policia-federal" TargetMode="External"/><Relationship Id="rId3" Type="http://schemas.openxmlformats.org/officeDocument/2006/relationships/hyperlink" Target="#Assuntos!A1"/><Relationship Id="rId7" Type="http://schemas.openxmlformats.org/officeDocument/2006/relationships/hyperlink" Target="#'Cronograma de Estudos'!A1"/><Relationship Id="rId12" Type="http://schemas.openxmlformats.org/officeDocument/2006/relationships/hyperlink" Target="#'No&#231;&#245;es Penal e Processual Penal'!A1"/><Relationship Id="rId17" Type="http://schemas.openxmlformats.org/officeDocument/2006/relationships/hyperlink" Target="#Inform&#225;tica!A1"/><Relationship Id="rId2" Type="http://schemas.openxmlformats.org/officeDocument/2006/relationships/image" Target="../media/image1.png"/><Relationship Id="rId16" Type="http://schemas.openxmlformats.org/officeDocument/2006/relationships/hyperlink" Target="#'Contabilidade Geral'!A1"/><Relationship Id="rId1" Type="http://schemas.openxmlformats.org/officeDocument/2006/relationships/hyperlink" Target="https://www.grancursosonline.com.br/" TargetMode="External"/><Relationship Id="rId6" Type="http://schemas.openxmlformats.org/officeDocument/2006/relationships/hyperlink" Target="#Concurso!A1"/><Relationship Id="rId11" Type="http://schemas.openxmlformats.org/officeDocument/2006/relationships/hyperlink" Target="#'Racioc&#237;nio L&#243;gico'!A1"/><Relationship Id="rId5" Type="http://schemas.openxmlformats.org/officeDocument/2006/relationships/hyperlink" Target="#Capa!A1"/><Relationship Id="rId15" Type="http://schemas.openxmlformats.org/officeDocument/2006/relationships/hyperlink" Target="#'Legisla&#231;&#227;o Especial'!A1"/><Relationship Id="rId10" Type="http://schemas.openxmlformats.org/officeDocument/2006/relationships/hyperlink" Target="#'No&#231;&#245;es Direito Administrativo'!A1"/><Relationship Id="rId19" Type="http://schemas.openxmlformats.org/officeDocument/2006/relationships/image" Target="../media/image3.png"/><Relationship Id="rId4" Type="http://schemas.openxmlformats.org/officeDocument/2006/relationships/image" Target="../media/image4.PNG"/><Relationship Id="rId9" Type="http://schemas.openxmlformats.org/officeDocument/2006/relationships/hyperlink" Target="#'L&#237;ngua Portuguesa'!A1"/><Relationship Id="rId14" Type="http://schemas.openxmlformats.org/officeDocument/2006/relationships/hyperlink" Target="#'No&#231;&#245;es Direito Constitucional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'Cronograma de Estudos'!A1"/><Relationship Id="rId7" Type="http://schemas.openxmlformats.org/officeDocument/2006/relationships/hyperlink" Target="https://www.grancursosonline.com.br/concurso/policia-federal" TargetMode="External"/><Relationship Id="rId2" Type="http://schemas.openxmlformats.org/officeDocument/2006/relationships/hyperlink" Target="#Concurso!A1"/><Relationship Id="rId1" Type="http://schemas.openxmlformats.org/officeDocument/2006/relationships/hyperlink" Target="#Capa!A1"/><Relationship Id="rId6" Type="http://schemas.openxmlformats.org/officeDocument/2006/relationships/image" Target="../media/image1.png"/><Relationship Id="rId5" Type="http://schemas.openxmlformats.org/officeDocument/2006/relationships/hyperlink" Target="https://www.grancursosonline.com.br/" TargetMode="External"/><Relationship Id="rId4" Type="http://schemas.openxmlformats.org/officeDocument/2006/relationships/hyperlink" Target="#Assuntos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ncursosonline.com.br/concurso/policia-federal" TargetMode="External"/><Relationship Id="rId3" Type="http://schemas.openxmlformats.org/officeDocument/2006/relationships/hyperlink" Target="#'Cronograma de Estudos'!A1"/><Relationship Id="rId7" Type="http://schemas.openxmlformats.org/officeDocument/2006/relationships/hyperlink" Target="#Assuntos!A1"/><Relationship Id="rId2" Type="http://schemas.openxmlformats.org/officeDocument/2006/relationships/hyperlink" Target="#Concurso!A1"/><Relationship Id="rId1" Type="http://schemas.openxmlformats.org/officeDocument/2006/relationships/hyperlink" Target="#Capa!A1"/><Relationship Id="rId6" Type="http://schemas.openxmlformats.org/officeDocument/2006/relationships/image" Target="../media/image1.png"/><Relationship Id="rId5" Type="http://schemas.openxmlformats.org/officeDocument/2006/relationships/hyperlink" Target="https://www.grancursosonline.com.br/" TargetMode="External"/><Relationship Id="rId4" Type="http://schemas.openxmlformats.org/officeDocument/2006/relationships/hyperlink" Target="#'Conte&#250;do Program&#225;tico'!A1"/><Relationship Id="rId9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L&#237;ngua Portuguesa'!A1"/><Relationship Id="rId13" Type="http://schemas.openxmlformats.org/officeDocument/2006/relationships/hyperlink" Target="#'No&#231;&#245;es Direito Constitucional'!A1"/><Relationship Id="rId18" Type="http://schemas.openxmlformats.org/officeDocument/2006/relationships/hyperlink" Target="https://www.grancursosonline.com.br/concurso/policia-federal" TargetMode="External"/><Relationship Id="rId3" Type="http://schemas.openxmlformats.org/officeDocument/2006/relationships/hyperlink" Target="#'Cronograma de Estudos'!A1"/><Relationship Id="rId7" Type="http://schemas.openxmlformats.org/officeDocument/2006/relationships/hyperlink" Target="#Assuntos!A1"/><Relationship Id="rId12" Type="http://schemas.openxmlformats.org/officeDocument/2006/relationships/hyperlink" Target="#Estat&#237;stica!A1"/><Relationship Id="rId17" Type="http://schemas.openxmlformats.org/officeDocument/2006/relationships/image" Target="../media/image4.PNG"/><Relationship Id="rId2" Type="http://schemas.openxmlformats.org/officeDocument/2006/relationships/hyperlink" Target="#Concurso!A1"/><Relationship Id="rId16" Type="http://schemas.openxmlformats.org/officeDocument/2006/relationships/hyperlink" Target="#Inform&#225;tica!A1"/><Relationship Id="rId1" Type="http://schemas.openxmlformats.org/officeDocument/2006/relationships/hyperlink" Target="#Capa!A1"/><Relationship Id="rId6" Type="http://schemas.openxmlformats.org/officeDocument/2006/relationships/image" Target="../media/image1.png"/><Relationship Id="rId11" Type="http://schemas.openxmlformats.org/officeDocument/2006/relationships/hyperlink" Target="#'No&#231;&#245;es Penal e Processual Penal'!A1"/><Relationship Id="rId5" Type="http://schemas.openxmlformats.org/officeDocument/2006/relationships/hyperlink" Target="https://www.grancursosonline.com.br/" TargetMode="External"/><Relationship Id="rId15" Type="http://schemas.openxmlformats.org/officeDocument/2006/relationships/hyperlink" Target="#'Contabilidade Geral'!A1"/><Relationship Id="rId10" Type="http://schemas.openxmlformats.org/officeDocument/2006/relationships/hyperlink" Target="#'Racioc&#237;nio L&#243;gico'!A1"/><Relationship Id="rId19" Type="http://schemas.openxmlformats.org/officeDocument/2006/relationships/image" Target="../media/image3.png"/><Relationship Id="rId4" Type="http://schemas.openxmlformats.org/officeDocument/2006/relationships/hyperlink" Target="#'Conte&#250;do Program&#225;tico'!A1"/><Relationship Id="rId9" Type="http://schemas.openxmlformats.org/officeDocument/2006/relationships/hyperlink" Target="#'No&#231;&#245;es Direito Administrativo'!A1"/><Relationship Id="rId14" Type="http://schemas.openxmlformats.org/officeDocument/2006/relationships/hyperlink" Target="#'Legisla&#231;&#227;o Especial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Conte&#250;do Program&#225;tico'!A1"/><Relationship Id="rId13" Type="http://schemas.openxmlformats.org/officeDocument/2006/relationships/hyperlink" Target="#Estat&#237;stica!A1"/><Relationship Id="rId18" Type="http://schemas.openxmlformats.org/officeDocument/2006/relationships/hyperlink" Target="https://www.grancursosonline.com.br/concurso/policia-federal" TargetMode="External"/><Relationship Id="rId3" Type="http://schemas.openxmlformats.org/officeDocument/2006/relationships/hyperlink" Target="#Assuntos!A1"/><Relationship Id="rId7" Type="http://schemas.openxmlformats.org/officeDocument/2006/relationships/hyperlink" Target="#'Cronograma de Estudos'!A1"/><Relationship Id="rId12" Type="http://schemas.openxmlformats.org/officeDocument/2006/relationships/hyperlink" Target="#'No&#231;&#245;es Penal e Processual Penal'!A1"/><Relationship Id="rId17" Type="http://schemas.openxmlformats.org/officeDocument/2006/relationships/hyperlink" Target="#Inform&#225;tica!A1"/><Relationship Id="rId2" Type="http://schemas.openxmlformats.org/officeDocument/2006/relationships/image" Target="../media/image1.png"/><Relationship Id="rId16" Type="http://schemas.openxmlformats.org/officeDocument/2006/relationships/hyperlink" Target="#'Contabilidade Geral'!A1"/><Relationship Id="rId1" Type="http://schemas.openxmlformats.org/officeDocument/2006/relationships/hyperlink" Target="https://www.grancursosonline.com.br/" TargetMode="External"/><Relationship Id="rId6" Type="http://schemas.openxmlformats.org/officeDocument/2006/relationships/hyperlink" Target="#Concurso!A1"/><Relationship Id="rId11" Type="http://schemas.openxmlformats.org/officeDocument/2006/relationships/hyperlink" Target="#'Racioc&#237;nio L&#243;gico'!A1"/><Relationship Id="rId5" Type="http://schemas.openxmlformats.org/officeDocument/2006/relationships/hyperlink" Target="#Capa!A1"/><Relationship Id="rId15" Type="http://schemas.openxmlformats.org/officeDocument/2006/relationships/hyperlink" Target="#'Legisla&#231;&#227;o Especial'!A1"/><Relationship Id="rId10" Type="http://schemas.openxmlformats.org/officeDocument/2006/relationships/hyperlink" Target="#'No&#231;&#245;es Direito Administrativo'!A1"/><Relationship Id="rId19" Type="http://schemas.openxmlformats.org/officeDocument/2006/relationships/image" Target="../media/image3.png"/><Relationship Id="rId4" Type="http://schemas.openxmlformats.org/officeDocument/2006/relationships/image" Target="../media/image4.PNG"/><Relationship Id="rId9" Type="http://schemas.openxmlformats.org/officeDocument/2006/relationships/hyperlink" Target="#'L&#237;ngua Portuguesa'!A1"/><Relationship Id="rId14" Type="http://schemas.openxmlformats.org/officeDocument/2006/relationships/hyperlink" Target="#'No&#231;&#245;es Direito Constitucional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Conte&#250;do Program&#225;tico'!A1"/><Relationship Id="rId13" Type="http://schemas.openxmlformats.org/officeDocument/2006/relationships/hyperlink" Target="#Estat&#237;stica!A1"/><Relationship Id="rId18" Type="http://schemas.openxmlformats.org/officeDocument/2006/relationships/hyperlink" Target="https://www.grancursosonline.com.br/concurso/policia-federal" TargetMode="External"/><Relationship Id="rId3" Type="http://schemas.openxmlformats.org/officeDocument/2006/relationships/hyperlink" Target="#Assuntos!A1"/><Relationship Id="rId7" Type="http://schemas.openxmlformats.org/officeDocument/2006/relationships/hyperlink" Target="#'Cronograma de Estudos'!A1"/><Relationship Id="rId12" Type="http://schemas.openxmlformats.org/officeDocument/2006/relationships/hyperlink" Target="#'No&#231;&#245;es Penal e Processual Penal'!A1"/><Relationship Id="rId17" Type="http://schemas.openxmlformats.org/officeDocument/2006/relationships/hyperlink" Target="#Inform&#225;tica!A1"/><Relationship Id="rId2" Type="http://schemas.openxmlformats.org/officeDocument/2006/relationships/image" Target="../media/image1.png"/><Relationship Id="rId16" Type="http://schemas.openxmlformats.org/officeDocument/2006/relationships/hyperlink" Target="#'Contabilidade Geral'!A1"/><Relationship Id="rId1" Type="http://schemas.openxmlformats.org/officeDocument/2006/relationships/hyperlink" Target="https://www.grancursosonline.com.br/" TargetMode="External"/><Relationship Id="rId6" Type="http://schemas.openxmlformats.org/officeDocument/2006/relationships/hyperlink" Target="#Concurso!A1"/><Relationship Id="rId11" Type="http://schemas.openxmlformats.org/officeDocument/2006/relationships/hyperlink" Target="#'Racioc&#237;nio L&#243;gico'!A1"/><Relationship Id="rId5" Type="http://schemas.openxmlformats.org/officeDocument/2006/relationships/hyperlink" Target="#Capa!A1"/><Relationship Id="rId15" Type="http://schemas.openxmlformats.org/officeDocument/2006/relationships/hyperlink" Target="#'Legisla&#231;&#227;o Especial'!A1"/><Relationship Id="rId10" Type="http://schemas.openxmlformats.org/officeDocument/2006/relationships/hyperlink" Target="#'No&#231;&#245;es Direito Administrativo'!A1"/><Relationship Id="rId19" Type="http://schemas.openxmlformats.org/officeDocument/2006/relationships/image" Target="../media/image3.png"/><Relationship Id="rId4" Type="http://schemas.openxmlformats.org/officeDocument/2006/relationships/image" Target="../media/image4.PNG"/><Relationship Id="rId9" Type="http://schemas.openxmlformats.org/officeDocument/2006/relationships/hyperlink" Target="#'L&#237;ngua Portuguesa'!A1"/><Relationship Id="rId14" Type="http://schemas.openxmlformats.org/officeDocument/2006/relationships/hyperlink" Target="#'No&#231;&#245;es Direito Constitucional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Conte&#250;do Program&#225;tico'!A1"/><Relationship Id="rId13" Type="http://schemas.openxmlformats.org/officeDocument/2006/relationships/hyperlink" Target="#Estat&#237;stica!A1"/><Relationship Id="rId18" Type="http://schemas.openxmlformats.org/officeDocument/2006/relationships/hyperlink" Target="https://www.grancursosonline.com.br/concurso/policia-federal" TargetMode="External"/><Relationship Id="rId3" Type="http://schemas.openxmlformats.org/officeDocument/2006/relationships/hyperlink" Target="#Assuntos!A1"/><Relationship Id="rId7" Type="http://schemas.openxmlformats.org/officeDocument/2006/relationships/hyperlink" Target="#'Cronograma de Estudos'!A1"/><Relationship Id="rId12" Type="http://schemas.openxmlformats.org/officeDocument/2006/relationships/hyperlink" Target="#'No&#231;&#245;es Penal e Processual Penal'!A1"/><Relationship Id="rId17" Type="http://schemas.openxmlformats.org/officeDocument/2006/relationships/hyperlink" Target="#Inform&#225;tica!A1"/><Relationship Id="rId2" Type="http://schemas.openxmlformats.org/officeDocument/2006/relationships/image" Target="../media/image1.png"/><Relationship Id="rId16" Type="http://schemas.openxmlformats.org/officeDocument/2006/relationships/hyperlink" Target="#'Contabilidade Geral'!A1"/><Relationship Id="rId1" Type="http://schemas.openxmlformats.org/officeDocument/2006/relationships/hyperlink" Target="https://www.grancursosonline.com.br/" TargetMode="External"/><Relationship Id="rId6" Type="http://schemas.openxmlformats.org/officeDocument/2006/relationships/hyperlink" Target="#Concurso!A1"/><Relationship Id="rId11" Type="http://schemas.openxmlformats.org/officeDocument/2006/relationships/hyperlink" Target="#'Racioc&#237;nio L&#243;gico'!A1"/><Relationship Id="rId5" Type="http://schemas.openxmlformats.org/officeDocument/2006/relationships/hyperlink" Target="#Capa!A1"/><Relationship Id="rId15" Type="http://schemas.openxmlformats.org/officeDocument/2006/relationships/hyperlink" Target="#'Legisla&#231;&#227;o Especial'!A1"/><Relationship Id="rId10" Type="http://schemas.openxmlformats.org/officeDocument/2006/relationships/hyperlink" Target="#'No&#231;&#245;es Direito Administrativo'!A1"/><Relationship Id="rId19" Type="http://schemas.openxmlformats.org/officeDocument/2006/relationships/image" Target="../media/image3.png"/><Relationship Id="rId4" Type="http://schemas.openxmlformats.org/officeDocument/2006/relationships/image" Target="../media/image4.PNG"/><Relationship Id="rId9" Type="http://schemas.openxmlformats.org/officeDocument/2006/relationships/hyperlink" Target="#'L&#237;ngua Portuguesa'!A1"/><Relationship Id="rId14" Type="http://schemas.openxmlformats.org/officeDocument/2006/relationships/hyperlink" Target="#'No&#231;&#245;es Direito Constitucional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Conte&#250;do Program&#225;tico'!A1"/><Relationship Id="rId13" Type="http://schemas.openxmlformats.org/officeDocument/2006/relationships/hyperlink" Target="#Estat&#237;stica!A1"/><Relationship Id="rId18" Type="http://schemas.openxmlformats.org/officeDocument/2006/relationships/hyperlink" Target="https://www.grancursosonline.com.br/concurso/policia-federal" TargetMode="External"/><Relationship Id="rId3" Type="http://schemas.openxmlformats.org/officeDocument/2006/relationships/hyperlink" Target="#Assuntos!A1"/><Relationship Id="rId7" Type="http://schemas.openxmlformats.org/officeDocument/2006/relationships/hyperlink" Target="#'Cronograma de Estudos'!A1"/><Relationship Id="rId12" Type="http://schemas.openxmlformats.org/officeDocument/2006/relationships/hyperlink" Target="#'No&#231;&#245;es Penal e Processual Penal'!A1"/><Relationship Id="rId17" Type="http://schemas.openxmlformats.org/officeDocument/2006/relationships/hyperlink" Target="#Inform&#225;tica!A1"/><Relationship Id="rId2" Type="http://schemas.openxmlformats.org/officeDocument/2006/relationships/image" Target="../media/image1.png"/><Relationship Id="rId16" Type="http://schemas.openxmlformats.org/officeDocument/2006/relationships/hyperlink" Target="#'Contabilidade Geral'!A1"/><Relationship Id="rId1" Type="http://schemas.openxmlformats.org/officeDocument/2006/relationships/hyperlink" Target="https://www.grancursosonline.com.br/" TargetMode="External"/><Relationship Id="rId6" Type="http://schemas.openxmlformats.org/officeDocument/2006/relationships/hyperlink" Target="#Concurso!A1"/><Relationship Id="rId11" Type="http://schemas.openxmlformats.org/officeDocument/2006/relationships/hyperlink" Target="#'Racioc&#237;nio L&#243;gico'!A1"/><Relationship Id="rId5" Type="http://schemas.openxmlformats.org/officeDocument/2006/relationships/hyperlink" Target="#Capa!A1"/><Relationship Id="rId15" Type="http://schemas.openxmlformats.org/officeDocument/2006/relationships/hyperlink" Target="#'Legisla&#231;&#227;o Especial'!A1"/><Relationship Id="rId10" Type="http://schemas.openxmlformats.org/officeDocument/2006/relationships/hyperlink" Target="#'No&#231;&#245;es Direito Administrativo'!A1"/><Relationship Id="rId19" Type="http://schemas.openxmlformats.org/officeDocument/2006/relationships/image" Target="../media/image3.png"/><Relationship Id="rId4" Type="http://schemas.openxmlformats.org/officeDocument/2006/relationships/image" Target="../media/image4.PNG"/><Relationship Id="rId9" Type="http://schemas.openxmlformats.org/officeDocument/2006/relationships/hyperlink" Target="#'L&#237;ngua Portuguesa'!A1"/><Relationship Id="rId14" Type="http://schemas.openxmlformats.org/officeDocument/2006/relationships/hyperlink" Target="#'No&#231;&#245;es Direito Constitucional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Conte&#250;do Program&#225;tico'!A1"/><Relationship Id="rId13" Type="http://schemas.openxmlformats.org/officeDocument/2006/relationships/hyperlink" Target="#Estat&#237;stica!A1"/><Relationship Id="rId18" Type="http://schemas.openxmlformats.org/officeDocument/2006/relationships/hyperlink" Target="https://www.grancursosonline.com.br/concurso/policia-federal" TargetMode="External"/><Relationship Id="rId3" Type="http://schemas.openxmlformats.org/officeDocument/2006/relationships/hyperlink" Target="#Assuntos!A1"/><Relationship Id="rId7" Type="http://schemas.openxmlformats.org/officeDocument/2006/relationships/hyperlink" Target="#'Cronograma de Estudos'!A1"/><Relationship Id="rId12" Type="http://schemas.openxmlformats.org/officeDocument/2006/relationships/hyperlink" Target="#'No&#231;&#245;es Penal e Processual Penal'!A1"/><Relationship Id="rId17" Type="http://schemas.openxmlformats.org/officeDocument/2006/relationships/hyperlink" Target="#Inform&#225;tica!A1"/><Relationship Id="rId2" Type="http://schemas.openxmlformats.org/officeDocument/2006/relationships/image" Target="../media/image1.png"/><Relationship Id="rId16" Type="http://schemas.openxmlformats.org/officeDocument/2006/relationships/hyperlink" Target="#'Contabilidade Geral'!A1"/><Relationship Id="rId1" Type="http://schemas.openxmlformats.org/officeDocument/2006/relationships/hyperlink" Target="https://www.grancursosonline.com.br/" TargetMode="External"/><Relationship Id="rId6" Type="http://schemas.openxmlformats.org/officeDocument/2006/relationships/hyperlink" Target="#Concurso!A1"/><Relationship Id="rId11" Type="http://schemas.openxmlformats.org/officeDocument/2006/relationships/hyperlink" Target="#'Racioc&#237;nio L&#243;gico'!A1"/><Relationship Id="rId5" Type="http://schemas.openxmlformats.org/officeDocument/2006/relationships/hyperlink" Target="#Capa!A1"/><Relationship Id="rId15" Type="http://schemas.openxmlformats.org/officeDocument/2006/relationships/hyperlink" Target="#'Legisla&#231;&#227;o Especial'!A1"/><Relationship Id="rId10" Type="http://schemas.openxmlformats.org/officeDocument/2006/relationships/hyperlink" Target="#'No&#231;&#245;es Direito Administrativo'!A1"/><Relationship Id="rId19" Type="http://schemas.openxmlformats.org/officeDocument/2006/relationships/image" Target="../media/image3.png"/><Relationship Id="rId4" Type="http://schemas.openxmlformats.org/officeDocument/2006/relationships/image" Target="../media/image4.PNG"/><Relationship Id="rId9" Type="http://schemas.openxmlformats.org/officeDocument/2006/relationships/hyperlink" Target="#'L&#237;ngua Portuguesa'!A1"/><Relationship Id="rId14" Type="http://schemas.openxmlformats.org/officeDocument/2006/relationships/hyperlink" Target="#'No&#231;&#245;es Direito Constitucional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171450</xdr:rowOff>
    </xdr:from>
    <xdr:to>
      <xdr:col>4</xdr:col>
      <xdr:colOff>352425</xdr:colOff>
      <xdr:row>4</xdr:row>
      <xdr:rowOff>33337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539D40-2802-4206-A4EA-6AFB656A19B0}"/>
            </a:ext>
          </a:extLst>
        </xdr:cNvPr>
        <xdr:cNvSpPr/>
      </xdr:nvSpPr>
      <xdr:spPr>
        <a:xfrm>
          <a:off x="571500" y="171450"/>
          <a:ext cx="2219325" cy="623887"/>
        </a:xfrm>
        <a:prstGeom prst="rect">
          <a:avLst/>
        </a:prstGeom>
        <a:solidFill>
          <a:srgbClr val="00B050"/>
        </a:solidFill>
        <a:ln w="12700" cap="flat" cmpd="sng" algn="ctr">
          <a:solidFill>
            <a:sysClr val="window" lastClr="FFFFFF">
              <a:lumMod val="95000"/>
            </a:sysClr>
          </a:solidFill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Capa</a:t>
          </a:r>
        </a:p>
      </xdr:txBody>
    </xdr:sp>
    <xdr:clientData/>
  </xdr:twoCellAnchor>
  <xdr:twoCellAnchor>
    <xdr:from>
      <xdr:col>4</xdr:col>
      <xdr:colOff>367634</xdr:colOff>
      <xdr:row>0</xdr:row>
      <xdr:rowOff>180176</xdr:rowOff>
    </xdr:from>
    <xdr:to>
      <xdr:col>7</xdr:col>
      <xdr:colOff>228600</xdr:colOff>
      <xdr:row>4</xdr:row>
      <xdr:rowOff>31406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A2EA4D-A49D-4BF8-8AA3-B71AD7478E53}"/>
            </a:ext>
          </a:extLst>
        </xdr:cNvPr>
        <xdr:cNvSpPr/>
      </xdr:nvSpPr>
      <xdr:spPr>
        <a:xfrm>
          <a:off x="2806034" y="180176"/>
          <a:ext cx="1689766" cy="613230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Concurso</a:t>
          </a:r>
        </a:p>
      </xdr:txBody>
    </xdr:sp>
    <xdr:clientData/>
  </xdr:twoCellAnchor>
  <xdr:twoCellAnchor>
    <xdr:from>
      <xdr:col>7</xdr:col>
      <xdr:colOff>247641</xdr:colOff>
      <xdr:row>0</xdr:row>
      <xdr:rowOff>180028</xdr:rowOff>
    </xdr:from>
    <xdr:to>
      <xdr:col>10</xdr:col>
      <xdr:colOff>152400</xdr:colOff>
      <xdr:row>4</xdr:row>
      <xdr:rowOff>30955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2425E3-1BA8-456C-A826-E0672704EB2B}"/>
            </a:ext>
          </a:extLst>
        </xdr:cNvPr>
        <xdr:cNvSpPr/>
      </xdr:nvSpPr>
      <xdr:spPr>
        <a:xfrm>
          <a:off x="4514841" y="180028"/>
          <a:ext cx="1733559" cy="612927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Cronograma de Estudos</a:t>
          </a:r>
        </a:p>
      </xdr:txBody>
    </xdr:sp>
    <xdr:clientData/>
  </xdr:twoCellAnchor>
  <xdr:twoCellAnchor>
    <xdr:from>
      <xdr:col>10</xdr:col>
      <xdr:colOff>175807</xdr:colOff>
      <xdr:row>0</xdr:row>
      <xdr:rowOff>181250</xdr:rowOff>
    </xdr:from>
    <xdr:to>
      <xdr:col>12</xdr:col>
      <xdr:colOff>542925</xdr:colOff>
      <xdr:row>4</xdr:row>
      <xdr:rowOff>32994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EEB7723-4D20-446E-BE18-66CDFECC8295}"/>
            </a:ext>
          </a:extLst>
        </xdr:cNvPr>
        <xdr:cNvSpPr/>
      </xdr:nvSpPr>
      <xdr:spPr>
        <a:xfrm>
          <a:off x="6271807" y="181250"/>
          <a:ext cx="1586318" cy="613744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Conteúdo Programático</a:t>
          </a:r>
        </a:p>
      </xdr:txBody>
    </xdr:sp>
    <xdr:clientData/>
  </xdr:twoCellAnchor>
  <xdr:twoCellAnchor>
    <xdr:from>
      <xdr:col>14</xdr:col>
      <xdr:colOff>28575</xdr:colOff>
      <xdr:row>28</xdr:row>
      <xdr:rowOff>114300</xdr:rowOff>
    </xdr:from>
    <xdr:to>
      <xdr:col>19</xdr:col>
      <xdr:colOff>350075</xdr:colOff>
      <xdr:row>30</xdr:row>
      <xdr:rowOff>79809</xdr:rowOff>
    </xdr:to>
    <xdr:sp macro="" textlink="">
      <xdr:nvSpPr>
        <xdr:cNvPr id="12" name="CaixaDeTexto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CEB0299-4AC0-4A1C-9F87-6963BBB92FC9}"/>
            </a:ext>
          </a:extLst>
        </xdr:cNvPr>
        <xdr:cNvSpPr txBox="1"/>
      </xdr:nvSpPr>
      <xdr:spPr>
        <a:xfrm>
          <a:off x="8143875" y="5448300"/>
          <a:ext cx="3369500" cy="346509"/>
        </a:xfrm>
        <a:prstGeom prst="rect">
          <a:avLst/>
        </a:prstGeom>
        <a:noFill/>
      </xdr:spPr>
      <xdr:txBody>
        <a:bodyPr wrap="square" rtlCol="0" anchor="b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800" i="1" spc="24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@grancursosonline</a:t>
          </a:r>
        </a:p>
        <a:p>
          <a:r>
            <a:rPr lang="pt-BR" sz="800" i="1" spc="24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www.grancursosonline.com.br</a:t>
          </a:r>
        </a:p>
      </xdr:txBody>
    </xdr:sp>
    <xdr:clientData/>
  </xdr:twoCellAnchor>
  <xdr:twoCellAnchor editAs="oneCell">
    <xdr:from>
      <xdr:col>13</xdr:col>
      <xdr:colOff>247650</xdr:colOff>
      <xdr:row>0</xdr:row>
      <xdr:rowOff>180975</xdr:rowOff>
    </xdr:from>
    <xdr:to>
      <xdr:col>17</xdr:col>
      <xdr:colOff>190500</xdr:colOff>
      <xdr:row>4</xdr:row>
      <xdr:rowOff>57150</xdr:rowOff>
    </xdr:to>
    <xdr:pic>
      <xdr:nvPicPr>
        <xdr:cNvPr id="17" name="Imagem 16" descr="http://cdn2.hubspot.net/hub/302036/file-1881038949-png/landing-inss/img/logo.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A593EA3-6C7E-403F-B8CA-D83A53E9E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3350" y="180975"/>
          <a:ext cx="238125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7125</xdr:colOff>
      <xdr:row>4</xdr:row>
      <xdr:rowOff>83325</xdr:rowOff>
    </xdr:from>
    <xdr:to>
      <xdr:col>16</xdr:col>
      <xdr:colOff>311925</xdr:colOff>
      <xdr:row>30</xdr:row>
      <xdr:rowOff>54750</xdr:rowOff>
    </xdr:to>
    <xdr:pic>
      <xdr:nvPicPr>
        <xdr:cNvPr id="10" name="Imagem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F42E929-F0AE-4C6F-86BF-89DE021C4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625" y="845325"/>
          <a:ext cx="9448800" cy="49244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238125</xdr:colOff>
      <xdr:row>1</xdr:row>
      <xdr:rowOff>47625</xdr:rowOff>
    </xdr:from>
    <xdr:to>
      <xdr:col>17</xdr:col>
      <xdr:colOff>142875</xdr:colOff>
      <xdr:row>4</xdr:row>
      <xdr:rowOff>114300</xdr:rowOff>
    </xdr:to>
    <xdr:pic>
      <xdr:nvPicPr>
        <xdr:cNvPr id="6" name="Imagem 5" descr="http://cdn2.hubspot.net/hub/302036/file-1881038949-png/landing-inss/img/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E78405-C2FC-4991-AD0F-604F88168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38125"/>
          <a:ext cx="238125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absoluteAnchor>
    <xdr:pos x="180975" y="2076450"/>
    <xdr:ext cx="13306425" cy="238125"/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97CD40C-4A5A-428B-BF90-3298CEA4D771}"/>
            </a:ext>
          </a:extLst>
        </xdr:cNvPr>
        <xdr:cNvSpPr/>
      </xdr:nvSpPr>
      <xdr:spPr>
        <a:xfrm>
          <a:off x="180975" y="2076450"/>
          <a:ext cx="13306425" cy="238125"/>
        </a:xfrm>
        <a:prstGeom prst="rect">
          <a:avLst/>
        </a:prstGeom>
        <a:solidFill>
          <a:srgbClr val="007413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 baseline="0">
              <a:solidFill>
                <a:schemeClr val="bg1"/>
              </a:solidFill>
              <a:latin typeface="+mn-lt"/>
              <a:cs typeface="Segoe UI" panose="020B0502040204020203" pitchFamily="34" charset="0"/>
            </a:rPr>
            <a:t>Estatística</a:t>
          </a:r>
          <a:endParaRPr lang="pt-BR" sz="1000" b="1">
            <a:solidFill>
              <a:schemeClr val="bg1"/>
            </a:solidFill>
            <a:latin typeface="+mn-lt"/>
            <a:cs typeface="Segoe UI" panose="020B0502040204020203" pitchFamily="34" charset="0"/>
          </a:endParaRPr>
        </a:p>
      </xdr:txBody>
    </xdr:sp>
    <xdr:clientData fPrintsWithSheet="0"/>
  </xdr:absoluteAnchor>
  <xdr:twoCellAnchor editAs="oneCell">
    <xdr:from>
      <xdr:col>19</xdr:col>
      <xdr:colOff>152400</xdr:colOff>
      <xdr:row>20</xdr:row>
      <xdr:rowOff>66675</xdr:rowOff>
    </xdr:from>
    <xdr:to>
      <xdr:col>20</xdr:col>
      <xdr:colOff>543130</xdr:colOff>
      <xdr:row>25</xdr:row>
      <xdr:rowOff>66809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83463DD0-2BA4-4D8C-A477-AB2F9FC41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4825" y="3733800"/>
          <a:ext cx="1467055" cy="96215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</xdr:row>
      <xdr:rowOff>0</xdr:rowOff>
    </xdr:from>
    <xdr:to>
      <xdr:col>2</xdr:col>
      <xdr:colOff>819150</xdr:colOff>
      <xdr:row>4</xdr:row>
      <xdr:rowOff>52387</xdr:rowOff>
    </xdr:to>
    <xdr:sp macro="" textlink="">
      <xdr:nvSpPr>
        <xdr:cNvPr id="22" name="Retângulo 2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93E1A09-6B78-4C11-A7AB-6187EFC75765}"/>
            </a:ext>
          </a:extLst>
        </xdr:cNvPr>
        <xdr:cNvSpPr/>
      </xdr:nvSpPr>
      <xdr:spPr>
        <a:xfrm>
          <a:off x="200025" y="190500"/>
          <a:ext cx="1419225" cy="623887"/>
        </a:xfrm>
        <a:prstGeom prst="rect">
          <a:avLst/>
        </a:prstGeom>
        <a:solidFill>
          <a:srgbClr val="007413"/>
        </a:solidFill>
        <a:ln w="12700" cap="flat" cmpd="sng" algn="ctr">
          <a:solidFill>
            <a:sysClr val="window" lastClr="FFFFFF">
              <a:lumMod val="95000"/>
            </a:sysClr>
          </a:solidFill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Capa</a:t>
          </a:r>
        </a:p>
      </xdr:txBody>
    </xdr:sp>
    <xdr:clientData/>
  </xdr:twoCellAnchor>
  <xdr:twoCellAnchor>
    <xdr:from>
      <xdr:col>2</xdr:col>
      <xdr:colOff>834359</xdr:colOff>
      <xdr:row>1</xdr:row>
      <xdr:rowOff>8726</xdr:rowOff>
    </xdr:from>
    <xdr:to>
      <xdr:col>4</xdr:col>
      <xdr:colOff>152400</xdr:colOff>
      <xdr:row>4</xdr:row>
      <xdr:rowOff>50456</xdr:rowOff>
    </xdr:to>
    <xdr:sp macro="" textlink="">
      <xdr:nvSpPr>
        <xdr:cNvPr id="23" name="Retângulo 2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5D390A7-71F6-4C31-A6BD-4E6C5D92686D}"/>
            </a:ext>
          </a:extLst>
        </xdr:cNvPr>
        <xdr:cNvSpPr/>
      </xdr:nvSpPr>
      <xdr:spPr>
        <a:xfrm>
          <a:off x="1634459" y="199226"/>
          <a:ext cx="2185066" cy="613230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Concurso</a:t>
          </a:r>
        </a:p>
      </xdr:txBody>
    </xdr:sp>
    <xdr:clientData/>
  </xdr:twoCellAnchor>
  <xdr:twoCellAnchor>
    <xdr:from>
      <xdr:col>4</xdr:col>
      <xdr:colOff>171441</xdr:colOff>
      <xdr:row>1</xdr:row>
      <xdr:rowOff>8578</xdr:rowOff>
    </xdr:from>
    <xdr:to>
      <xdr:col>7</xdr:col>
      <xdr:colOff>76200</xdr:colOff>
      <xdr:row>4</xdr:row>
      <xdr:rowOff>50005</xdr:rowOff>
    </xdr:to>
    <xdr:sp macro="" textlink="">
      <xdr:nvSpPr>
        <xdr:cNvPr id="24" name="Retângulo 2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4D84DFA-07F6-4717-BE21-BD83120B786B}"/>
            </a:ext>
          </a:extLst>
        </xdr:cNvPr>
        <xdr:cNvSpPr/>
      </xdr:nvSpPr>
      <xdr:spPr>
        <a:xfrm>
          <a:off x="3838566" y="199078"/>
          <a:ext cx="1733559" cy="612927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Cronograma de Estudos</a:t>
          </a:r>
        </a:p>
      </xdr:txBody>
    </xdr:sp>
    <xdr:clientData/>
  </xdr:twoCellAnchor>
  <xdr:twoCellAnchor>
    <xdr:from>
      <xdr:col>7</xdr:col>
      <xdr:colOff>99607</xdr:colOff>
      <xdr:row>1</xdr:row>
      <xdr:rowOff>9800</xdr:rowOff>
    </xdr:from>
    <xdr:to>
      <xdr:col>9</xdr:col>
      <xdr:colOff>466725</xdr:colOff>
      <xdr:row>4</xdr:row>
      <xdr:rowOff>52044</xdr:rowOff>
    </xdr:to>
    <xdr:sp macro="" textlink="">
      <xdr:nvSpPr>
        <xdr:cNvPr id="29" name="Retângulo 2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E4DCA28-849F-4573-A579-4E1939DB46E5}"/>
            </a:ext>
          </a:extLst>
        </xdr:cNvPr>
        <xdr:cNvSpPr/>
      </xdr:nvSpPr>
      <xdr:spPr>
        <a:xfrm>
          <a:off x="5595532" y="200300"/>
          <a:ext cx="1586318" cy="613744"/>
        </a:xfrm>
        <a:prstGeom prst="rect">
          <a:avLst/>
        </a:prstGeom>
        <a:solidFill>
          <a:srgbClr val="00B050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Conteúdo Programático</a:t>
          </a:r>
        </a:p>
      </xdr:txBody>
    </xdr:sp>
    <xdr:clientData/>
  </xdr:twoCellAnchor>
  <xdr:absoluteAnchor>
    <xdr:pos x="190500" y="933450"/>
    <xdr:ext cx="1230068" cy="482953"/>
    <xdr:sp macro="" textlink="'[1]Cronograma de Estudos'!C13">
      <xdr:nvSpPr>
        <xdr:cNvPr id="30" name="Retângulo 2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6354CE9-D0A3-4FBD-BC43-DD6057C4180C}"/>
            </a:ext>
          </a:extLst>
        </xdr:cNvPr>
        <xdr:cNvSpPr/>
      </xdr:nvSpPr>
      <xdr:spPr>
        <a:xfrm>
          <a:off x="190500" y="933450"/>
          <a:ext cx="1230068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Língua Portuguesa</a:t>
          </a:r>
        </a:p>
      </xdr:txBody>
    </xdr:sp>
    <xdr:clientData fPrintsWithSheet="0"/>
  </xdr:absoluteAnchor>
  <xdr:absoluteAnchor>
    <xdr:pos x="1427214" y="933450"/>
    <xdr:ext cx="1868436" cy="482953"/>
    <xdr:sp macro="" textlink="'[1]Cronograma de Estudos'!C14">
      <xdr:nvSpPr>
        <xdr:cNvPr id="31" name="Retângulo 3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3DD6159-5825-4118-89E0-82B4EE3F2B91}"/>
            </a:ext>
          </a:extLst>
        </xdr:cNvPr>
        <xdr:cNvSpPr/>
      </xdr:nvSpPr>
      <xdr:spPr>
        <a:xfrm>
          <a:off x="1427214" y="933450"/>
          <a:ext cx="1868436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Noções de Direito Administrativo</a:t>
          </a:r>
        </a:p>
      </xdr:txBody>
    </xdr:sp>
    <xdr:clientData fPrintsWithSheet="0"/>
  </xdr:absoluteAnchor>
  <xdr:absoluteAnchor>
    <xdr:pos x="2663579" y="1428750"/>
    <xdr:ext cx="1317871" cy="482953"/>
    <xdr:sp macro="" textlink="'[1]Cronograma de Estudos'!C16">
      <xdr:nvSpPr>
        <xdr:cNvPr id="32" name="Retângulo 3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541C63E-5E72-47FA-AF72-DA5416785726}"/>
            </a:ext>
          </a:extLst>
        </xdr:cNvPr>
        <xdr:cNvSpPr/>
      </xdr:nvSpPr>
      <xdr:spPr>
        <a:xfrm>
          <a:off x="2663579" y="1428750"/>
          <a:ext cx="1317871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Raciocínio Lógico</a:t>
          </a:r>
        </a:p>
      </xdr:txBody>
    </xdr:sp>
    <xdr:clientData fPrintsWithSheet="0"/>
  </xdr:absoluteAnchor>
  <xdr:absoluteAnchor>
    <xdr:pos x="5400676" y="933450"/>
    <xdr:ext cx="2800350" cy="482953"/>
    <xdr:sp macro="" textlink="'[1]Cronograma de Estudos'!C16">
      <xdr:nvSpPr>
        <xdr:cNvPr id="33" name="Retângulo 3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19A6DB6-61E6-4AE4-A9C7-9F2D763DECA6}"/>
            </a:ext>
          </a:extLst>
        </xdr:cNvPr>
        <xdr:cNvSpPr/>
      </xdr:nvSpPr>
      <xdr:spPr>
        <a:xfrm>
          <a:off x="5400676" y="933450"/>
          <a:ext cx="2800350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Noções de Direito Penal e Direito Processual Penal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1428750" y="1428750"/>
    <xdr:ext cx="1228725" cy="482953"/>
    <xdr:sp macro="" textlink="'[1]Cronograma de Estudos'!C16">
      <xdr:nvSpPr>
        <xdr:cNvPr id="34" name="Retângulo 3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050760B-6B39-4303-96B4-3CBDC85152A5}"/>
            </a:ext>
          </a:extLst>
        </xdr:cNvPr>
        <xdr:cNvSpPr/>
      </xdr:nvSpPr>
      <xdr:spPr>
        <a:xfrm>
          <a:off x="1428750" y="1428750"/>
          <a:ext cx="1228725" cy="482953"/>
        </a:xfrm>
        <a:prstGeom prst="rect">
          <a:avLst/>
        </a:prstGeom>
        <a:solidFill>
          <a:srgbClr val="00B050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Estatística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3305175" y="933450"/>
    <xdr:ext cx="2085975" cy="482953"/>
    <xdr:sp macro="" textlink="'[1]Cronograma de Estudos'!C16">
      <xdr:nvSpPr>
        <xdr:cNvPr id="35" name="Retângulo 3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F08E933D-6D6E-467B-B054-FB0F8CFD7747}"/>
            </a:ext>
          </a:extLst>
        </xdr:cNvPr>
        <xdr:cNvSpPr/>
      </xdr:nvSpPr>
      <xdr:spPr>
        <a:xfrm>
          <a:off x="3305175" y="933450"/>
          <a:ext cx="208597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Noções de Direito Constitucional</a:t>
          </a:r>
        </a:p>
      </xdr:txBody>
    </xdr:sp>
    <xdr:clientData fPrintsWithSheet="0"/>
  </xdr:absoluteAnchor>
  <xdr:absoluteAnchor>
    <xdr:pos x="190500" y="1428750"/>
    <xdr:ext cx="1228725" cy="482953"/>
    <xdr:sp macro="" textlink="'[1]Cronograma de Estudos'!C16">
      <xdr:nvSpPr>
        <xdr:cNvPr id="36" name="Retângulo 3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29D4282-6E73-4669-9351-C8B0C50D4E56}"/>
            </a:ext>
          </a:extLst>
        </xdr:cNvPr>
        <xdr:cNvSpPr/>
      </xdr:nvSpPr>
      <xdr:spPr>
        <a:xfrm>
          <a:off x="190500" y="1428750"/>
          <a:ext cx="122872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Legislação Especial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5257800" y="1428750"/>
    <xdr:ext cx="1362075" cy="482953"/>
    <xdr:sp macro="" textlink="'[1]Cronograma de Estudos'!C16">
      <xdr:nvSpPr>
        <xdr:cNvPr id="37" name="Retângulo 3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B2125DA-41C9-4264-A94F-0913E5FFC65F}"/>
            </a:ext>
          </a:extLst>
        </xdr:cNvPr>
        <xdr:cNvSpPr/>
      </xdr:nvSpPr>
      <xdr:spPr>
        <a:xfrm>
          <a:off x="5257800" y="1428750"/>
          <a:ext cx="136207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Contabilidade Geral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3990976" y="1428750"/>
    <xdr:ext cx="1257299" cy="482953"/>
    <xdr:sp macro="" textlink="'[1]Cronograma de Estudos'!C16">
      <xdr:nvSpPr>
        <xdr:cNvPr id="38" name="Retângulo 3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C11CB81-4ACF-459C-A0FE-09ACCAE5283C}"/>
            </a:ext>
          </a:extLst>
        </xdr:cNvPr>
        <xdr:cNvSpPr/>
      </xdr:nvSpPr>
      <xdr:spPr>
        <a:xfrm>
          <a:off x="3990976" y="1428750"/>
          <a:ext cx="1257299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Informática</a:t>
          </a:r>
          <a:endParaRPr lang="pt-BR" sz="1000" b="0">
            <a:effectLst/>
          </a:endParaRPr>
        </a:p>
      </xdr:txBody>
    </xdr:sp>
    <xdr:clientData fPrintsWithSheet="0"/>
  </xdr:absoluteAnchor>
  <xdr:twoCellAnchor editAs="oneCell">
    <xdr:from>
      <xdr:col>21</xdr:col>
      <xdr:colOff>47625</xdr:colOff>
      <xdr:row>10</xdr:row>
      <xdr:rowOff>171450</xdr:rowOff>
    </xdr:from>
    <xdr:to>
      <xdr:col>23</xdr:col>
      <xdr:colOff>285750</xdr:colOff>
      <xdr:row>36</xdr:row>
      <xdr:rowOff>66675</xdr:rowOff>
    </xdr:to>
    <xdr:pic>
      <xdr:nvPicPr>
        <xdr:cNvPr id="39" name="Imagem 3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B13D135-400F-4B15-8809-11C62FDCA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15975" y="2076450"/>
          <a:ext cx="1457325" cy="53149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238125</xdr:colOff>
      <xdr:row>1</xdr:row>
      <xdr:rowOff>47625</xdr:rowOff>
    </xdr:from>
    <xdr:to>
      <xdr:col>17</xdr:col>
      <xdr:colOff>123825</xdr:colOff>
      <xdr:row>4</xdr:row>
      <xdr:rowOff>114300</xdr:rowOff>
    </xdr:to>
    <xdr:pic>
      <xdr:nvPicPr>
        <xdr:cNvPr id="6" name="Imagem 5" descr="http://cdn2.hubspot.net/hub/302036/file-1881038949-png/landing-inss/img/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A971E-43D6-46BF-9BE0-E38171EF0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38125"/>
          <a:ext cx="238125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absoluteAnchor>
    <xdr:pos x="180975" y="2209800"/>
    <xdr:ext cx="13106400" cy="238125"/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412489-B708-431E-B4D0-3A20B305FE10}"/>
            </a:ext>
          </a:extLst>
        </xdr:cNvPr>
        <xdr:cNvSpPr/>
      </xdr:nvSpPr>
      <xdr:spPr>
        <a:xfrm>
          <a:off x="180975" y="2209800"/>
          <a:ext cx="13106400" cy="238125"/>
        </a:xfrm>
        <a:prstGeom prst="rect">
          <a:avLst/>
        </a:prstGeom>
        <a:solidFill>
          <a:srgbClr val="007413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 baseline="0">
              <a:solidFill>
                <a:schemeClr val="bg1"/>
              </a:solidFill>
              <a:latin typeface="+mn-lt"/>
              <a:cs typeface="Segoe UI" panose="020B0502040204020203" pitchFamily="34" charset="0"/>
            </a:rPr>
            <a:t>Raciocínio Lógico</a:t>
          </a:r>
          <a:endParaRPr lang="pt-BR" sz="1000" b="1">
            <a:solidFill>
              <a:schemeClr val="bg1"/>
            </a:solidFill>
            <a:latin typeface="+mn-lt"/>
            <a:cs typeface="Segoe UI" panose="020B0502040204020203" pitchFamily="34" charset="0"/>
          </a:endParaRPr>
        </a:p>
      </xdr:txBody>
    </xdr:sp>
    <xdr:clientData fPrintsWithSheet="0"/>
  </xdr:absoluteAnchor>
  <xdr:twoCellAnchor editAs="oneCell">
    <xdr:from>
      <xdr:col>19</xdr:col>
      <xdr:colOff>57150</xdr:colOff>
      <xdr:row>20</xdr:row>
      <xdr:rowOff>28575</xdr:rowOff>
    </xdr:from>
    <xdr:to>
      <xdr:col>20</xdr:col>
      <xdr:colOff>600280</xdr:colOff>
      <xdr:row>25</xdr:row>
      <xdr:rowOff>38234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8D83570E-AA2B-4786-85C9-4D9AF60FA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0050" y="3895725"/>
          <a:ext cx="1467055" cy="96215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</xdr:row>
      <xdr:rowOff>0</xdr:rowOff>
    </xdr:from>
    <xdr:to>
      <xdr:col>2</xdr:col>
      <xdr:colOff>819150</xdr:colOff>
      <xdr:row>4</xdr:row>
      <xdr:rowOff>52387</xdr:rowOff>
    </xdr:to>
    <xdr:sp macro="" textlink="">
      <xdr:nvSpPr>
        <xdr:cNvPr id="22" name="Retângulo 2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A606442-9646-4B3F-8682-8917833747DF}"/>
            </a:ext>
          </a:extLst>
        </xdr:cNvPr>
        <xdr:cNvSpPr/>
      </xdr:nvSpPr>
      <xdr:spPr>
        <a:xfrm>
          <a:off x="200025" y="190500"/>
          <a:ext cx="1419225" cy="623887"/>
        </a:xfrm>
        <a:prstGeom prst="rect">
          <a:avLst/>
        </a:prstGeom>
        <a:solidFill>
          <a:srgbClr val="007413"/>
        </a:solidFill>
        <a:ln w="12700" cap="flat" cmpd="sng" algn="ctr">
          <a:solidFill>
            <a:sysClr val="window" lastClr="FFFFFF">
              <a:lumMod val="95000"/>
            </a:sysClr>
          </a:solidFill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Capa</a:t>
          </a:r>
        </a:p>
      </xdr:txBody>
    </xdr:sp>
    <xdr:clientData/>
  </xdr:twoCellAnchor>
  <xdr:twoCellAnchor>
    <xdr:from>
      <xdr:col>2</xdr:col>
      <xdr:colOff>834359</xdr:colOff>
      <xdr:row>1</xdr:row>
      <xdr:rowOff>8726</xdr:rowOff>
    </xdr:from>
    <xdr:to>
      <xdr:col>4</xdr:col>
      <xdr:colOff>152400</xdr:colOff>
      <xdr:row>4</xdr:row>
      <xdr:rowOff>50456</xdr:rowOff>
    </xdr:to>
    <xdr:sp macro="" textlink="">
      <xdr:nvSpPr>
        <xdr:cNvPr id="23" name="Retângulo 2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6985641-7C85-4F66-8775-DD74352621AB}"/>
            </a:ext>
          </a:extLst>
        </xdr:cNvPr>
        <xdr:cNvSpPr/>
      </xdr:nvSpPr>
      <xdr:spPr>
        <a:xfrm>
          <a:off x="1634459" y="199226"/>
          <a:ext cx="2185066" cy="613230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Concurso</a:t>
          </a:r>
        </a:p>
      </xdr:txBody>
    </xdr:sp>
    <xdr:clientData/>
  </xdr:twoCellAnchor>
  <xdr:twoCellAnchor>
    <xdr:from>
      <xdr:col>4</xdr:col>
      <xdr:colOff>171441</xdr:colOff>
      <xdr:row>1</xdr:row>
      <xdr:rowOff>8578</xdr:rowOff>
    </xdr:from>
    <xdr:to>
      <xdr:col>7</xdr:col>
      <xdr:colOff>76200</xdr:colOff>
      <xdr:row>4</xdr:row>
      <xdr:rowOff>50005</xdr:rowOff>
    </xdr:to>
    <xdr:sp macro="" textlink="">
      <xdr:nvSpPr>
        <xdr:cNvPr id="24" name="Retângulo 2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964D27C-C31A-4D18-B1F2-4322A6FEEC90}"/>
            </a:ext>
          </a:extLst>
        </xdr:cNvPr>
        <xdr:cNvSpPr/>
      </xdr:nvSpPr>
      <xdr:spPr>
        <a:xfrm>
          <a:off x="3838566" y="199078"/>
          <a:ext cx="1733559" cy="612927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Cronograma de Estudos</a:t>
          </a:r>
        </a:p>
      </xdr:txBody>
    </xdr:sp>
    <xdr:clientData/>
  </xdr:twoCellAnchor>
  <xdr:twoCellAnchor>
    <xdr:from>
      <xdr:col>7</xdr:col>
      <xdr:colOff>99607</xdr:colOff>
      <xdr:row>1</xdr:row>
      <xdr:rowOff>9800</xdr:rowOff>
    </xdr:from>
    <xdr:to>
      <xdr:col>9</xdr:col>
      <xdr:colOff>466725</xdr:colOff>
      <xdr:row>4</xdr:row>
      <xdr:rowOff>52044</xdr:rowOff>
    </xdr:to>
    <xdr:sp macro="" textlink="">
      <xdr:nvSpPr>
        <xdr:cNvPr id="25" name="Retângulo 2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4160439-4C11-4465-84FE-4FF42952915D}"/>
            </a:ext>
          </a:extLst>
        </xdr:cNvPr>
        <xdr:cNvSpPr/>
      </xdr:nvSpPr>
      <xdr:spPr>
        <a:xfrm>
          <a:off x="5595532" y="200300"/>
          <a:ext cx="1586318" cy="613744"/>
        </a:xfrm>
        <a:prstGeom prst="rect">
          <a:avLst/>
        </a:prstGeom>
        <a:solidFill>
          <a:srgbClr val="00B050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Conteúdo Programático</a:t>
          </a:r>
        </a:p>
      </xdr:txBody>
    </xdr:sp>
    <xdr:clientData/>
  </xdr:twoCellAnchor>
  <xdr:absoluteAnchor>
    <xdr:pos x="190500" y="933450"/>
    <xdr:ext cx="1230068" cy="482953"/>
    <xdr:sp macro="" textlink="'[1]Cronograma de Estudos'!C13">
      <xdr:nvSpPr>
        <xdr:cNvPr id="26" name="Retângulo 2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8D3FCC4-E841-4E45-869F-AB66D358E34B}"/>
            </a:ext>
          </a:extLst>
        </xdr:cNvPr>
        <xdr:cNvSpPr/>
      </xdr:nvSpPr>
      <xdr:spPr>
        <a:xfrm>
          <a:off x="190500" y="933450"/>
          <a:ext cx="1230068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Língua Portuguesa</a:t>
          </a:r>
        </a:p>
      </xdr:txBody>
    </xdr:sp>
    <xdr:clientData fPrintsWithSheet="0"/>
  </xdr:absoluteAnchor>
  <xdr:absoluteAnchor>
    <xdr:pos x="1427214" y="933450"/>
    <xdr:ext cx="1868436" cy="482953"/>
    <xdr:sp macro="" textlink="'[1]Cronograma de Estudos'!C14">
      <xdr:nvSpPr>
        <xdr:cNvPr id="27" name="Retângulo 2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5746565-D492-426B-9FB7-6D8A6C1CBE21}"/>
            </a:ext>
          </a:extLst>
        </xdr:cNvPr>
        <xdr:cNvSpPr/>
      </xdr:nvSpPr>
      <xdr:spPr>
        <a:xfrm>
          <a:off x="1427214" y="933450"/>
          <a:ext cx="1868436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Noções de Direito Administrativo</a:t>
          </a:r>
        </a:p>
      </xdr:txBody>
    </xdr:sp>
    <xdr:clientData fPrintsWithSheet="0"/>
  </xdr:absoluteAnchor>
  <xdr:absoluteAnchor>
    <xdr:pos x="2663579" y="1428750"/>
    <xdr:ext cx="1317871" cy="482953"/>
    <xdr:sp macro="" textlink="'[1]Cronograma de Estudos'!C16">
      <xdr:nvSpPr>
        <xdr:cNvPr id="28" name="Retângulo 2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B9F2999-695A-4F7A-BD25-015849D03182}"/>
            </a:ext>
          </a:extLst>
        </xdr:cNvPr>
        <xdr:cNvSpPr/>
      </xdr:nvSpPr>
      <xdr:spPr>
        <a:xfrm>
          <a:off x="2663579" y="1428750"/>
          <a:ext cx="1317871" cy="482953"/>
        </a:xfrm>
        <a:prstGeom prst="rect">
          <a:avLst/>
        </a:prstGeom>
        <a:solidFill>
          <a:srgbClr val="00B050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Raciocínio Lógico</a:t>
          </a:r>
        </a:p>
      </xdr:txBody>
    </xdr:sp>
    <xdr:clientData fPrintsWithSheet="0"/>
  </xdr:absoluteAnchor>
  <xdr:absoluteAnchor>
    <xdr:pos x="5400676" y="933450"/>
    <xdr:ext cx="2800350" cy="482953"/>
    <xdr:sp macro="" textlink="'[1]Cronograma de Estudos'!C16">
      <xdr:nvSpPr>
        <xdr:cNvPr id="29" name="Retângulo 2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AF6F2C8-7CB2-4CBF-8DF6-C1F285CE1533}"/>
            </a:ext>
          </a:extLst>
        </xdr:cNvPr>
        <xdr:cNvSpPr/>
      </xdr:nvSpPr>
      <xdr:spPr>
        <a:xfrm>
          <a:off x="5400676" y="933450"/>
          <a:ext cx="2800350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Noções de Direito Penal e Direito Processual Penal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1428750" y="1428750"/>
    <xdr:ext cx="1228725" cy="482953"/>
    <xdr:sp macro="" textlink="'[1]Cronograma de Estudos'!C16">
      <xdr:nvSpPr>
        <xdr:cNvPr id="30" name="Retângulo 2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7DAA862-A4D6-4886-A37C-E594754D573C}"/>
            </a:ext>
          </a:extLst>
        </xdr:cNvPr>
        <xdr:cNvSpPr/>
      </xdr:nvSpPr>
      <xdr:spPr>
        <a:xfrm>
          <a:off x="1428750" y="1428750"/>
          <a:ext cx="122872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Estatística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3305175" y="933450"/>
    <xdr:ext cx="2085975" cy="482953"/>
    <xdr:sp macro="" textlink="'[1]Cronograma de Estudos'!C16">
      <xdr:nvSpPr>
        <xdr:cNvPr id="31" name="Retângulo 3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0DF1D20-95BB-46BF-9B6C-30C59186BECE}"/>
            </a:ext>
          </a:extLst>
        </xdr:cNvPr>
        <xdr:cNvSpPr/>
      </xdr:nvSpPr>
      <xdr:spPr>
        <a:xfrm>
          <a:off x="3305175" y="933450"/>
          <a:ext cx="208597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Noções de Direito Constitucional</a:t>
          </a:r>
        </a:p>
      </xdr:txBody>
    </xdr:sp>
    <xdr:clientData fPrintsWithSheet="0"/>
  </xdr:absoluteAnchor>
  <xdr:absoluteAnchor>
    <xdr:pos x="190500" y="1428750"/>
    <xdr:ext cx="1228725" cy="482953"/>
    <xdr:sp macro="" textlink="'[1]Cronograma de Estudos'!C16">
      <xdr:nvSpPr>
        <xdr:cNvPr id="32" name="Retângulo 31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510B7C5-A0E0-4235-A401-DC5DABAAFECE}"/>
            </a:ext>
          </a:extLst>
        </xdr:cNvPr>
        <xdr:cNvSpPr/>
      </xdr:nvSpPr>
      <xdr:spPr>
        <a:xfrm>
          <a:off x="190500" y="1428750"/>
          <a:ext cx="122872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Legislação Especial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5257800" y="1428750"/>
    <xdr:ext cx="1362075" cy="482953"/>
    <xdr:sp macro="" textlink="'[1]Cronograma de Estudos'!C16">
      <xdr:nvSpPr>
        <xdr:cNvPr id="33" name="Retângulo 32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2FE3138-B08C-4792-AEBE-8B6BDF4AE829}"/>
            </a:ext>
          </a:extLst>
        </xdr:cNvPr>
        <xdr:cNvSpPr/>
      </xdr:nvSpPr>
      <xdr:spPr>
        <a:xfrm>
          <a:off x="5257800" y="1428750"/>
          <a:ext cx="136207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Contabilidade Geral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3990976" y="1428750"/>
    <xdr:ext cx="1257299" cy="482953"/>
    <xdr:sp macro="" textlink="'[1]Cronograma de Estudos'!C16">
      <xdr:nvSpPr>
        <xdr:cNvPr id="34" name="Retângulo 33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6874534E-1041-4D07-8BA0-46B3430A8D76}"/>
            </a:ext>
          </a:extLst>
        </xdr:cNvPr>
        <xdr:cNvSpPr/>
      </xdr:nvSpPr>
      <xdr:spPr>
        <a:xfrm>
          <a:off x="3990976" y="1428750"/>
          <a:ext cx="1257299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Informática</a:t>
          </a:r>
          <a:endParaRPr lang="pt-BR" sz="1000" b="0">
            <a:effectLst/>
          </a:endParaRPr>
        </a:p>
      </xdr:txBody>
    </xdr:sp>
    <xdr:clientData fPrintsWithSheet="0"/>
  </xdr:absoluteAnchor>
  <xdr:twoCellAnchor editAs="oneCell">
    <xdr:from>
      <xdr:col>21</xdr:col>
      <xdr:colOff>28575</xdr:colOff>
      <xdr:row>11</xdr:row>
      <xdr:rowOff>123825</xdr:rowOff>
    </xdr:from>
    <xdr:to>
      <xdr:col>23</xdr:col>
      <xdr:colOff>266700</xdr:colOff>
      <xdr:row>38</xdr:row>
      <xdr:rowOff>142875</xdr:rowOff>
    </xdr:to>
    <xdr:pic>
      <xdr:nvPicPr>
        <xdr:cNvPr id="35" name="Imagem 34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F8FBF552-09BA-4722-BEFC-E5A829E00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0" y="2219325"/>
          <a:ext cx="1457325" cy="53149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238125</xdr:colOff>
      <xdr:row>1</xdr:row>
      <xdr:rowOff>47625</xdr:rowOff>
    </xdr:from>
    <xdr:to>
      <xdr:col>17</xdr:col>
      <xdr:colOff>133350</xdr:colOff>
      <xdr:row>4</xdr:row>
      <xdr:rowOff>114300</xdr:rowOff>
    </xdr:to>
    <xdr:pic>
      <xdr:nvPicPr>
        <xdr:cNvPr id="6" name="Imagem 5" descr="http://cdn2.hubspot.net/hub/302036/file-1881038949-png/landing-inss/img/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70B718-188A-4794-808D-5DAD6B63E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38125"/>
          <a:ext cx="238125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absoluteAnchor>
    <xdr:pos x="180974" y="2219325"/>
    <xdr:ext cx="13192125" cy="238125"/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0B353C-A698-4827-8418-9E394CCD6503}"/>
            </a:ext>
          </a:extLst>
        </xdr:cNvPr>
        <xdr:cNvSpPr/>
      </xdr:nvSpPr>
      <xdr:spPr>
        <a:xfrm>
          <a:off x="180974" y="2219325"/>
          <a:ext cx="13192125" cy="238125"/>
        </a:xfrm>
        <a:prstGeom prst="rect">
          <a:avLst/>
        </a:prstGeom>
        <a:solidFill>
          <a:srgbClr val="007413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 baseline="0">
              <a:solidFill>
                <a:schemeClr val="bg1"/>
              </a:solidFill>
              <a:latin typeface="+mn-lt"/>
              <a:cs typeface="Segoe UI" panose="020B0502040204020203" pitchFamily="34" charset="0"/>
            </a:rPr>
            <a:t>Informática</a:t>
          </a:r>
          <a:endParaRPr lang="pt-BR" sz="1000" b="1">
            <a:solidFill>
              <a:schemeClr val="bg1"/>
            </a:solidFill>
            <a:latin typeface="+mn-lt"/>
            <a:cs typeface="Segoe UI" panose="020B0502040204020203" pitchFamily="34" charset="0"/>
          </a:endParaRPr>
        </a:p>
      </xdr:txBody>
    </xdr:sp>
    <xdr:clientData fPrintsWithSheet="0"/>
  </xdr:absoluteAnchor>
  <xdr:twoCellAnchor editAs="oneCell">
    <xdr:from>
      <xdr:col>19</xdr:col>
      <xdr:colOff>76200</xdr:colOff>
      <xdr:row>20</xdr:row>
      <xdr:rowOff>57150</xdr:rowOff>
    </xdr:from>
    <xdr:to>
      <xdr:col>20</xdr:col>
      <xdr:colOff>571705</xdr:colOff>
      <xdr:row>22</xdr:row>
      <xdr:rowOff>285884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5EF52CD4-4D08-4BE6-9B0C-509C894FC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8150" y="4076700"/>
          <a:ext cx="1467055" cy="96215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</xdr:row>
      <xdr:rowOff>0</xdr:rowOff>
    </xdr:from>
    <xdr:to>
      <xdr:col>2</xdr:col>
      <xdr:colOff>819150</xdr:colOff>
      <xdr:row>5</xdr:row>
      <xdr:rowOff>52387</xdr:rowOff>
    </xdr:to>
    <xdr:sp macro="" textlink="">
      <xdr:nvSpPr>
        <xdr:cNvPr id="22" name="Retângulo 2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2A4DD-61AB-4D01-A329-56227F966E1F}"/>
            </a:ext>
          </a:extLst>
        </xdr:cNvPr>
        <xdr:cNvSpPr/>
      </xdr:nvSpPr>
      <xdr:spPr>
        <a:xfrm>
          <a:off x="200025" y="381000"/>
          <a:ext cx="1419225" cy="623887"/>
        </a:xfrm>
        <a:prstGeom prst="rect">
          <a:avLst/>
        </a:prstGeom>
        <a:solidFill>
          <a:srgbClr val="007413"/>
        </a:solidFill>
        <a:ln w="12700" cap="flat" cmpd="sng" algn="ctr">
          <a:solidFill>
            <a:sysClr val="window" lastClr="FFFFFF">
              <a:lumMod val="95000"/>
            </a:sysClr>
          </a:solidFill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Capa</a:t>
          </a:r>
        </a:p>
      </xdr:txBody>
    </xdr:sp>
    <xdr:clientData/>
  </xdr:twoCellAnchor>
  <xdr:twoCellAnchor>
    <xdr:from>
      <xdr:col>2</xdr:col>
      <xdr:colOff>834359</xdr:colOff>
      <xdr:row>2</xdr:row>
      <xdr:rowOff>8726</xdr:rowOff>
    </xdr:from>
    <xdr:to>
      <xdr:col>4</xdr:col>
      <xdr:colOff>152400</xdr:colOff>
      <xdr:row>5</xdr:row>
      <xdr:rowOff>50456</xdr:rowOff>
    </xdr:to>
    <xdr:sp macro="" textlink="">
      <xdr:nvSpPr>
        <xdr:cNvPr id="23" name="Retângulo 2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877F635-2C4F-4737-8BF7-6697B75FABE2}"/>
            </a:ext>
          </a:extLst>
        </xdr:cNvPr>
        <xdr:cNvSpPr/>
      </xdr:nvSpPr>
      <xdr:spPr>
        <a:xfrm>
          <a:off x="1634459" y="389726"/>
          <a:ext cx="2185066" cy="613230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Concurso</a:t>
          </a:r>
        </a:p>
      </xdr:txBody>
    </xdr:sp>
    <xdr:clientData/>
  </xdr:twoCellAnchor>
  <xdr:twoCellAnchor>
    <xdr:from>
      <xdr:col>4</xdr:col>
      <xdr:colOff>171441</xdr:colOff>
      <xdr:row>2</xdr:row>
      <xdr:rowOff>8578</xdr:rowOff>
    </xdr:from>
    <xdr:to>
      <xdr:col>7</xdr:col>
      <xdr:colOff>76200</xdr:colOff>
      <xdr:row>5</xdr:row>
      <xdr:rowOff>50005</xdr:rowOff>
    </xdr:to>
    <xdr:sp macro="" textlink="">
      <xdr:nvSpPr>
        <xdr:cNvPr id="28" name="Retângulo 2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FCC8D11-1294-4D76-806C-008970A85F1B}"/>
            </a:ext>
          </a:extLst>
        </xdr:cNvPr>
        <xdr:cNvSpPr/>
      </xdr:nvSpPr>
      <xdr:spPr>
        <a:xfrm>
          <a:off x="3838566" y="389578"/>
          <a:ext cx="1733559" cy="612927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Cronograma de Estudos</a:t>
          </a:r>
        </a:p>
      </xdr:txBody>
    </xdr:sp>
    <xdr:clientData/>
  </xdr:twoCellAnchor>
  <xdr:twoCellAnchor>
    <xdr:from>
      <xdr:col>7</xdr:col>
      <xdr:colOff>99607</xdr:colOff>
      <xdr:row>2</xdr:row>
      <xdr:rowOff>9800</xdr:rowOff>
    </xdr:from>
    <xdr:to>
      <xdr:col>9</xdr:col>
      <xdr:colOff>466725</xdr:colOff>
      <xdr:row>5</xdr:row>
      <xdr:rowOff>52044</xdr:rowOff>
    </xdr:to>
    <xdr:sp macro="" textlink="">
      <xdr:nvSpPr>
        <xdr:cNvPr id="29" name="Retângulo 2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1F172A0-7EA7-48B7-B720-803AB27B6FF3}"/>
            </a:ext>
          </a:extLst>
        </xdr:cNvPr>
        <xdr:cNvSpPr/>
      </xdr:nvSpPr>
      <xdr:spPr>
        <a:xfrm>
          <a:off x="5595532" y="390800"/>
          <a:ext cx="1586318" cy="613744"/>
        </a:xfrm>
        <a:prstGeom prst="rect">
          <a:avLst/>
        </a:prstGeom>
        <a:solidFill>
          <a:srgbClr val="00B050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Conteúdo Programático</a:t>
          </a:r>
        </a:p>
      </xdr:txBody>
    </xdr:sp>
    <xdr:clientData/>
  </xdr:twoCellAnchor>
  <xdr:absoluteAnchor>
    <xdr:pos x="190500" y="1123950"/>
    <xdr:ext cx="1230068" cy="482953"/>
    <xdr:sp macro="" textlink="'[1]Cronograma de Estudos'!C13">
      <xdr:nvSpPr>
        <xdr:cNvPr id="30" name="Retângulo 2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BF34759-AD5E-4B1A-9B77-5E8C7B604DD7}"/>
            </a:ext>
          </a:extLst>
        </xdr:cNvPr>
        <xdr:cNvSpPr/>
      </xdr:nvSpPr>
      <xdr:spPr>
        <a:xfrm>
          <a:off x="190500" y="1123950"/>
          <a:ext cx="1230068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Língua Portuguesa</a:t>
          </a:r>
        </a:p>
      </xdr:txBody>
    </xdr:sp>
    <xdr:clientData fPrintsWithSheet="0"/>
  </xdr:absoluteAnchor>
  <xdr:absoluteAnchor>
    <xdr:pos x="1427214" y="1123950"/>
    <xdr:ext cx="1868436" cy="482953"/>
    <xdr:sp macro="" textlink="'[1]Cronograma de Estudos'!C14">
      <xdr:nvSpPr>
        <xdr:cNvPr id="31" name="Retângulo 3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32D3C3F-8BE9-4759-BB01-88C76D706021}"/>
            </a:ext>
          </a:extLst>
        </xdr:cNvPr>
        <xdr:cNvSpPr/>
      </xdr:nvSpPr>
      <xdr:spPr>
        <a:xfrm>
          <a:off x="1427214" y="1123950"/>
          <a:ext cx="1868436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Noções de Direito Administrativo</a:t>
          </a:r>
        </a:p>
      </xdr:txBody>
    </xdr:sp>
    <xdr:clientData fPrintsWithSheet="0"/>
  </xdr:absoluteAnchor>
  <xdr:absoluteAnchor>
    <xdr:pos x="2663579" y="1619250"/>
    <xdr:ext cx="1317871" cy="482953"/>
    <xdr:sp macro="" textlink="'[1]Cronograma de Estudos'!C16">
      <xdr:nvSpPr>
        <xdr:cNvPr id="32" name="Retângulo 3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9E83C0B-EE23-4A85-9621-04D0114B7939}"/>
            </a:ext>
          </a:extLst>
        </xdr:cNvPr>
        <xdr:cNvSpPr/>
      </xdr:nvSpPr>
      <xdr:spPr>
        <a:xfrm>
          <a:off x="2663579" y="1619250"/>
          <a:ext cx="1317871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Raciocínio Lógico</a:t>
          </a:r>
        </a:p>
      </xdr:txBody>
    </xdr:sp>
    <xdr:clientData fPrintsWithSheet="0"/>
  </xdr:absoluteAnchor>
  <xdr:absoluteAnchor>
    <xdr:pos x="5400676" y="1123950"/>
    <xdr:ext cx="2800350" cy="482953"/>
    <xdr:sp macro="" textlink="'[1]Cronograma de Estudos'!C16">
      <xdr:nvSpPr>
        <xdr:cNvPr id="33" name="Retângulo 3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CECFB8F-7D06-43AA-B3DE-F4308DBDC3C5}"/>
            </a:ext>
          </a:extLst>
        </xdr:cNvPr>
        <xdr:cNvSpPr/>
      </xdr:nvSpPr>
      <xdr:spPr>
        <a:xfrm>
          <a:off x="5400676" y="1123950"/>
          <a:ext cx="2800350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Noções de Direito Penal e Direito Processual Penal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1428750" y="1619250"/>
    <xdr:ext cx="1228725" cy="482953"/>
    <xdr:sp macro="" textlink="'[1]Cronograma de Estudos'!C16">
      <xdr:nvSpPr>
        <xdr:cNvPr id="34" name="Retângulo 3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B1CFD8E-933A-4393-8131-237E7012D7FF}"/>
            </a:ext>
          </a:extLst>
        </xdr:cNvPr>
        <xdr:cNvSpPr/>
      </xdr:nvSpPr>
      <xdr:spPr>
        <a:xfrm>
          <a:off x="1428750" y="1619250"/>
          <a:ext cx="122872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Estatística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3305175" y="1123950"/>
    <xdr:ext cx="2085975" cy="482953"/>
    <xdr:sp macro="" textlink="'[1]Cronograma de Estudos'!C16">
      <xdr:nvSpPr>
        <xdr:cNvPr id="35" name="Retângulo 3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F7D5397-4A47-4F7A-AE50-5E95B39C8729}"/>
            </a:ext>
          </a:extLst>
        </xdr:cNvPr>
        <xdr:cNvSpPr/>
      </xdr:nvSpPr>
      <xdr:spPr>
        <a:xfrm>
          <a:off x="3305175" y="1123950"/>
          <a:ext cx="208597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Noções de Direito Constitucional</a:t>
          </a:r>
        </a:p>
      </xdr:txBody>
    </xdr:sp>
    <xdr:clientData fPrintsWithSheet="0"/>
  </xdr:absoluteAnchor>
  <xdr:absoluteAnchor>
    <xdr:pos x="190500" y="1619250"/>
    <xdr:ext cx="1228725" cy="482953"/>
    <xdr:sp macro="" textlink="'[1]Cronograma de Estudos'!C16">
      <xdr:nvSpPr>
        <xdr:cNvPr id="36" name="Retângulo 3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494828F-C096-40AE-8D15-455597076CAA}"/>
            </a:ext>
          </a:extLst>
        </xdr:cNvPr>
        <xdr:cNvSpPr/>
      </xdr:nvSpPr>
      <xdr:spPr>
        <a:xfrm>
          <a:off x="190500" y="1619250"/>
          <a:ext cx="122872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Legislação Especial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5257800" y="1619250"/>
    <xdr:ext cx="1362075" cy="482953"/>
    <xdr:sp macro="" textlink="'[1]Cronograma de Estudos'!C16">
      <xdr:nvSpPr>
        <xdr:cNvPr id="37" name="Retângulo 3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799FFB9-F493-4F5F-9558-16B133BF10E7}"/>
            </a:ext>
          </a:extLst>
        </xdr:cNvPr>
        <xdr:cNvSpPr/>
      </xdr:nvSpPr>
      <xdr:spPr>
        <a:xfrm>
          <a:off x="5257800" y="1619250"/>
          <a:ext cx="136207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Contabilidade Geral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3990976" y="1619250"/>
    <xdr:ext cx="1257299" cy="482953"/>
    <xdr:sp macro="" textlink="'[1]Cronograma de Estudos'!C16">
      <xdr:nvSpPr>
        <xdr:cNvPr id="38" name="Retângulo 3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F6DFE28-DBE8-44B2-B27F-3041755983A6}"/>
            </a:ext>
          </a:extLst>
        </xdr:cNvPr>
        <xdr:cNvSpPr/>
      </xdr:nvSpPr>
      <xdr:spPr>
        <a:xfrm>
          <a:off x="3990976" y="1619250"/>
          <a:ext cx="1257299" cy="482953"/>
        </a:xfrm>
        <a:prstGeom prst="rect">
          <a:avLst/>
        </a:prstGeom>
        <a:solidFill>
          <a:srgbClr val="00B050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Informática</a:t>
          </a:r>
          <a:endParaRPr lang="pt-BR" sz="1000" b="0">
            <a:effectLst/>
          </a:endParaRPr>
        </a:p>
      </xdr:txBody>
    </xdr:sp>
    <xdr:clientData fPrintsWithSheet="0"/>
  </xdr:absoluteAnchor>
  <xdr:twoCellAnchor editAs="oneCell">
    <xdr:from>
      <xdr:col>21</xdr:col>
      <xdr:colOff>47625</xdr:colOff>
      <xdr:row>11</xdr:row>
      <xdr:rowOff>133350</xdr:rowOff>
    </xdr:from>
    <xdr:to>
      <xdr:col>23</xdr:col>
      <xdr:colOff>285750</xdr:colOff>
      <xdr:row>32</xdr:row>
      <xdr:rowOff>247650</xdr:rowOff>
    </xdr:to>
    <xdr:pic>
      <xdr:nvPicPr>
        <xdr:cNvPr id="39" name="Imagem 3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8435551D-169D-4D12-B3BC-12EAD73D3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20725" y="2228850"/>
          <a:ext cx="1457325" cy="53149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238125</xdr:colOff>
      <xdr:row>1</xdr:row>
      <xdr:rowOff>47625</xdr:rowOff>
    </xdr:from>
    <xdr:to>
      <xdr:col>17</xdr:col>
      <xdr:colOff>142875</xdr:colOff>
      <xdr:row>4</xdr:row>
      <xdr:rowOff>114300</xdr:rowOff>
    </xdr:to>
    <xdr:pic>
      <xdr:nvPicPr>
        <xdr:cNvPr id="6" name="Imagem 5" descr="http://cdn2.hubspot.net/hub/302036/file-1881038949-png/landing-inss/img/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8209E1-7487-4958-B5A1-277625FF3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38125"/>
          <a:ext cx="238125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absoluteAnchor>
    <xdr:pos x="180975" y="2076450"/>
    <xdr:ext cx="13287375" cy="238125"/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7EF793-A781-400B-BF20-BE8C8A76C906}"/>
            </a:ext>
          </a:extLst>
        </xdr:cNvPr>
        <xdr:cNvSpPr/>
      </xdr:nvSpPr>
      <xdr:spPr>
        <a:xfrm>
          <a:off x="180975" y="2076450"/>
          <a:ext cx="13287375" cy="238125"/>
        </a:xfrm>
        <a:prstGeom prst="rect">
          <a:avLst/>
        </a:prstGeom>
        <a:solidFill>
          <a:srgbClr val="007413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 baseline="0">
              <a:solidFill>
                <a:schemeClr val="bg1"/>
              </a:solidFill>
              <a:latin typeface="+mn-lt"/>
              <a:cs typeface="Segoe UI" panose="020B0502040204020203" pitchFamily="34" charset="0"/>
            </a:rPr>
            <a:t>Contabilidade Geral</a:t>
          </a:r>
          <a:endParaRPr lang="pt-BR" sz="1000" b="1">
            <a:solidFill>
              <a:schemeClr val="bg1"/>
            </a:solidFill>
            <a:latin typeface="+mn-lt"/>
            <a:cs typeface="Segoe UI" panose="020B0502040204020203" pitchFamily="34" charset="0"/>
          </a:endParaRPr>
        </a:p>
      </xdr:txBody>
    </xdr:sp>
    <xdr:clientData fPrintsWithSheet="0"/>
  </xdr:absoluteAnchor>
  <xdr:twoCellAnchor editAs="oneCell">
    <xdr:from>
      <xdr:col>19</xdr:col>
      <xdr:colOff>104775</xdr:colOff>
      <xdr:row>20</xdr:row>
      <xdr:rowOff>57150</xdr:rowOff>
    </xdr:from>
    <xdr:to>
      <xdr:col>20</xdr:col>
      <xdr:colOff>495505</xdr:colOff>
      <xdr:row>22</xdr:row>
      <xdr:rowOff>428759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7F720343-7269-44D7-8CCF-ACE357CB4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200" y="4181475"/>
          <a:ext cx="1467055" cy="96215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</xdr:row>
      <xdr:rowOff>0</xdr:rowOff>
    </xdr:from>
    <xdr:to>
      <xdr:col>2</xdr:col>
      <xdr:colOff>819150</xdr:colOff>
      <xdr:row>4</xdr:row>
      <xdr:rowOff>52387</xdr:rowOff>
    </xdr:to>
    <xdr:sp macro="" textlink="">
      <xdr:nvSpPr>
        <xdr:cNvPr id="64" name="Retângulo 6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515FF4-1AF1-4281-AE38-8BD90F6E870A}"/>
            </a:ext>
          </a:extLst>
        </xdr:cNvPr>
        <xdr:cNvSpPr/>
      </xdr:nvSpPr>
      <xdr:spPr>
        <a:xfrm>
          <a:off x="200025" y="190500"/>
          <a:ext cx="1419225" cy="623887"/>
        </a:xfrm>
        <a:prstGeom prst="rect">
          <a:avLst/>
        </a:prstGeom>
        <a:solidFill>
          <a:srgbClr val="007413"/>
        </a:solidFill>
        <a:ln w="12700" cap="flat" cmpd="sng" algn="ctr">
          <a:solidFill>
            <a:sysClr val="window" lastClr="FFFFFF">
              <a:lumMod val="95000"/>
            </a:sysClr>
          </a:solidFill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Capa</a:t>
          </a:r>
        </a:p>
      </xdr:txBody>
    </xdr:sp>
    <xdr:clientData/>
  </xdr:twoCellAnchor>
  <xdr:twoCellAnchor>
    <xdr:from>
      <xdr:col>2</xdr:col>
      <xdr:colOff>834359</xdr:colOff>
      <xdr:row>1</xdr:row>
      <xdr:rowOff>8726</xdr:rowOff>
    </xdr:from>
    <xdr:to>
      <xdr:col>4</xdr:col>
      <xdr:colOff>152400</xdr:colOff>
      <xdr:row>4</xdr:row>
      <xdr:rowOff>50456</xdr:rowOff>
    </xdr:to>
    <xdr:sp macro="" textlink="">
      <xdr:nvSpPr>
        <xdr:cNvPr id="65" name="Retângulo 6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96699D2-B193-4594-A2CA-4A8D889E37C5}"/>
            </a:ext>
          </a:extLst>
        </xdr:cNvPr>
        <xdr:cNvSpPr/>
      </xdr:nvSpPr>
      <xdr:spPr>
        <a:xfrm>
          <a:off x="1634459" y="199226"/>
          <a:ext cx="2185066" cy="613230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Concurso</a:t>
          </a:r>
        </a:p>
      </xdr:txBody>
    </xdr:sp>
    <xdr:clientData/>
  </xdr:twoCellAnchor>
  <xdr:twoCellAnchor>
    <xdr:from>
      <xdr:col>4</xdr:col>
      <xdr:colOff>171441</xdr:colOff>
      <xdr:row>1</xdr:row>
      <xdr:rowOff>8578</xdr:rowOff>
    </xdr:from>
    <xdr:to>
      <xdr:col>7</xdr:col>
      <xdr:colOff>76200</xdr:colOff>
      <xdr:row>4</xdr:row>
      <xdr:rowOff>50005</xdr:rowOff>
    </xdr:to>
    <xdr:sp macro="" textlink="">
      <xdr:nvSpPr>
        <xdr:cNvPr id="66" name="Retângulo 6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0040EBC-E4AC-4B75-8147-62FFCDCB968F}"/>
            </a:ext>
          </a:extLst>
        </xdr:cNvPr>
        <xdr:cNvSpPr/>
      </xdr:nvSpPr>
      <xdr:spPr>
        <a:xfrm>
          <a:off x="3838566" y="199078"/>
          <a:ext cx="1733559" cy="612927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Cronograma de Estudos</a:t>
          </a:r>
        </a:p>
      </xdr:txBody>
    </xdr:sp>
    <xdr:clientData/>
  </xdr:twoCellAnchor>
  <xdr:twoCellAnchor>
    <xdr:from>
      <xdr:col>7</xdr:col>
      <xdr:colOff>99607</xdr:colOff>
      <xdr:row>1</xdr:row>
      <xdr:rowOff>9800</xdr:rowOff>
    </xdr:from>
    <xdr:to>
      <xdr:col>9</xdr:col>
      <xdr:colOff>466725</xdr:colOff>
      <xdr:row>4</xdr:row>
      <xdr:rowOff>52044</xdr:rowOff>
    </xdr:to>
    <xdr:sp macro="" textlink="">
      <xdr:nvSpPr>
        <xdr:cNvPr id="67" name="Retângulo 6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BDC78FD-D359-4590-B5AE-3839E2370865}"/>
            </a:ext>
          </a:extLst>
        </xdr:cNvPr>
        <xdr:cNvSpPr/>
      </xdr:nvSpPr>
      <xdr:spPr>
        <a:xfrm>
          <a:off x="5595532" y="200300"/>
          <a:ext cx="1586318" cy="613744"/>
        </a:xfrm>
        <a:prstGeom prst="rect">
          <a:avLst/>
        </a:prstGeom>
        <a:solidFill>
          <a:srgbClr val="00B050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Conteúdo Programático</a:t>
          </a:r>
        </a:p>
      </xdr:txBody>
    </xdr:sp>
    <xdr:clientData/>
  </xdr:twoCellAnchor>
  <xdr:absoluteAnchor>
    <xdr:pos x="190500" y="933450"/>
    <xdr:ext cx="1230068" cy="482953"/>
    <xdr:sp macro="" textlink="'[1]Cronograma de Estudos'!C13">
      <xdr:nvSpPr>
        <xdr:cNvPr id="68" name="Retângulo 6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A6D7AA6-8897-4041-B976-A791F2E65B80}"/>
            </a:ext>
          </a:extLst>
        </xdr:cNvPr>
        <xdr:cNvSpPr/>
      </xdr:nvSpPr>
      <xdr:spPr>
        <a:xfrm>
          <a:off x="190500" y="933450"/>
          <a:ext cx="1230068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Língua Portuguesa</a:t>
          </a:r>
        </a:p>
      </xdr:txBody>
    </xdr:sp>
    <xdr:clientData fPrintsWithSheet="0"/>
  </xdr:absoluteAnchor>
  <xdr:absoluteAnchor>
    <xdr:pos x="1427214" y="933450"/>
    <xdr:ext cx="1868436" cy="482953"/>
    <xdr:sp macro="" textlink="'[1]Cronograma de Estudos'!C14">
      <xdr:nvSpPr>
        <xdr:cNvPr id="69" name="Retângulo 6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F17A8DF-A5CC-4DA0-A16A-4C52855154A7}"/>
            </a:ext>
          </a:extLst>
        </xdr:cNvPr>
        <xdr:cNvSpPr/>
      </xdr:nvSpPr>
      <xdr:spPr>
        <a:xfrm>
          <a:off x="1427214" y="933450"/>
          <a:ext cx="1868436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Noções de Direito Administrativo</a:t>
          </a:r>
        </a:p>
      </xdr:txBody>
    </xdr:sp>
    <xdr:clientData fPrintsWithSheet="0"/>
  </xdr:absoluteAnchor>
  <xdr:absoluteAnchor>
    <xdr:pos x="2663579" y="1428750"/>
    <xdr:ext cx="1317871" cy="482953"/>
    <xdr:sp macro="" textlink="'[1]Cronograma de Estudos'!C16">
      <xdr:nvSpPr>
        <xdr:cNvPr id="70" name="Retângulo 6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7A0CCCC-A98D-4E68-98E2-88A3A91E082A}"/>
            </a:ext>
          </a:extLst>
        </xdr:cNvPr>
        <xdr:cNvSpPr/>
      </xdr:nvSpPr>
      <xdr:spPr>
        <a:xfrm>
          <a:off x="2663579" y="1428750"/>
          <a:ext cx="1317871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Raciocínio Lógico</a:t>
          </a:r>
        </a:p>
      </xdr:txBody>
    </xdr:sp>
    <xdr:clientData fPrintsWithSheet="0"/>
  </xdr:absoluteAnchor>
  <xdr:absoluteAnchor>
    <xdr:pos x="5400676" y="933450"/>
    <xdr:ext cx="2800350" cy="482953"/>
    <xdr:sp macro="" textlink="'[1]Cronograma de Estudos'!C16">
      <xdr:nvSpPr>
        <xdr:cNvPr id="71" name="Retângulo 7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5DBE73E-C288-4026-A3A0-D653EECA3FFF}"/>
            </a:ext>
          </a:extLst>
        </xdr:cNvPr>
        <xdr:cNvSpPr/>
      </xdr:nvSpPr>
      <xdr:spPr>
        <a:xfrm>
          <a:off x="5400676" y="933450"/>
          <a:ext cx="2800350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Noções de Direito Penal e Direito Processual Penal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1428750" y="1428750"/>
    <xdr:ext cx="1228725" cy="482953"/>
    <xdr:sp macro="" textlink="'[1]Cronograma de Estudos'!C16">
      <xdr:nvSpPr>
        <xdr:cNvPr id="72" name="Retângulo 7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BB163CA-D86E-4E04-B5D3-72B63C037DCC}"/>
            </a:ext>
          </a:extLst>
        </xdr:cNvPr>
        <xdr:cNvSpPr/>
      </xdr:nvSpPr>
      <xdr:spPr>
        <a:xfrm>
          <a:off x="1428750" y="1428750"/>
          <a:ext cx="122872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Estatística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3305175" y="933450"/>
    <xdr:ext cx="2085975" cy="482953"/>
    <xdr:sp macro="" textlink="'[1]Cronograma de Estudos'!C16">
      <xdr:nvSpPr>
        <xdr:cNvPr id="73" name="Retângulo 7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18588A3-7EC8-43D9-8611-47773EFE0F6A}"/>
            </a:ext>
          </a:extLst>
        </xdr:cNvPr>
        <xdr:cNvSpPr/>
      </xdr:nvSpPr>
      <xdr:spPr>
        <a:xfrm>
          <a:off x="3305175" y="933450"/>
          <a:ext cx="208597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Noções de Direito Constitucional</a:t>
          </a:r>
        </a:p>
      </xdr:txBody>
    </xdr:sp>
    <xdr:clientData fPrintsWithSheet="0"/>
  </xdr:absoluteAnchor>
  <xdr:absoluteAnchor>
    <xdr:pos x="190500" y="1428750"/>
    <xdr:ext cx="1228725" cy="482953"/>
    <xdr:sp macro="" textlink="'[1]Cronograma de Estudos'!C16">
      <xdr:nvSpPr>
        <xdr:cNvPr id="74" name="Retângulo 73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6DF11D2-3743-4D18-98BC-2E7343971EB7}"/>
            </a:ext>
          </a:extLst>
        </xdr:cNvPr>
        <xdr:cNvSpPr/>
      </xdr:nvSpPr>
      <xdr:spPr>
        <a:xfrm>
          <a:off x="190500" y="1428750"/>
          <a:ext cx="122872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Legislação Especial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5257800" y="1428750"/>
    <xdr:ext cx="1362075" cy="482953"/>
    <xdr:sp macro="" textlink="'[1]Cronograma de Estudos'!C16">
      <xdr:nvSpPr>
        <xdr:cNvPr id="75" name="Retângulo 74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7667BCC-8FB3-4710-A1E3-FED22D15B3C2}"/>
            </a:ext>
          </a:extLst>
        </xdr:cNvPr>
        <xdr:cNvSpPr/>
      </xdr:nvSpPr>
      <xdr:spPr>
        <a:xfrm>
          <a:off x="5257800" y="1428750"/>
          <a:ext cx="1362075" cy="482953"/>
        </a:xfrm>
        <a:prstGeom prst="rect">
          <a:avLst/>
        </a:prstGeom>
        <a:solidFill>
          <a:srgbClr val="00B050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Contabilidade Geral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3990976" y="1428750"/>
    <xdr:ext cx="1257299" cy="482953"/>
    <xdr:sp macro="" textlink="'[1]Cronograma de Estudos'!C16">
      <xdr:nvSpPr>
        <xdr:cNvPr id="76" name="Retângulo 7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4E6E379-9172-46E1-8FA0-B75B4C73C07C}"/>
            </a:ext>
          </a:extLst>
        </xdr:cNvPr>
        <xdr:cNvSpPr/>
      </xdr:nvSpPr>
      <xdr:spPr>
        <a:xfrm>
          <a:off x="3990976" y="1428750"/>
          <a:ext cx="1257299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Informática</a:t>
          </a:r>
          <a:endParaRPr lang="pt-BR" sz="1000" b="0">
            <a:effectLst/>
          </a:endParaRPr>
        </a:p>
      </xdr:txBody>
    </xdr:sp>
    <xdr:clientData fPrintsWithSheet="0"/>
  </xdr:absoluteAnchor>
  <xdr:twoCellAnchor editAs="oneCell">
    <xdr:from>
      <xdr:col>21</xdr:col>
      <xdr:colOff>38100</xdr:colOff>
      <xdr:row>10</xdr:row>
      <xdr:rowOff>180975</xdr:rowOff>
    </xdr:from>
    <xdr:to>
      <xdr:col>23</xdr:col>
      <xdr:colOff>276225</xdr:colOff>
      <xdr:row>28</xdr:row>
      <xdr:rowOff>57150</xdr:rowOff>
    </xdr:to>
    <xdr:pic>
      <xdr:nvPicPr>
        <xdr:cNvPr id="77" name="Imagem 76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43D319CD-5AE5-440C-8791-A50604E19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6450" y="2085975"/>
          <a:ext cx="1457325" cy="531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1</xdr:row>
      <xdr:rowOff>4763</xdr:rowOff>
    </xdr:from>
    <xdr:to>
      <xdr:col>1</xdr:col>
      <xdr:colOff>2252662</xdr:colOff>
      <xdr:row>4</xdr:row>
      <xdr:rowOff>57150</xdr:rowOff>
    </xdr:to>
    <xdr:sp macro="" textlink="">
      <xdr:nvSpPr>
        <xdr:cNvPr id="7" name="Retângul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90491-8B99-474A-AB7B-32AFD28A8482}"/>
            </a:ext>
          </a:extLst>
        </xdr:cNvPr>
        <xdr:cNvSpPr/>
      </xdr:nvSpPr>
      <xdr:spPr>
        <a:xfrm>
          <a:off x="642937" y="195263"/>
          <a:ext cx="2219325" cy="623887"/>
        </a:xfrm>
        <a:prstGeom prst="rect">
          <a:avLst/>
        </a:prstGeom>
        <a:solidFill>
          <a:srgbClr val="007413"/>
        </a:solidFill>
        <a:ln w="12700" cap="flat" cmpd="sng" algn="ctr">
          <a:solidFill>
            <a:sysClr val="window" lastClr="FFFFFF">
              <a:lumMod val="95000"/>
            </a:sysClr>
          </a:solidFill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Capa</a:t>
          </a:r>
        </a:p>
      </xdr:txBody>
    </xdr:sp>
    <xdr:clientData/>
  </xdr:twoCellAnchor>
  <xdr:twoCellAnchor>
    <xdr:from>
      <xdr:col>1</xdr:col>
      <xdr:colOff>2267871</xdr:colOff>
      <xdr:row>1</xdr:row>
      <xdr:rowOff>13489</xdr:rowOff>
    </xdr:from>
    <xdr:to>
      <xdr:col>4</xdr:col>
      <xdr:colOff>452437</xdr:colOff>
      <xdr:row>4</xdr:row>
      <xdr:rowOff>55219</xdr:rowOff>
    </xdr:to>
    <xdr:sp macro="" textlink="">
      <xdr:nvSpPr>
        <xdr:cNvPr id="8" name="Retângul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1A3BD15-B8C6-4903-A06D-D7A01DF5721B}"/>
            </a:ext>
          </a:extLst>
        </xdr:cNvPr>
        <xdr:cNvSpPr/>
      </xdr:nvSpPr>
      <xdr:spPr>
        <a:xfrm>
          <a:off x="2877471" y="203989"/>
          <a:ext cx="1689766" cy="613230"/>
        </a:xfrm>
        <a:prstGeom prst="rect">
          <a:avLst/>
        </a:prstGeom>
        <a:solidFill>
          <a:srgbClr val="00B050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Concurso</a:t>
          </a:r>
        </a:p>
      </xdr:txBody>
    </xdr:sp>
    <xdr:clientData/>
  </xdr:twoCellAnchor>
  <xdr:twoCellAnchor>
    <xdr:from>
      <xdr:col>4</xdr:col>
      <xdr:colOff>471478</xdr:colOff>
      <xdr:row>1</xdr:row>
      <xdr:rowOff>13341</xdr:rowOff>
    </xdr:from>
    <xdr:to>
      <xdr:col>7</xdr:col>
      <xdr:colOff>376237</xdr:colOff>
      <xdr:row>4</xdr:row>
      <xdr:rowOff>54768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CE9E360-8273-4CCE-B186-A6FAF24FE4C6}"/>
            </a:ext>
          </a:extLst>
        </xdr:cNvPr>
        <xdr:cNvSpPr/>
      </xdr:nvSpPr>
      <xdr:spPr>
        <a:xfrm>
          <a:off x="4586278" y="203841"/>
          <a:ext cx="1733559" cy="612927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Cronograma de Estudos</a:t>
          </a:r>
        </a:p>
      </xdr:txBody>
    </xdr:sp>
    <xdr:clientData/>
  </xdr:twoCellAnchor>
  <xdr:twoCellAnchor>
    <xdr:from>
      <xdr:col>7</xdr:col>
      <xdr:colOff>399644</xdr:colOff>
      <xdr:row>1</xdr:row>
      <xdr:rowOff>14563</xdr:rowOff>
    </xdr:from>
    <xdr:to>
      <xdr:col>10</xdr:col>
      <xdr:colOff>157162</xdr:colOff>
      <xdr:row>4</xdr:row>
      <xdr:rowOff>56807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AB331E1-AD97-497A-88CC-0607DF3930FC}"/>
            </a:ext>
          </a:extLst>
        </xdr:cNvPr>
        <xdr:cNvSpPr/>
      </xdr:nvSpPr>
      <xdr:spPr>
        <a:xfrm>
          <a:off x="6343244" y="205063"/>
          <a:ext cx="1586318" cy="613744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Conteúdo Programático</a:t>
          </a:r>
        </a:p>
      </xdr:txBody>
    </xdr:sp>
    <xdr:clientData/>
  </xdr:twoCellAnchor>
  <xdr:twoCellAnchor editAs="oneCell">
    <xdr:from>
      <xdr:col>10</xdr:col>
      <xdr:colOff>438150</xdr:colOff>
      <xdr:row>1</xdr:row>
      <xdr:rowOff>47625</xdr:rowOff>
    </xdr:from>
    <xdr:to>
      <xdr:col>14</xdr:col>
      <xdr:colOff>381000</xdr:colOff>
      <xdr:row>4</xdr:row>
      <xdr:rowOff>114300</xdr:rowOff>
    </xdr:to>
    <xdr:pic>
      <xdr:nvPicPr>
        <xdr:cNvPr id="11" name="Imagem 10" descr="http://cdn2.hubspot.net/hub/302036/file-1881038949-png/landing-inss/img/logo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F28FC14-824F-465A-990E-5662BA615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238125"/>
          <a:ext cx="238125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</xdr:colOff>
      <xdr:row>7</xdr:row>
      <xdr:rowOff>0</xdr:rowOff>
    </xdr:from>
    <xdr:to>
      <xdr:col>10</xdr:col>
      <xdr:colOff>276225</xdr:colOff>
      <xdr:row>33</xdr:row>
      <xdr:rowOff>104775</xdr:rowOff>
    </xdr:to>
    <xdr:pic>
      <xdr:nvPicPr>
        <xdr:cNvPr id="12" name="Imagem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340EC58-9526-4CFE-A067-25B4397F2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1466850"/>
          <a:ext cx="1457325" cy="5314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171450</xdr:rowOff>
    </xdr:from>
    <xdr:to>
      <xdr:col>2</xdr:col>
      <xdr:colOff>809625</xdr:colOff>
      <xdr:row>4</xdr:row>
      <xdr:rowOff>33337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A71653-57DC-4035-8128-F944A6721C10}"/>
            </a:ext>
          </a:extLst>
        </xdr:cNvPr>
        <xdr:cNvSpPr/>
      </xdr:nvSpPr>
      <xdr:spPr>
        <a:xfrm>
          <a:off x="190500" y="171450"/>
          <a:ext cx="1419225" cy="623887"/>
        </a:xfrm>
        <a:prstGeom prst="rect">
          <a:avLst/>
        </a:prstGeom>
        <a:solidFill>
          <a:srgbClr val="007413"/>
        </a:solidFill>
        <a:ln w="12700" cap="flat" cmpd="sng" algn="ctr">
          <a:solidFill>
            <a:sysClr val="window" lastClr="FFFFFF">
              <a:lumMod val="95000"/>
            </a:sysClr>
          </a:solidFill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Capa</a:t>
          </a:r>
        </a:p>
      </xdr:txBody>
    </xdr:sp>
    <xdr:clientData/>
  </xdr:twoCellAnchor>
  <xdr:twoCellAnchor>
    <xdr:from>
      <xdr:col>2</xdr:col>
      <xdr:colOff>824834</xdr:colOff>
      <xdr:row>0</xdr:row>
      <xdr:rowOff>180176</xdr:rowOff>
    </xdr:from>
    <xdr:to>
      <xdr:col>3</xdr:col>
      <xdr:colOff>114300</xdr:colOff>
      <xdr:row>4</xdr:row>
      <xdr:rowOff>31406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A4823A-0270-4F68-92F9-B4239AFA5E0F}"/>
            </a:ext>
          </a:extLst>
        </xdr:cNvPr>
        <xdr:cNvSpPr/>
      </xdr:nvSpPr>
      <xdr:spPr>
        <a:xfrm>
          <a:off x="1624934" y="180176"/>
          <a:ext cx="1689766" cy="613230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Concurso</a:t>
          </a:r>
        </a:p>
      </xdr:txBody>
    </xdr:sp>
    <xdr:clientData/>
  </xdr:twoCellAnchor>
  <xdr:twoCellAnchor>
    <xdr:from>
      <xdr:col>3</xdr:col>
      <xdr:colOff>133341</xdr:colOff>
      <xdr:row>0</xdr:row>
      <xdr:rowOff>180028</xdr:rowOff>
    </xdr:from>
    <xdr:to>
      <xdr:col>6</xdr:col>
      <xdr:colOff>38100</xdr:colOff>
      <xdr:row>4</xdr:row>
      <xdr:rowOff>30955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6AD91F-3850-42AB-9EE5-CE88D28AEE6C}"/>
            </a:ext>
          </a:extLst>
        </xdr:cNvPr>
        <xdr:cNvSpPr/>
      </xdr:nvSpPr>
      <xdr:spPr>
        <a:xfrm>
          <a:off x="3333741" y="180028"/>
          <a:ext cx="1733559" cy="612927"/>
        </a:xfrm>
        <a:prstGeom prst="rect">
          <a:avLst/>
        </a:prstGeom>
        <a:solidFill>
          <a:srgbClr val="00B050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Cronograma de Estudos</a:t>
          </a:r>
        </a:p>
      </xdr:txBody>
    </xdr:sp>
    <xdr:clientData/>
  </xdr:twoCellAnchor>
  <xdr:twoCellAnchor>
    <xdr:from>
      <xdr:col>6</xdr:col>
      <xdr:colOff>61507</xdr:colOff>
      <xdr:row>0</xdr:row>
      <xdr:rowOff>181250</xdr:rowOff>
    </xdr:from>
    <xdr:to>
      <xdr:col>9</xdr:col>
      <xdr:colOff>381000</xdr:colOff>
      <xdr:row>4</xdr:row>
      <xdr:rowOff>32994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17FDE6B-9D0F-4E31-9638-0E241B9ACAAA}"/>
            </a:ext>
          </a:extLst>
        </xdr:cNvPr>
        <xdr:cNvSpPr/>
      </xdr:nvSpPr>
      <xdr:spPr>
        <a:xfrm>
          <a:off x="5586007" y="181250"/>
          <a:ext cx="1614893" cy="613744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Conteúdo Programático</a:t>
          </a:r>
        </a:p>
      </xdr:txBody>
    </xdr:sp>
    <xdr:clientData/>
  </xdr:twoCellAnchor>
  <xdr:twoCellAnchor editAs="oneCell">
    <xdr:from>
      <xdr:col>9</xdr:col>
      <xdr:colOff>542925</xdr:colOff>
      <xdr:row>0</xdr:row>
      <xdr:rowOff>152400</xdr:rowOff>
    </xdr:from>
    <xdr:to>
      <xdr:col>13</xdr:col>
      <xdr:colOff>485775</xdr:colOff>
      <xdr:row>4</xdr:row>
      <xdr:rowOff>28575</xdr:rowOff>
    </xdr:to>
    <xdr:pic>
      <xdr:nvPicPr>
        <xdr:cNvPr id="9" name="Imagem 8" descr="http://cdn2.hubspot.net/hub/302036/file-1881038949-png/landing-inss/img/logo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18C7D70-CD14-44EB-8F98-D83CFEB23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52400"/>
          <a:ext cx="238125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absoluteAnchor>
    <xdr:pos x="190501" y="1028700"/>
    <xdr:ext cx="13658849" cy="238125"/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165AEAE-035F-454A-A47D-FFBF43F3D86C}"/>
            </a:ext>
          </a:extLst>
        </xdr:cNvPr>
        <xdr:cNvSpPr/>
      </xdr:nvSpPr>
      <xdr:spPr>
        <a:xfrm>
          <a:off x="190501" y="1028700"/>
          <a:ext cx="13658849" cy="238125"/>
        </a:xfrm>
        <a:prstGeom prst="rect">
          <a:avLst/>
        </a:prstGeom>
        <a:solidFill>
          <a:srgbClr val="007413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 baseline="0">
              <a:solidFill>
                <a:schemeClr val="bg1"/>
              </a:solidFill>
              <a:latin typeface="+mn-lt"/>
              <a:cs typeface="Segoe UI" panose="020B0502040204020203" pitchFamily="34" charset="0"/>
            </a:rPr>
            <a:t>Cronograma de Estudos</a:t>
          </a:r>
          <a:endParaRPr lang="pt-BR" sz="1000" b="1">
            <a:solidFill>
              <a:schemeClr val="bg1"/>
            </a:solidFill>
            <a:latin typeface="+mn-lt"/>
            <a:cs typeface="Segoe UI" panose="020B0502040204020203" pitchFamily="34" charset="0"/>
          </a:endParaRPr>
        </a:p>
      </xdr:txBody>
    </xdr:sp>
    <xdr:clientData fPrintsWithSheet="0"/>
  </xdr:absoluteAnchor>
  <xdr:twoCellAnchor editAs="oneCell">
    <xdr:from>
      <xdr:col>19</xdr:col>
      <xdr:colOff>38100</xdr:colOff>
      <xdr:row>13</xdr:row>
      <xdr:rowOff>76200</xdr:rowOff>
    </xdr:from>
    <xdr:to>
      <xdr:col>21</xdr:col>
      <xdr:colOff>9525</xdr:colOff>
      <xdr:row>41</xdr:row>
      <xdr:rowOff>47625</xdr:rowOff>
    </xdr:to>
    <xdr:pic>
      <xdr:nvPicPr>
        <xdr:cNvPr id="11" name="Imagem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E5399D3-77CE-44BB-9D4D-7812563F7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01550" y="2667000"/>
          <a:ext cx="1457325" cy="5314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171450</xdr:rowOff>
    </xdr:from>
    <xdr:to>
      <xdr:col>2</xdr:col>
      <xdr:colOff>809625</xdr:colOff>
      <xdr:row>4</xdr:row>
      <xdr:rowOff>33337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FEC94-7601-462C-8190-470E2079213F}"/>
            </a:ext>
          </a:extLst>
        </xdr:cNvPr>
        <xdr:cNvSpPr/>
      </xdr:nvSpPr>
      <xdr:spPr>
        <a:xfrm>
          <a:off x="190500" y="171450"/>
          <a:ext cx="1419225" cy="623887"/>
        </a:xfrm>
        <a:prstGeom prst="rect">
          <a:avLst/>
        </a:prstGeom>
        <a:solidFill>
          <a:srgbClr val="007413"/>
        </a:solidFill>
        <a:ln w="12700" cap="flat" cmpd="sng" algn="ctr">
          <a:solidFill>
            <a:sysClr val="window" lastClr="FFFFFF">
              <a:lumMod val="95000"/>
            </a:sysClr>
          </a:solidFill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Capa</a:t>
          </a:r>
        </a:p>
      </xdr:txBody>
    </xdr:sp>
    <xdr:clientData/>
  </xdr:twoCellAnchor>
  <xdr:twoCellAnchor>
    <xdr:from>
      <xdr:col>2</xdr:col>
      <xdr:colOff>824834</xdr:colOff>
      <xdr:row>0</xdr:row>
      <xdr:rowOff>180176</xdr:rowOff>
    </xdr:from>
    <xdr:to>
      <xdr:col>3</xdr:col>
      <xdr:colOff>114300</xdr:colOff>
      <xdr:row>4</xdr:row>
      <xdr:rowOff>31406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15ED1D-7D76-4A2F-8657-537B815D621D}"/>
            </a:ext>
          </a:extLst>
        </xdr:cNvPr>
        <xdr:cNvSpPr/>
      </xdr:nvSpPr>
      <xdr:spPr>
        <a:xfrm>
          <a:off x="1624934" y="180176"/>
          <a:ext cx="2185066" cy="613230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Concurso</a:t>
          </a:r>
        </a:p>
      </xdr:txBody>
    </xdr:sp>
    <xdr:clientData/>
  </xdr:twoCellAnchor>
  <xdr:twoCellAnchor>
    <xdr:from>
      <xdr:col>3</xdr:col>
      <xdr:colOff>133341</xdr:colOff>
      <xdr:row>0</xdr:row>
      <xdr:rowOff>180028</xdr:rowOff>
    </xdr:from>
    <xdr:to>
      <xdr:col>6</xdr:col>
      <xdr:colOff>38100</xdr:colOff>
      <xdr:row>4</xdr:row>
      <xdr:rowOff>30955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59BEDD0-5DE4-4A23-842B-0E913883734D}"/>
            </a:ext>
          </a:extLst>
        </xdr:cNvPr>
        <xdr:cNvSpPr/>
      </xdr:nvSpPr>
      <xdr:spPr>
        <a:xfrm>
          <a:off x="3829041" y="180028"/>
          <a:ext cx="1733559" cy="612927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Cronograma de Estudos</a:t>
          </a:r>
        </a:p>
      </xdr:txBody>
    </xdr:sp>
    <xdr:clientData/>
  </xdr:twoCellAnchor>
  <xdr:twoCellAnchor>
    <xdr:from>
      <xdr:col>6</xdr:col>
      <xdr:colOff>61507</xdr:colOff>
      <xdr:row>0</xdr:row>
      <xdr:rowOff>181250</xdr:rowOff>
    </xdr:from>
    <xdr:to>
      <xdr:col>8</xdr:col>
      <xdr:colOff>428625</xdr:colOff>
      <xdr:row>4</xdr:row>
      <xdr:rowOff>32994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3FB8CB-96FF-4C2B-BB89-8C0BF8BC9D4E}"/>
            </a:ext>
          </a:extLst>
        </xdr:cNvPr>
        <xdr:cNvSpPr/>
      </xdr:nvSpPr>
      <xdr:spPr>
        <a:xfrm>
          <a:off x="5586007" y="181250"/>
          <a:ext cx="1586318" cy="613744"/>
        </a:xfrm>
        <a:prstGeom prst="rect">
          <a:avLst/>
        </a:prstGeom>
        <a:solidFill>
          <a:srgbClr val="00B050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Conteúdo Programático</a:t>
          </a:r>
        </a:p>
      </xdr:txBody>
    </xdr:sp>
    <xdr:clientData/>
  </xdr:twoCellAnchor>
  <xdr:twoCellAnchor editAs="oneCell">
    <xdr:from>
      <xdr:col>9</xdr:col>
      <xdr:colOff>85725</xdr:colOff>
      <xdr:row>1</xdr:row>
      <xdr:rowOff>28575</xdr:rowOff>
    </xdr:from>
    <xdr:to>
      <xdr:col>13</xdr:col>
      <xdr:colOff>28575</xdr:colOff>
      <xdr:row>4</xdr:row>
      <xdr:rowOff>95250</xdr:rowOff>
    </xdr:to>
    <xdr:pic>
      <xdr:nvPicPr>
        <xdr:cNvPr id="6" name="Imagem 5" descr="http://cdn2.hubspot.net/hub/302036/file-1881038949-png/landing-inss/img/logo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EF9B371-1B61-410D-BFD0-D4C914935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219075"/>
          <a:ext cx="238125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absoluteAnchor>
    <xdr:pos x="190499" y="2047875"/>
    <xdr:ext cx="14716125" cy="238125"/>
    <xdr:sp macro="" textlink="">
      <xdr:nvSpPr>
        <xdr:cNvPr id="7" name="Retângulo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D3C2CE-672C-4BF5-A963-D9CBFC506927}"/>
            </a:ext>
          </a:extLst>
        </xdr:cNvPr>
        <xdr:cNvSpPr/>
      </xdr:nvSpPr>
      <xdr:spPr>
        <a:xfrm>
          <a:off x="190499" y="2047875"/>
          <a:ext cx="14716125" cy="238125"/>
        </a:xfrm>
        <a:prstGeom prst="rect">
          <a:avLst/>
        </a:prstGeom>
        <a:solidFill>
          <a:srgbClr val="007413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 baseline="0">
              <a:solidFill>
                <a:schemeClr val="bg1"/>
              </a:solidFill>
              <a:latin typeface="+mn-lt"/>
              <a:cs typeface="Segoe UI" panose="020B0502040204020203" pitchFamily="34" charset="0"/>
            </a:rPr>
            <a:t>Disciplinas</a:t>
          </a:r>
          <a:endParaRPr lang="pt-BR" sz="1000" b="1">
            <a:solidFill>
              <a:schemeClr val="bg1"/>
            </a:solidFill>
            <a:latin typeface="+mn-lt"/>
            <a:cs typeface="Segoe UI" panose="020B0502040204020203" pitchFamily="34" charset="0"/>
          </a:endParaRPr>
        </a:p>
      </xdr:txBody>
    </xdr:sp>
    <xdr:clientData fPrintsWithSheet="0"/>
  </xdr:absoluteAnchor>
  <xdr:absoluteAnchor>
    <xdr:pos x="180975" y="914400"/>
    <xdr:ext cx="1230068" cy="482953"/>
    <xdr:sp macro="" textlink="'[1]Cronograma de Estudos'!C13">
      <xdr:nvSpPr>
        <xdr:cNvPr id="8" name="Retângulo 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4D9C9C8-4E37-4DDA-914A-C275491E26EB}"/>
            </a:ext>
          </a:extLst>
        </xdr:cNvPr>
        <xdr:cNvSpPr/>
      </xdr:nvSpPr>
      <xdr:spPr>
        <a:xfrm>
          <a:off x="180975" y="914400"/>
          <a:ext cx="1230068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Língua Portuguesa</a:t>
          </a:r>
        </a:p>
      </xdr:txBody>
    </xdr:sp>
    <xdr:clientData fPrintsWithSheet="0"/>
  </xdr:absoluteAnchor>
  <xdr:absoluteAnchor>
    <xdr:pos x="1417689" y="914400"/>
    <xdr:ext cx="1868436" cy="482953"/>
    <xdr:sp macro="" textlink="'[1]Cronograma de Estudos'!C14">
      <xdr:nvSpPr>
        <xdr:cNvPr id="9" name="Retângulo 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A2F6011-C743-404A-9D5B-B9748B1F2096}"/>
            </a:ext>
          </a:extLst>
        </xdr:cNvPr>
        <xdr:cNvSpPr/>
      </xdr:nvSpPr>
      <xdr:spPr>
        <a:xfrm>
          <a:off x="1417689" y="914400"/>
          <a:ext cx="1868436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Noções de Direito Administrativo</a:t>
          </a:r>
        </a:p>
      </xdr:txBody>
    </xdr:sp>
    <xdr:clientData fPrintsWithSheet="0"/>
  </xdr:absoluteAnchor>
  <xdr:absoluteAnchor>
    <xdr:pos x="2654054" y="1409700"/>
    <xdr:ext cx="1317871" cy="482953"/>
    <xdr:sp macro="" textlink="'[1]Cronograma de Estudos'!C16">
      <xdr:nvSpPr>
        <xdr:cNvPr id="11" name="Retângulo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63B040-7795-4DFB-9DF0-8E043087A8F4}"/>
            </a:ext>
          </a:extLst>
        </xdr:cNvPr>
        <xdr:cNvSpPr/>
      </xdr:nvSpPr>
      <xdr:spPr>
        <a:xfrm>
          <a:off x="2654054" y="1409700"/>
          <a:ext cx="1317871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Raciocínio Lógico</a:t>
          </a:r>
        </a:p>
      </xdr:txBody>
    </xdr:sp>
    <xdr:clientData fPrintsWithSheet="0"/>
  </xdr:absoluteAnchor>
  <xdr:absoluteAnchor>
    <xdr:pos x="5391151" y="914400"/>
    <xdr:ext cx="2800350" cy="482953"/>
    <xdr:sp macro="" textlink="'[1]Cronograma de Estudos'!C16">
      <xdr:nvSpPr>
        <xdr:cNvPr id="26" name="Retângulo 2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29015A4-3D8D-4463-945E-C195CAEF41B0}"/>
            </a:ext>
          </a:extLst>
        </xdr:cNvPr>
        <xdr:cNvSpPr/>
      </xdr:nvSpPr>
      <xdr:spPr>
        <a:xfrm>
          <a:off x="5391151" y="914400"/>
          <a:ext cx="2800350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Noções de Direito Penal e Direito Processual Penal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1419225" y="1409700"/>
    <xdr:ext cx="1228725" cy="482953"/>
    <xdr:sp macro="" textlink="'[1]Cronograma de Estudos'!C16">
      <xdr:nvSpPr>
        <xdr:cNvPr id="27" name="Retângulo 2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1E5B7A1-FC33-4C48-BC04-9797A993C209}"/>
            </a:ext>
          </a:extLst>
        </xdr:cNvPr>
        <xdr:cNvSpPr/>
      </xdr:nvSpPr>
      <xdr:spPr>
        <a:xfrm>
          <a:off x="1419225" y="1409700"/>
          <a:ext cx="122872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Estatística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3295650" y="914400"/>
    <xdr:ext cx="2085975" cy="482953"/>
    <xdr:sp macro="" textlink="'[1]Cronograma de Estudos'!C16">
      <xdr:nvSpPr>
        <xdr:cNvPr id="28" name="Retângulo 2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E7D01B6-0EF7-4D97-B7B9-5277DA03AE85}"/>
            </a:ext>
          </a:extLst>
        </xdr:cNvPr>
        <xdr:cNvSpPr/>
      </xdr:nvSpPr>
      <xdr:spPr>
        <a:xfrm>
          <a:off x="3295650" y="914400"/>
          <a:ext cx="208597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Noções de Direito Constitucional</a:t>
          </a:r>
        </a:p>
      </xdr:txBody>
    </xdr:sp>
    <xdr:clientData fPrintsWithSheet="0"/>
  </xdr:absoluteAnchor>
  <xdr:absoluteAnchor>
    <xdr:pos x="180975" y="1409700"/>
    <xdr:ext cx="1228725" cy="482953"/>
    <xdr:sp macro="" textlink="'[1]Cronograma de Estudos'!C16">
      <xdr:nvSpPr>
        <xdr:cNvPr id="29" name="Retângulo 2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9B0C188-8659-4F78-84FE-E27EA2B88234}"/>
            </a:ext>
          </a:extLst>
        </xdr:cNvPr>
        <xdr:cNvSpPr/>
      </xdr:nvSpPr>
      <xdr:spPr>
        <a:xfrm>
          <a:off x="180975" y="1409700"/>
          <a:ext cx="122872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Legislação Especial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5248275" y="1409700"/>
    <xdr:ext cx="1362075" cy="482953"/>
    <xdr:sp macro="" textlink="'[1]Cronograma de Estudos'!C16">
      <xdr:nvSpPr>
        <xdr:cNvPr id="19" name="Retângulo 1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80A2FC6-064A-44DC-BCEC-6474E4CDCD22}"/>
            </a:ext>
          </a:extLst>
        </xdr:cNvPr>
        <xdr:cNvSpPr/>
      </xdr:nvSpPr>
      <xdr:spPr>
        <a:xfrm>
          <a:off x="5248275" y="1409700"/>
          <a:ext cx="136207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Contabilidade Geral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3981451" y="1409700"/>
    <xdr:ext cx="1257299" cy="482953"/>
    <xdr:sp macro="" textlink="'[1]Cronograma de Estudos'!C16">
      <xdr:nvSpPr>
        <xdr:cNvPr id="21" name="Retângulo 20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7CE1C03-1CDD-45C7-819E-637803B6AC8B}"/>
            </a:ext>
          </a:extLst>
        </xdr:cNvPr>
        <xdr:cNvSpPr/>
      </xdr:nvSpPr>
      <xdr:spPr>
        <a:xfrm>
          <a:off x="3981451" y="1409700"/>
          <a:ext cx="1257299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Informática</a:t>
          </a:r>
          <a:endParaRPr lang="pt-BR" sz="1000" b="0">
            <a:effectLst/>
          </a:endParaRPr>
        </a:p>
      </xdr:txBody>
    </xdr:sp>
    <xdr:clientData fPrintsWithSheet="0"/>
  </xdr:absoluteAnchor>
  <xdr:twoCellAnchor editAs="oneCell">
    <xdr:from>
      <xdr:col>20</xdr:col>
      <xdr:colOff>85725</xdr:colOff>
      <xdr:row>20</xdr:row>
      <xdr:rowOff>38100</xdr:rowOff>
    </xdr:from>
    <xdr:to>
      <xdr:col>21</xdr:col>
      <xdr:colOff>657430</xdr:colOff>
      <xdr:row>25</xdr:row>
      <xdr:rowOff>38234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68470543-B789-4FF7-96D6-DD2D02499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2625" y="3676650"/>
          <a:ext cx="1467055" cy="962159"/>
        </a:xfrm>
        <a:prstGeom prst="rect">
          <a:avLst/>
        </a:prstGeom>
      </xdr:spPr>
    </xdr:pic>
    <xdr:clientData/>
  </xdr:twoCellAnchor>
  <xdr:twoCellAnchor editAs="oneCell">
    <xdr:from>
      <xdr:col>22</xdr:col>
      <xdr:colOff>28575</xdr:colOff>
      <xdr:row>10</xdr:row>
      <xdr:rowOff>152400</xdr:rowOff>
    </xdr:from>
    <xdr:to>
      <xdr:col>24</xdr:col>
      <xdr:colOff>266700</xdr:colOff>
      <xdr:row>36</xdr:row>
      <xdr:rowOff>123825</xdr:rowOff>
    </xdr:to>
    <xdr:pic>
      <xdr:nvPicPr>
        <xdr:cNvPr id="22" name="Imagem 2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E73EA441-7E13-4743-AB04-253AC6AD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4725" y="2057400"/>
          <a:ext cx="1457325" cy="53149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238125</xdr:colOff>
      <xdr:row>1</xdr:row>
      <xdr:rowOff>47625</xdr:rowOff>
    </xdr:from>
    <xdr:to>
      <xdr:col>17</xdr:col>
      <xdr:colOff>142875</xdr:colOff>
      <xdr:row>4</xdr:row>
      <xdr:rowOff>114300</xdr:rowOff>
    </xdr:to>
    <xdr:pic>
      <xdr:nvPicPr>
        <xdr:cNvPr id="11" name="Imagem 10" descr="http://cdn2.hubspot.net/hub/302036/file-1881038949-png/landing-inss/img/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434C97-919E-47C1-B5FF-715689C7D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38125"/>
          <a:ext cx="238125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absoluteAnchor>
    <xdr:pos x="180975" y="2266950"/>
    <xdr:ext cx="13296900" cy="238125"/>
    <xdr:sp macro="" textlink="">
      <xdr:nvSpPr>
        <xdr:cNvPr id="16" name="Retângul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DE626C-1BB8-4978-A7A7-02E484CC91CC}"/>
            </a:ext>
          </a:extLst>
        </xdr:cNvPr>
        <xdr:cNvSpPr/>
      </xdr:nvSpPr>
      <xdr:spPr>
        <a:xfrm>
          <a:off x="180975" y="2266950"/>
          <a:ext cx="13296900" cy="238125"/>
        </a:xfrm>
        <a:prstGeom prst="rect">
          <a:avLst/>
        </a:prstGeom>
        <a:solidFill>
          <a:srgbClr val="007413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 baseline="0">
              <a:solidFill>
                <a:schemeClr val="bg1"/>
              </a:solidFill>
              <a:latin typeface="+mn-lt"/>
              <a:cs typeface="Segoe UI" panose="020B0502040204020203" pitchFamily="34" charset="0"/>
            </a:rPr>
            <a:t>Língua Portuguesa</a:t>
          </a:r>
          <a:endParaRPr lang="pt-BR" sz="1000" b="1">
            <a:solidFill>
              <a:schemeClr val="bg1"/>
            </a:solidFill>
            <a:latin typeface="+mn-lt"/>
            <a:cs typeface="Segoe UI" panose="020B0502040204020203" pitchFamily="34" charset="0"/>
          </a:endParaRPr>
        </a:p>
      </xdr:txBody>
    </xdr:sp>
    <xdr:clientData fPrintsWithSheet="0"/>
  </xdr:absoluteAnchor>
  <xdr:twoCellAnchor editAs="oneCell">
    <xdr:from>
      <xdr:col>19</xdr:col>
      <xdr:colOff>142875</xdr:colOff>
      <xdr:row>21</xdr:row>
      <xdr:rowOff>47625</xdr:rowOff>
    </xdr:from>
    <xdr:to>
      <xdr:col>20</xdr:col>
      <xdr:colOff>533605</xdr:colOff>
      <xdr:row>24</xdr:row>
      <xdr:rowOff>190634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6DB4BD3-4653-459B-AE9D-E913A216F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5300" y="4010025"/>
          <a:ext cx="1467055" cy="96215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</xdr:row>
      <xdr:rowOff>0</xdr:rowOff>
    </xdr:from>
    <xdr:to>
      <xdr:col>2</xdr:col>
      <xdr:colOff>819150</xdr:colOff>
      <xdr:row>5</xdr:row>
      <xdr:rowOff>52387</xdr:rowOff>
    </xdr:to>
    <xdr:sp macro="" textlink="">
      <xdr:nvSpPr>
        <xdr:cNvPr id="24" name="Retângulo 2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57A3585-25EB-4800-A358-28A3B5C3A7F2}"/>
            </a:ext>
          </a:extLst>
        </xdr:cNvPr>
        <xdr:cNvSpPr/>
      </xdr:nvSpPr>
      <xdr:spPr>
        <a:xfrm>
          <a:off x="200025" y="381000"/>
          <a:ext cx="1419225" cy="623887"/>
        </a:xfrm>
        <a:prstGeom prst="rect">
          <a:avLst/>
        </a:prstGeom>
        <a:solidFill>
          <a:srgbClr val="007413"/>
        </a:solidFill>
        <a:ln w="12700" cap="flat" cmpd="sng" algn="ctr">
          <a:solidFill>
            <a:sysClr val="window" lastClr="FFFFFF">
              <a:lumMod val="95000"/>
            </a:sysClr>
          </a:solidFill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Capa</a:t>
          </a:r>
        </a:p>
      </xdr:txBody>
    </xdr:sp>
    <xdr:clientData/>
  </xdr:twoCellAnchor>
  <xdr:twoCellAnchor>
    <xdr:from>
      <xdr:col>2</xdr:col>
      <xdr:colOff>834359</xdr:colOff>
      <xdr:row>2</xdr:row>
      <xdr:rowOff>8726</xdr:rowOff>
    </xdr:from>
    <xdr:to>
      <xdr:col>4</xdr:col>
      <xdr:colOff>152400</xdr:colOff>
      <xdr:row>5</xdr:row>
      <xdr:rowOff>50456</xdr:rowOff>
    </xdr:to>
    <xdr:sp macro="" textlink="">
      <xdr:nvSpPr>
        <xdr:cNvPr id="25" name="Retângulo 2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F6ED72D-0E06-4A6F-ACC4-0FC34EC41988}"/>
            </a:ext>
          </a:extLst>
        </xdr:cNvPr>
        <xdr:cNvSpPr/>
      </xdr:nvSpPr>
      <xdr:spPr>
        <a:xfrm>
          <a:off x="1634459" y="389726"/>
          <a:ext cx="2185066" cy="613230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Concurso</a:t>
          </a:r>
        </a:p>
      </xdr:txBody>
    </xdr:sp>
    <xdr:clientData/>
  </xdr:twoCellAnchor>
  <xdr:twoCellAnchor>
    <xdr:from>
      <xdr:col>4</xdr:col>
      <xdr:colOff>171441</xdr:colOff>
      <xdr:row>2</xdr:row>
      <xdr:rowOff>8578</xdr:rowOff>
    </xdr:from>
    <xdr:to>
      <xdr:col>7</xdr:col>
      <xdr:colOff>76200</xdr:colOff>
      <xdr:row>5</xdr:row>
      <xdr:rowOff>50005</xdr:rowOff>
    </xdr:to>
    <xdr:sp macro="" textlink="">
      <xdr:nvSpPr>
        <xdr:cNvPr id="26" name="Retângulo 2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7F9A72A-A740-4FED-9251-12600CA33556}"/>
            </a:ext>
          </a:extLst>
        </xdr:cNvPr>
        <xdr:cNvSpPr/>
      </xdr:nvSpPr>
      <xdr:spPr>
        <a:xfrm>
          <a:off x="3838566" y="389578"/>
          <a:ext cx="1733559" cy="612927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Cronograma de Estudos</a:t>
          </a:r>
        </a:p>
      </xdr:txBody>
    </xdr:sp>
    <xdr:clientData/>
  </xdr:twoCellAnchor>
  <xdr:twoCellAnchor>
    <xdr:from>
      <xdr:col>7</xdr:col>
      <xdr:colOff>99607</xdr:colOff>
      <xdr:row>2</xdr:row>
      <xdr:rowOff>9800</xdr:rowOff>
    </xdr:from>
    <xdr:to>
      <xdr:col>9</xdr:col>
      <xdr:colOff>466725</xdr:colOff>
      <xdr:row>5</xdr:row>
      <xdr:rowOff>52044</xdr:rowOff>
    </xdr:to>
    <xdr:sp macro="" textlink="">
      <xdr:nvSpPr>
        <xdr:cNvPr id="27" name="Retângulo 2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70AEEA0-EE2D-42EC-9366-B33BCD2685FA}"/>
            </a:ext>
          </a:extLst>
        </xdr:cNvPr>
        <xdr:cNvSpPr/>
      </xdr:nvSpPr>
      <xdr:spPr>
        <a:xfrm>
          <a:off x="5595532" y="390800"/>
          <a:ext cx="1586318" cy="613744"/>
        </a:xfrm>
        <a:prstGeom prst="rect">
          <a:avLst/>
        </a:prstGeom>
        <a:solidFill>
          <a:srgbClr val="00B050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Conteúdo Programático</a:t>
          </a:r>
        </a:p>
      </xdr:txBody>
    </xdr:sp>
    <xdr:clientData/>
  </xdr:twoCellAnchor>
  <xdr:absoluteAnchor>
    <xdr:pos x="190500" y="1123950"/>
    <xdr:ext cx="1230068" cy="482953"/>
    <xdr:sp macro="" textlink="'[1]Cronograma de Estudos'!C13">
      <xdr:nvSpPr>
        <xdr:cNvPr id="28" name="Retângulo 2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DD4F71A-65A9-491C-80A5-9522EB1E7657}"/>
            </a:ext>
          </a:extLst>
        </xdr:cNvPr>
        <xdr:cNvSpPr/>
      </xdr:nvSpPr>
      <xdr:spPr>
        <a:xfrm>
          <a:off x="190500" y="1123950"/>
          <a:ext cx="1230068" cy="482953"/>
        </a:xfrm>
        <a:prstGeom prst="rect">
          <a:avLst/>
        </a:prstGeom>
        <a:solidFill>
          <a:srgbClr val="00B050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Língua Portuguesa</a:t>
          </a:r>
        </a:p>
      </xdr:txBody>
    </xdr:sp>
    <xdr:clientData fPrintsWithSheet="0"/>
  </xdr:absoluteAnchor>
  <xdr:absoluteAnchor>
    <xdr:pos x="1427214" y="1123950"/>
    <xdr:ext cx="1868436" cy="482953"/>
    <xdr:sp macro="" textlink="'[1]Cronograma de Estudos'!C14">
      <xdr:nvSpPr>
        <xdr:cNvPr id="29" name="Retângulo 2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B4436C9-0F04-4CBF-BFE3-93440631EDF1}"/>
            </a:ext>
          </a:extLst>
        </xdr:cNvPr>
        <xdr:cNvSpPr/>
      </xdr:nvSpPr>
      <xdr:spPr>
        <a:xfrm>
          <a:off x="1427214" y="1123950"/>
          <a:ext cx="1868436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Noções de Direito Administrativo</a:t>
          </a:r>
        </a:p>
      </xdr:txBody>
    </xdr:sp>
    <xdr:clientData fPrintsWithSheet="0"/>
  </xdr:absoluteAnchor>
  <xdr:absoluteAnchor>
    <xdr:pos x="2663579" y="1619250"/>
    <xdr:ext cx="1317871" cy="482953"/>
    <xdr:sp macro="" textlink="'[1]Cronograma de Estudos'!C16">
      <xdr:nvSpPr>
        <xdr:cNvPr id="30" name="Retângulo 2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779D9E3-7378-465F-AD6A-F93B5B9EB943}"/>
            </a:ext>
          </a:extLst>
        </xdr:cNvPr>
        <xdr:cNvSpPr/>
      </xdr:nvSpPr>
      <xdr:spPr>
        <a:xfrm>
          <a:off x="2663579" y="1619250"/>
          <a:ext cx="1317871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Raciocínio Lógico</a:t>
          </a:r>
        </a:p>
      </xdr:txBody>
    </xdr:sp>
    <xdr:clientData fPrintsWithSheet="0"/>
  </xdr:absoluteAnchor>
  <xdr:absoluteAnchor>
    <xdr:pos x="5400676" y="1123950"/>
    <xdr:ext cx="2800350" cy="482953"/>
    <xdr:sp macro="" textlink="'[1]Cronograma de Estudos'!C16">
      <xdr:nvSpPr>
        <xdr:cNvPr id="31" name="Retângulo 3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3784B94-2B09-48AF-92B4-95C21064B17A}"/>
            </a:ext>
          </a:extLst>
        </xdr:cNvPr>
        <xdr:cNvSpPr/>
      </xdr:nvSpPr>
      <xdr:spPr>
        <a:xfrm>
          <a:off x="5400676" y="1123950"/>
          <a:ext cx="2800350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Noções de Direito Penal e Direito Processual Penal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1428750" y="1619250"/>
    <xdr:ext cx="1228725" cy="482953"/>
    <xdr:sp macro="" textlink="'[1]Cronograma de Estudos'!C16">
      <xdr:nvSpPr>
        <xdr:cNvPr id="32" name="Retângulo 3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E0D1477-E234-46AB-8905-79F0EE5930D0}"/>
            </a:ext>
          </a:extLst>
        </xdr:cNvPr>
        <xdr:cNvSpPr/>
      </xdr:nvSpPr>
      <xdr:spPr>
        <a:xfrm>
          <a:off x="1428750" y="1619250"/>
          <a:ext cx="122872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Estatística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3305175" y="1123950"/>
    <xdr:ext cx="2085975" cy="482953"/>
    <xdr:sp macro="" textlink="'[1]Cronograma de Estudos'!C16">
      <xdr:nvSpPr>
        <xdr:cNvPr id="33" name="Retângulo 3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9E8EFD1-FA1B-4705-B3D7-9AA300161ACD}"/>
            </a:ext>
          </a:extLst>
        </xdr:cNvPr>
        <xdr:cNvSpPr/>
      </xdr:nvSpPr>
      <xdr:spPr>
        <a:xfrm>
          <a:off x="3305175" y="1123950"/>
          <a:ext cx="208597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Noções de Direito Constitucional</a:t>
          </a:r>
        </a:p>
      </xdr:txBody>
    </xdr:sp>
    <xdr:clientData fPrintsWithSheet="0"/>
  </xdr:absoluteAnchor>
  <xdr:absoluteAnchor>
    <xdr:pos x="190500" y="1619250"/>
    <xdr:ext cx="1228725" cy="482953"/>
    <xdr:sp macro="" textlink="'[1]Cronograma de Estudos'!C16">
      <xdr:nvSpPr>
        <xdr:cNvPr id="34" name="Retângulo 33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B186CC9-BD93-4109-B8D3-88B621D1B0B5}"/>
            </a:ext>
          </a:extLst>
        </xdr:cNvPr>
        <xdr:cNvSpPr/>
      </xdr:nvSpPr>
      <xdr:spPr>
        <a:xfrm>
          <a:off x="190500" y="1619250"/>
          <a:ext cx="122872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Legislação Especial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5257800" y="1619250"/>
    <xdr:ext cx="1362075" cy="482953"/>
    <xdr:sp macro="" textlink="'[1]Cronograma de Estudos'!C16">
      <xdr:nvSpPr>
        <xdr:cNvPr id="35" name="Retângulo 34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235DD52-4F6F-4A41-8070-72ADF06937D0}"/>
            </a:ext>
          </a:extLst>
        </xdr:cNvPr>
        <xdr:cNvSpPr/>
      </xdr:nvSpPr>
      <xdr:spPr>
        <a:xfrm>
          <a:off x="5257800" y="1619250"/>
          <a:ext cx="136207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Contabilidade Geral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3990976" y="1619250"/>
    <xdr:ext cx="1257299" cy="482953"/>
    <xdr:sp macro="" textlink="'[1]Cronograma de Estudos'!C16">
      <xdr:nvSpPr>
        <xdr:cNvPr id="36" name="Retângulo 3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15831FF5-A8F5-4FCA-A5DC-F7EB18A5CF44}"/>
            </a:ext>
          </a:extLst>
        </xdr:cNvPr>
        <xdr:cNvSpPr/>
      </xdr:nvSpPr>
      <xdr:spPr>
        <a:xfrm>
          <a:off x="3990976" y="1619250"/>
          <a:ext cx="1257299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Informática</a:t>
          </a:r>
          <a:endParaRPr lang="pt-BR" sz="1000" b="0">
            <a:effectLst/>
          </a:endParaRPr>
        </a:p>
      </xdr:txBody>
    </xdr:sp>
    <xdr:clientData fPrintsWithSheet="0"/>
  </xdr:absoluteAnchor>
  <xdr:twoCellAnchor editAs="oneCell">
    <xdr:from>
      <xdr:col>19</xdr:col>
      <xdr:colOff>161925</xdr:colOff>
      <xdr:row>24</xdr:row>
      <xdr:rowOff>247650</xdr:rowOff>
    </xdr:from>
    <xdr:to>
      <xdr:col>20</xdr:col>
      <xdr:colOff>542925</xdr:colOff>
      <xdr:row>49</xdr:row>
      <xdr:rowOff>152400</xdr:rowOff>
    </xdr:to>
    <xdr:pic>
      <xdr:nvPicPr>
        <xdr:cNvPr id="37" name="Imagem 36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38BA8CFE-D075-4FD1-836F-11D2AAC66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4350" y="5029200"/>
          <a:ext cx="1457325" cy="53149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238125</xdr:colOff>
      <xdr:row>1</xdr:row>
      <xdr:rowOff>47625</xdr:rowOff>
    </xdr:from>
    <xdr:to>
      <xdr:col>17</xdr:col>
      <xdr:colOff>142875</xdr:colOff>
      <xdr:row>4</xdr:row>
      <xdr:rowOff>114300</xdr:rowOff>
    </xdr:to>
    <xdr:pic>
      <xdr:nvPicPr>
        <xdr:cNvPr id="6" name="Imagem 5" descr="http://cdn2.hubspot.net/hub/302036/file-1881038949-png/landing-inss/img/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F0EE35-4E97-4FBD-ABA4-56836ED73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38125"/>
          <a:ext cx="238125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absoluteAnchor>
    <xdr:pos x="180975" y="2076450"/>
    <xdr:ext cx="13630275" cy="238125"/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2AAF088-DEC0-47A7-970E-8641F53C2D98}"/>
            </a:ext>
          </a:extLst>
        </xdr:cNvPr>
        <xdr:cNvSpPr/>
      </xdr:nvSpPr>
      <xdr:spPr>
        <a:xfrm>
          <a:off x="180975" y="2076450"/>
          <a:ext cx="13630275" cy="238125"/>
        </a:xfrm>
        <a:prstGeom prst="rect">
          <a:avLst/>
        </a:prstGeom>
        <a:solidFill>
          <a:srgbClr val="007413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 baseline="0">
              <a:solidFill>
                <a:schemeClr val="bg1"/>
              </a:solidFill>
              <a:latin typeface="+mn-lt"/>
              <a:cs typeface="Segoe UI" panose="020B0502040204020203" pitchFamily="34" charset="0"/>
            </a:rPr>
            <a:t>Noções de Direito Administrativo</a:t>
          </a:r>
          <a:endParaRPr lang="pt-BR" sz="1000" b="1">
            <a:solidFill>
              <a:schemeClr val="bg1"/>
            </a:solidFill>
            <a:latin typeface="+mn-lt"/>
            <a:cs typeface="Segoe UI" panose="020B0502040204020203" pitchFamily="34" charset="0"/>
          </a:endParaRPr>
        </a:p>
      </xdr:txBody>
    </xdr:sp>
    <xdr:clientData fPrintsWithSheet="0"/>
  </xdr:absoluteAnchor>
  <xdr:twoCellAnchor editAs="oneCell">
    <xdr:from>
      <xdr:col>19</xdr:col>
      <xdr:colOff>161925</xdr:colOff>
      <xdr:row>20</xdr:row>
      <xdr:rowOff>47625</xdr:rowOff>
    </xdr:from>
    <xdr:to>
      <xdr:col>20</xdr:col>
      <xdr:colOff>552655</xdr:colOff>
      <xdr:row>23</xdr:row>
      <xdr:rowOff>181109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74144514-7B2D-497C-A3C1-79A7E97D8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7725" y="3819525"/>
          <a:ext cx="1467055" cy="96215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</xdr:row>
      <xdr:rowOff>0</xdr:rowOff>
    </xdr:from>
    <xdr:to>
      <xdr:col>2</xdr:col>
      <xdr:colOff>819150</xdr:colOff>
      <xdr:row>4</xdr:row>
      <xdr:rowOff>52387</xdr:rowOff>
    </xdr:to>
    <xdr:sp macro="" textlink="">
      <xdr:nvSpPr>
        <xdr:cNvPr id="36" name="Retângulo 3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9EE014A-4145-489D-B102-AEC7758AF103}"/>
            </a:ext>
          </a:extLst>
        </xdr:cNvPr>
        <xdr:cNvSpPr/>
      </xdr:nvSpPr>
      <xdr:spPr>
        <a:xfrm>
          <a:off x="200025" y="190500"/>
          <a:ext cx="1419225" cy="623887"/>
        </a:xfrm>
        <a:prstGeom prst="rect">
          <a:avLst/>
        </a:prstGeom>
        <a:solidFill>
          <a:srgbClr val="007413"/>
        </a:solidFill>
        <a:ln w="12700" cap="flat" cmpd="sng" algn="ctr">
          <a:solidFill>
            <a:sysClr val="window" lastClr="FFFFFF">
              <a:lumMod val="95000"/>
            </a:sysClr>
          </a:solidFill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Capa</a:t>
          </a:r>
        </a:p>
      </xdr:txBody>
    </xdr:sp>
    <xdr:clientData/>
  </xdr:twoCellAnchor>
  <xdr:twoCellAnchor>
    <xdr:from>
      <xdr:col>2</xdr:col>
      <xdr:colOff>834359</xdr:colOff>
      <xdr:row>1</xdr:row>
      <xdr:rowOff>8726</xdr:rowOff>
    </xdr:from>
    <xdr:to>
      <xdr:col>3</xdr:col>
      <xdr:colOff>428625</xdr:colOff>
      <xdr:row>4</xdr:row>
      <xdr:rowOff>50456</xdr:rowOff>
    </xdr:to>
    <xdr:sp macro="" textlink="">
      <xdr:nvSpPr>
        <xdr:cNvPr id="37" name="Retângulo 3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F15B526-A486-4D13-9830-CCC8835BCCDA}"/>
            </a:ext>
          </a:extLst>
        </xdr:cNvPr>
        <xdr:cNvSpPr/>
      </xdr:nvSpPr>
      <xdr:spPr>
        <a:xfrm>
          <a:off x="1634459" y="199226"/>
          <a:ext cx="2185066" cy="613230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Concurso</a:t>
          </a:r>
        </a:p>
      </xdr:txBody>
    </xdr:sp>
    <xdr:clientData/>
  </xdr:twoCellAnchor>
  <xdr:twoCellAnchor>
    <xdr:from>
      <xdr:col>3</xdr:col>
      <xdr:colOff>447666</xdr:colOff>
      <xdr:row>1</xdr:row>
      <xdr:rowOff>8578</xdr:rowOff>
    </xdr:from>
    <xdr:to>
      <xdr:col>6</xdr:col>
      <xdr:colOff>352425</xdr:colOff>
      <xdr:row>4</xdr:row>
      <xdr:rowOff>50005</xdr:rowOff>
    </xdr:to>
    <xdr:sp macro="" textlink="">
      <xdr:nvSpPr>
        <xdr:cNvPr id="38" name="Retângulo 3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61CA176-A2BB-4B7E-A48E-FBE682463EA6}"/>
            </a:ext>
          </a:extLst>
        </xdr:cNvPr>
        <xdr:cNvSpPr/>
      </xdr:nvSpPr>
      <xdr:spPr>
        <a:xfrm>
          <a:off x="3838566" y="199078"/>
          <a:ext cx="1733559" cy="612927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Cronograma de Estudos</a:t>
          </a:r>
        </a:p>
      </xdr:txBody>
    </xdr:sp>
    <xdr:clientData/>
  </xdr:twoCellAnchor>
  <xdr:twoCellAnchor>
    <xdr:from>
      <xdr:col>6</xdr:col>
      <xdr:colOff>375832</xdr:colOff>
      <xdr:row>1</xdr:row>
      <xdr:rowOff>9800</xdr:rowOff>
    </xdr:from>
    <xdr:to>
      <xdr:col>9</xdr:col>
      <xdr:colOff>133350</xdr:colOff>
      <xdr:row>4</xdr:row>
      <xdr:rowOff>52044</xdr:rowOff>
    </xdr:to>
    <xdr:sp macro="" textlink="">
      <xdr:nvSpPr>
        <xdr:cNvPr id="39" name="Retângulo 3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DC8724C-C5F2-4897-B5AC-5A0D75E5549D}"/>
            </a:ext>
          </a:extLst>
        </xdr:cNvPr>
        <xdr:cNvSpPr/>
      </xdr:nvSpPr>
      <xdr:spPr>
        <a:xfrm>
          <a:off x="5595532" y="200300"/>
          <a:ext cx="1586318" cy="613744"/>
        </a:xfrm>
        <a:prstGeom prst="rect">
          <a:avLst/>
        </a:prstGeom>
        <a:solidFill>
          <a:srgbClr val="00B050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Conteúdo Programático</a:t>
          </a:r>
        </a:p>
      </xdr:txBody>
    </xdr:sp>
    <xdr:clientData/>
  </xdr:twoCellAnchor>
  <xdr:absoluteAnchor>
    <xdr:pos x="190500" y="933450"/>
    <xdr:ext cx="1230068" cy="482953"/>
    <xdr:sp macro="" textlink="'[1]Cronograma de Estudos'!C13">
      <xdr:nvSpPr>
        <xdr:cNvPr id="40" name="Retângulo 3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D980E52-1C53-4F89-B7E7-6B6C552384E0}"/>
            </a:ext>
          </a:extLst>
        </xdr:cNvPr>
        <xdr:cNvSpPr/>
      </xdr:nvSpPr>
      <xdr:spPr>
        <a:xfrm>
          <a:off x="190500" y="933450"/>
          <a:ext cx="1230068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Língua Portuguesa</a:t>
          </a:r>
        </a:p>
      </xdr:txBody>
    </xdr:sp>
    <xdr:clientData fPrintsWithSheet="0"/>
  </xdr:absoluteAnchor>
  <xdr:absoluteAnchor>
    <xdr:pos x="1427214" y="933450"/>
    <xdr:ext cx="1868436" cy="482953"/>
    <xdr:sp macro="" textlink="'[1]Cronograma de Estudos'!C14">
      <xdr:nvSpPr>
        <xdr:cNvPr id="56" name="Retângulo 5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681A191-66BC-4493-8151-887F6B4EA4ED}"/>
            </a:ext>
          </a:extLst>
        </xdr:cNvPr>
        <xdr:cNvSpPr/>
      </xdr:nvSpPr>
      <xdr:spPr>
        <a:xfrm>
          <a:off x="1427214" y="933450"/>
          <a:ext cx="1868436" cy="482953"/>
        </a:xfrm>
        <a:prstGeom prst="rect">
          <a:avLst/>
        </a:prstGeom>
        <a:solidFill>
          <a:srgbClr val="00B050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Noções de Direito Administrativo</a:t>
          </a:r>
        </a:p>
      </xdr:txBody>
    </xdr:sp>
    <xdr:clientData fPrintsWithSheet="0"/>
  </xdr:absoluteAnchor>
  <xdr:absoluteAnchor>
    <xdr:pos x="2663579" y="1428750"/>
    <xdr:ext cx="1317871" cy="482953"/>
    <xdr:sp macro="" textlink="'[1]Cronograma de Estudos'!C16">
      <xdr:nvSpPr>
        <xdr:cNvPr id="57" name="Retângulo 5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67F21E3-7792-4279-903D-17193D5CFC53}"/>
            </a:ext>
          </a:extLst>
        </xdr:cNvPr>
        <xdr:cNvSpPr/>
      </xdr:nvSpPr>
      <xdr:spPr>
        <a:xfrm>
          <a:off x="2663579" y="1428750"/>
          <a:ext cx="1317871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Raciocínio Lógico</a:t>
          </a:r>
        </a:p>
      </xdr:txBody>
    </xdr:sp>
    <xdr:clientData fPrintsWithSheet="0"/>
  </xdr:absoluteAnchor>
  <xdr:absoluteAnchor>
    <xdr:pos x="5400676" y="933450"/>
    <xdr:ext cx="2800350" cy="482953"/>
    <xdr:sp macro="" textlink="'[1]Cronograma de Estudos'!C16">
      <xdr:nvSpPr>
        <xdr:cNvPr id="58" name="Retângulo 5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058AF59-8CFA-4BE9-8C0E-3349B0521E89}"/>
            </a:ext>
          </a:extLst>
        </xdr:cNvPr>
        <xdr:cNvSpPr/>
      </xdr:nvSpPr>
      <xdr:spPr>
        <a:xfrm>
          <a:off x="5400676" y="933450"/>
          <a:ext cx="2800350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Noções de Direito Penal e Direito Processual Penal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1428750" y="1428750"/>
    <xdr:ext cx="1228725" cy="482953"/>
    <xdr:sp macro="" textlink="'[1]Cronograma de Estudos'!C16">
      <xdr:nvSpPr>
        <xdr:cNvPr id="59" name="Retângulo 5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0956523-FDD2-400D-B978-E05F243B87D8}"/>
            </a:ext>
          </a:extLst>
        </xdr:cNvPr>
        <xdr:cNvSpPr/>
      </xdr:nvSpPr>
      <xdr:spPr>
        <a:xfrm>
          <a:off x="1428750" y="1428750"/>
          <a:ext cx="122872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Estatística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3305175" y="933450"/>
    <xdr:ext cx="2085975" cy="482953"/>
    <xdr:sp macro="" textlink="'[1]Cronograma de Estudos'!C16">
      <xdr:nvSpPr>
        <xdr:cNvPr id="60" name="Retângulo 59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0DB624A-A2CD-4A8B-842E-89E6B11CF432}"/>
            </a:ext>
          </a:extLst>
        </xdr:cNvPr>
        <xdr:cNvSpPr/>
      </xdr:nvSpPr>
      <xdr:spPr>
        <a:xfrm>
          <a:off x="3305175" y="933450"/>
          <a:ext cx="208597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Noções de Direito Constitucional</a:t>
          </a:r>
        </a:p>
      </xdr:txBody>
    </xdr:sp>
    <xdr:clientData fPrintsWithSheet="0"/>
  </xdr:absoluteAnchor>
  <xdr:absoluteAnchor>
    <xdr:pos x="190500" y="1428750"/>
    <xdr:ext cx="1228725" cy="482953"/>
    <xdr:sp macro="" textlink="'[1]Cronograma de Estudos'!C16">
      <xdr:nvSpPr>
        <xdr:cNvPr id="61" name="Retângulo 60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02709E8-08D2-40EC-B8CE-DD206F9D3F30}"/>
            </a:ext>
          </a:extLst>
        </xdr:cNvPr>
        <xdr:cNvSpPr/>
      </xdr:nvSpPr>
      <xdr:spPr>
        <a:xfrm>
          <a:off x="190500" y="1428750"/>
          <a:ext cx="122872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Legislação Especial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5257800" y="1428750"/>
    <xdr:ext cx="1362075" cy="482953"/>
    <xdr:sp macro="" textlink="'[1]Cronograma de Estudos'!C16">
      <xdr:nvSpPr>
        <xdr:cNvPr id="62" name="Retângulo 61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F00460D-4094-4FC6-A1AC-2D46B9230C38}"/>
            </a:ext>
          </a:extLst>
        </xdr:cNvPr>
        <xdr:cNvSpPr/>
      </xdr:nvSpPr>
      <xdr:spPr>
        <a:xfrm>
          <a:off x="5257800" y="1428750"/>
          <a:ext cx="136207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Contabilidade Geral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3990976" y="1428750"/>
    <xdr:ext cx="1257299" cy="482953"/>
    <xdr:sp macro="" textlink="'[1]Cronograma de Estudos'!C16">
      <xdr:nvSpPr>
        <xdr:cNvPr id="63" name="Retângulo 62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782FF87-014C-4C15-BDAD-90822BB276ED}"/>
            </a:ext>
          </a:extLst>
        </xdr:cNvPr>
        <xdr:cNvSpPr/>
      </xdr:nvSpPr>
      <xdr:spPr>
        <a:xfrm>
          <a:off x="3990976" y="1428750"/>
          <a:ext cx="1257299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Informática</a:t>
          </a:r>
          <a:endParaRPr lang="pt-BR" sz="1000" b="0">
            <a:effectLst/>
          </a:endParaRPr>
        </a:p>
      </xdr:txBody>
    </xdr:sp>
    <xdr:clientData fPrintsWithSheet="0"/>
  </xdr:absoluteAnchor>
  <xdr:twoCellAnchor editAs="oneCell">
    <xdr:from>
      <xdr:col>21</xdr:col>
      <xdr:colOff>57150</xdr:colOff>
      <xdr:row>10</xdr:row>
      <xdr:rowOff>180975</xdr:rowOff>
    </xdr:from>
    <xdr:to>
      <xdr:col>23</xdr:col>
      <xdr:colOff>295275</xdr:colOff>
      <xdr:row>34</xdr:row>
      <xdr:rowOff>180975</xdr:rowOff>
    </xdr:to>
    <xdr:pic>
      <xdr:nvPicPr>
        <xdr:cNvPr id="64" name="Imagem 63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5C01649-EEFB-41F3-AD2A-23A9D2923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8875" y="2085975"/>
          <a:ext cx="1457325" cy="53149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238125</xdr:colOff>
      <xdr:row>1</xdr:row>
      <xdr:rowOff>47625</xdr:rowOff>
    </xdr:from>
    <xdr:to>
      <xdr:col>17</xdr:col>
      <xdr:colOff>142875</xdr:colOff>
      <xdr:row>4</xdr:row>
      <xdr:rowOff>114300</xdr:rowOff>
    </xdr:to>
    <xdr:pic>
      <xdr:nvPicPr>
        <xdr:cNvPr id="6" name="Imagem 5" descr="http://cdn2.hubspot.net/hub/302036/file-1881038949-png/landing-inss/img/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77696D-84A9-4F2A-9598-24A7416EB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38125"/>
          <a:ext cx="238125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absoluteAnchor>
    <xdr:pos x="180975" y="2076450"/>
    <xdr:ext cx="13287375" cy="238125"/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06D694-5514-422D-B96D-E650B56C209A}"/>
            </a:ext>
          </a:extLst>
        </xdr:cNvPr>
        <xdr:cNvSpPr/>
      </xdr:nvSpPr>
      <xdr:spPr>
        <a:xfrm>
          <a:off x="180975" y="2076450"/>
          <a:ext cx="13287375" cy="238125"/>
        </a:xfrm>
        <a:prstGeom prst="rect">
          <a:avLst/>
        </a:prstGeom>
        <a:solidFill>
          <a:srgbClr val="007413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 baseline="0">
              <a:solidFill>
                <a:schemeClr val="bg1"/>
              </a:solidFill>
              <a:latin typeface="+mn-lt"/>
              <a:cs typeface="Segoe UI" panose="020B0502040204020203" pitchFamily="34" charset="0"/>
            </a:rPr>
            <a:t>Direito Constitucional</a:t>
          </a:r>
          <a:endParaRPr lang="pt-BR" sz="1000" b="1">
            <a:solidFill>
              <a:schemeClr val="bg1"/>
            </a:solidFill>
            <a:latin typeface="+mn-lt"/>
            <a:cs typeface="Segoe UI" panose="020B0502040204020203" pitchFamily="34" charset="0"/>
          </a:endParaRPr>
        </a:p>
      </xdr:txBody>
    </xdr:sp>
    <xdr:clientData fPrintsWithSheet="0"/>
  </xdr:absoluteAnchor>
  <xdr:twoCellAnchor editAs="oneCell">
    <xdr:from>
      <xdr:col>19</xdr:col>
      <xdr:colOff>142875</xdr:colOff>
      <xdr:row>21</xdr:row>
      <xdr:rowOff>0</xdr:rowOff>
    </xdr:from>
    <xdr:to>
      <xdr:col>20</xdr:col>
      <xdr:colOff>533605</xdr:colOff>
      <xdr:row>26</xdr:row>
      <xdr:rowOff>9659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043886B-9916-46D8-B3B1-049798DF0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5300" y="4457700"/>
          <a:ext cx="1467055" cy="96215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</xdr:row>
      <xdr:rowOff>0</xdr:rowOff>
    </xdr:from>
    <xdr:to>
      <xdr:col>2</xdr:col>
      <xdr:colOff>819150</xdr:colOff>
      <xdr:row>4</xdr:row>
      <xdr:rowOff>52387</xdr:rowOff>
    </xdr:to>
    <xdr:sp macro="" textlink="">
      <xdr:nvSpPr>
        <xdr:cNvPr id="22" name="Retângulo 2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C097348-BC05-4ECE-8E14-36BB80748DD5}"/>
            </a:ext>
          </a:extLst>
        </xdr:cNvPr>
        <xdr:cNvSpPr/>
      </xdr:nvSpPr>
      <xdr:spPr>
        <a:xfrm>
          <a:off x="200025" y="190500"/>
          <a:ext cx="1419225" cy="623887"/>
        </a:xfrm>
        <a:prstGeom prst="rect">
          <a:avLst/>
        </a:prstGeom>
        <a:solidFill>
          <a:srgbClr val="007413"/>
        </a:solidFill>
        <a:ln w="12700" cap="flat" cmpd="sng" algn="ctr">
          <a:solidFill>
            <a:sysClr val="window" lastClr="FFFFFF">
              <a:lumMod val="95000"/>
            </a:sysClr>
          </a:solidFill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Capa</a:t>
          </a:r>
        </a:p>
      </xdr:txBody>
    </xdr:sp>
    <xdr:clientData/>
  </xdr:twoCellAnchor>
  <xdr:twoCellAnchor>
    <xdr:from>
      <xdr:col>2</xdr:col>
      <xdr:colOff>834359</xdr:colOff>
      <xdr:row>1</xdr:row>
      <xdr:rowOff>8726</xdr:rowOff>
    </xdr:from>
    <xdr:to>
      <xdr:col>4</xdr:col>
      <xdr:colOff>152400</xdr:colOff>
      <xdr:row>4</xdr:row>
      <xdr:rowOff>50456</xdr:rowOff>
    </xdr:to>
    <xdr:sp macro="" textlink="">
      <xdr:nvSpPr>
        <xdr:cNvPr id="23" name="Retângulo 2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2C89CC1-B303-4BEC-93A2-CABB82D9EA44}"/>
            </a:ext>
          </a:extLst>
        </xdr:cNvPr>
        <xdr:cNvSpPr/>
      </xdr:nvSpPr>
      <xdr:spPr>
        <a:xfrm>
          <a:off x="1634459" y="199226"/>
          <a:ext cx="2185066" cy="613230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Concurso</a:t>
          </a:r>
        </a:p>
      </xdr:txBody>
    </xdr:sp>
    <xdr:clientData/>
  </xdr:twoCellAnchor>
  <xdr:twoCellAnchor>
    <xdr:from>
      <xdr:col>4</xdr:col>
      <xdr:colOff>171441</xdr:colOff>
      <xdr:row>1</xdr:row>
      <xdr:rowOff>8578</xdr:rowOff>
    </xdr:from>
    <xdr:to>
      <xdr:col>7</xdr:col>
      <xdr:colOff>76200</xdr:colOff>
      <xdr:row>4</xdr:row>
      <xdr:rowOff>50005</xdr:rowOff>
    </xdr:to>
    <xdr:sp macro="" textlink="">
      <xdr:nvSpPr>
        <xdr:cNvPr id="24" name="Retângulo 2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A88E20A-65D7-4867-92EF-230CBD7B53D4}"/>
            </a:ext>
          </a:extLst>
        </xdr:cNvPr>
        <xdr:cNvSpPr/>
      </xdr:nvSpPr>
      <xdr:spPr>
        <a:xfrm>
          <a:off x="3838566" y="199078"/>
          <a:ext cx="1733559" cy="612927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Cronograma de Estudos</a:t>
          </a:r>
        </a:p>
      </xdr:txBody>
    </xdr:sp>
    <xdr:clientData/>
  </xdr:twoCellAnchor>
  <xdr:twoCellAnchor>
    <xdr:from>
      <xdr:col>7</xdr:col>
      <xdr:colOff>99607</xdr:colOff>
      <xdr:row>1</xdr:row>
      <xdr:rowOff>9800</xdr:rowOff>
    </xdr:from>
    <xdr:to>
      <xdr:col>9</xdr:col>
      <xdr:colOff>466725</xdr:colOff>
      <xdr:row>4</xdr:row>
      <xdr:rowOff>52044</xdr:rowOff>
    </xdr:to>
    <xdr:sp macro="" textlink="">
      <xdr:nvSpPr>
        <xdr:cNvPr id="25" name="Retângulo 2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B0C5F55-00B4-4496-92DA-0AC3133A4202}"/>
            </a:ext>
          </a:extLst>
        </xdr:cNvPr>
        <xdr:cNvSpPr/>
      </xdr:nvSpPr>
      <xdr:spPr>
        <a:xfrm>
          <a:off x="5595532" y="200300"/>
          <a:ext cx="1586318" cy="613744"/>
        </a:xfrm>
        <a:prstGeom prst="rect">
          <a:avLst/>
        </a:prstGeom>
        <a:solidFill>
          <a:srgbClr val="00B050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Conteúdo Programático</a:t>
          </a:r>
        </a:p>
      </xdr:txBody>
    </xdr:sp>
    <xdr:clientData/>
  </xdr:twoCellAnchor>
  <xdr:absoluteAnchor>
    <xdr:pos x="190500" y="933450"/>
    <xdr:ext cx="1230068" cy="482953"/>
    <xdr:sp macro="" textlink="'[1]Cronograma de Estudos'!C13">
      <xdr:nvSpPr>
        <xdr:cNvPr id="26" name="Retângulo 2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FB1E278-F2F9-443C-87D8-7CA9FA6708A4}"/>
            </a:ext>
          </a:extLst>
        </xdr:cNvPr>
        <xdr:cNvSpPr/>
      </xdr:nvSpPr>
      <xdr:spPr>
        <a:xfrm>
          <a:off x="190500" y="933450"/>
          <a:ext cx="1230068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Língua Portuguesa</a:t>
          </a:r>
        </a:p>
      </xdr:txBody>
    </xdr:sp>
    <xdr:clientData fPrintsWithSheet="0"/>
  </xdr:absoluteAnchor>
  <xdr:absoluteAnchor>
    <xdr:pos x="1427214" y="933450"/>
    <xdr:ext cx="1868436" cy="482953"/>
    <xdr:sp macro="" textlink="'[1]Cronograma de Estudos'!C14">
      <xdr:nvSpPr>
        <xdr:cNvPr id="27" name="Retângulo 2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F62C0AD-C25F-4EF7-9E58-8C996EFB43B2}"/>
            </a:ext>
          </a:extLst>
        </xdr:cNvPr>
        <xdr:cNvSpPr/>
      </xdr:nvSpPr>
      <xdr:spPr>
        <a:xfrm>
          <a:off x="1427214" y="933450"/>
          <a:ext cx="1868436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Noções de Direito Administrativo</a:t>
          </a:r>
        </a:p>
      </xdr:txBody>
    </xdr:sp>
    <xdr:clientData fPrintsWithSheet="0"/>
  </xdr:absoluteAnchor>
  <xdr:absoluteAnchor>
    <xdr:pos x="2663579" y="1428750"/>
    <xdr:ext cx="1317871" cy="482953"/>
    <xdr:sp macro="" textlink="'[1]Cronograma de Estudos'!C16">
      <xdr:nvSpPr>
        <xdr:cNvPr id="28" name="Retângulo 2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681FA4A-8E46-43E4-BFD8-B610157870ED}"/>
            </a:ext>
          </a:extLst>
        </xdr:cNvPr>
        <xdr:cNvSpPr/>
      </xdr:nvSpPr>
      <xdr:spPr>
        <a:xfrm>
          <a:off x="2663579" y="1428750"/>
          <a:ext cx="1317871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Raciocínio Lógico</a:t>
          </a:r>
        </a:p>
      </xdr:txBody>
    </xdr:sp>
    <xdr:clientData fPrintsWithSheet="0"/>
  </xdr:absoluteAnchor>
  <xdr:absoluteAnchor>
    <xdr:pos x="5400676" y="933450"/>
    <xdr:ext cx="2800350" cy="482953"/>
    <xdr:sp macro="" textlink="'[1]Cronograma de Estudos'!C16">
      <xdr:nvSpPr>
        <xdr:cNvPr id="29" name="Retângulo 2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B03D6AF-F968-479F-80DA-B28209533531}"/>
            </a:ext>
          </a:extLst>
        </xdr:cNvPr>
        <xdr:cNvSpPr/>
      </xdr:nvSpPr>
      <xdr:spPr>
        <a:xfrm>
          <a:off x="5400676" y="933450"/>
          <a:ext cx="2800350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Noções de Direito Penal e Direito Processual Penal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1428750" y="1428750"/>
    <xdr:ext cx="1228725" cy="482953"/>
    <xdr:sp macro="" textlink="'[1]Cronograma de Estudos'!C16">
      <xdr:nvSpPr>
        <xdr:cNvPr id="30" name="Retângulo 2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4D08989-F169-4CF2-9999-6450948E3731}"/>
            </a:ext>
          </a:extLst>
        </xdr:cNvPr>
        <xdr:cNvSpPr/>
      </xdr:nvSpPr>
      <xdr:spPr>
        <a:xfrm>
          <a:off x="1428750" y="1428750"/>
          <a:ext cx="122872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Estatística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3305175" y="933450"/>
    <xdr:ext cx="2085975" cy="482953"/>
    <xdr:sp macro="" textlink="'[1]Cronograma de Estudos'!C16">
      <xdr:nvSpPr>
        <xdr:cNvPr id="31" name="Retângulo 3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1F5E978-051A-4037-9D3A-A0DE4D439E39}"/>
            </a:ext>
          </a:extLst>
        </xdr:cNvPr>
        <xdr:cNvSpPr/>
      </xdr:nvSpPr>
      <xdr:spPr>
        <a:xfrm>
          <a:off x="3305175" y="933450"/>
          <a:ext cx="2085975" cy="482953"/>
        </a:xfrm>
        <a:prstGeom prst="rect">
          <a:avLst/>
        </a:prstGeom>
        <a:solidFill>
          <a:srgbClr val="00B050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Noções de Direito Constitucional</a:t>
          </a:r>
        </a:p>
      </xdr:txBody>
    </xdr:sp>
    <xdr:clientData fPrintsWithSheet="0"/>
  </xdr:absoluteAnchor>
  <xdr:absoluteAnchor>
    <xdr:pos x="190500" y="1428750"/>
    <xdr:ext cx="1228725" cy="482953"/>
    <xdr:sp macro="" textlink="'[1]Cronograma de Estudos'!C16">
      <xdr:nvSpPr>
        <xdr:cNvPr id="32" name="Retângulo 31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A433A7A-3D50-4D88-922A-6315BFCA2CBB}"/>
            </a:ext>
          </a:extLst>
        </xdr:cNvPr>
        <xdr:cNvSpPr/>
      </xdr:nvSpPr>
      <xdr:spPr>
        <a:xfrm>
          <a:off x="190500" y="1428750"/>
          <a:ext cx="122872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Legislação Especial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5257800" y="1428750"/>
    <xdr:ext cx="1362075" cy="482953"/>
    <xdr:sp macro="" textlink="'[1]Cronograma de Estudos'!C16">
      <xdr:nvSpPr>
        <xdr:cNvPr id="33" name="Retângulo 32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ED5A20E-1858-430B-8D72-823DE48F4243}"/>
            </a:ext>
          </a:extLst>
        </xdr:cNvPr>
        <xdr:cNvSpPr/>
      </xdr:nvSpPr>
      <xdr:spPr>
        <a:xfrm>
          <a:off x="5257800" y="1428750"/>
          <a:ext cx="136207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Contabilidade Geral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3990976" y="1428750"/>
    <xdr:ext cx="1257299" cy="482953"/>
    <xdr:sp macro="" textlink="'[1]Cronograma de Estudos'!C16">
      <xdr:nvSpPr>
        <xdr:cNvPr id="34" name="Retângulo 33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183CF968-DE6C-464C-AB50-3B7C7BAFE6CE}"/>
            </a:ext>
          </a:extLst>
        </xdr:cNvPr>
        <xdr:cNvSpPr/>
      </xdr:nvSpPr>
      <xdr:spPr>
        <a:xfrm>
          <a:off x="3990976" y="1428750"/>
          <a:ext cx="1257299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Informática</a:t>
          </a:r>
          <a:endParaRPr lang="pt-BR" sz="1000" b="0">
            <a:effectLst/>
          </a:endParaRPr>
        </a:p>
      </xdr:txBody>
    </xdr:sp>
    <xdr:clientData fPrintsWithSheet="0"/>
  </xdr:absoluteAnchor>
  <xdr:twoCellAnchor editAs="oneCell">
    <xdr:from>
      <xdr:col>21</xdr:col>
      <xdr:colOff>38100</xdr:colOff>
      <xdr:row>10</xdr:row>
      <xdr:rowOff>180975</xdr:rowOff>
    </xdr:from>
    <xdr:to>
      <xdr:col>23</xdr:col>
      <xdr:colOff>276225</xdr:colOff>
      <xdr:row>32</xdr:row>
      <xdr:rowOff>28575</xdr:rowOff>
    </xdr:to>
    <xdr:pic>
      <xdr:nvPicPr>
        <xdr:cNvPr id="35" name="Imagem 34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D66E0519-6A70-494C-B89E-08B0177EF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6450" y="2085975"/>
          <a:ext cx="1457325" cy="53149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238125</xdr:colOff>
      <xdr:row>1</xdr:row>
      <xdr:rowOff>47625</xdr:rowOff>
    </xdr:from>
    <xdr:to>
      <xdr:col>17</xdr:col>
      <xdr:colOff>142875</xdr:colOff>
      <xdr:row>4</xdr:row>
      <xdr:rowOff>114300</xdr:rowOff>
    </xdr:to>
    <xdr:pic>
      <xdr:nvPicPr>
        <xdr:cNvPr id="6" name="Imagem 5" descr="http://cdn2.hubspot.net/hub/302036/file-1881038949-png/landing-inss/img/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DE9BA7-5A19-475F-B3F8-BE0730F0C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38125"/>
          <a:ext cx="238125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absoluteAnchor>
    <xdr:pos x="180975" y="2076450"/>
    <xdr:ext cx="13277850" cy="238125"/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B1FC698-7F88-4F3F-8F4D-8DF723DCB947}"/>
            </a:ext>
          </a:extLst>
        </xdr:cNvPr>
        <xdr:cNvSpPr/>
      </xdr:nvSpPr>
      <xdr:spPr>
        <a:xfrm>
          <a:off x="180975" y="2076450"/>
          <a:ext cx="13277850" cy="238125"/>
        </a:xfrm>
        <a:prstGeom prst="rect">
          <a:avLst/>
        </a:prstGeom>
        <a:solidFill>
          <a:srgbClr val="007413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 baseline="0">
              <a:solidFill>
                <a:schemeClr val="bg1"/>
              </a:solidFill>
              <a:latin typeface="+mn-lt"/>
              <a:cs typeface="Segoe UI" panose="020B0502040204020203" pitchFamily="34" charset="0"/>
            </a:rPr>
            <a:t>Noções de Direito Penal e Direito Processual Penal</a:t>
          </a:r>
          <a:endParaRPr lang="pt-BR" sz="1000" b="1">
            <a:solidFill>
              <a:schemeClr val="bg1"/>
            </a:solidFill>
            <a:latin typeface="+mn-lt"/>
            <a:cs typeface="Segoe UI" panose="020B0502040204020203" pitchFamily="34" charset="0"/>
          </a:endParaRPr>
        </a:p>
      </xdr:txBody>
    </xdr:sp>
    <xdr:clientData fPrintsWithSheet="0"/>
  </xdr:absoluteAnchor>
  <xdr:twoCellAnchor editAs="oneCell">
    <xdr:from>
      <xdr:col>19</xdr:col>
      <xdr:colOff>152400</xdr:colOff>
      <xdr:row>20</xdr:row>
      <xdr:rowOff>57150</xdr:rowOff>
    </xdr:from>
    <xdr:to>
      <xdr:col>20</xdr:col>
      <xdr:colOff>543130</xdr:colOff>
      <xdr:row>24</xdr:row>
      <xdr:rowOff>95384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1C3265AC-23E8-40A6-A3ED-420912E86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4825" y="4400550"/>
          <a:ext cx="1467055" cy="96215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</xdr:row>
      <xdr:rowOff>0</xdr:rowOff>
    </xdr:from>
    <xdr:to>
      <xdr:col>2</xdr:col>
      <xdr:colOff>819150</xdr:colOff>
      <xdr:row>4</xdr:row>
      <xdr:rowOff>52387</xdr:rowOff>
    </xdr:to>
    <xdr:sp macro="" textlink="">
      <xdr:nvSpPr>
        <xdr:cNvPr id="22" name="Retângulo 2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94713F9-3655-4B92-A220-F023543915B9}"/>
            </a:ext>
          </a:extLst>
        </xdr:cNvPr>
        <xdr:cNvSpPr/>
      </xdr:nvSpPr>
      <xdr:spPr>
        <a:xfrm>
          <a:off x="200025" y="190500"/>
          <a:ext cx="1419225" cy="623887"/>
        </a:xfrm>
        <a:prstGeom prst="rect">
          <a:avLst/>
        </a:prstGeom>
        <a:solidFill>
          <a:srgbClr val="007413"/>
        </a:solidFill>
        <a:ln w="12700" cap="flat" cmpd="sng" algn="ctr">
          <a:solidFill>
            <a:sysClr val="window" lastClr="FFFFFF">
              <a:lumMod val="95000"/>
            </a:sysClr>
          </a:solidFill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Capa</a:t>
          </a:r>
        </a:p>
      </xdr:txBody>
    </xdr:sp>
    <xdr:clientData/>
  </xdr:twoCellAnchor>
  <xdr:twoCellAnchor>
    <xdr:from>
      <xdr:col>2</xdr:col>
      <xdr:colOff>834359</xdr:colOff>
      <xdr:row>1</xdr:row>
      <xdr:rowOff>8726</xdr:rowOff>
    </xdr:from>
    <xdr:to>
      <xdr:col>4</xdr:col>
      <xdr:colOff>152400</xdr:colOff>
      <xdr:row>4</xdr:row>
      <xdr:rowOff>50456</xdr:rowOff>
    </xdr:to>
    <xdr:sp macro="" textlink="">
      <xdr:nvSpPr>
        <xdr:cNvPr id="23" name="Retângulo 2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7B35DB4-A367-4D7B-9C29-ECCDC90792DB}"/>
            </a:ext>
          </a:extLst>
        </xdr:cNvPr>
        <xdr:cNvSpPr/>
      </xdr:nvSpPr>
      <xdr:spPr>
        <a:xfrm>
          <a:off x="1634459" y="199226"/>
          <a:ext cx="2185066" cy="613230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Concurso</a:t>
          </a:r>
        </a:p>
      </xdr:txBody>
    </xdr:sp>
    <xdr:clientData/>
  </xdr:twoCellAnchor>
  <xdr:twoCellAnchor>
    <xdr:from>
      <xdr:col>4</xdr:col>
      <xdr:colOff>171441</xdr:colOff>
      <xdr:row>1</xdr:row>
      <xdr:rowOff>8578</xdr:rowOff>
    </xdr:from>
    <xdr:to>
      <xdr:col>7</xdr:col>
      <xdr:colOff>76200</xdr:colOff>
      <xdr:row>4</xdr:row>
      <xdr:rowOff>50005</xdr:rowOff>
    </xdr:to>
    <xdr:sp macro="" textlink="">
      <xdr:nvSpPr>
        <xdr:cNvPr id="24" name="Retângulo 2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E3B576F-15AB-4164-B966-15382C511843}"/>
            </a:ext>
          </a:extLst>
        </xdr:cNvPr>
        <xdr:cNvSpPr/>
      </xdr:nvSpPr>
      <xdr:spPr>
        <a:xfrm>
          <a:off x="3838566" y="199078"/>
          <a:ext cx="1733559" cy="612927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Cronograma de Estudos</a:t>
          </a:r>
        </a:p>
      </xdr:txBody>
    </xdr:sp>
    <xdr:clientData/>
  </xdr:twoCellAnchor>
  <xdr:twoCellAnchor>
    <xdr:from>
      <xdr:col>7</xdr:col>
      <xdr:colOff>99607</xdr:colOff>
      <xdr:row>1</xdr:row>
      <xdr:rowOff>9800</xdr:rowOff>
    </xdr:from>
    <xdr:to>
      <xdr:col>9</xdr:col>
      <xdr:colOff>466725</xdr:colOff>
      <xdr:row>4</xdr:row>
      <xdr:rowOff>52044</xdr:rowOff>
    </xdr:to>
    <xdr:sp macro="" textlink="">
      <xdr:nvSpPr>
        <xdr:cNvPr id="25" name="Retângulo 2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92FA0B9-CDA1-4412-AE73-76FCFAEEC166}"/>
            </a:ext>
          </a:extLst>
        </xdr:cNvPr>
        <xdr:cNvSpPr/>
      </xdr:nvSpPr>
      <xdr:spPr>
        <a:xfrm>
          <a:off x="5595532" y="200300"/>
          <a:ext cx="1586318" cy="613744"/>
        </a:xfrm>
        <a:prstGeom prst="rect">
          <a:avLst/>
        </a:prstGeom>
        <a:solidFill>
          <a:srgbClr val="00B050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Conteúdo Programático</a:t>
          </a:r>
        </a:p>
      </xdr:txBody>
    </xdr:sp>
    <xdr:clientData/>
  </xdr:twoCellAnchor>
  <xdr:absoluteAnchor>
    <xdr:pos x="190500" y="933450"/>
    <xdr:ext cx="1230068" cy="482953"/>
    <xdr:sp macro="" textlink="'[1]Cronograma de Estudos'!C13">
      <xdr:nvSpPr>
        <xdr:cNvPr id="26" name="Retângulo 2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94B05AE-7AC0-4DB2-8FAF-B2DDCFCDEFA2}"/>
            </a:ext>
          </a:extLst>
        </xdr:cNvPr>
        <xdr:cNvSpPr/>
      </xdr:nvSpPr>
      <xdr:spPr>
        <a:xfrm>
          <a:off x="190500" y="933450"/>
          <a:ext cx="1230068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Língua Portuguesa</a:t>
          </a:r>
        </a:p>
      </xdr:txBody>
    </xdr:sp>
    <xdr:clientData fPrintsWithSheet="0"/>
  </xdr:absoluteAnchor>
  <xdr:absoluteAnchor>
    <xdr:pos x="1427214" y="933450"/>
    <xdr:ext cx="1868436" cy="482953"/>
    <xdr:sp macro="" textlink="'[1]Cronograma de Estudos'!C14">
      <xdr:nvSpPr>
        <xdr:cNvPr id="27" name="Retângulo 2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53030D2-5604-4D76-9CBC-97152DA1A853}"/>
            </a:ext>
          </a:extLst>
        </xdr:cNvPr>
        <xdr:cNvSpPr/>
      </xdr:nvSpPr>
      <xdr:spPr>
        <a:xfrm>
          <a:off x="1427214" y="933450"/>
          <a:ext cx="1868436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Noções de Direito Administrativo</a:t>
          </a:r>
        </a:p>
      </xdr:txBody>
    </xdr:sp>
    <xdr:clientData fPrintsWithSheet="0"/>
  </xdr:absoluteAnchor>
  <xdr:absoluteAnchor>
    <xdr:pos x="2663579" y="1428750"/>
    <xdr:ext cx="1317871" cy="482953"/>
    <xdr:sp macro="" textlink="'[1]Cronograma de Estudos'!C16">
      <xdr:nvSpPr>
        <xdr:cNvPr id="28" name="Retângulo 2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0B3DC52-B018-453C-BD92-F9185142A893}"/>
            </a:ext>
          </a:extLst>
        </xdr:cNvPr>
        <xdr:cNvSpPr/>
      </xdr:nvSpPr>
      <xdr:spPr>
        <a:xfrm>
          <a:off x="2663579" y="1428750"/>
          <a:ext cx="1317871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Raciocínio Lógico</a:t>
          </a:r>
        </a:p>
      </xdr:txBody>
    </xdr:sp>
    <xdr:clientData fPrintsWithSheet="0"/>
  </xdr:absoluteAnchor>
  <xdr:absoluteAnchor>
    <xdr:pos x="5400676" y="933450"/>
    <xdr:ext cx="2800350" cy="482953"/>
    <xdr:sp macro="" textlink="'[1]Cronograma de Estudos'!C16">
      <xdr:nvSpPr>
        <xdr:cNvPr id="29" name="Retângulo 2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73EEB34-016D-4F2E-8AD8-0AE1C3AC2DF9}"/>
            </a:ext>
          </a:extLst>
        </xdr:cNvPr>
        <xdr:cNvSpPr/>
      </xdr:nvSpPr>
      <xdr:spPr>
        <a:xfrm>
          <a:off x="5400676" y="933450"/>
          <a:ext cx="2800350" cy="482953"/>
        </a:xfrm>
        <a:prstGeom prst="rect">
          <a:avLst/>
        </a:prstGeom>
        <a:solidFill>
          <a:srgbClr val="00B050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Noções de Direito Penal e Direito Processual Penal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1428750" y="1428750"/>
    <xdr:ext cx="1228725" cy="482953"/>
    <xdr:sp macro="" textlink="'[1]Cronograma de Estudos'!C16">
      <xdr:nvSpPr>
        <xdr:cNvPr id="30" name="Retângulo 2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F8A15C4-5096-484D-84C3-AEEA5CFAD288}"/>
            </a:ext>
          </a:extLst>
        </xdr:cNvPr>
        <xdr:cNvSpPr/>
      </xdr:nvSpPr>
      <xdr:spPr>
        <a:xfrm>
          <a:off x="1428750" y="1428750"/>
          <a:ext cx="122872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Estatística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3305175" y="933450"/>
    <xdr:ext cx="2085975" cy="482953"/>
    <xdr:sp macro="" textlink="'[1]Cronograma de Estudos'!C16">
      <xdr:nvSpPr>
        <xdr:cNvPr id="31" name="Retângulo 3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80C623D6-E867-4891-A3F3-297307419240}"/>
            </a:ext>
          </a:extLst>
        </xdr:cNvPr>
        <xdr:cNvSpPr/>
      </xdr:nvSpPr>
      <xdr:spPr>
        <a:xfrm>
          <a:off x="3305175" y="933450"/>
          <a:ext cx="208597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Noções de Direito Constitucional</a:t>
          </a:r>
        </a:p>
      </xdr:txBody>
    </xdr:sp>
    <xdr:clientData fPrintsWithSheet="0"/>
  </xdr:absoluteAnchor>
  <xdr:absoluteAnchor>
    <xdr:pos x="190500" y="1428750"/>
    <xdr:ext cx="1228725" cy="482953"/>
    <xdr:sp macro="" textlink="'[1]Cronograma de Estudos'!C16">
      <xdr:nvSpPr>
        <xdr:cNvPr id="32" name="Retângulo 31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F664E69-FBFD-4874-86A1-C67604C83DB0}"/>
            </a:ext>
          </a:extLst>
        </xdr:cNvPr>
        <xdr:cNvSpPr/>
      </xdr:nvSpPr>
      <xdr:spPr>
        <a:xfrm>
          <a:off x="190500" y="1428750"/>
          <a:ext cx="122872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Legislação Especial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5257800" y="1428750"/>
    <xdr:ext cx="1362075" cy="482953"/>
    <xdr:sp macro="" textlink="'[1]Cronograma de Estudos'!C16">
      <xdr:nvSpPr>
        <xdr:cNvPr id="33" name="Retângulo 32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49962AB-21CA-4BC4-ABF7-945B744C7D14}"/>
            </a:ext>
          </a:extLst>
        </xdr:cNvPr>
        <xdr:cNvSpPr/>
      </xdr:nvSpPr>
      <xdr:spPr>
        <a:xfrm>
          <a:off x="5257800" y="1428750"/>
          <a:ext cx="136207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Contabilidade Geral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3990976" y="1428750"/>
    <xdr:ext cx="1257299" cy="482953"/>
    <xdr:sp macro="" textlink="'[1]Cronograma de Estudos'!C16">
      <xdr:nvSpPr>
        <xdr:cNvPr id="34" name="Retângulo 33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9626E76-8692-4958-B025-663C069394B8}"/>
            </a:ext>
          </a:extLst>
        </xdr:cNvPr>
        <xdr:cNvSpPr/>
      </xdr:nvSpPr>
      <xdr:spPr>
        <a:xfrm>
          <a:off x="3990976" y="1428750"/>
          <a:ext cx="1257299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Informática</a:t>
          </a:r>
          <a:endParaRPr lang="pt-BR" sz="1000" b="0">
            <a:effectLst/>
          </a:endParaRPr>
        </a:p>
      </xdr:txBody>
    </xdr:sp>
    <xdr:clientData fPrintsWithSheet="0"/>
  </xdr:absoluteAnchor>
  <xdr:twoCellAnchor editAs="oneCell">
    <xdr:from>
      <xdr:col>21</xdr:col>
      <xdr:colOff>19050</xdr:colOff>
      <xdr:row>10</xdr:row>
      <xdr:rowOff>180975</xdr:rowOff>
    </xdr:from>
    <xdr:to>
      <xdr:col>23</xdr:col>
      <xdr:colOff>257175</xdr:colOff>
      <xdr:row>35</xdr:row>
      <xdr:rowOff>38100</xdr:rowOff>
    </xdr:to>
    <xdr:pic>
      <xdr:nvPicPr>
        <xdr:cNvPr id="39" name="Imagem 3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82826C7B-38D2-4D1E-941C-63EDADBEF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7400" y="2085975"/>
          <a:ext cx="1457325" cy="53149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238125</xdr:colOff>
      <xdr:row>1</xdr:row>
      <xdr:rowOff>47625</xdr:rowOff>
    </xdr:from>
    <xdr:to>
      <xdr:col>17</xdr:col>
      <xdr:colOff>142875</xdr:colOff>
      <xdr:row>4</xdr:row>
      <xdr:rowOff>114300</xdr:rowOff>
    </xdr:to>
    <xdr:pic>
      <xdr:nvPicPr>
        <xdr:cNvPr id="2" name="Imagem 1" descr="http://cdn2.hubspot.net/hub/302036/file-1881038949-png/landing-inss/img/logo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C7D61C-1896-479A-B848-F76C4FE63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38125"/>
          <a:ext cx="238125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absoluteAnchor>
    <xdr:pos x="180975" y="2076450"/>
    <xdr:ext cx="13287375" cy="238125"/>
    <xdr:sp macro="" textlink="">
      <xdr:nvSpPr>
        <xdr:cNvPr id="3" name="Retângulo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363154-282F-4716-A4B7-2EE3FA2C0249}"/>
            </a:ext>
          </a:extLst>
        </xdr:cNvPr>
        <xdr:cNvSpPr/>
      </xdr:nvSpPr>
      <xdr:spPr>
        <a:xfrm>
          <a:off x="180975" y="2076450"/>
          <a:ext cx="13287375" cy="238125"/>
        </a:xfrm>
        <a:prstGeom prst="rect">
          <a:avLst/>
        </a:prstGeom>
        <a:solidFill>
          <a:srgbClr val="007413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 baseline="0">
              <a:solidFill>
                <a:schemeClr val="bg1"/>
              </a:solidFill>
              <a:latin typeface="+mn-lt"/>
              <a:cs typeface="Segoe UI" panose="020B0502040204020203" pitchFamily="34" charset="0"/>
            </a:rPr>
            <a:t>Legislação Especial</a:t>
          </a:r>
          <a:endParaRPr lang="pt-BR" sz="1000" b="1">
            <a:solidFill>
              <a:schemeClr val="bg1"/>
            </a:solidFill>
            <a:latin typeface="+mn-lt"/>
            <a:cs typeface="Segoe UI" panose="020B0502040204020203" pitchFamily="34" charset="0"/>
          </a:endParaRPr>
        </a:p>
      </xdr:txBody>
    </xdr:sp>
    <xdr:clientData fPrintsWithSheet="0"/>
  </xdr:absoluteAnchor>
  <xdr:twoCellAnchor editAs="oneCell">
    <xdr:from>
      <xdr:col>19</xdr:col>
      <xdr:colOff>142875</xdr:colOff>
      <xdr:row>20</xdr:row>
      <xdr:rowOff>47625</xdr:rowOff>
    </xdr:from>
    <xdr:to>
      <xdr:col>20</xdr:col>
      <xdr:colOff>533605</xdr:colOff>
      <xdr:row>23</xdr:row>
      <xdr:rowOff>133484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F831571-54DB-4A92-8D21-F78EE9699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5300" y="5457825"/>
          <a:ext cx="1467055" cy="96215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</xdr:row>
      <xdr:rowOff>0</xdr:rowOff>
    </xdr:from>
    <xdr:to>
      <xdr:col>2</xdr:col>
      <xdr:colOff>819150</xdr:colOff>
      <xdr:row>4</xdr:row>
      <xdr:rowOff>52387</xdr:rowOff>
    </xdr:to>
    <xdr:sp macro="" textlink="">
      <xdr:nvSpPr>
        <xdr:cNvPr id="37" name="Retângulo 3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EAB0261-A5BF-4DC8-B9BB-B6E2AACDADA6}"/>
            </a:ext>
          </a:extLst>
        </xdr:cNvPr>
        <xdr:cNvSpPr/>
      </xdr:nvSpPr>
      <xdr:spPr>
        <a:xfrm>
          <a:off x="200025" y="190500"/>
          <a:ext cx="1419225" cy="623887"/>
        </a:xfrm>
        <a:prstGeom prst="rect">
          <a:avLst/>
        </a:prstGeom>
        <a:solidFill>
          <a:srgbClr val="007413"/>
        </a:solidFill>
        <a:ln w="12700" cap="flat" cmpd="sng" algn="ctr">
          <a:solidFill>
            <a:sysClr val="window" lastClr="FFFFFF">
              <a:lumMod val="95000"/>
            </a:sysClr>
          </a:solidFill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Capa</a:t>
          </a:r>
        </a:p>
      </xdr:txBody>
    </xdr:sp>
    <xdr:clientData/>
  </xdr:twoCellAnchor>
  <xdr:twoCellAnchor>
    <xdr:from>
      <xdr:col>2</xdr:col>
      <xdr:colOff>834359</xdr:colOff>
      <xdr:row>1</xdr:row>
      <xdr:rowOff>8726</xdr:rowOff>
    </xdr:from>
    <xdr:to>
      <xdr:col>4</xdr:col>
      <xdr:colOff>152400</xdr:colOff>
      <xdr:row>4</xdr:row>
      <xdr:rowOff>50456</xdr:rowOff>
    </xdr:to>
    <xdr:sp macro="" textlink="">
      <xdr:nvSpPr>
        <xdr:cNvPr id="38" name="Retângulo 3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A568C9F-9E2D-43B1-9A7F-39B469D38522}"/>
            </a:ext>
          </a:extLst>
        </xdr:cNvPr>
        <xdr:cNvSpPr/>
      </xdr:nvSpPr>
      <xdr:spPr>
        <a:xfrm>
          <a:off x="1634459" y="199226"/>
          <a:ext cx="2185066" cy="613230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Concurso</a:t>
          </a:r>
        </a:p>
      </xdr:txBody>
    </xdr:sp>
    <xdr:clientData/>
  </xdr:twoCellAnchor>
  <xdr:twoCellAnchor>
    <xdr:from>
      <xdr:col>4</xdr:col>
      <xdr:colOff>171441</xdr:colOff>
      <xdr:row>1</xdr:row>
      <xdr:rowOff>8578</xdr:rowOff>
    </xdr:from>
    <xdr:to>
      <xdr:col>7</xdr:col>
      <xdr:colOff>76200</xdr:colOff>
      <xdr:row>4</xdr:row>
      <xdr:rowOff>50005</xdr:rowOff>
    </xdr:to>
    <xdr:sp macro="" textlink="">
      <xdr:nvSpPr>
        <xdr:cNvPr id="39" name="Retângulo 3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EA55E65-6D5C-4FAE-BFE8-57816750623A}"/>
            </a:ext>
          </a:extLst>
        </xdr:cNvPr>
        <xdr:cNvSpPr/>
      </xdr:nvSpPr>
      <xdr:spPr>
        <a:xfrm>
          <a:off x="3838566" y="199078"/>
          <a:ext cx="1733559" cy="612927"/>
        </a:xfrm>
        <a:prstGeom prst="rect">
          <a:avLst/>
        </a:prstGeom>
        <a:solidFill>
          <a:srgbClr val="007413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Cronograma de Estudos</a:t>
          </a:r>
        </a:p>
      </xdr:txBody>
    </xdr:sp>
    <xdr:clientData/>
  </xdr:twoCellAnchor>
  <xdr:twoCellAnchor>
    <xdr:from>
      <xdr:col>7</xdr:col>
      <xdr:colOff>99607</xdr:colOff>
      <xdr:row>1</xdr:row>
      <xdr:rowOff>9800</xdr:rowOff>
    </xdr:from>
    <xdr:to>
      <xdr:col>9</xdr:col>
      <xdr:colOff>466725</xdr:colOff>
      <xdr:row>4</xdr:row>
      <xdr:rowOff>52044</xdr:rowOff>
    </xdr:to>
    <xdr:sp macro="" textlink="">
      <xdr:nvSpPr>
        <xdr:cNvPr id="40" name="Retângulo 3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1E71C37-19F4-4D1C-8CC2-7E0151513F32}"/>
            </a:ext>
          </a:extLst>
        </xdr:cNvPr>
        <xdr:cNvSpPr/>
      </xdr:nvSpPr>
      <xdr:spPr>
        <a:xfrm>
          <a:off x="5595532" y="200300"/>
          <a:ext cx="1586318" cy="613744"/>
        </a:xfrm>
        <a:prstGeom prst="rect">
          <a:avLst/>
        </a:prstGeom>
        <a:solidFill>
          <a:srgbClr val="00B050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wrap="none" lIns="90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Conteúdo Programático</a:t>
          </a:r>
        </a:p>
      </xdr:txBody>
    </xdr:sp>
    <xdr:clientData/>
  </xdr:twoCellAnchor>
  <xdr:absoluteAnchor>
    <xdr:pos x="190500" y="933450"/>
    <xdr:ext cx="1230068" cy="482953"/>
    <xdr:sp macro="" textlink="'[1]Cronograma de Estudos'!C13">
      <xdr:nvSpPr>
        <xdr:cNvPr id="41" name="Retângulo 4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8D0E211-684B-4C4A-A925-C939C22F3469}"/>
            </a:ext>
          </a:extLst>
        </xdr:cNvPr>
        <xdr:cNvSpPr/>
      </xdr:nvSpPr>
      <xdr:spPr>
        <a:xfrm>
          <a:off x="190500" y="933450"/>
          <a:ext cx="1230068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Língua Portuguesa</a:t>
          </a:r>
        </a:p>
      </xdr:txBody>
    </xdr:sp>
    <xdr:clientData fPrintsWithSheet="0"/>
  </xdr:absoluteAnchor>
  <xdr:absoluteAnchor>
    <xdr:pos x="1427214" y="933450"/>
    <xdr:ext cx="1868436" cy="482953"/>
    <xdr:sp macro="" textlink="'[1]Cronograma de Estudos'!C14">
      <xdr:nvSpPr>
        <xdr:cNvPr id="42" name="Retângulo 4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62E690E-070E-4B2F-A885-BEB673E96279}"/>
            </a:ext>
          </a:extLst>
        </xdr:cNvPr>
        <xdr:cNvSpPr/>
      </xdr:nvSpPr>
      <xdr:spPr>
        <a:xfrm>
          <a:off x="1427214" y="933450"/>
          <a:ext cx="1868436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Noções de Direito Administrativo</a:t>
          </a:r>
        </a:p>
      </xdr:txBody>
    </xdr:sp>
    <xdr:clientData fPrintsWithSheet="0"/>
  </xdr:absoluteAnchor>
  <xdr:absoluteAnchor>
    <xdr:pos x="2663579" y="1428750"/>
    <xdr:ext cx="1317871" cy="482953"/>
    <xdr:sp macro="" textlink="'[1]Cronograma de Estudos'!C16">
      <xdr:nvSpPr>
        <xdr:cNvPr id="43" name="Retângulo 4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49117D0-1658-4B0D-B3C1-76B9CC4A4DE3}"/>
            </a:ext>
          </a:extLst>
        </xdr:cNvPr>
        <xdr:cNvSpPr/>
      </xdr:nvSpPr>
      <xdr:spPr>
        <a:xfrm>
          <a:off x="2663579" y="1428750"/>
          <a:ext cx="1317871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Segoe UI" panose="020B0502040204020203" pitchFamily="34" charset="0"/>
            </a:rPr>
            <a:t>Raciocínio Lógico</a:t>
          </a:r>
        </a:p>
      </xdr:txBody>
    </xdr:sp>
    <xdr:clientData fPrintsWithSheet="0"/>
  </xdr:absoluteAnchor>
  <xdr:absoluteAnchor>
    <xdr:pos x="5400676" y="933450"/>
    <xdr:ext cx="2800350" cy="482953"/>
    <xdr:sp macro="" textlink="'[1]Cronograma de Estudos'!C16">
      <xdr:nvSpPr>
        <xdr:cNvPr id="44" name="Retângulo 4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32ACF12-3F0E-4989-B542-0B91C7F7F7D2}"/>
            </a:ext>
          </a:extLst>
        </xdr:cNvPr>
        <xdr:cNvSpPr/>
      </xdr:nvSpPr>
      <xdr:spPr>
        <a:xfrm>
          <a:off x="5400676" y="933450"/>
          <a:ext cx="2800350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Noções de Direito Penal e Direito Processual Penal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1428750" y="1428750"/>
    <xdr:ext cx="1228725" cy="482953"/>
    <xdr:sp macro="" textlink="'[1]Cronograma de Estudos'!C16">
      <xdr:nvSpPr>
        <xdr:cNvPr id="45" name="Retângulo 4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175C901-49F2-408E-9F4A-C1474A5BFDAA}"/>
            </a:ext>
          </a:extLst>
        </xdr:cNvPr>
        <xdr:cNvSpPr/>
      </xdr:nvSpPr>
      <xdr:spPr>
        <a:xfrm>
          <a:off x="1428750" y="1428750"/>
          <a:ext cx="122872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Estatística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3305175" y="933450"/>
    <xdr:ext cx="2085975" cy="482953"/>
    <xdr:sp macro="" textlink="'[1]Cronograma de Estudos'!C16">
      <xdr:nvSpPr>
        <xdr:cNvPr id="46" name="Retângulo 4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2823875-33D4-430D-996B-B7BE53CBA8D8}"/>
            </a:ext>
          </a:extLst>
        </xdr:cNvPr>
        <xdr:cNvSpPr/>
      </xdr:nvSpPr>
      <xdr:spPr>
        <a:xfrm>
          <a:off x="3305175" y="933450"/>
          <a:ext cx="208597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Noções de Direito Constitucional</a:t>
          </a:r>
        </a:p>
      </xdr:txBody>
    </xdr:sp>
    <xdr:clientData fPrintsWithSheet="0"/>
  </xdr:absoluteAnchor>
  <xdr:absoluteAnchor>
    <xdr:pos x="190500" y="1428750"/>
    <xdr:ext cx="1228725" cy="482953"/>
    <xdr:sp macro="" textlink="'[1]Cronograma de Estudos'!C16">
      <xdr:nvSpPr>
        <xdr:cNvPr id="47" name="Retângulo 4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E1FED3D-4BA6-48A3-849A-3C71FF043950}"/>
            </a:ext>
          </a:extLst>
        </xdr:cNvPr>
        <xdr:cNvSpPr/>
      </xdr:nvSpPr>
      <xdr:spPr>
        <a:xfrm>
          <a:off x="190500" y="1428750"/>
          <a:ext cx="1228725" cy="482953"/>
        </a:xfrm>
        <a:prstGeom prst="rect">
          <a:avLst/>
        </a:prstGeom>
        <a:solidFill>
          <a:srgbClr val="00B050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Legislação Especial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5257800" y="1428750"/>
    <xdr:ext cx="1362075" cy="482953"/>
    <xdr:sp macro="" textlink="'[1]Cronograma de Estudos'!C16">
      <xdr:nvSpPr>
        <xdr:cNvPr id="48" name="Retângulo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903439C-3EFC-4D59-AFA1-EACF87BC01C3}"/>
            </a:ext>
          </a:extLst>
        </xdr:cNvPr>
        <xdr:cNvSpPr/>
      </xdr:nvSpPr>
      <xdr:spPr>
        <a:xfrm>
          <a:off x="5257800" y="1428750"/>
          <a:ext cx="1362075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Contabilidade Geral</a:t>
          </a:r>
          <a:endParaRPr lang="pt-BR" sz="1000" b="0">
            <a:effectLst/>
          </a:endParaRPr>
        </a:p>
      </xdr:txBody>
    </xdr:sp>
    <xdr:clientData fPrintsWithSheet="0"/>
  </xdr:absoluteAnchor>
  <xdr:absoluteAnchor>
    <xdr:pos x="3990976" y="1428750"/>
    <xdr:ext cx="1257299" cy="482953"/>
    <xdr:sp macro="" textlink="'[1]Cronograma de Estudos'!C16">
      <xdr:nvSpPr>
        <xdr:cNvPr id="49" name="Retângulo 48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0E82A56-5051-494D-9BAD-ECB5461A35B6}"/>
            </a:ext>
          </a:extLst>
        </xdr:cNvPr>
        <xdr:cNvSpPr/>
      </xdr:nvSpPr>
      <xdr:spPr>
        <a:xfrm>
          <a:off x="3990976" y="1428750"/>
          <a:ext cx="1257299" cy="482953"/>
        </a:xfrm>
        <a:prstGeom prst="rect">
          <a:avLst/>
        </a:prstGeom>
        <a:solidFill>
          <a:srgbClr val="007413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none" lIns="7200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Informática</a:t>
          </a:r>
          <a:endParaRPr lang="pt-BR" sz="1000" b="0">
            <a:effectLst/>
          </a:endParaRPr>
        </a:p>
      </xdr:txBody>
    </xdr:sp>
    <xdr:clientData fPrintsWithSheet="0"/>
  </xdr:absoluteAnchor>
  <xdr:twoCellAnchor editAs="oneCell">
    <xdr:from>
      <xdr:col>21</xdr:col>
      <xdr:colOff>28575</xdr:colOff>
      <xdr:row>10</xdr:row>
      <xdr:rowOff>180975</xdr:rowOff>
    </xdr:from>
    <xdr:to>
      <xdr:col>23</xdr:col>
      <xdr:colOff>266700</xdr:colOff>
      <xdr:row>36</xdr:row>
      <xdr:rowOff>57150</xdr:rowOff>
    </xdr:to>
    <xdr:pic>
      <xdr:nvPicPr>
        <xdr:cNvPr id="50" name="Imagem 49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7D8FBCDC-81D5-48D5-8D75-80BE9F21D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6925" y="2085975"/>
          <a:ext cx="1457325" cy="53149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municacao/Desktop/Novo%20modelo%20Verticalizado%20-%20ATUALIZADO%20-%20TST%20Analista%20&#193;rea%20Jur&#237;dica%20-%20VERS&#195;O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Concurso"/>
      <sheetName val="Cronograma de Estudos"/>
      <sheetName val="Conteúdo Programático"/>
      <sheetName val="Língua Portuguesa"/>
      <sheetName val="Raciocínio Lógico-Matemático"/>
      <sheetName val="Noções Sobre DPCD"/>
      <sheetName val="Regimento Interno TST"/>
      <sheetName val="Noções de Dir. Const."/>
      <sheetName val="Noções de Dir. Adm."/>
      <sheetName val="Noções de Dir. do Trabalho"/>
      <sheetName val="Noções de Dir. Proc. do Trab."/>
      <sheetName val="Noções de Orçamento Público"/>
      <sheetName val="Planilha1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956EF6-CB9A-4508-8A60-016F7085248F}" name="TabelaA" displayName="TabelaA" ref="C11:H35" headerRowCount="0" totalsRowCount="1" headerRowDxfId="293" dataDxfId="292" totalsRowDxfId="291">
  <tableColumns count="6">
    <tableColumn id="1" xr3:uid="{AE373431-1307-4C5A-B663-DF63FB754BA6}" name="Coluna1" totalsRowLabel="Total" headerRowDxfId="290" dataDxfId="289" totalsRowDxfId="288"/>
    <tableColumn id="3" xr3:uid="{C47A4709-FA46-4547-8D87-D5F41E19768C}" name="Coluna3" totalsRowFunction="sum" headerRowDxfId="287" dataDxfId="286" totalsRowDxfId="285"/>
    <tableColumn id="4" xr3:uid="{DB77C6CB-1929-44FC-A13C-BC2013920392}" name="Coluna4" totalsRowFunction="sum" headerRowDxfId="284" dataDxfId="283" totalsRowDxfId="282"/>
    <tableColumn id="5" xr3:uid="{DE46B4DF-4FF3-4FAF-8316-4FE00D17E7EB}" name="Coluna5" totalsRowFunction="sum" headerRowDxfId="281" dataDxfId="280" totalsRowDxfId="279"/>
    <tableColumn id="6" xr3:uid="{C41A108C-A5F5-41EA-BD20-7F76DA812A4C}" name="Coluna6" totalsRowFunction="sum" headerRowDxfId="278" dataDxfId="277" totalsRowDxfId="276"/>
    <tableColumn id="7" xr3:uid="{AFA8F764-6A15-456F-B63D-6DC19016F92B}" name="Coluna7" totalsRowFunction="sum" headerRowDxfId="275" dataDxfId="274" totalsRowDxfId="273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BDC460-B891-4E40-9E70-5B6BE51C7D8A}" name="TabelaA3" displayName="TabelaA3" ref="C17:S29" headerRowCount="0" totalsRowCount="1" headerRowDxfId="272" dataDxfId="271" totalsRowDxfId="270">
  <tableColumns count="17">
    <tableColumn id="1" xr3:uid="{BFF0D72D-4607-4079-BDFD-980838E11134}" name="Coluna1" totalsRowLabel="Total" headerRowDxfId="269" dataDxfId="252" totalsRowDxfId="235"/>
    <tableColumn id="3" xr3:uid="{635E5F20-87E5-487E-A8D8-9B9642BCAA88}" name="Coluna3" totalsRowLabel=" 9 " headerRowDxfId="268" dataDxfId="251" totalsRowDxfId="234"/>
    <tableColumn id="4" xr3:uid="{DA25CE1C-8A6C-4340-AEDF-87A669E1B6F4}" name="Coluna4" totalsRowLabel=" 9 " headerRowDxfId="267" dataDxfId="250" totalsRowDxfId="233"/>
    <tableColumn id="5" xr3:uid="{17B13165-34B8-45A9-8988-B9431FE7BEE4}" name="Coluna5" totalsRowLabel=" 9 " headerRowDxfId="266" dataDxfId="249" totalsRowDxfId="232"/>
    <tableColumn id="6" xr3:uid="{9F9B2F65-F222-4610-BA5B-7C8939CD474E}" name="Coluna6" totalsRowLabel=" 9 " headerRowDxfId="265" dataDxfId="248" totalsRowDxfId="231"/>
    <tableColumn id="7" xr3:uid="{5540E660-04E7-40DC-8984-EEFCE492BE59}" name="Coluna7" totalsRowLabel=" 9 " headerRowDxfId="264" dataDxfId="247" totalsRowDxfId="230"/>
    <tableColumn id="8" xr3:uid="{E0FFEAD9-E860-4170-B7F3-B643842287FC}" name="Coluna8" totalsRowLabel=" 9 " headerRowDxfId="263" dataDxfId="246" totalsRowDxfId="229"/>
    <tableColumn id="9" xr3:uid="{522FB833-8A7C-4270-B904-ECCF6E4CE4CC}" name="Coluna9" totalsRowLabel=" 9 " headerRowDxfId="262" dataDxfId="245" totalsRowDxfId="228"/>
    <tableColumn id="10" xr3:uid="{07D99FFC-3807-4B59-BB48-446B4C458DC7}" name="Coluna10" totalsRowLabel=" 9 " headerRowDxfId="261" dataDxfId="244" totalsRowDxfId="227"/>
    <tableColumn id="11" xr3:uid="{28CF8E10-523B-4A71-86A7-292FF519444C}" name="Coluna11" totalsRowLabel=" 9 " headerRowDxfId="260" dataDxfId="243" totalsRowDxfId="226"/>
    <tableColumn id="12" xr3:uid="{FF6880EB-0F07-4207-BE0B-8BDC830A0DF3}" name="Coluna12" totalsRowLabel=" 9 " headerRowDxfId="259" dataDxfId="242" totalsRowDxfId="225"/>
    <tableColumn id="13" xr3:uid="{BC4965B0-9DD7-47D9-9584-B7C6DC5953F9}" name="Coluna13" totalsRowLabel=" 9 " headerRowDxfId="258" dataDxfId="241" totalsRowDxfId="224"/>
    <tableColumn id="14" xr3:uid="{AD662CBC-7E4B-4BAE-AEA5-6A4F39A133B8}" name="Coluna14" totalsRowLabel=" 9 " headerRowDxfId="257" dataDxfId="240" totalsRowDxfId="223"/>
    <tableColumn id="15" xr3:uid="{2502C2CF-3DDD-4C41-A4E0-5470D36BBD95}" name="Coluna15" headerRowDxfId="256" dataDxfId="239" totalsRowDxfId="222"/>
    <tableColumn id="16" xr3:uid="{20B32888-CBD4-42F5-9833-D50E0EE9158D}" name="Coluna16" totalsRowFunction="sum" headerRowDxfId="255" dataDxfId="238" totalsRowDxfId="221"/>
    <tableColumn id="17" xr3:uid="{F005924E-DCA9-41B9-917B-521515893BC5}" name="Coluna17" totalsRowFunction="sum" headerRowDxfId="254" dataDxfId="237" totalsRowDxfId="220"/>
    <tableColumn id="18" xr3:uid="{42565B29-1A4C-4C11-94A6-458CD8FDB138}" name="Coluna18" totalsRowFunction="sum" headerRowDxfId="253" dataDxfId="236" totalsRowDxfId="219" dataCellStyle="Porcentagem">
      <calculatedColumnFormula>IFERROR(TabelaA3[[#This Row],[Coluna17]]/TabelaA3[[#This Row],[Coluna16]],"-")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it.ly/edital-policia-federal-201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6B88-5BCD-46D0-BD34-C1B2E7F59892}">
  <dimension ref="A1"/>
  <sheetViews>
    <sheetView tabSelected="1" workbookViewId="0"/>
  </sheetViews>
  <sheetFormatPr defaultRowHeight="15" x14ac:dyDescent="0.25"/>
  <cols>
    <col min="1" max="1" width="2.85546875" style="2" customWidth="1"/>
    <col min="2" max="16384" width="9.140625" style="2"/>
  </cols>
  <sheetData/>
  <sheetProtection algorithmName="SHA-512" hashValue="3rUrEjHslu0mSQVh8bO0KXW0EyRhVNMl7KKAeU1bl/t7Mj2HaL9ilYOVwKm5/1Sv5e9T1To7KBIRftT8wxq++w==" saltValue="cXiVuded1wcFP4N2kb0CNA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F5D9-D63C-4A3B-AADB-7FB5D377524E}">
  <dimension ref="B13:V70"/>
  <sheetViews>
    <sheetView workbookViewId="0"/>
  </sheetViews>
  <sheetFormatPr defaultRowHeight="15" x14ac:dyDescent="0.25"/>
  <cols>
    <col min="1" max="1" width="2.85546875" style="2" customWidth="1"/>
    <col min="2" max="2" width="9.140625" style="2" customWidth="1"/>
    <col min="3" max="3" width="33.85546875" style="2" customWidth="1"/>
    <col min="4" max="14" width="9.140625" style="2"/>
    <col min="15" max="15" width="0.5703125" style="2" customWidth="1"/>
    <col min="16" max="18" width="9.140625" style="2" customWidth="1"/>
    <col min="19" max="19" width="2.28515625" style="2" customWidth="1"/>
    <col min="20" max="20" width="16.140625" style="2" customWidth="1"/>
    <col min="21" max="16384" width="9.140625" style="2"/>
  </cols>
  <sheetData>
    <row r="13" spans="2:21" ht="3.75" customHeight="1" x14ac:dyDescent="0.25"/>
    <row r="14" spans="2:21" x14ac:dyDescent="0.25">
      <c r="B14" s="27"/>
      <c r="C14" s="28" t="s">
        <v>32</v>
      </c>
      <c r="D14" s="185" t="s">
        <v>33</v>
      </c>
      <c r="E14" s="185"/>
      <c r="F14" s="185"/>
      <c r="G14" s="185"/>
      <c r="H14" s="186"/>
      <c r="I14" s="187" t="s">
        <v>34</v>
      </c>
      <c r="J14" s="187"/>
      <c r="K14" s="187"/>
      <c r="L14" s="187"/>
      <c r="M14" s="187"/>
      <c r="N14" s="187"/>
      <c r="O14" s="14"/>
      <c r="P14" s="181" t="s">
        <v>35</v>
      </c>
      <c r="Q14" s="181"/>
      <c r="R14" s="181"/>
      <c r="S14" s="2" t="s">
        <v>72</v>
      </c>
      <c r="T14" s="181" t="s">
        <v>36</v>
      </c>
      <c r="U14" s="181"/>
    </row>
    <row r="15" spans="2:21" x14ac:dyDescent="0.25">
      <c r="B15" s="183" t="s">
        <v>37</v>
      </c>
      <c r="C15" s="169" t="s">
        <v>60</v>
      </c>
      <c r="D15" s="179" t="s">
        <v>61</v>
      </c>
      <c r="E15" s="179" t="s">
        <v>39</v>
      </c>
      <c r="F15" s="179" t="s">
        <v>62</v>
      </c>
      <c r="G15" s="179" t="s">
        <v>63</v>
      </c>
      <c r="H15" s="176" t="s">
        <v>64</v>
      </c>
      <c r="I15" s="176" t="s">
        <v>41</v>
      </c>
      <c r="J15" s="176" t="s">
        <v>42</v>
      </c>
      <c r="K15" s="176" t="s">
        <v>43</v>
      </c>
      <c r="L15" s="176" t="s">
        <v>44</v>
      </c>
      <c r="M15" s="176" t="s">
        <v>65</v>
      </c>
      <c r="N15" s="176" t="s">
        <v>66</v>
      </c>
      <c r="O15" s="1"/>
      <c r="P15" s="168" t="s">
        <v>45</v>
      </c>
      <c r="Q15" s="168" t="s">
        <v>46</v>
      </c>
      <c r="R15" s="168" t="s">
        <v>47</v>
      </c>
      <c r="T15" s="168" t="s">
        <v>48</v>
      </c>
      <c r="U15" s="168" t="s">
        <v>49</v>
      </c>
    </row>
    <row r="16" spans="2:21" x14ac:dyDescent="0.25">
      <c r="B16" s="184"/>
      <c r="C16" s="180"/>
      <c r="D16" s="157"/>
      <c r="E16" s="157"/>
      <c r="F16" s="157"/>
      <c r="G16" s="157"/>
      <c r="H16" s="178"/>
      <c r="I16" s="177"/>
      <c r="J16" s="177"/>
      <c r="K16" s="177"/>
      <c r="L16" s="177"/>
      <c r="M16" s="177"/>
      <c r="N16" s="177"/>
      <c r="O16" s="1"/>
      <c r="P16" s="168" t="s">
        <v>45</v>
      </c>
      <c r="Q16" s="168" t="s">
        <v>46</v>
      </c>
      <c r="R16" s="168" t="s">
        <v>47</v>
      </c>
      <c r="T16" s="168" t="s">
        <v>45</v>
      </c>
      <c r="U16" s="168" t="s">
        <v>46</v>
      </c>
    </row>
    <row r="17" spans="2:22" x14ac:dyDescent="0.25">
      <c r="B17" s="29"/>
      <c r="C17" s="29"/>
      <c r="D17" s="20" t="s">
        <v>50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19"/>
      <c r="P17" s="7"/>
      <c r="Q17" s="7"/>
      <c r="R17" s="7"/>
      <c r="T17" s="20"/>
      <c r="U17" s="20"/>
    </row>
    <row r="18" spans="2:22" ht="45.75" x14ac:dyDescent="0.25">
      <c r="B18" s="63">
        <v>1</v>
      </c>
      <c r="C18" s="66" t="s">
        <v>290</v>
      </c>
      <c r="D18" s="33">
        <v>1</v>
      </c>
      <c r="E18" s="33" t="s">
        <v>58</v>
      </c>
      <c r="F18" s="33" t="s">
        <v>58</v>
      </c>
      <c r="G18" s="33" t="s">
        <v>58</v>
      </c>
      <c r="H18" s="33" t="s">
        <v>58</v>
      </c>
      <c r="I18" s="33" t="s">
        <v>58</v>
      </c>
      <c r="J18" s="33" t="s">
        <v>58</v>
      </c>
      <c r="K18" s="33" t="s">
        <v>58</v>
      </c>
      <c r="L18" s="33" t="s">
        <v>58</v>
      </c>
      <c r="M18" s="33" t="s">
        <v>58</v>
      </c>
      <c r="N18" s="33" t="s">
        <v>58</v>
      </c>
      <c r="O18" s="44"/>
      <c r="P18" s="40" t="s">
        <v>58</v>
      </c>
      <c r="Q18" s="40" t="s">
        <v>58</v>
      </c>
      <c r="R18" s="36" t="str">
        <f>IFERROR(Q18/P18,"-")</f>
        <v>-</v>
      </c>
      <c r="T18" s="24" t="s">
        <v>51</v>
      </c>
      <c r="U18" s="23" t="s">
        <v>52</v>
      </c>
    </row>
    <row r="19" spans="2:22" x14ac:dyDescent="0.25">
      <c r="B19" s="63">
        <v>2</v>
      </c>
      <c r="C19" s="66" t="s">
        <v>291</v>
      </c>
      <c r="D19" s="33" t="s">
        <v>52</v>
      </c>
      <c r="E19" s="33" t="s">
        <v>58</v>
      </c>
      <c r="F19" s="33" t="s">
        <v>67</v>
      </c>
      <c r="G19" s="33" t="s">
        <v>67</v>
      </c>
      <c r="H19" s="33" t="s">
        <v>67</v>
      </c>
      <c r="I19" s="33" t="s">
        <v>58</v>
      </c>
      <c r="J19" s="33" t="s">
        <v>67</v>
      </c>
      <c r="K19" s="33" t="s">
        <v>67</v>
      </c>
      <c r="L19" s="33" t="s">
        <v>67</v>
      </c>
      <c r="M19" s="33" t="s">
        <v>67</v>
      </c>
      <c r="N19" s="33" t="s">
        <v>67</v>
      </c>
      <c r="O19" s="43"/>
      <c r="P19" s="40" t="s">
        <v>58</v>
      </c>
      <c r="Q19" s="40" t="s">
        <v>58</v>
      </c>
      <c r="R19" s="36" t="str">
        <f t="shared" ref="R19:R45" si="0">IFERROR(Q19/P19,"-")</f>
        <v>-</v>
      </c>
      <c r="T19" s="24" t="s">
        <v>53</v>
      </c>
      <c r="U19" s="23" t="s">
        <v>54</v>
      </c>
    </row>
    <row r="20" spans="2:22" x14ac:dyDescent="0.25">
      <c r="B20" s="63" t="s">
        <v>112</v>
      </c>
      <c r="C20" s="66" t="s">
        <v>292</v>
      </c>
      <c r="D20" s="33" t="s">
        <v>54</v>
      </c>
      <c r="E20" s="33" t="s">
        <v>58</v>
      </c>
      <c r="F20" s="33" t="s">
        <v>67</v>
      </c>
      <c r="G20" s="33" t="s">
        <v>67</v>
      </c>
      <c r="H20" s="33" t="s">
        <v>67</v>
      </c>
      <c r="I20" s="33" t="s">
        <v>58</v>
      </c>
      <c r="J20" s="33" t="s">
        <v>67</v>
      </c>
      <c r="K20" s="33" t="s">
        <v>67</v>
      </c>
      <c r="L20" s="33" t="s">
        <v>67</v>
      </c>
      <c r="M20" s="33" t="s">
        <v>67</v>
      </c>
      <c r="N20" s="33" t="s">
        <v>67</v>
      </c>
      <c r="O20" s="43"/>
      <c r="P20" s="40" t="s">
        <v>58</v>
      </c>
      <c r="Q20" s="40" t="s">
        <v>58</v>
      </c>
      <c r="R20" s="36" t="str">
        <f t="shared" si="0"/>
        <v>-</v>
      </c>
      <c r="T20" s="125" t="s">
        <v>55</v>
      </c>
      <c r="U20" s="126">
        <v>1</v>
      </c>
      <c r="V20" s="124"/>
    </row>
    <row r="21" spans="2:22" x14ac:dyDescent="0.25">
      <c r="B21" s="63" t="s">
        <v>113</v>
      </c>
      <c r="C21" s="66" t="s">
        <v>293</v>
      </c>
      <c r="D21" s="33" t="s">
        <v>58</v>
      </c>
      <c r="E21" s="33" t="s">
        <v>58</v>
      </c>
      <c r="F21" s="33" t="s">
        <v>67</v>
      </c>
      <c r="G21" s="33" t="s">
        <v>67</v>
      </c>
      <c r="H21" s="33" t="s">
        <v>67</v>
      </c>
      <c r="I21" s="33" t="s">
        <v>58</v>
      </c>
      <c r="J21" s="33" t="s">
        <v>67</v>
      </c>
      <c r="K21" s="33" t="s">
        <v>67</v>
      </c>
      <c r="L21" s="33" t="s">
        <v>67</v>
      </c>
      <c r="M21" s="33" t="s">
        <v>67</v>
      </c>
      <c r="N21" s="33" t="s">
        <v>67</v>
      </c>
      <c r="O21" s="43"/>
      <c r="P21" s="40" t="s">
        <v>58</v>
      </c>
      <c r="Q21" s="40" t="s">
        <v>58</v>
      </c>
      <c r="R21" s="36" t="str">
        <f t="shared" si="0"/>
        <v>-</v>
      </c>
      <c r="T21" s="122"/>
      <c r="U21" s="123"/>
    </row>
    <row r="22" spans="2:22" ht="15.75" x14ac:dyDescent="0.25">
      <c r="B22" s="63" t="s">
        <v>114</v>
      </c>
      <c r="C22" s="66" t="s">
        <v>294</v>
      </c>
      <c r="D22" s="33" t="s">
        <v>58</v>
      </c>
      <c r="E22" s="33" t="s">
        <v>58</v>
      </c>
      <c r="F22" s="33" t="s">
        <v>67</v>
      </c>
      <c r="G22" s="33" t="s">
        <v>67</v>
      </c>
      <c r="H22" s="33" t="s">
        <v>67</v>
      </c>
      <c r="I22" s="33" t="s">
        <v>58</v>
      </c>
      <c r="J22" s="33" t="s">
        <v>67</v>
      </c>
      <c r="K22" s="33" t="s">
        <v>67</v>
      </c>
      <c r="L22" s="33" t="s">
        <v>67</v>
      </c>
      <c r="M22" s="33" t="s">
        <v>67</v>
      </c>
      <c r="N22" s="33" t="s">
        <v>67</v>
      </c>
      <c r="O22" s="43"/>
      <c r="P22" s="40" t="s">
        <v>58</v>
      </c>
      <c r="Q22" s="40" t="s">
        <v>58</v>
      </c>
      <c r="R22" s="36" t="str">
        <f t="shared" si="0"/>
        <v>-</v>
      </c>
      <c r="T22" s="71"/>
      <c r="U22" s="71"/>
    </row>
    <row r="23" spans="2:22" x14ac:dyDescent="0.25">
      <c r="B23" s="63" t="s">
        <v>167</v>
      </c>
      <c r="C23" s="66" t="s">
        <v>295</v>
      </c>
      <c r="D23" s="64" t="s">
        <v>58</v>
      </c>
      <c r="E23" s="33" t="s">
        <v>58</v>
      </c>
      <c r="F23" s="33" t="s">
        <v>67</v>
      </c>
      <c r="G23" s="33" t="s">
        <v>67</v>
      </c>
      <c r="H23" s="33" t="s">
        <v>67</v>
      </c>
      <c r="I23" s="33" t="s">
        <v>58</v>
      </c>
      <c r="J23" s="33" t="s">
        <v>67</v>
      </c>
      <c r="K23" s="33" t="s">
        <v>67</v>
      </c>
      <c r="L23" s="33" t="s">
        <v>67</v>
      </c>
      <c r="M23" s="33" t="s">
        <v>67</v>
      </c>
      <c r="N23" s="33" t="s">
        <v>67</v>
      </c>
      <c r="O23" s="43"/>
      <c r="P23" s="40" t="s">
        <v>58</v>
      </c>
      <c r="Q23" s="40" t="s">
        <v>58</v>
      </c>
      <c r="R23" s="36" t="str">
        <f t="shared" si="0"/>
        <v>-</v>
      </c>
      <c r="T23" s="69"/>
      <c r="U23" s="69"/>
    </row>
    <row r="24" spans="2:22" x14ac:dyDescent="0.25">
      <c r="B24" s="63" t="s">
        <v>168</v>
      </c>
      <c r="C24" s="66" t="s">
        <v>296</v>
      </c>
      <c r="D24" s="64" t="s">
        <v>58</v>
      </c>
      <c r="E24" s="33" t="s">
        <v>58</v>
      </c>
      <c r="F24" s="33" t="s">
        <v>67</v>
      </c>
      <c r="G24" s="33" t="s">
        <v>67</v>
      </c>
      <c r="H24" s="33" t="s">
        <v>67</v>
      </c>
      <c r="I24" s="33" t="s">
        <v>58</v>
      </c>
      <c r="J24" s="33" t="s">
        <v>67</v>
      </c>
      <c r="K24" s="33" t="s">
        <v>67</v>
      </c>
      <c r="L24" s="33" t="s">
        <v>67</v>
      </c>
      <c r="M24" s="33" t="s">
        <v>67</v>
      </c>
      <c r="N24" s="33" t="s">
        <v>67</v>
      </c>
      <c r="O24" s="43"/>
      <c r="P24" s="40" t="s">
        <v>58</v>
      </c>
      <c r="Q24" s="40" t="s">
        <v>58</v>
      </c>
      <c r="R24" s="36" t="str">
        <f t="shared" si="0"/>
        <v>-</v>
      </c>
      <c r="T24" s="69"/>
      <c r="U24" s="69"/>
    </row>
    <row r="25" spans="2:22" x14ac:dyDescent="0.25">
      <c r="B25" s="63" t="s">
        <v>169</v>
      </c>
      <c r="C25" s="66" t="s">
        <v>297</v>
      </c>
      <c r="D25" s="64" t="s">
        <v>58</v>
      </c>
      <c r="E25" s="33" t="s">
        <v>58</v>
      </c>
      <c r="F25" s="33" t="s">
        <v>67</v>
      </c>
      <c r="G25" s="33" t="s">
        <v>67</v>
      </c>
      <c r="H25" s="33" t="s">
        <v>67</v>
      </c>
      <c r="I25" s="33" t="s">
        <v>58</v>
      </c>
      <c r="J25" s="33" t="s">
        <v>67</v>
      </c>
      <c r="K25" s="33" t="s">
        <v>67</v>
      </c>
      <c r="L25" s="33" t="s">
        <v>67</v>
      </c>
      <c r="M25" s="33" t="s">
        <v>67</v>
      </c>
      <c r="N25" s="33" t="s">
        <v>67</v>
      </c>
      <c r="O25" s="43"/>
      <c r="P25" s="40" t="s">
        <v>58</v>
      </c>
      <c r="Q25" s="40" t="s">
        <v>58</v>
      </c>
      <c r="R25" s="36" t="str">
        <f t="shared" si="0"/>
        <v>-</v>
      </c>
      <c r="T25" s="69"/>
      <c r="U25" s="69"/>
    </row>
    <row r="26" spans="2:22" x14ac:dyDescent="0.25">
      <c r="B26" s="63" t="s">
        <v>170</v>
      </c>
      <c r="C26" s="66" t="s">
        <v>298</v>
      </c>
      <c r="D26" s="64" t="s">
        <v>58</v>
      </c>
      <c r="E26" s="33" t="s">
        <v>58</v>
      </c>
      <c r="F26" s="33" t="s">
        <v>67</v>
      </c>
      <c r="G26" s="33" t="s">
        <v>67</v>
      </c>
      <c r="H26" s="33" t="s">
        <v>67</v>
      </c>
      <c r="I26" s="33" t="s">
        <v>58</v>
      </c>
      <c r="J26" s="33" t="s">
        <v>67</v>
      </c>
      <c r="K26" s="33" t="s">
        <v>67</v>
      </c>
      <c r="L26" s="33" t="s">
        <v>67</v>
      </c>
      <c r="M26" s="33" t="s">
        <v>67</v>
      </c>
      <c r="N26" s="33" t="s">
        <v>67</v>
      </c>
      <c r="O26" s="43"/>
      <c r="P26" s="40" t="s">
        <v>58</v>
      </c>
      <c r="Q26" s="40" t="s">
        <v>58</v>
      </c>
      <c r="R26" s="36" t="str">
        <f t="shared" si="0"/>
        <v>-</v>
      </c>
      <c r="T26" s="69"/>
      <c r="U26" s="69"/>
    </row>
    <row r="27" spans="2:22" x14ac:dyDescent="0.25">
      <c r="B27" s="63" t="s">
        <v>171</v>
      </c>
      <c r="C27" s="66" t="s">
        <v>299</v>
      </c>
      <c r="D27" s="64" t="s">
        <v>58</v>
      </c>
      <c r="E27" s="33" t="s">
        <v>58</v>
      </c>
      <c r="F27" s="33" t="s">
        <v>67</v>
      </c>
      <c r="G27" s="33" t="s">
        <v>67</v>
      </c>
      <c r="H27" s="33" t="s">
        <v>67</v>
      </c>
      <c r="I27" s="33" t="s">
        <v>58</v>
      </c>
      <c r="J27" s="33" t="s">
        <v>67</v>
      </c>
      <c r="K27" s="33" t="s">
        <v>67</v>
      </c>
      <c r="L27" s="33" t="s">
        <v>67</v>
      </c>
      <c r="M27" s="33" t="s">
        <v>67</v>
      </c>
      <c r="N27" s="33" t="s">
        <v>67</v>
      </c>
      <c r="O27" s="43"/>
      <c r="P27" s="40" t="s">
        <v>58</v>
      </c>
      <c r="Q27" s="40" t="s">
        <v>58</v>
      </c>
      <c r="R27" s="36" t="str">
        <f t="shared" si="0"/>
        <v>-</v>
      </c>
      <c r="T27" s="69"/>
      <c r="U27" s="69"/>
    </row>
    <row r="28" spans="2:22" x14ac:dyDescent="0.25">
      <c r="B28" s="63" t="s">
        <v>172</v>
      </c>
      <c r="C28" s="66" t="s">
        <v>300</v>
      </c>
      <c r="D28" s="64" t="s">
        <v>58</v>
      </c>
      <c r="E28" s="33" t="s">
        <v>58</v>
      </c>
      <c r="F28" s="33" t="s">
        <v>67</v>
      </c>
      <c r="G28" s="33" t="s">
        <v>67</v>
      </c>
      <c r="H28" s="33" t="s">
        <v>67</v>
      </c>
      <c r="I28" s="33" t="s">
        <v>58</v>
      </c>
      <c r="J28" s="33" t="s">
        <v>67</v>
      </c>
      <c r="K28" s="33" t="s">
        <v>67</v>
      </c>
      <c r="L28" s="33" t="s">
        <v>67</v>
      </c>
      <c r="M28" s="33" t="s">
        <v>67</v>
      </c>
      <c r="N28" s="33" t="s">
        <v>67</v>
      </c>
      <c r="O28" s="43"/>
      <c r="P28" s="40" t="s">
        <v>58</v>
      </c>
      <c r="Q28" s="40" t="s">
        <v>58</v>
      </c>
      <c r="R28" s="36" t="str">
        <f t="shared" si="0"/>
        <v>-</v>
      </c>
      <c r="T28" s="122"/>
      <c r="U28" s="123"/>
    </row>
    <row r="29" spans="2:22" x14ac:dyDescent="0.25">
      <c r="B29" s="63" t="s">
        <v>173</v>
      </c>
      <c r="C29" s="66" t="s">
        <v>301</v>
      </c>
      <c r="D29" s="64" t="s">
        <v>58</v>
      </c>
      <c r="E29" s="33" t="s">
        <v>58</v>
      </c>
      <c r="F29" s="33" t="s">
        <v>67</v>
      </c>
      <c r="G29" s="33" t="s">
        <v>67</v>
      </c>
      <c r="H29" s="33" t="s">
        <v>67</v>
      </c>
      <c r="I29" s="33" t="s">
        <v>58</v>
      </c>
      <c r="J29" s="33" t="s">
        <v>67</v>
      </c>
      <c r="K29" s="33" t="s">
        <v>67</v>
      </c>
      <c r="L29" s="33" t="s">
        <v>67</v>
      </c>
      <c r="M29" s="33" t="s">
        <v>67</v>
      </c>
      <c r="N29" s="33" t="s">
        <v>67</v>
      </c>
      <c r="O29" s="43"/>
      <c r="P29" s="40" t="s">
        <v>58</v>
      </c>
      <c r="Q29" s="40" t="s">
        <v>58</v>
      </c>
      <c r="R29" s="36" t="str">
        <f t="shared" si="0"/>
        <v>-</v>
      </c>
      <c r="T29" s="122"/>
      <c r="U29" s="123"/>
    </row>
    <row r="30" spans="2:22" x14ac:dyDescent="0.25">
      <c r="B30" s="63" t="s">
        <v>174</v>
      </c>
      <c r="C30" s="66" t="s">
        <v>302</v>
      </c>
      <c r="D30" s="64" t="s">
        <v>58</v>
      </c>
      <c r="E30" s="33" t="s">
        <v>58</v>
      </c>
      <c r="F30" s="33" t="s">
        <v>67</v>
      </c>
      <c r="G30" s="33" t="s">
        <v>67</v>
      </c>
      <c r="H30" s="33" t="s">
        <v>67</v>
      </c>
      <c r="I30" s="33" t="s">
        <v>58</v>
      </c>
      <c r="J30" s="33" t="s">
        <v>67</v>
      </c>
      <c r="K30" s="33" t="s">
        <v>67</v>
      </c>
      <c r="L30" s="33" t="s">
        <v>67</v>
      </c>
      <c r="M30" s="33" t="s">
        <v>67</v>
      </c>
      <c r="N30" s="33" t="s">
        <v>67</v>
      </c>
      <c r="O30" s="43"/>
      <c r="P30" s="40" t="s">
        <v>58</v>
      </c>
      <c r="Q30" s="40" t="s">
        <v>58</v>
      </c>
      <c r="R30" s="36" t="str">
        <f t="shared" si="0"/>
        <v>-</v>
      </c>
      <c r="T30" s="122"/>
      <c r="U30" s="123"/>
    </row>
    <row r="31" spans="2:22" x14ac:dyDescent="0.25">
      <c r="B31" s="63" t="s">
        <v>175</v>
      </c>
      <c r="C31" s="66" t="s">
        <v>303</v>
      </c>
      <c r="D31" s="64" t="s">
        <v>58</v>
      </c>
      <c r="E31" s="33" t="s">
        <v>58</v>
      </c>
      <c r="F31" s="33" t="s">
        <v>67</v>
      </c>
      <c r="G31" s="33" t="s">
        <v>67</v>
      </c>
      <c r="H31" s="33" t="s">
        <v>67</v>
      </c>
      <c r="I31" s="33" t="s">
        <v>58</v>
      </c>
      <c r="J31" s="33" t="s">
        <v>67</v>
      </c>
      <c r="K31" s="33" t="s">
        <v>67</v>
      </c>
      <c r="L31" s="33" t="s">
        <v>67</v>
      </c>
      <c r="M31" s="33" t="s">
        <v>67</v>
      </c>
      <c r="N31" s="33" t="s">
        <v>67</v>
      </c>
      <c r="O31" s="43"/>
      <c r="P31" s="40" t="s">
        <v>58</v>
      </c>
      <c r="Q31" s="40" t="s">
        <v>58</v>
      </c>
      <c r="R31" s="36" t="str">
        <f t="shared" si="0"/>
        <v>-</v>
      </c>
      <c r="T31" s="122"/>
      <c r="U31" s="123"/>
    </row>
    <row r="32" spans="2:22" x14ac:dyDescent="0.25">
      <c r="B32" s="63" t="s">
        <v>285</v>
      </c>
      <c r="C32" s="66" t="s">
        <v>304</v>
      </c>
      <c r="D32" s="64" t="s">
        <v>58</v>
      </c>
      <c r="E32" s="33" t="s">
        <v>58</v>
      </c>
      <c r="F32" s="33" t="s">
        <v>67</v>
      </c>
      <c r="G32" s="33" t="s">
        <v>67</v>
      </c>
      <c r="H32" s="33" t="s">
        <v>67</v>
      </c>
      <c r="I32" s="33" t="s">
        <v>58</v>
      </c>
      <c r="J32" s="33" t="s">
        <v>67</v>
      </c>
      <c r="K32" s="33" t="s">
        <v>67</v>
      </c>
      <c r="L32" s="33" t="s">
        <v>67</v>
      </c>
      <c r="M32" s="33" t="s">
        <v>67</v>
      </c>
      <c r="N32" s="33" t="s">
        <v>67</v>
      </c>
      <c r="O32" s="43"/>
      <c r="P32" s="40" t="s">
        <v>58</v>
      </c>
      <c r="Q32" s="40" t="s">
        <v>58</v>
      </c>
      <c r="R32" s="36" t="str">
        <f t="shared" si="0"/>
        <v>-</v>
      </c>
      <c r="T32" s="122"/>
      <c r="U32" s="123"/>
    </row>
    <row r="33" spans="2:21" x14ac:dyDescent="0.25">
      <c r="B33" s="63" t="s">
        <v>286</v>
      </c>
      <c r="C33" s="66" t="s">
        <v>305</v>
      </c>
      <c r="D33" s="64" t="s">
        <v>58</v>
      </c>
      <c r="E33" s="33" t="s">
        <v>58</v>
      </c>
      <c r="F33" s="33" t="s">
        <v>67</v>
      </c>
      <c r="G33" s="33" t="s">
        <v>67</v>
      </c>
      <c r="H33" s="33" t="s">
        <v>67</v>
      </c>
      <c r="I33" s="33" t="s">
        <v>58</v>
      </c>
      <c r="J33" s="33" t="s">
        <v>67</v>
      </c>
      <c r="K33" s="33" t="s">
        <v>67</v>
      </c>
      <c r="L33" s="33" t="s">
        <v>67</v>
      </c>
      <c r="M33" s="33" t="s">
        <v>67</v>
      </c>
      <c r="N33" s="33" t="s">
        <v>67</v>
      </c>
      <c r="O33" s="43"/>
      <c r="P33" s="40" t="s">
        <v>58</v>
      </c>
      <c r="Q33" s="40" t="s">
        <v>58</v>
      </c>
      <c r="R33" s="36" t="str">
        <f t="shared" si="0"/>
        <v>-</v>
      </c>
      <c r="T33" s="122"/>
      <c r="U33" s="123"/>
    </row>
    <row r="34" spans="2:21" x14ac:dyDescent="0.25">
      <c r="B34" s="63">
        <v>3</v>
      </c>
      <c r="C34" s="66" t="s">
        <v>306</v>
      </c>
      <c r="D34" s="64" t="s">
        <v>58</v>
      </c>
      <c r="E34" s="33" t="s">
        <v>58</v>
      </c>
      <c r="F34" s="33" t="s">
        <v>67</v>
      </c>
      <c r="G34" s="33" t="s">
        <v>67</v>
      </c>
      <c r="H34" s="33" t="s">
        <v>67</v>
      </c>
      <c r="I34" s="33" t="s">
        <v>58</v>
      </c>
      <c r="J34" s="33" t="s">
        <v>67</v>
      </c>
      <c r="K34" s="33" t="s">
        <v>67</v>
      </c>
      <c r="L34" s="33" t="s">
        <v>67</v>
      </c>
      <c r="M34" s="33" t="s">
        <v>67</v>
      </c>
      <c r="N34" s="33" t="s">
        <v>67</v>
      </c>
      <c r="O34" s="43"/>
      <c r="P34" s="40" t="s">
        <v>58</v>
      </c>
      <c r="Q34" s="40" t="s">
        <v>58</v>
      </c>
      <c r="R34" s="36" t="str">
        <f t="shared" si="0"/>
        <v>-</v>
      </c>
      <c r="T34" s="122"/>
      <c r="U34" s="123"/>
    </row>
    <row r="35" spans="2:21" ht="23.25" x14ac:dyDescent="0.25">
      <c r="B35" s="63" t="s">
        <v>91</v>
      </c>
      <c r="C35" s="66" t="s">
        <v>307</v>
      </c>
      <c r="D35" s="64" t="s">
        <v>58</v>
      </c>
      <c r="E35" s="33" t="s">
        <v>58</v>
      </c>
      <c r="F35" s="33" t="s">
        <v>67</v>
      </c>
      <c r="G35" s="33" t="s">
        <v>67</v>
      </c>
      <c r="H35" s="33" t="s">
        <v>67</v>
      </c>
      <c r="I35" s="33" t="s">
        <v>58</v>
      </c>
      <c r="J35" s="33" t="s">
        <v>67</v>
      </c>
      <c r="K35" s="33" t="s">
        <v>67</v>
      </c>
      <c r="L35" s="33" t="s">
        <v>67</v>
      </c>
      <c r="M35" s="33" t="s">
        <v>67</v>
      </c>
      <c r="N35" s="33" t="s">
        <v>67</v>
      </c>
      <c r="O35" s="43"/>
      <c r="P35" s="40" t="s">
        <v>58</v>
      </c>
      <c r="Q35" s="40" t="s">
        <v>58</v>
      </c>
      <c r="R35" s="36" t="str">
        <f t="shared" si="0"/>
        <v>-</v>
      </c>
      <c r="T35" s="122"/>
      <c r="U35" s="123"/>
    </row>
    <row r="36" spans="2:21" ht="23.25" x14ac:dyDescent="0.25">
      <c r="B36" s="63" t="s">
        <v>90</v>
      </c>
      <c r="C36" s="66" t="s">
        <v>308</v>
      </c>
      <c r="D36" s="64" t="s">
        <v>58</v>
      </c>
      <c r="E36" s="33" t="s">
        <v>58</v>
      </c>
      <c r="F36" s="33" t="s">
        <v>67</v>
      </c>
      <c r="G36" s="33" t="s">
        <v>67</v>
      </c>
      <c r="H36" s="33" t="s">
        <v>67</v>
      </c>
      <c r="I36" s="33" t="s">
        <v>58</v>
      </c>
      <c r="J36" s="33" t="s">
        <v>67</v>
      </c>
      <c r="K36" s="33" t="s">
        <v>67</v>
      </c>
      <c r="L36" s="33" t="s">
        <v>67</v>
      </c>
      <c r="M36" s="33" t="s">
        <v>67</v>
      </c>
      <c r="N36" s="33" t="s">
        <v>67</v>
      </c>
      <c r="O36" s="43"/>
      <c r="P36" s="40" t="s">
        <v>58</v>
      </c>
      <c r="Q36" s="40" t="s">
        <v>58</v>
      </c>
      <c r="R36" s="36" t="str">
        <f t="shared" si="0"/>
        <v>-</v>
      </c>
      <c r="T36" s="122"/>
      <c r="U36" s="123"/>
    </row>
    <row r="37" spans="2:21" ht="45.75" x14ac:dyDescent="0.25">
      <c r="B37" s="63" t="s">
        <v>89</v>
      </c>
      <c r="C37" s="66" t="s">
        <v>309</v>
      </c>
      <c r="D37" s="64" t="s">
        <v>58</v>
      </c>
      <c r="E37" s="33" t="s">
        <v>58</v>
      </c>
      <c r="F37" s="33" t="s">
        <v>67</v>
      </c>
      <c r="G37" s="33" t="s">
        <v>67</v>
      </c>
      <c r="H37" s="33" t="s">
        <v>67</v>
      </c>
      <c r="I37" s="33" t="s">
        <v>58</v>
      </c>
      <c r="J37" s="33" t="s">
        <v>67</v>
      </c>
      <c r="K37" s="33" t="s">
        <v>67</v>
      </c>
      <c r="L37" s="33" t="s">
        <v>67</v>
      </c>
      <c r="M37" s="33" t="s">
        <v>67</v>
      </c>
      <c r="N37" s="33" t="s">
        <v>67</v>
      </c>
      <c r="O37" s="43"/>
      <c r="P37" s="40" t="s">
        <v>58</v>
      </c>
      <c r="Q37" s="40" t="s">
        <v>58</v>
      </c>
      <c r="R37" s="36" t="str">
        <f t="shared" si="0"/>
        <v>-</v>
      </c>
      <c r="T37" s="122"/>
      <c r="U37" s="123"/>
    </row>
    <row r="38" spans="2:21" x14ac:dyDescent="0.25">
      <c r="B38" s="63">
        <v>4</v>
      </c>
      <c r="C38" s="66" t="s">
        <v>310</v>
      </c>
      <c r="D38" s="64" t="s">
        <v>58</v>
      </c>
      <c r="E38" s="33" t="s">
        <v>58</v>
      </c>
      <c r="F38" s="33" t="s">
        <v>67</v>
      </c>
      <c r="G38" s="33" t="s">
        <v>67</v>
      </c>
      <c r="H38" s="33" t="s">
        <v>67</v>
      </c>
      <c r="I38" s="33" t="s">
        <v>58</v>
      </c>
      <c r="J38" s="33" t="s">
        <v>67</v>
      </c>
      <c r="K38" s="33" t="s">
        <v>67</v>
      </c>
      <c r="L38" s="33" t="s">
        <v>67</v>
      </c>
      <c r="M38" s="33" t="s">
        <v>67</v>
      </c>
      <c r="N38" s="33" t="s">
        <v>67</v>
      </c>
      <c r="O38" s="43"/>
      <c r="P38" s="40" t="s">
        <v>58</v>
      </c>
      <c r="Q38" s="40" t="s">
        <v>58</v>
      </c>
      <c r="R38" s="36" t="str">
        <f t="shared" si="0"/>
        <v>-</v>
      </c>
      <c r="T38" s="122"/>
      <c r="U38" s="123"/>
    </row>
    <row r="39" spans="2:21" ht="23.25" x14ac:dyDescent="0.25">
      <c r="B39" s="63" t="s">
        <v>73</v>
      </c>
      <c r="C39" s="66" t="s">
        <v>311</v>
      </c>
      <c r="D39" s="64" t="s">
        <v>58</v>
      </c>
      <c r="E39" s="33" t="s">
        <v>58</v>
      </c>
      <c r="F39" s="33" t="s">
        <v>67</v>
      </c>
      <c r="G39" s="33" t="s">
        <v>67</v>
      </c>
      <c r="H39" s="33" t="s">
        <v>67</v>
      </c>
      <c r="I39" s="33" t="s">
        <v>58</v>
      </c>
      <c r="J39" s="33" t="s">
        <v>67</v>
      </c>
      <c r="K39" s="33" t="s">
        <v>67</v>
      </c>
      <c r="L39" s="33" t="s">
        <v>67</v>
      </c>
      <c r="M39" s="33" t="s">
        <v>67</v>
      </c>
      <c r="N39" s="33" t="s">
        <v>67</v>
      </c>
      <c r="O39" s="43"/>
      <c r="P39" s="40" t="s">
        <v>58</v>
      </c>
      <c r="Q39" s="40" t="s">
        <v>58</v>
      </c>
      <c r="R39" s="36" t="str">
        <f t="shared" si="0"/>
        <v>-</v>
      </c>
      <c r="T39" s="122"/>
      <c r="U39" s="123"/>
    </row>
    <row r="40" spans="2:21" x14ac:dyDescent="0.25">
      <c r="B40" s="63" t="s">
        <v>74</v>
      </c>
      <c r="C40" s="66" t="s">
        <v>312</v>
      </c>
      <c r="D40" s="64" t="s">
        <v>58</v>
      </c>
      <c r="E40" s="33" t="s">
        <v>58</v>
      </c>
      <c r="F40" s="33" t="s">
        <v>67</v>
      </c>
      <c r="G40" s="33" t="s">
        <v>67</v>
      </c>
      <c r="H40" s="33" t="s">
        <v>67</v>
      </c>
      <c r="I40" s="33" t="s">
        <v>58</v>
      </c>
      <c r="J40" s="33" t="s">
        <v>67</v>
      </c>
      <c r="K40" s="33" t="s">
        <v>67</v>
      </c>
      <c r="L40" s="33" t="s">
        <v>67</v>
      </c>
      <c r="M40" s="33" t="s">
        <v>67</v>
      </c>
      <c r="N40" s="33" t="s">
        <v>67</v>
      </c>
      <c r="O40" s="43"/>
      <c r="P40" s="40" t="s">
        <v>58</v>
      </c>
      <c r="Q40" s="40" t="s">
        <v>58</v>
      </c>
      <c r="R40" s="36" t="str">
        <f t="shared" si="0"/>
        <v>-</v>
      </c>
      <c r="T40" s="122"/>
      <c r="U40" s="123"/>
    </row>
    <row r="41" spans="2:21" x14ac:dyDescent="0.25">
      <c r="B41" s="63" t="s">
        <v>287</v>
      </c>
      <c r="C41" s="66" t="s">
        <v>313</v>
      </c>
      <c r="D41" s="64" t="s">
        <v>58</v>
      </c>
      <c r="E41" s="33" t="s">
        <v>58</v>
      </c>
      <c r="F41" s="33" t="s">
        <v>67</v>
      </c>
      <c r="G41" s="33" t="s">
        <v>67</v>
      </c>
      <c r="H41" s="33" t="s">
        <v>67</v>
      </c>
      <c r="I41" s="33" t="s">
        <v>58</v>
      </c>
      <c r="J41" s="33" t="s">
        <v>67</v>
      </c>
      <c r="K41" s="33" t="s">
        <v>67</v>
      </c>
      <c r="L41" s="33" t="s">
        <v>67</v>
      </c>
      <c r="M41" s="33" t="s">
        <v>67</v>
      </c>
      <c r="N41" s="33" t="s">
        <v>67</v>
      </c>
      <c r="O41" s="43"/>
      <c r="P41" s="40" t="s">
        <v>58</v>
      </c>
      <c r="Q41" s="40" t="s">
        <v>58</v>
      </c>
      <c r="R41" s="36" t="str">
        <f t="shared" si="0"/>
        <v>-</v>
      </c>
      <c r="T41" s="122"/>
      <c r="U41" s="123"/>
    </row>
    <row r="42" spans="2:21" x14ac:dyDescent="0.25">
      <c r="B42" s="63" t="s">
        <v>288</v>
      </c>
      <c r="C42" s="66" t="s">
        <v>314</v>
      </c>
      <c r="D42" s="64" t="s">
        <v>58</v>
      </c>
      <c r="E42" s="33" t="s">
        <v>58</v>
      </c>
      <c r="F42" s="33" t="s">
        <v>67</v>
      </c>
      <c r="G42" s="33" t="s">
        <v>67</v>
      </c>
      <c r="H42" s="33" t="s">
        <v>67</v>
      </c>
      <c r="I42" s="33" t="s">
        <v>58</v>
      </c>
      <c r="J42" s="33" t="s">
        <v>67</v>
      </c>
      <c r="K42" s="33" t="s">
        <v>67</v>
      </c>
      <c r="L42" s="33" t="s">
        <v>67</v>
      </c>
      <c r="M42" s="33" t="s">
        <v>67</v>
      </c>
      <c r="N42" s="33" t="s">
        <v>67</v>
      </c>
      <c r="O42" s="43"/>
      <c r="P42" s="40" t="s">
        <v>58</v>
      </c>
      <c r="Q42" s="40" t="s">
        <v>58</v>
      </c>
      <c r="R42" s="36" t="str">
        <f t="shared" si="0"/>
        <v>-</v>
      </c>
      <c r="T42" s="122"/>
      <c r="U42" s="123"/>
    </row>
    <row r="43" spans="2:21" x14ac:dyDescent="0.25">
      <c r="B43" s="63" t="s">
        <v>289</v>
      </c>
      <c r="C43" s="66" t="s">
        <v>315</v>
      </c>
      <c r="D43" s="64" t="s">
        <v>58</v>
      </c>
      <c r="E43" s="33" t="s">
        <v>58</v>
      </c>
      <c r="F43" s="33" t="s">
        <v>67</v>
      </c>
      <c r="G43" s="33" t="s">
        <v>67</v>
      </c>
      <c r="H43" s="33" t="s">
        <v>67</v>
      </c>
      <c r="I43" s="33" t="s">
        <v>58</v>
      </c>
      <c r="J43" s="33" t="s">
        <v>67</v>
      </c>
      <c r="K43" s="33" t="s">
        <v>67</v>
      </c>
      <c r="L43" s="33" t="s">
        <v>67</v>
      </c>
      <c r="M43" s="33" t="s">
        <v>67</v>
      </c>
      <c r="N43" s="33" t="s">
        <v>67</v>
      </c>
      <c r="O43" s="43"/>
      <c r="P43" s="40" t="s">
        <v>58</v>
      </c>
      <c r="Q43" s="40" t="s">
        <v>58</v>
      </c>
      <c r="R43" s="36" t="str">
        <f t="shared" si="0"/>
        <v>-</v>
      </c>
      <c r="T43" s="122"/>
      <c r="U43" s="123"/>
    </row>
    <row r="44" spans="2:21" ht="34.5" x14ac:dyDescent="0.25">
      <c r="B44" s="63">
        <v>5</v>
      </c>
      <c r="C44" s="66" t="s">
        <v>316</v>
      </c>
      <c r="D44" s="64" t="s">
        <v>58</v>
      </c>
      <c r="E44" s="33" t="s">
        <v>58</v>
      </c>
      <c r="F44" s="33" t="s">
        <v>67</v>
      </c>
      <c r="G44" s="33" t="s">
        <v>67</v>
      </c>
      <c r="H44" s="33" t="s">
        <v>67</v>
      </c>
      <c r="I44" s="33" t="s">
        <v>58</v>
      </c>
      <c r="J44" s="33" t="s">
        <v>67</v>
      </c>
      <c r="K44" s="33" t="s">
        <v>67</v>
      </c>
      <c r="L44" s="33" t="s">
        <v>67</v>
      </c>
      <c r="M44" s="33" t="s">
        <v>67</v>
      </c>
      <c r="N44" s="33" t="s">
        <v>67</v>
      </c>
      <c r="O44" s="43"/>
      <c r="P44" s="40" t="s">
        <v>58</v>
      </c>
      <c r="Q44" s="40" t="s">
        <v>58</v>
      </c>
      <c r="R44" s="36" t="str">
        <f t="shared" si="0"/>
        <v>-</v>
      </c>
      <c r="T44" s="122"/>
      <c r="U44" s="123"/>
    </row>
    <row r="45" spans="2:21" x14ac:dyDescent="0.25">
      <c r="B45" s="63" t="s">
        <v>75</v>
      </c>
      <c r="C45" s="66" t="s">
        <v>317</v>
      </c>
      <c r="D45" s="64" t="s">
        <v>58</v>
      </c>
      <c r="E45" s="33" t="s">
        <v>58</v>
      </c>
      <c r="F45" s="33" t="s">
        <v>67</v>
      </c>
      <c r="G45" s="33" t="s">
        <v>67</v>
      </c>
      <c r="H45" s="33" t="s">
        <v>67</v>
      </c>
      <c r="I45" s="33" t="s">
        <v>58</v>
      </c>
      <c r="J45" s="33" t="s">
        <v>67</v>
      </c>
      <c r="K45" s="33" t="s">
        <v>67</v>
      </c>
      <c r="L45" s="33" t="s">
        <v>67</v>
      </c>
      <c r="M45" s="33" t="s">
        <v>67</v>
      </c>
      <c r="N45" s="33" t="s">
        <v>67</v>
      </c>
      <c r="O45" s="43"/>
      <c r="P45" s="40" t="s">
        <v>58</v>
      </c>
      <c r="Q45" s="40" t="s">
        <v>58</v>
      </c>
      <c r="R45" s="36" t="str">
        <f t="shared" si="0"/>
        <v>-</v>
      </c>
      <c r="T45" s="122"/>
      <c r="U45" s="123"/>
    </row>
    <row r="46" spans="2:21" x14ac:dyDescent="0.25">
      <c r="B46" s="32"/>
      <c r="C46" s="65" t="s">
        <v>57</v>
      </c>
      <c r="D46" s="107">
        <f>SUM(D18:D45)</f>
        <v>1</v>
      </c>
      <c r="E46" s="107">
        <f>SUM(E18:E45)</f>
        <v>0</v>
      </c>
      <c r="F46" s="107">
        <f>SUM(F18:F45)</f>
        <v>0</v>
      </c>
      <c r="G46" s="107">
        <f>SUM(G18:G45)</f>
        <v>0</v>
      </c>
      <c r="H46" s="107">
        <f>SUM(H18:H45)</f>
        <v>0</v>
      </c>
      <c r="I46" s="107">
        <f>SUM(I18:I45)</f>
        <v>0</v>
      </c>
      <c r="J46" s="107">
        <f>SUM(J18:J45)</f>
        <v>0</v>
      </c>
      <c r="K46" s="107">
        <f>SUM(K18:K45)</f>
        <v>0</v>
      </c>
      <c r="L46" s="107">
        <f>SUM(L18:L45)</f>
        <v>0</v>
      </c>
      <c r="M46" s="107">
        <f>SUM(M18:M45)</f>
        <v>0</v>
      </c>
      <c r="N46" s="107">
        <f>SUM(N18:N45)</f>
        <v>0</v>
      </c>
      <c r="O46" s="50"/>
      <c r="P46" s="30" t="s">
        <v>58</v>
      </c>
      <c r="Q46" s="30" t="s">
        <v>58</v>
      </c>
      <c r="R46" s="51">
        <f>SUM(R18:R45)</f>
        <v>0</v>
      </c>
      <c r="T46" s="9"/>
      <c r="U46" s="9"/>
    </row>
    <row r="47" spans="2:21" x14ac:dyDescent="0.25">
      <c r="B47" s="1"/>
      <c r="C47" s="8"/>
      <c r="T47" s="9"/>
      <c r="U47" s="9"/>
    </row>
    <row r="48" spans="2:21" x14ac:dyDescent="0.25">
      <c r="B48" s="22"/>
      <c r="C48" s="116" t="s">
        <v>0</v>
      </c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8"/>
      <c r="T48" s="9"/>
      <c r="U48" s="9"/>
    </row>
    <row r="49" spans="2:19" x14ac:dyDescent="0.25">
      <c r="B49" s="22"/>
      <c r="C49" s="54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6"/>
    </row>
    <row r="50" spans="2:19" x14ac:dyDescent="0.25">
      <c r="B50" s="22"/>
      <c r="C50" s="57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9"/>
    </row>
    <row r="51" spans="2:19" x14ac:dyDescent="0.25">
      <c r="B51" s="22"/>
      <c r="C51" s="57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9"/>
    </row>
    <row r="52" spans="2:19" x14ac:dyDescent="0.25">
      <c r="B52" s="22"/>
      <c r="C52" s="57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9"/>
    </row>
    <row r="53" spans="2:19" x14ac:dyDescent="0.25">
      <c r="B53" s="22"/>
      <c r="C53" s="57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9"/>
    </row>
    <row r="54" spans="2:19" x14ac:dyDescent="0.25">
      <c r="B54" s="22"/>
      <c r="C54" s="57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9"/>
    </row>
    <row r="55" spans="2:19" x14ac:dyDescent="0.25">
      <c r="B55" s="22"/>
      <c r="C55" s="57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9"/>
    </row>
    <row r="56" spans="2:19" x14ac:dyDescent="0.25">
      <c r="B56" s="22"/>
      <c r="C56" s="57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9"/>
    </row>
    <row r="57" spans="2:19" x14ac:dyDescent="0.25">
      <c r="B57" s="22"/>
      <c r="C57" s="57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9"/>
    </row>
    <row r="58" spans="2:19" x14ac:dyDescent="0.25">
      <c r="B58" s="22"/>
      <c r="C58" s="60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2"/>
      <c r="S58" s="115"/>
    </row>
    <row r="59" spans="2:19" x14ac:dyDescent="0.25">
      <c r="B59" s="22"/>
      <c r="C59" s="7" t="s">
        <v>69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68"/>
    </row>
    <row r="60" spans="2:19" x14ac:dyDescent="0.25">
      <c r="C60" s="7" t="s">
        <v>70</v>
      </c>
      <c r="S60" s="68"/>
    </row>
    <row r="61" spans="2:19" x14ac:dyDescent="0.25">
      <c r="C61" s="7" t="s">
        <v>71</v>
      </c>
      <c r="S61" s="68"/>
    </row>
    <row r="62" spans="2:19" x14ac:dyDescent="0.25">
      <c r="S62" s="68"/>
    </row>
    <row r="63" spans="2:19" x14ac:dyDescent="0.25">
      <c r="S63" s="68"/>
    </row>
    <row r="64" spans="2:19" x14ac:dyDescent="0.25">
      <c r="S64" s="68"/>
    </row>
    <row r="65" spans="19:19" x14ac:dyDescent="0.25">
      <c r="S65" s="68"/>
    </row>
    <row r="66" spans="19:19" x14ac:dyDescent="0.25">
      <c r="S66" s="68"/>
    </row>
    <row r="67" spans="19:19" x14ac:dyDescent="0.25">
      <c r="S67" s="68"/>
    </row>
    <row r="68" spans="19:19" x14ac:dyDescent="0.25">
      <c r="S68" s="68"/>
    </row>
    <row r="69" spans="19:19" x14ac:dyDescent="0.25">
      <c r="S69" s="1"/>
    </row>
    <row r="70" spans="19:19" x14ac:dyDescent="0.25">
      <c r="S70" s="70"/>
    </row>
  </sheetData>
  <sheetProtection algorithmName="SHA-512" hashValue="KiXLjLcUqOrB9dnp6iJldDXso1Ze7YGNKtNSlVt+PxNnOfqv4IVqdDqUY/rykh2hMhTW+TAP0aO3+dw1/UDuOQ==" saltValue="YArdOaXgiu6IQes/MO+xzg==" spinCount="100000" sheet="1" objects="1" scenarios="1"/>
  <mergeCells count="22">
    <mergeCell ref="U15:U16"/>
    <mergeCell ref="M15:M16"/>
    <mergeCell ref="D14:H14"/>
    <mergeCell ref="I14:N14"/>
    <mergeCell ref="P14:R14"/>
    <mergeCell ref="T14:U14"/>
    <mergeCell ref="G15:G16"/>
    <mergeCell ref="H15:H16"/>
    <mergeCell ref="I15:I16"/>
    <mergeCell ref="J15:J16"/>
    <mergeCell ref="K15:K16"/>
    <mergeCell ref="L15:L16"/>
    <mergeCell ref="N15:N16"/>
    <mergeCell ref="P15:P16"/>
    <mergeCell ref="Q15:Q16"/>
    <mergeCell ref="R15:R16"/>
    <mergeCell ref="T15:T16"/>
    <mergeCell ref="B15:B16"/>
    <mergeCell ref="C15:C16"/>
    <mergeCell ref="D15:D16"/>
    <mergeCell ref="E15:E16"/>
    <mergeCell ref="F15:F16"/>
  </mergeCells>
  <conditionalFormatting sqref="C18:C46">
    <cfRule type="expression" dxfId="79" priority="22">
      <formula>COUNT(LEFT(C18,2))&gt;0.5</formula>
    </cfRule>
  </conditionalFormatting>
  <conditionalFormatting sqref="E18:N22 D23:N46">
    <cfRule type="cellIs" dxfId="78" priority="9" operator="equal">
      <formula>"A"</formula>
    </cfRule>
    <cfRule type="cellIs" dxfId="77" priority="10" operator="equal">
      <formula>"U"</formula>
    </cfRule>
    <cfRule type="cellIs" dxfId="76" priority="19" operator="equal">
      <formula>"-"</formula>
    </cfRule>
    <cfRule type="cellIs" dxfId="75" priority="20" stopIfTrue="1" operator="between">
      <formula>0.5</formula>
      <formula>0.69</formula>
    </cfRule>
    <cfRule type="cellIs" dxfId="74" priority="21" operator="lessThan">
      <formula>0.5</formula>
    </cfRule>
  </conditionalFormatting>
  <conditionalFormatting sqref="U21 U18:U19 U28:U45">
    <cfRule type="cellIs" dxfId="73" priority="16" operator="equal">
      <formula>"U"</formula>
    </cfRule>
    <cfRule type="cellIs" dxfId="72" priority="17" operator="equal">
      <formula>"A"</formula>
    </cfRule>
    <cfRule type="cellIs" dxfId="71" priority="18" operator="greaterThan">
      <formula>0.1</formula>
    </cfRule>
  </conditionalFormatting>
  <conditionalFormatting sqref="R18:R46">
    <cfRule type="cellIs" dxfId="70" priority="12" operator="between">
      <formula>0.71</formula>
      <formula>1</formula>
    </cfRule>
    <cfRule type="cellIs" dxfId="69" priority="13" operator="between">
      <formula>0.5</formula>
      <formula>0.7</formula>
    </cfRule>
    <cfRule type="cellIs" dxfId="68" priority="14" operator="lessThan">
      <formula>0.5</formula>
    </cfRule>
    <cfRule type="cellIs" dxfId="67" priority="15" operator="lessThan">
      <formula>0.5</formula>
    </cfRule>
  </conditionalFormatting>
  <conditionalFormatting sqref="R18:R45">
    <cfRule type="cellIs" dxfId="66" priority="11" operator="greaterThan">
      <formula>0.69</formula>
    </cfRule>
  </conditionalFormatting>
  <conditionalFormatting sqref="U20">
    <cfRule type="cellIs" dxfId="65" priority="6" operator="equal">
      <formula>"U"</formula>
    </cfRule>
    <cfRule type="cellIs" dxfId="64" priority="7" operator="equal">
      <formula>"A"</formula>
    </cfRule>
    <cfRule type="cellIs" dxfId="63" priority="8" operator="greaterThan">
      <formula>0.1</formula>
    </cfRule>
  </conditionalFormatting>
  <conditionalFormatting sqref="D18:D22">
    <cfRule type="cellIs" dxfId="62" priority="1" operator="equal">
      <formula>"A"</formula>
    </cfRule>
    <cfRule type="cellIs" dxfId="61" priority="2" operator="equal">
      <formula>"U"</formula>
    </cfRule>
    <cfRule type="cellIs" dxfId="60" priority="3" operator="equal">
      <formula>"-"</formula>
    </cfRule>
    <cfRule type="cellIs" dxfId="59" priority="4" stopIfTrue="1" operator="between">
      <formula>0.5</formula>
      <formula>0.69</formula>
    </cfRule>
    <cfRule type="cellIs" dxfId="58" priority="5" operator="lessThan">
      <formula>0.5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E2E1-BFDD-42EA-93D6-B70FBDE31FDA}">
  <dimension ref="B14:V52"/>
  <sheetViews>
    <sheetView workbookViewId="0"/>
  </sheetViews>
  <sheetFormatPr defaultRowHeight="15" x14ac:dyDescent="0.25"/>
  <cols>
    <col min="1" max="1" width="2.85546875" style="2" customWidth="1"/>
    <col min="2" max="2" width="9.140625" style="2" customWidth="1"/>
    <col min="3" max="3" width="33.85546875" style="2" customWidth="1"/>
    <col min="4" max="14" width="9.140625" style="2"/>
    <col min="15" max="15" width="0.85546875" style="2" customWidth="1"/>
    <col min="16" max="18" width="9.140625" style="2" customWidth="1"/>
    <col min="19" max="19" width="1.85546875" style="2" customWidth="1"/>
    <col min="20" max="20" width="13.85546875" style="2" customWidth="1"/>
    <col min="21" max="16384" width="9.140625" style="2"/>
  </cols>
  <sheetData>
    <row r="14" spans="2:21" x14ac:dyDescent="0.25">
      <c r="B14" s="27"/>
      <c r="C14" s="28" t="s">
        <v>32</v>
      </c>
      <c r="D14" s="185" t="s">
        <v>33</v>
      </c>
      <c r="E14" s="185"/>
      <c r="F14" s="185"/>
      <c r="G14" s="185"/>
      <c r="H14" s="186"/>
      <c r="I14" s="187" t="s">
        <v>34</v>
      </c>
      <c r="J14" s="187"/>
      <c r="K14" s="187"/>
      <c r="L14" s="187"/>
      <c r="M14" s="187"/>
      <c r="N14" s="187"/>
      <c r="O14" s="14"/>
      <c r="P14" s="181" t="s">
        <v>35</v>
      </c>
      <c r="Q14" s="181"/>
      <c r="R14" s="181"/>
      <c r="T14" s="181" t="s">
        <v>36</v>
      </c>
      <c r="U14" s="181"/>
    </row>
    <row r="15" spans="2:21" x14ac:dyDescent="0.25">
      <c r="B15" s="183" t="s">
        <v>37</v>
      </c>
      <c r="C15" s="169" t="s">
        <v>60</v>
      </c>
      <c r="D15" s="179" t="s">
        <v>61</v>
      </c>
      <c r="E15" s="179" t="s">
        <v>39</v>
      </c>
      <c r="F15" s="179" t="s">
        <v>62</v>
      </c>
      <c r="G15" s="179" t="s">
        <v>63</v>
      </c>
      <c r="H15" s="176" t="s">
        <v>64</v>
      </c>
      <c r="I15" s="176" t="s">
        <v>41</v>
      </c>
      <c r="J15" s="176" t="s">
        <v>42</v>
      </c>
      <c r="K15" s="176" t="s">
        <v>43</v>
      </c>
      <c r="L15" s="176" t="s">
        <v>44</v>
      </c>
      <c r="M15" s="176" t="s">
        <v>65</v>
      </c>
      <c r="N15" s="176" t="s">
        <v>66</v>
      </c>
      <c r="O15" s="1"/>
      <c r="P15" s="168" t="s">
        <v>45</v>
      </c>
      <c r="Q15" s="168" t="s">
        <v>46</v>
      </c>
      <c r="R15" s="168" t="s">
        <v>47</v>
      </c>
      <c r="T15" s="168" t="s">
        <v>48</v>
      </c>
      <c r="U15" s="168" t="s">
        <v>49</v>
      </c>
    </row>
    <row r="16" spans="2:21" x14ac:dyDescent="0.25">
      <c r="B16" s="184"/>
      <c r="C16" s="180"/>
      <c r="D16" s="157"/>
      <c r="E16" s="157"/>
      <c r="F16" s="157"/>
      <c r="G16" s="157"/>
      <c r="H16" s="178"/>
      <c r="I16" s="177"/>
      <c r="J16" s="177"/>
      <c r="K16" s="177"/>
      <c r="L16" s="177"/>
      <c r="M16" s="177"/>
      <c r="N16" s="177"/>
      <c r="O16" s="1"/>
      <c r="P16" s="168" t="s">
        <v>45</v>
      </c>
      <c r="Q16" s="168" t="s">
        <v>46</v>
      </c>
      <c r="R16" s="168" t="s">
        <v>47</v>
      </c>
      <c r="T16" s="168" t="s">
        <v>45</v>
      </c>
      <c r="U16" s="168" t="s">
        <v>46</v>
      </c>
    </row>
    <row r="17" spans="2:21" ht="12" customHeight="1" x14ac:dyDescent="0.25">
      <c r="B17" s="29"/>
      <c r="C17" s="29"/>
      <c r="D17" s="20" t="s">
        <v>50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19"/>
      <c r="P17" s="7"/>
      <c r="Q17" s="7"/>
      <c r="R17" s="7"/>
      <c r="T17" s="20"/>
      <c r="U17" s="20"/>
    </row>
    <row r="18" spans="2:21" x14ac:dyDescent="0.25">
      <c r="B18" s="63">
        <v>1</v>
      </c>
      <c r="C18" s="114" t="s">
        <v>109</v>
      </c>
      <c r="D18" s="33">
        <v>1</v>
      </c>
      <c r="E18" s="33" t="s">
        <v>58</v>
      </c>
      <c r="F18" s="33" t="s">
        <v>58</v>
      </c>
      <c r="G18" s="33" t="s">
        <v>58</v>
      </c>
      <c r="H18" s="33" t="s">
        <v>58</v>
      </c>
      <c r="I18" s="33" t="s">
        <v>58</v>
      </c>
      <c r="J18" s="33" t="s">
        <v>58</v>
      </c>
      <c r="K18" s="33" t="s">
        <v>58</v>
      </c>
      <c r="L18" s="33" t="s">
        <v>58</v>
      </c>
      <c r="M18" s="33" t="s">
        <v>58</v>
      </c>
      <c r="N18" s="33" t="s">
        <v>58</v>
      </c>
      <c r="O18" s="44"/>
      <c r="P18" s="40" t="s">
        <v>58</v>
      </c>
      <c r="Q18" s="40" t="s">
        <v>58</v>
      </c>
      <c r="R18" s="36" t="str">
        <f>IFERROR(Q18/P18,"-")</f>
        <v>-</v>
      </c>
      <c r="T18" s="24" t="s">
        <v>51</v>
      </c>
      <c r="U18" s="23" t="s">
        <v>52</v>
      </c>
    </row>
    <row r="19" spans="2:21" ht="22.5" x14ac:dyDescent="0.25">
      <c r="B19" s="63">
        <v>2</v>
      </c>
      <c r="C19" s="114" t="s">
        <v>147</v>
      </c>
      <c r="D19" s="33" t="s">
        <v>52</v>
      </c>
      <c r="E19" s="33" t="s">
        <v>58</v>
      </c>
      <c r="F19" s="33" t="s">
        <v>58</v>
      </c>
      <c r="G19" s="33" t="s">
        <v>58</v>
      </c>
      <c r="H19" s="33" t="s">
        <v>58</v>
      </c>
      <c r="I19" s="33" t="s">
        <v>58</v>
      </c>
      <c r="J19" s="33" t="s">
        <v>58</v>
      </c>
      <c r="K19" s="33" t="s">
        <v>58</v>
      </c>
      <c r="L19" s="33" t="s">
        <v>58</v>
      </c>
      <c r="M19" s="33" t="s">
        <v>58</v>
      </c>
      <c r="N19" s="33" t="s">
        <v>58</v>
      </c>
      <c r="O19" s="43"/>
      <c r="P19" s="40" t="s">
        <v>58</v>
      </c>
      <c r="Q19" s="40" t="s">
        <v>58</v>
      </c>
      <c r="R19" s="36" t="str">
        <f t="shared" ref="R19:R20" si="0">IFERROR(Q19/P19,"-")</f>
        <v>-</v>
      </c>
      <c r="T19" s="24" t="s">
        <v>53</v>
      </c>
      <c r="U19" s="23" t="s">
        <v>54</v>
      </c>
    </row>
    <row r="20" spans="2:21" x14ac:dyDescent="0.25">
      <c r="B20" s="63">
        <v>3</v>
      </c>
      <c r="C20" s="114" t="s">
        <v>148</v>
      </c>
      <c r="D20" s="33" t="s">
        <v>54</v>
      </c>
      <c r="E20" s="33" t="s">
        <v>58</v>
      </c>
      <c r="F20" s="33" t="s">
        <v>58</v>
      </c>
      <c r="G20" s="33" t="s">
        <v>58</v>
      </c>
      <c r="H20" s="33" t="s">
        <v>58</v>
      </c>
      <c r="I20" s="33" t="s">
        <v>58</v>
      </c>
      <c r="J20" s="33" t="s">
        <v>58</v>
      </c>
      <c r="K20" s="33" t="s">
        <v>58</v>
      </c>
      <c r="L20" s="33" t="s">
        <v>58</v>
      </c>
      <c r="M20" s="33" t="s">
        <v>58</v>
      </c>
      <c r="N20" s="33" t="s">
        <v>58</v>
      </c>
      <c r="O20" s="43"/>
      <c r="P20" s="40" t="s">
        <v>58</v>
      </c>
      <c r="Q20" s="40" t="s">
        <v>58</v>
      </c>
      <c r="R20" s="36" t="str">
        <f t="shared" si="0"/>
        <v>-</v>
      </c>
      <c r="T20" s="24" t="s">
        <v>55</v>
      </c>
      <c r="U20" s="23">
        <v>1</v>
      </c>
    </row>
    <row r="21" spans="2:21" x14ac:dyDescent="0.25">
      <c r="B21" s="63" t="s">
        <v>91</v>
      </c>
      <c r="C21" s="114" t="s">
        <v>149</v>
      </c>
      <c r="D21" s="33" t="s">
        <v>58</v>
      </c>
      <c r="E21" s="33" t="s">
        <v>58</v>
      </c>
      <c r="F21" s="33" t="s">
        <v>58</v>
      </c>
      <c r="G21" s="33" t="s">
        <v>58</v>
      </c>
      <c r="H21" s="33" t="s">
        <v>58</v>
      </c>
      <c r="I21" s="33" t="s">
        <v>58</v>
      </c>
      <c r="J21" s="33" t="s">
        <v>58</v>
      </c>
      <c r="K21" s="33" t="s">
        <v>58</v>
      </c>
      <c r="L21" s="33" t="s">
        <v>58</v>
      </c>
      <c r="M21" s="33" t="s">
        <v>58</v>
      </c>
      <c r="N21" s="33" t="s">
        <v>58</v>
      </c>
      <c r="O21" s="43"/>
      <c r="P21" s="40" t="s">
        <v>58</v>
      </c>
      <c r="Q21" s="40" t="s">
        <v>58</v>
      </c>
      <c r="R21" s="36" t="str">
        <f t="shared" ref="R21:R29" si="1">IFERROR(Q21/P21,"-")</f>
        <v>-</v>
      </c>
      <c r="T21" s="122"/>
      <c r="U21" s="123"/>
    </row>
    <row r="22" spans="2:21" x14ac:dyDescent="0.25">
      <c r="B22" s="63" t="s">
        <v>90</v>
      </c>
      <c r="C22" s="114" t="s">
        <v>150</v>
      </c>
      <c r="D22" s="33" t="s">
        <v>58</v>
      </c>
      <c r="E22" s="33" t="s">
        <v>58</v>
      </c>
      <c r="F22" s="33" t="s">
        <v>58</v>
      </c>
      <c r="G22" s="33" t="s">
        <v>58</v>
      </c>
      <c r="H22" s="33" t="s">
        <v>58</v>
      </c>
      <c r="I22" s="33" t="s">
        <v>58</v>
      </c>
      <c r="J22" s="33" t="s">
        <v>58</v>
      </c>
      <c r="K22" s="33" t="s">
        <v>58</v>
      </c>
      <c r="L22" s="33" t="s">
        <v>58</v>
      </c>
      <c r="M22" s="33" t="s">
        <v>58</v>
      </c>
      <c r="N22" s="33" t="s">
        <v>58</v>
      </c>
      <c r="O22" s="43"/>
      <c r="P22" s="40" t="s">
        <v>58</v>
      </c>
      <c r="Q22" s="40" t="s">
        <v>58</v>
      </c>
      <c r="R22" s="36" t="str">
        <f t="shared" si="1"/>
        <v>-</v>
      </c>
      <c r="T22" s="122"/>
      <c r="U22" s="123"/>
    </row>
    <row r="23" spans="2:21" x14ac:dyDescent="0.25">
      <c r="B23" s="63" t="s">
        <v>89</v>
      </c>
      <c r="C23" s="114" t="s">
        <v>151</v>
      </c>
      <c r="D23" s="33" t="s">
        <v>58</v>
      </c>
      <c r="E23" s="33" t="s">
        <v>58</v>
      </c>
      <c r="F23" s="33" t="s">
        <v>58</v>
      </c>
      <c r="G23" s="33" t="s">
        <v>58</v>
      </c>
      <c r="H23" s="33" t="s">
        <v>58</v>
      </c>
      <c r="I23" s="33" t="s">
        <v>58</v>
      </c>
      <c r="J23" s="33" t="s">
        <v>58</v>
      </c>
      <c r="K23" s="33" t="s">
        <v>58</v>
      </c>
      <c r="L23" s="33" t="s">
        <v>58</v>
      </c>
      <c r="M23" s="33" t="s">
        <v>58</v>
      </c>
      <c r="N23" s="33" t="s">
        <v>58</v>
      </c>
      <c r="O23" s="43"/>
      <c r="P23" s="40" t="s">
        <v>58</v>
      </c>
      <c r="Q23" s="40" t="s">
        <v>58</v>
      </c>
      <c r="R23" s="36" t="str">
        <f t="shared" si="1"/>
        <v>-</v>
      </c>
      <c r="T23" s="122"/>
      <c r="U23" s="123"/>
    </row>
    <row r="24" spans="2:21" x14ac:dyDescent="0.25">
      <c r="B24" s="63" t="s">
        <v>88</v>
      </c>
      <c r="C24" s="114" t="s">
        <v>318</v>
      </c>
      <c r="D24" s="33" t="s">
        <v>58</v>
      </c>
      <c r="E24" s="33" t="s">
        <v>58</v>
      </c>
      <c r="F24" s="33" t="s">
        <v>58</v>
      </c>
      <c r="G24" s="33" t="s">
        <v>58</v>
      </c>
      <c r="H24" s="33" t="s">
        <v>58</v>
      </c>
      <c r="I24" s="33" t="s">
        <v>58</v>
      </c>
      <c r="J24" s="33" t="s">
        <v>58</v>
      </c>
      <c r="K24" s="33" t="s">
        <v>58</v>
      </c>
      <c r="L24" s="33" t="s">
        <v>58</v>
      </c>
      <c r="M24" s="33" t="s">
        <v>58</v>
      </c>
      <c r="N24" s="33" t="s">
        <v>58</v>
      </c>
      <c r="O24" s="43"/>
      <c r="P24" s="40" t="s">
        <v>58</v>
      </c>
      <c r="Q24" s="40" t="s">
        <v>58</v>
      </c>
      <c r="R24" s="36" t="str">
        <f t="shared" si="1"/>
        <v>-</v>
      </c>
      <c r="T24" s="122"/>
      <c r="U24" s="123"/>
    </row>
    <row r="25" spans="2:21" x14ac:dyDescent="0.25">
      <c r="B25" s="63" t="s">
        <v>87</v>
      </c>
      <c r="C25" s="114" t="s">
        <v>152</v>
      </c>
      <c r="D25" s="33" t="s">
        <v>58</v>
      </c>
      <c r="E25" s="33" t="s">
        <v>58</v>
      </c>
      <c r="F25" s="33" t="s">
        <v>58</v>
      </c>
      <c r="G25" s="33" t="s">
        <v>58</v>
      </c>
      <c r="H25" s="33" t="s">
        <v>58</v>
      </c>
      <c r="I25" s="33" t="s">
        <v>58</v>
      </c>
      <c r="J25" s="33" t="s">
        <v>58</v>
      </c>
      <c r="K25" s="33" t="s">
        <v>58</v>
      </c>
      <c r="L25" s="33" t="s">
        <v>58</v>
      </c>
      <c r="M25" s="33" t="s">
        <v>58</v>
      </c>
      <c r="N25" s="33" t="s">
        <v>58</v>
      </c>
      <c r="O25" s="43"/>
      <c r="P25" s="40" t="s">
        <v>58</v>
      </c>
      <c r="Q25" s="40" t="s">
        <v>58</v>
      </c>
      <c r="R25" s="36" t="str">
        <f t="shared" si="1"/>
        <v>-</v>
      </c>
      <c r="T25" s="122"/>
      <c r="U25" s="123"/>
    </row>
    <row r="26" spans="2:21" x14ac:dyDescent="0.25">
      <c r="B26" s="63">
        <v>4</v>
      </c>
      <c r="C26" s="114" t="s">
        <v>153</v>
      </c>
      <c r="D26" s="33" t="s">
        <v>58</v>
      </c>
      <c r="E26" s="33" t="s">
        <v>58</v>
      </c>
      <c r="F26" s="33" t="s">
        <v>58</v>
      </c>
      <c r="G26" s="33" t="s">
        <v>58</v>
      </c>
      <c r="H26" s="33" t="s">
        <v>58</v>
      </c>
      <c r="I26" s="33" t="s">
        <v>58</v>
      </c>
      <c r="J26" s="33" t="s">
        <v>58</v>
      </c>
      <c r="K26" s="33" t="s">
        <v>58</v>
      </c>
      <c r="L26" s="33" t="s">
        <v>58</v>
      </c>
      <c r="M26" s="33" t="s">
        <v>58</v>
      </c>
      <c r="N26" s="33" t="s">
        <v>58</v>
      </c>
      <c r="O26" s="43"/>
      <c r="P26" s="40" t="s">
        <v>58</v>
      </c>
      <c r="Q26" s="40" t="s">
        <v>58</v>
      </c>
      <c r="R26" s="36" t="str">
        <f t="shared" si="1"/>
        <v>-</v>
      </c>
      <c r="T26" s="122"/>
      <c r="U26" s="123"/>
    </row>
    <row r="27" spans="2:21" x14ac:dyDescent="0.25">
      <c r="B27" s="63">
        <v>5</v>
      </c>
      <c r="C27" s="114" t="s">
        <v>154</v>
      </c>
      <c r="D27" s="33" t="s">
        <v>58</v>
      </c>
      <c r="E27" s="33" t="s">
        <v>58</v>
      </c>
      <c r="F27" s="33" t="s">
        <v>58</v>
      </c>
      <c r="G27" s="33" t="s">
        <v>58</v>
      </c>
      <c r="H27" s="33" t="s">
        <v>58</v>
      </c>
      <c r="I27" s="33" t="s">
        <v>58</v>
      </c>
      <c r="J27" s="33" t="s">
        <v>58</v>
      </c>
      <c r="K27" s="33" t="s">
        <v>58</v>
      </c>
      <c r="L27" s="33" t="s">
        <v>58</v>
      </c>
      <c r="M27" s="33" t="s">
        <v>58</v>
      </c>
      <c r="N27" s="33" t="s">
        <v>58</v>
      </c>
      <c r="O27" s="43"/>
      <c r="P27" s="40" t="s">
        <v>58</v>
      </c>
      <c r="Q27" s="40" t="s">
        <v>58</v>
      </c>
      <c r="R27" s="36" t="str">
        <f t="shared" si="1"/>
        <v>-</v>
      </c>
      <c r="T27" s="122"/>
      <c r="U27" s="123"/>
    </row>
    <row r="28" spans="2:21" x14ac:dyDescent="0.25">
      <c r="B28" s="63">
        <v>6</v>
      </c>
      <c r="C28" s="114" t="s">
        <v>155</v>
      </c>
      <c r="D28" s="33" t="s">
        <v>58</v>
      </c>
      <c r="E28" s="33" t="s">
        <v>58</v>
      </c>
      <c r="F28" s="33" t="s">
        <v>58</v>
      </c>
      <c r="G28" s="33" t="s">
        <v>58</v>
      </c>
      <c r="H28" s="33" t="s">
        <v>58</v>
      </c>
      <c r="I28" s="33" t="s">
        <v>58</v>
      </c>
      <c r="J28" s="33" t="s">
        <v>58</v>
      </c>
      <c r="K28" s="33" t="s">
        <v>58</v>
      </c>
      <c r="L28" s="33" t="s">
        <v>58</v>
      </c>
      <c r="M28" s="33" t="s">
        <v>58</v>
      </c>
      <c r="N28" s="33" t="s">
        <v>58</v>
      </c>
      <c r="O28" s="43"/>
      <c r="P28" s="40" t="s">
        <v>58</v>
      </c>
      <c r="Q28" s="40" t="s">
        <v>58</v>
      </c>
      <c r="R28" s="36" t="str">
        <f t="shared" si="1"/>
        <v>-</v>
      </c>
      <c r="T28" s="122"/>
      <c r="U28" s="123"/>
    </row>
    <row r="29" spans="2:21" ht="22.5" x14ac:dyDescent="0.25">
      <c r="B29" s="63">
        <v>7</v>
      </c>
      <c r="C29" s="114" t="s">
        <v>156</v>
      </c>
      <c r="D29" s="33" t="s">
        <v>58</v>
      </c>
      <c r="E29" s="33" t="s">
        <v>58</v>
      </c>
      <c r="F29" s="33" t="s">
        <v>58</v>
      </c>
      <c r="G29" s="33" t="s">
        <v>58</v>
      </c>
      <c r="H29" s="33" t="s">
        <v>58</v>
      </c>
      <c r="I29" s="33" t="s">
        <v>58</v>
      </c>
      <c r="J29" s="33" t="s">
        <v>58</v>
      </c>
      <c r="K29" s="33" t="s">
        <v>58</v>
      </c>
      <c r="L29" s="33" t="s">
        <v>58</v>
      </c>
      <c r="M29" s="33" t="s">
        <v>58</v>
      </c>
      <c r="N29" s="33" t="s">
        <v>58</v>
      </c>
      <c r="O29" s="43"/>
      <c r="P29" s="40" t="s">
        <v>58</v>
      </c>
      <c r="Q29" s="40" t="s">
        <v>58</v>
      </c>
      <c r="R29" s="36" t="str">
        <f t="shared" si="1"/>
        <v>-</v>
      </c>
      <c r="T29" s="122"/>
      <c r="U29" s="123"/>
    </row>
    <row r="30" spans="2:21" x14ac:dyDescent="0.25">
      <c r="B30" s="32" t="s">
        <v>57</v>
      </c>
      <c r="C30" s="31" t="s">
        <v>57</v>
      </c>
      <c r="D30" s="108">
        <f>SUM(D18)</f>
        <v>1</v>
      </c>
      <c r="E30" s="108">
        <f t="shared" ref="E30:N30" si="2">SUM(E18)</f>
        <v>0</v>
      </c>
      <c r="F30" s="108">
        <f t="shared" si="2"/>
        <v>0</v>
      </c>
      <c r="G30" s="108">
        <f t="shared" si="2"/>
        <v>0</v>
      </c>
      <c r="H30" s="108">
        <f t="shared" si="2"/>
        <v>0</v>
      </c>
      <c r="I30" s="108">
        <f t="shared" si="2"/>
        <v>0</v>
      </c>
      <c r="J30" s="108">
        <f t="shared" si="2"/>
        <v>0</v>
      </c>
      <c r="K30" s="108">
        <f t="shared" si="2"/>
        <v>0</v>
      </c>
      <c r="L30" s="108">
        <f t="shared" si="2"/>
        <v>0</v>
      </c>
      <c r="M30" s="108">
        <f t="shared" si="2"/>
        <v>0</v>
      </c>
      <c r="N30" s="108">
        <f t="shared" si="2"/>
        <v>0</v>
      </c>
      <c r="O30" s="52"/>
      <c r="P30" s="30" t="s">
        <v>58</v>
      </c>
      <c r="Q30" s="30" t="s">
        <v>56</v>
      </c>
      <c r="R30" s="36">
        <f>SUM(R18)</f>
        <v>0</v>
      </c>
      <c r="T30" s="191"/>
      <c r="U30" s="191"/>
    </row>
    <row r="31" spans="2:21" x14ac:dyDescent="0.25">
      <c r="B31" s="1"/>
      <c r="C31" s="8"/>
      <c r="T31" s="191"/>
      <c r="U31" s="191"/>
    </row>
    <row r="32" spans="2:21" x14ac:dyDescent="0.25">
      <c r="B32" s="22"/>
      <c r="C32" s="188" t="s">
        <v>0</v>
      </c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90"/>
      <c r="T32" s="191"/>
      <c r="U32" s="191"/>
    </row>
    <row r="33" spans="2:22" x14ac:dyDescent="0.25">
      <c r="B33" s="22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6"/>
      <c r="T33" s="191"/>
      <c r="U33" s="191"/>
    </row>
    <row r="34" spans="2:22" x14ac:dyDescent="0.25">
      <c r="B34" s="22"/>
      <c r="C34" s="57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9"/>
      <c r="T34" s="122"/>
      <c r="U34" s="123"/>
    </row>
    <row r="35" spans="2:22" x14ac:dyDescent="0.25">
      <c r="B35" s="22"/>
      <c r="C35" s="57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9"/>
      <c r="T35" s="122"/>
      <c r="U35" s="123"/>
    </row>
    <row r="36" spans="2:22" x14ac:dyDescent="0.25">
      <c r="B36" s="22"/>
      <c r="C36" s="57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9"/>
      <c r="T36" s="122"/>
      <c r="U36" s="123"/>
    </row>
    <row r="37" spans="2:22" x14ac:dyDescent="0.25">
      <c r="B37" s="22"/>
      <c r="C37" s="57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9"/>
      <c r="T37" s="122"/>
      <c r="U37" s="123"/>
    </row>
    <row r="38" spans="2:22" x14ac:dyDescent="0.25">
      <c r="B38" s="22"/>
      <c r="C38" s="57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9"/>
      <c r="T38" s="122"/>
      <c r="U38" s="123"/>
    </row>
    <row r="39" spans="2:22" x14ac:dyDescent="0.25">
      <c r="B39" s="22"/>
      <c r="C39" s="57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9"/>
    </row>
    <row r="40" spans="2:22" x14ac:dyDescent="0.25">
      <c r="B40" s="22"/>
      <c r="C40" s="57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9"/>
    </row>
    <row r="41" spans="2:22" x14ac:dyDescent="0.25">
      <c r="B41" s="22"/>
      <c r="C41" s="57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  <c r="S41" s="67"/>
      <c r="T41" s="1"/>
    </row>
    <row r="42" spans="2:22" x14ac:dyDescent="0.25">
      <c r="B42" s="22"/>
      <c r="C42" s="6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2"/>
      <c r="S42" s="68"/>
    </row>
    <row r="43" spans="2:22" ht="15" customHeight="1" x14ac:dyDescent="0.25">
      <c r="B43" s="22"/>
      <c r="C43" s="7" t="s">
        <v>69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68"/>
    </row>
    <row r="44" spans="2:22" x14ac:dyDescent="0.25">
      <c r="C44" s="7" t="s">
        <v>70</v>
      </c>
      <c r="S44" s="68"/>
      <c r="V44" s="9"/>
    </row>
    <row r="45" spans="2:22" x14ac:dyDescent="0.25">
      <c r="C45" s="7" t="s">
        <v>71</v>
      </c>
      <c r="S45" s="68"/>
    </row>
    <row r="46" spans="2:22" ht="15" customHeight="1" x14ac:dyDescent="0.25">
      <c r="S46" s="68"/>
      <c r="V46" s="69"/>
    </row>
    <row r="47" spans="2:22" x14ac:dyDescent="0.25">
      <c r="S47" s="68"/>
      <c r="V47" s="69"/>
    </row>
    <row r="48" spans="2:22" x14ac:dyDescent="0.25">
      <c r="S48" s="68"/>
      <c r="T48" s="69"/>
      <c r="U48" s="69"/>
      <c r="V48" s="69"/>
    </row>
    <row r="49" spans="19:22" x14ac:dyDescent="0.25">
      <c r="S49" s="68"/>
      <c r="U49" s="69"/>
      <c r="V49" s="69"/>
    </row>
    <row r="50" spans="19:22" x14ac:dyDescent="0.25">
      <c r="S50" s="68"/>
      <c r="T50" s="69"/>
      <c r="U50" s="69"/>
      <c r="V50" s="69"/>
    </row>
    <row r="51" spans="19:22" x14ac:dyDescent="0.25">
      <c r="S51" s="68"/>
      <c r="T51" s="1"/>
      <c r="U51" s="69"/>
      <c r="V51" s="69"/>
    </row>
    <row r="52" spans="19:22" x14ac:dyDescent="0.25">
      <c r="S52" s="1"/>
      <c r="T52" s="1"/>
      <c r="U52" s="69"/>
      <c r="V52" s="69"/>
    </row>
  </sheetData>
  <sheetProtection algorithmName="SHA-512" hashValue="B4axOafXuDU9/nb7Q7wM3gXUqszUtOLOKhCzg1tJafihieIR0BA5Cr/rnaaK1LYcEsriH5LeJnoM+/1ZR7jG8A==" saltValue="KaG1BAwgnlWr3baT1oohYw==" spinCount="100000" sheet="1" objects="1" scenarios="1"/>
  <mergeCells count="24">
    <mergeCell ref="D14:H14"/>
    <mergeCell ref="I14:N14"/>
    <mergeCell ref="B15:B16"/>
    <mergeCell ref="C15:C16"/>
    <mergeCell ref="D15:D16"/>
    <mergeCell ref="E15:E16"/>
    <mergeCell ref="F15:F16"/>
    <mergeCell ref="G15:G16"/>
    <mergeCell ref="H15:H16"/>
    <mergeCell ref="T14:U14"/>
    <mergeCell ref="T15:T16"/>
    <mergeCell ref="U15:U16"/>
    <mergeCell ref="P14:R14"/>
    <mergeCell ref="I15:I16"/>
    <mergeCell ref="J15:J16"/>
    <mergeCell ref="K15:K16"/>
    <mergeCell ref="L15:L16"/>
    <mergeCell ref="M15:M16"/>
    <mergeCell ref="N15:N16"/>
    <mergeCell ref="C32:R32"/>
    <mergeCell ref="T30:U33"/>
    <mergeCell ref="P15:P16"/>
    <mergeCell ref="Q15:Q16"/>
    <mergeCell ref="R15:R16"/>
  </mergeCells>
  <conditionalFormatting sqref="C18:C30">
    <cfRule type="expression" dxfId="57" priority="25">
      <formula>COUNT(LEFT(C18,2))&gt;0.5</formula>
    </cfRule>
  </conditionalFormatting>
  <conditionalFormatting sqref="E18:N29 D30:N30">
    <cfRule type="cellIs" dxfId="56" priority="6" operator="equal">
      <formula>"A"</formula>
    </cfRule>
    <cfRule type="cellIs" dxfId="55" priority="7" operator="equal">
      <formula>"u"</formula>
    </cfRule>
    <cfRule type="cellIs" dxfId="54" priority="22" operator="equal">
      <formula>"-"</formula>
    </cfRule>
    <cfRule type="cellIs" dxfId="53" priority="23" stopIfTrue="1" operator="between">
      <formula>0.5</formula>
      <formula>0.69</formula>
    </cfRule>
    <cfRule type="cellIs" dxfId="52" priority="24" operator="lessThan">
      <formula>0.5</formula>
    </cfRule>
  </conditionalFormatting>
  <conditionalFormatting sqref="V44 U18:U38">
    <cfRule type="cellIs" dxfId="51" priority="17" operator="equal">
      <formula>"U"</formula>
    </cfRule>
    <cfRule type="cellIs" dxfId="50" priority="18" operator="equal">
      <formula>"A"</formula>
    </cfRule>
    <cfRule type="cellIs" dxfId="49" priority="19" operator="greaterThan">
      <formula>0.1</formula>
    </cfRule>
  </conditionalFormatting>
  <conditionalFormatting sqref="R18:R30">
    <cfRule type="cellIs" dxfId="48" priority="10" operator="between">
      <formula>0.71</formula>
      <formula>1</formula>
    </cfRule>
    <cfRule type="cellIs" dxfId="47" priority="11" operator="between">
      <formula>0.5</formula>
      <formula>0.7</formula>
    </cfRule>
    <cfRule type="cellIs" dxfId="46" priority="12" operator="lessThan">
      <formula>0.5</formula>
    </cfRule>
    <cfRule type="cellIs" dxfId="45" priority="13" operator="lessThan">
      <formula>0.5</formula>
    </cfRule>
  </conditionalFormatting>
  <conditionalFormatting sqref="R18:R29">
    <cfRule type="cellIs" dxfId="44" priority="8" operator="between">
      <formula>0.51</formula>
      <formula>0.69</formula>
    </cfRule>
    <cfRule type="cellIs" dxfId="43" priority="9" operator="greaterThan">
      <formula>0.69</formula>
    </cfRule>
  </conditionalFormatting>
  <conditionalFormatting sqref="D18:D29">
    <cfRule type="cellIs" dxfId="42" priority="1" operator="equal">
      <formula>"A"</formula>
    </cfRule>
    <cfRule type="cellIs" dxfId="41" priority="2" operator="equal">
      <formula>"U"</formula>
    </cfRule>
    <cfRule type="cellIs" dxfId="40" priority="3" operator="equal">
      <formula>"-"</formula>
    </cfRule>
    <cfRule type="cellIs" dxfId="39" priority="4" stopIfTrue="1" operator="between">
      <formula>0.5</formula>
      <formula>0.69</formula>
    </cfRule>
    <cfRule type="cellIs" dxfId="38" priority="5" operator="lessThan">
      <formula>0.5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DA97-10DC-4B81-BE8C-ADBDE14F3E46}">
  <dimension ref="B14:U71"/>
  <sheetViews>
    <sheetView workbookViewId="0"/>
  </sheetViews>
  <sheetFormatPr defaultRowHeight="15" x14ac:dyDescent="0.25"/>
  <cols>
    <col min="1" max="1" width="2.85546875" style="2" customWidth="1"/>
    <col min="2" max="2" width="9.140625" style="2" customWidth="1"/>
    <col min="3" max="3" width="33.85546875" style="2" customWidth="1"/>
    <col min="4" max="14" width="9.140625" style="2"/>
    <col min="15" max="15" width="0.5703125" style="2" customWidth="1"/>
    <col min="16" max="16" width="9.140625" style="2" customWidth="1"/>
    <col min="17" max="18" width="9.28515625" style="2" customWidth="1"/>
    <col min="19" max="19" width="2.140625" style="2" customWidth="1"/>
    <col min="20" max="20" width="14.5703125" style="2" customWidth="1"/>
    <col min="21" max="16384" width="9.140625" style="2"/>
  </cols>
  <sheetData>
    <row r="14" spans="2:21" x14ac:dyDescent="0.25">
      <c r="B14" s="27"/>
      <c r="C14" s="28" t="s">
        <v>32</v>
      </c>
      <c r="D14" s="185" t="s">
        <v>33</v>
      </c>
      <c r="E14" s="185"/>
      <c r="F14" s="185"/>
      <c r="G14" s="185"/>
      <c r="H14" s="186"/>
      <c r="I14" s="187" t="s">
        <v>34</v>
      </c>
      <c r="J14" s="187"/>
      <c r="K14" s="187"/>
      <c r="L14" s="187"/>
      <c r="M14" s="187"/>
      <c r="N14" s="187"/>
      <c r="O14" s="14"/>
      <c r="P14" s="181" t="s">
        <v>35</v>
      </c>
      <c r="Q14" s="181"/>
      <c r="R14" s="181"/>
      <c r="T14" s="181" t="s">
        <v>36</v>
      </c>
      <c r="U14" s="181"/>
    </row>
    <row r="15" spans="2:21" x14ac:dyDescent="0.25">
      <c r="B15" s="183" t="s">
        <v>37</v>
      </c>
      <c r="C15" s="169" t="s">
        <v>60</v>
      </c>
      <c r="D15" s="179" t="s">
        <v>61</v>
      </c>
      <c r="E15" s="179" t="s">
        <v>39</v>
      </c>
      <c r="F15" s="179" t="s">
        <v>62</v>
      </c>
      <c r="G15" s="179" t="s">
        <v>63</v>
      </c>
      <c r="H15" s="176" t="s">
        <v>64</v>
      </c>
      <c r="I15" s="176" t="s">
        <v>41</v>
      </c>
      <c r="J15" s="176" t="s">
        <v>42</v>
      </c>
      <c r="K15" s="176" t="s">
        <v>43</v>
      </c>
      <c r="L15" s="176" t="s">
        <v>44</v>
      </c>
      <c r="M15" s="176" t="s">
        <v>65</v>
      </c>
      <c r="N15" s="176" t="s">
        <v>66</v>
      </c>
      <c r="O15" s="1"/>
      <c r="P15" s="168" t="s">
        <v>45</v>
      </c>
      <c r="Q15" s="168" t="s">
        <v>46</v>
      </c>
      <c r="R15" s="168" t="s">
        <v>47</v>
      </c>
      <c r="T15" s="168" t="s">
        <v>48</v>
      </c>
      <c r="U15" s="168" t="s">
        <v>49</v>
      </c>
    </row>
    <row r="16" spans="2:21" x14ac:dyDescent="0.25">
      <c r="B16" s="184"/>
      <c r="C16" s="180"/>
      <c r="D16" s="157"/>
      <c r="E16" s="157"/>
      <c r="F16" s="157"/>
      <c r="G16" s="157"/>
      <c r="H16" s="178"/>
      <c r="I16" s="177"/>
      <c r="J16" s="177"/>
      <c r="K16" s="177"/>
      <c r="L16" s="177"/>
      <c r="M16" s="177"/>
      <c r="N16" s="177"/>
      <c r="O16" s="1"/>
      <c r="P16" s="168" t="s">
        <v>45</v>
      </c>
      <c r="Q16" s="168" t="s">
        <v>46</v>
      </c>
      <c r="R16" s="168" t="s">
        <v>47</v>
      </c>
      <c r="T16" s="168" t="s">
        <v>45</v>
      </c>
      <c r="U16" s="168" t="s">
        <v>46</v>
      </c>
    </row>
    <row r="17" spans="2:21" x14ac:dyDescent="0.25">
      <c r="B17" s="29"/>
      <c r="C17" s="29"/>
      <c r="D17" s="20" t="s">
        <v>50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19"/>
      <c r="P17" s="7"/>
      <c r="Q17" s="7"/>
      <c r="R17" s="7"/>
      <c r="T17" s="20"/>
      <c r="U17" s="20"/>
    </row>
    <row r="18" spans="2:21" x14ac:dyDescent="0.25">
      <c r="B18" s="30">
        <v>1</v>
      </c>
      <c r="C18" s="66" t="s">
        <v>324</v>
      </c>
      <c r="D18" s="33">
        <v>1</v>
      </c>
      <c r="E18" s="33" t="s">
        <v>58</v>
      </c>
      <c r="F18" s="33" t="s">
        <v>58</v>
      </c>
      <c r="G18" s="33" t="s">
        <v>58</v>
      </c>
      <c r="H18" s="33" t="s">
        <v>58</v>
      </c>
      <c r="I18" s="33" t="s">
        <v>58</v>
      </c>
      <c r="J18" s="33" t="s">
        <v>58</v>
      </c>
      <c r="K18" s="33" t="s">
        <v>58</v>
      </c>
      <c r="L18" s="33" t="s">
        <v>58</v>
      </c>
      <c r="M18" s="33" t="s">
        <v>58</v>
      </c>
      <c r="N18" s="33" t="s">
        <v>58</v>
      </c>
      <c r="O18" s="44"/>
      <c r="P18" s="40" t="s">
        <v>58</v>
      </c>
      <c r="Q18" s="40" t="s">
        <v>58</v>
      </c>
      <c r="R18" s="36" t="str">
        <f>IFERROR(Q18/P18,"-")</f>
        <v>-</v>
      </c>
      <c r="T18" s="24" t="s">
        <v>51</v>
      </c>
      <c r="U18" s="23" t="s">
        <v>52</v>
      </c>
    </row>
    <row r="19" spans="2:21" ht="34.5" x14ac:dyDescent="0.25">
      <c r="B19" s="30">
        <v>2</v>
      </c>
      <c r="C19" s="66" t="s">
        <v>325</v>
      </c>
      <c r="D19" s="33" t="s">
        <v>52</v>
      </c>
      <c r="E19" s="33" t="s">
        <v>58</v>
      </c>
      <c r="F19" s="33" t="s">
        <v>58</v>
      </c>
      <c r="G19" s="33" t="s">
        <v>58</v>
      </c>
      <c r="H19" s="33" t="s">
        <v>58</v>
      </c>
      <c r="I19" s="33" t="s">
        <v>58</v>
      </c>
      <c r="J19" s="33" t="s">
        <v>58</v>
      </c>
      <c r="K19" s="33" t="s">
        <v>58</v>
      </c>
      <c r="L19" s="33" t="s">
        <v>58</v>
      </c>
      <c r="M19" s="33" t="s">
        <v>58</v>
      </c>
      <c r="N19" s="33" t="s">
        <v>58</v>
      </c>
      <c r="O19" s="43"/>
      <c r="P19" s="40" t="s">
        <v>58</v>
      </c>
      <c r="Q19" s="40" t="s">
        <v>58</v>
      </c>
      <c r="R19" s="36" t="str">
        <f t="shared" ref="R19:R21" si="0">IFERROR(Q19/P19,"-")</f>
        <v>-</v>
      </c>
      <c r="T19" s="24" t="s">
        <v>53</v>
      </c>
      <c r="U19" s="23" t="s">
        <v>54</v>
      </c>
    </row>
    <row r="20" spans="2:21" ht="45.75" x14ac:dyDescent="0.25">
      <c r="B20" s="30" t="s">
        <v>112</v>
      </c>
      <c r="C20" s="66" t="s">
        <v>326</v>
      </c>
      <c r="D20" s="33" t="s">
        <v>54</v>
      </c>
      <c r="E20" s="33" t="s">
        <v>67</v>
      </c>
      <c r="F20" s="33" t="s">
        <v>58</v>
      </c>
      <c r="G20" s="33" t="s">
        <v>58</v>
      </c>
      <c r="H20" s="33" t="s">
        <v>58</v>
      </c>
      <c r="I20" s="33" t="s">
        <v>58</v>
      </c>
      <c r="J20" s="33" t="s">
        <v>58</v>
      </c>
      <c r="K20" s="33" t="s">
        <v>58</v>
      </c>
      <c r="L20" s="33" t="s">
        <v>58</v>
      </c>
      <c r="M20" s="33" t="s">
        <v>58</v>
      </c>
      <c r="N20" s="33" t="s">
        <v>58</v>
      </c>
      <c r="O20" s="43"/>
      <c r="P20" s="40" t="s">
        <v>58</v>
      </c>
      <c r="Q20" s="40" t="s">
        <v>58</v>
      </c>
      <c r="R20" s="36" t="str">
        <f t="shared" si="0"/>
        <v>-</v>
      </c>
      <c r="T20" s="24" t="s">
        <v>55</v>
      </c>
      <c r="U20" s="23">
        <v>1</v>
      </c>
    </row>
    <row r="21" spans="2:21" ht="23.25" x14ac:dyDescent="0.25">
      <c r="B21" s="30" t="s">
        <v>113</v>
      </c>
      <c r="C21" s="66" t="s">
        <v>327</v>
      </c>
      <c r="D21" s="33" t="s">
        <v>58</v>
      </c>
      <c r="E21" s="33" t="s">
        <v>58</v>
      </c>
      <c r="F21" s="33" t="s">
        <v>58</v>
      </c>
      <c r="G21" s="33" t="s">
        <v>58</v>
      </c>
      <c r="H21" s="33" t="s">
        <v>58</v>
      </c>
      <c r="I21" s="33" t="s">
        <v>58</v>
      </c>
      <c r="J21" s="33" t="s">
        <v>58</v>
      </c>
      <c r="K21" s="33" t="s">
        <v>58</v>
      </c>
      <c r="L21" s="33" t="s">
        <v>58</v>
      </c>
      <c r="M21" s="33" t="s">
        <v>58</v>
      </c>
      <c r="N21" s="33" t="s">
        <v>58</v>
      </c>
      <c r="O21" s="43"/>
      <c r="P21" s="40" t="s">
        <v>58</v>
      </c>
      <c r="Q21" s="40" t="s">
        <v>58</v>
      </c>
      <c r="R21" s="36" t="str">
        <f t="shared" si="0"/>
        <v>-</v>
      </c>
      <c r="T21" s="9"/>
      <c r="U21" s="9"/>
    </row>
    <row r="22" spans="2:21" ht="34.5" x14ac:dyDescent="0.25">
      <c r="B22" s="30" t="s">
        <v>114</v>
      </c>
      <c r="C22" s="66" t="s">
        <v>328</v>
      </c>
      <c r="D22" s="33" t="s">
        <v>58</v>
      </c>
      <c r="E22" s="33" t="s">
        <v>58</v>
      </c>
      <c r="F22" s="33" t="s">
        <v>58</v>
      </c>
      <c r="G22" s="33" t="s">
        <v>58</v>
      </c>
      <c r="H22" s="33" t="s">
        <v>58</v>
      </c>
      <c r="I22" s="33" t="s">
        <v>58</v>
      </c>
      <c r="J22" s="33" t="s">
        <v>58</v>
      </c>
      <c r="K22" s="33" t="s">
        <v>58</v>
      </c>
      <c r="L22" s="33" t="s">
        <v>58</v>
      </c>
      <c r="M22" s="33" t="s">
        <v>58</v>
      </c>
      <c r="N22" s="33" t="s">
        <v>58</v>
      </c>
      <c r="O22" s="43"/>
      <c r="P22" s="40" t="s">
        <v>58</v>
      </c>
      <c r="Q22" s="40" t="s">
        <v>58</v>
      </c>
      <c r="R22" s="36" t="str">
        <f t="shared" ref="R22:R52" si="1">IFERROR(Q22/P22,"-")</f>
        <v>-</v>
      </c>
      <c r="T22" s="9"/>
      <c r="U22" s="9"/>
    </row>
    <row r="23" spans="2:21" ht="23.25" x14ac:dyDescent="0.25">
      <c r="B23" s="30" t="s">
        <v>167</v>
      </c>
      <c r="C23" s="66" t="s">
        <v>142</v>
      </c>
      <c r="D23" s="33" t="s">
        <v>58</v>
      </c>
      <c r="E23" s="33" t="s">
        <v>58</v>
      </c>
      <c r="F23" s="33" t="s">
        <v>58</v>
      </c>
      <c r="G23" s="33" t="s">
        <v>58</v>
      </c>
      <c r="H23" s="33" t="s">
        <v>58</v>
      </c>
      <c r="I23" s="33" t="s">
        <v>58</v>
      </c>
      <c r="J23" s="33" t="s">
        <v>58</v>
      </c>
      <c r="K23" s="33" t="s">
        <v>58</v>
      </c>
      <c r="L23" s="33" t="s">
        <v>58</v>
      </c>
      <c r="M23" s="33" t="s">
        <v>58</v>
      </c>
      <c r="N23" s="33" t="s">
        <v>58</v>
      </c>
      <c r="O23" s="43"/>
      <c r="P23" s="40" t="s">
        <v>58</v>
      </c>
      <c r="Q23" s="40" t="s">
        <v>58</v>
      </c>
      <c r="R23" s="36" t="str">
        <f t="shared" si="1"/>
        <v>-</v>
      </c>
      <c r="T23" s="9"/>
      <c r="U23" s="9"/>
    </row>
    <row r="24" spans="2:21" x14ac:dyDescent="0.25">
      <c r="B24" s="30">
        <v>3</v>
      </c>
      <c r="C24" s="66" t="s">
        <v>143</v>
      </c>
      <c r="D24" s="33" t="s">
        <v>58</v>
      </c>
      <c r="E24" s="33" t="s">
        <v>58</v>
      </c>
      <c r="F24" s="33" t="s">
        <v>58</v>
      </c>
      <c r="G24" s="33" t="s">
        <v>58</v>
      </c>
      <c r="H24" s="33" t="s">
        <v>58</v>
      </c>
      <c r="I24" s="33" t="s">
        <v>58</v>
      </c>
      <c r="J24" s="33" t="s">
        <v>58</v>
      </c>
      <c r="K24" s="33" t="s">
        <v>58</v>
      </c>
      <c r="L24" s="33" t="s">
        <v>58</v>
      </c>
      <c r="M24" s="33" t="s">
        <v>58</v>
      </c>
      <c r="N24" s="33" t="s">
        <v>58</v>
      </c>
      <c r="O24" s="43"/>
      <c r="P24" s="40" t="s">
        <v>58</v>
      </c>
      <c r="Q24" s="40" t="s">
        <v>58</v>
      </c>
      <c r="R24" s="36" t="str">
        <f t="shared" si="1"/>
        <v>-</v>
      </c>
      <c r="T24" s="9"/>
      <c r="U24" s="9"/>
    </row>
    <row r="25" spans="2:21" x14ac:dyDescent="0.25">
      <c r="B25" s="30">
        <v>4</v>
      </c>
      <c r="C25" s="66" t="s">
        <v>329</v>
      </c>
      <c r="D25" s="33" t="s">
        <v>58</v>
      </c>
      <c r="E25" s="33" t="s">
        <v>58</v>
      </c>
      <c r="F25" s="33" t="s">
        <v>58</v>
      </c>
      <c r="G25" s="33" t="s">
        <v>58</v>
      </c>
      <c r="H25" s="33" t="s">
        <v>58</v>
      </c>
      <c r="I25" s="33" t="s">
        <v>58</v>
      </c>
      <c r="J25" s="33" t="s">
        <v>58</v>
      </c>
      <c r="K25" s="33" t="s">
        <v>58</v>
      </c>
      <c r="L25" s="33" t="s">
        <v>58</v>
      </c>
      <c r="M25" s="33" t="s">
        <v>58</v>
      </c>
      <c r="N25" s="33" t="s">
        <v>58</v>
      </c>
      <c r="O25" s="43"/>
      <c r="P25" s="40" t="s">
        <v>58</v>
      </c>
      <c r="Q25" s="40" t="s">
        <v>58</v>
      </c>
      <c r="R25" s="36" t="str">
        <f t="shared" ref="R25:R33" si="2">IFERROR(Q25/P25,"-")</f>
        <v>-</v>
      </c>
      <c r="T25" s="9"/>
      <c r="U25" s="9"/>
    </row>
    <row r="26" spans="2:21" x14ac:dyDescent="0.25">
      <c r="B26" s="30" t="s">
        <v>73</v>
      </c>
      <c r="C26" s="66" t="s">
        <v>145</v>
      </c>
      <c r="D26" s="33" t="s">
        <v>58</v>
      </c>
      <c r="E26" s="33" t="s">
        <v>58</v>
      </c>
      <c r="F26" s="33" t="s">
        <v>58</v>
      </c>
      <c r="G26" s="33" t="s">
        <v>58</v>
      </c>
      <c r="H26" s="33" t="s">
        <v>58</v>
      </c>
      <c r="I26" s="33" t="s">
        <v>58</v>
      </c>
      <c r="J26" s="33" t="s">
        <v>58</v>
      </c>
      <c r="K26" s="33" t="s">
        <v>58</v>
      </c>
      <c r="L26" s="33" t="s">
        <v>58</v>
      </c>
      <c r="M26" s="33" t="s">
        <v>58</v>
      </c>
      <c r="N26" s="33" t="s">
        <v>58</v>
      </c>
      <c r="O26" s="43"/>
      <c r="P26" s="40" t="s">
        <v>58</v>
      </c>
      <c r="Q26" s="40" t="s">
        <v>58</v>
      </c>
      <c r="R26" s="36" t="str">
        <f t="shared" si="2"/>
        <v>-</v>
      </c>
      <c r="T26" s="9"/>
      <c r="U26" s="9"/>
    </row>
    <row r="27" spans="2:21" ht="23.25" x14ac:dyDescent="0.25">
      <c r="B27" s="30" t="s">
        <v>74</v>
      </c>
      <c r="C27" s="66" t="s">
        <v>146</v>
      </c>
      <c r="D27" s="33" t="s">
        <v>58</v>
      </c>
      <c r="E27" s="33" t="s">
        <v>58</v>
      </c>
      <c r="F27" s="33" t="s">
        <v>58</v>
      </c>
      <c r="G27" s="33" t="s">
        <v>58</v>
      </c>
      <c r="H27" s="33" t="s">
        <v>58</v>
      </c>
      <c r="I27" s="33" t="s">
        <v>58</v>
      </c>
      <c r="J27" s="33" t="s">
        <v>58</v>
      </c>
      <c r="K27" s="33" t="s">
        <v>58</v>
      </c>
      <c r="L27" s="33" t="s">
        <v>58</v>
      </c>
      <c r="M27" s="33" t="s">
        <v>58</v>
      </c>
      <c r="N27" s="33" t="s">
        <v>58</v>
      </c>
      <c r="O27" s="43"/>
      <c r="P27" s="40" t="s">
        <v>58</v>
      </c>
      <c r="Q27" s="40" t="s">
        <v>58</v>
      </c>
      <c r="R27" s="36" t="str">
        <f t="shared" si="2"/>
        <v>-</v>
      </c>
      <c r="T27" s="9"/>
      <c r="U27" s="9"/>
    </row>
    <row r="28" spans="2:21" x14ac:dyDescent="0.25">
      <c r="B28" s="30">
        <v>5</v>
      </c>
      <c r="C28" s="66" t="s">
        <v>144</v>
      </c>
      <c r="D28" s="33" t="s">
        <v>58</v>
      </c>
      <c r="E28" s="33" t="s">
        <v>58</v>
      </c>
      <c r="F28" s="33" t="s">
        <v>58</v>
      </c>
      <c r="G28" s="33" t="s">
        <v>58</v>
      </c>
      <c r="H28" s="33" t="s">
        <v>58</v>
      </c>
      <c r="I28" s="33" t="s">
        <v>58</v>
      </c>
      <c r="J28" s="33" t="s">
        <v>58</v>
      </c>
      <c r="K28" s="33" t="s">
        <v>58</v>
      </c>
      <c r="L28" s="33" t="s">
        <v>58</v>
      </c>
      <c r="M28" s="33" t="s">
        <v>58</v>
      </c>
      <c r="N28" s="33" t="s">
        <v>58</v>
      </c>
      <c r="O28" s="43"/>
      <c r="P28" s="40" t="s">
        <v>58</v>
      </c>
      <c r="Q28" s="40" t="s">
        <v>58</v>
      </c>
      <c r="R28" s="36" t="str">
        <f t="shared" si="2"/>
        <v>-</v>
      </c>
      <c r="T28" s="9"/>
      <c r="U28" s="9"/>
    </row>
    <row r="29" spans="2:21" x14ac:dyDescent="0.25">
      <c r="B29" s="30">
        <v>6</v>
      </c>
      <c r="C29" s="66" t="s">
        <v>330</v>
      </c>
      <c r="D29" s="33" t="s">
        <v>58</v>
      </c>
      <c r="E29" s="33" t="s">
        <v>58</v>
      </c>
      <c r="F29" s="33" t="s">
        <v>58</v>
      </c>
      <c r="G29" s="33" t="s">
        <v>58</v>
      </c>
      <c r="H29" s="33" t="s">
        <v>58</v>
      </c>
      <c r="I29" s="33" t="s">
        <v>58</v>
      </c>
      <c r="J29" s="33" t="s">
        <v>58</v>
      </c>
      <c r="K29" s="33" t="s">
        <v>58</v>
      </c>
      <c r="L29" s="33" t="s">
        <v>58</v>
      </c>
      <c r="M29" s="33" t="s">
        <v>58</v>
      </c>
      <c r="N29" s="33" t="s">
        <v>58</v>
      </c>
      <c r="O29" s="43"/>
      <c r="P29" s="40" t="s">
        <v>58</v>
      </c>
      <c r="Q29" s="40" t="s">
        <v>58</v>
      </c>
      <c r="R29" s="36" t="str">
        <f t="shared" si="2"/>
        <v>-</v>
      </c>
      <c r="T29" s="9"/>
      <c r="U29" s="9"/>
    </row>
    <row r="30" spans="2:21" x14ac:dyDescent="0.25">
      <c r="B30" s="30">
        <v>7</v>
      </c>
      <c r="C30" s="66" t="s">
        <v>331</v>
      </c>
      <c r="D30" s="33" t="s">
        <v>58</v>
      </c>
      <c r="E30" s="33" t="s">
        <v>58</v>
      </c>
      <c r="F30" s="33" t="s">
        <v>58</v>
      </c>
      <c r="G30" s="33" t="s">
        <v>58</v>
      </c>
      <c r="H30" s="33" t="s">
        <v>58</v>
      </c>
      <c r="I30" s="33" t="s">
        <v>58</v>
      </c>
      <c r="J30" s="33" t="s">
        <v>58</v>
      </c>
      <c r="K30" s="33" t="s">
        <v>58</v>
      </c>
      <c r="L30" s="33" t="s">
        <v>58</v>
      </c>
      <c r="M30" s="33" t="s">
        <v>58</v>
      </c>
      <c r="N30" s="33" t="s">
        <v>58</v>
      </c>
      <c r="O30" s="43"/>
      <c r="P30" s="40" t="s">
        <v>58</v>
      </c>
      <c r="Q30" s="40" t="s">
        <v>58</v>
      </c>
      <c r="R30" s="36" t="str">
        <f t="shared" si="2"/>
        <v>-</v>
      </c>
      <c r="T30" s="9"/>
      <c r="U30" s="9"/>
    </row>
    <row r="31" spans="2:21" x14ac:dyDescent="0.25">
      <c r="B31" s="30" t="s">
        <v>110</v>
      </c>
      <c r="C31" s="66" t="s">
        <v>332</v>
      </c>
      <c r="D31" s="33" t="s">
        <v>58</v>
      </c>
      <c r="E31" s="33" t="s">
        <v>58</v>
      </c>
      <c r="F31" s="33" t="s">
        <v>58</v>
      </c>
      <c r="G31" s="33" t="s">
        <v>58</v>
      </c>
      <c r="H31" s="33" t="s">
        <v>58</v>
      </c>
      <c r="I31" s="33" t="s">
        <v>58</v>
      </c>
      <c r="J31" s="33" t="s">
        <v>58</v>
      </c>
      <c r="K31" s="33" t="s">
        <v>58</v>
      </c>
      <c r="L31" s="33" t="s">
        <v>58</v>
      </c>
      <c r="M31" s="33" t="s">
        <v>58</v>
      </c>
      <c r="N31" s="33" t="s">
        <v>58</v>
      </c>
      <c r="O31" s="43"/>
      <c r="P31" s="40" t="s">
        <v>58</v>
      </c>
      <c r="Q31" s="40" t="s">
        <v>58</v>
      </c>
      <c r="R31" s="36" t="str">
        <f t="shared" si="2"/>
        <v>-</v>
      </c>
      <c r="T31" s="9"/>
      <c r="U31" s="9"/>
    </row>
    <row r="32" spans="2:21" x14ac:dyDescent="0.25">
      <c r="B32" s="30">
        <v>8</v>
      </c>
      <c r="C32" s="66" t="s">
        <v>333</v>
      </c>
      <c r="D32" s="33" t="s">
        <v>58</v>
      </c>
      <c r="E32" s="33" t="s">
        <v>58</v>
      </c>
      <c r="F32" s="33" t="s">
        <v>58</v>
      </c>
      <c r="G32" s="33" t="s">
        <v>58</v>
      </c>
      <c r="H32" s="33" t="s">
        <v>58</v>
      </c>
      <c r="I32" s="33" t="s">
        <v>58</v>
      </c>
      <c r="J32" s="33" t="s">
        <v>58</v>
      </c>
      <c r="K32" s="33" t="s">
        <v>58</v>
      </c>
      <c r="L32" s="33" t="s">
        <v>58</v>
      </c>
      <c r="M32" s="33" t="s">
        <v>58</v>
      </c>
      <c r="N32" s="33" t="s">
        <v>58</v>
      </c>
      <c r="O32" s="43"/>
      <c r="P32" s="40" t="s">
        <v>58</v>
      </c>
      <c r="Q32" s="40" t="s">
        <v>58</v>
      </c>
      <c r="R32" s="36" t="str">
        <f t="shared" si="2"/>
        <v>-</v>
      </c>
      <c r="T32" s="9"/>
      <c r="U32" s="9"/>
    </row>
    <row r="33" spans="2:21" ht="34.5" x14ac:dyDescent="0.25">
      <c r="B33" s="30" t="s">
        <v>117</v>
      </c>
      <c r="C33" s="66" t="s">
        <v>334</v>
      </c>
      <c r="D33" s="33" t="s">
        <v>58</v>
      </c>
      <c r="E33" s="33" t="s">
        <v>58</v>
      </c>
      <c r="F33" s="33" t="s">
        <v>58</v>
      </c>
      <c r="G33" s="33" t="s">
        <v>58</v>
      </c>
      <c r="H33" s="33" t="s">
        <v>58</v>
      </c>
      <c r="I33" s="33" t="s">
        <v>58</v>
      </c>
      <c r="J33" s="33" t="s">
        <v>58</v>
      </c>
      <c r="K33" s="33" t="s">
        <v>58</v>
      </c>
      <c r="L33" s="33" t="s">
        <v>58</v>
      </c>
      <c r="M33" s="33" t="s">
        <v>58</v>
      </c>
      <c r="N33" s="33" t="s">
        <v>58</v>
      </c>
      <c r="O33" s="43"/>
      <c r="P33" s="40" t="s">
        <v>58</v>
      </c>
      <c r="Q33" s="40" t="s">
        <v>58</v>
      </c>
      <c r="R33" s="36" t="str">
        <f t="shared" si="2"/>
        <v>-</v>
      </c>
      <c r="T33" s="9"/>
      <c r="U33" s="9"/>
    </row>
    <row r="34" spans="2:21" x14ac:dyDescent="0.25">
      <c r="B34" s="30">
        <v>9</v>
      </c>
      <c r="C34" s="66" t="s">
        <v>335</v>
      </c>
      <c r="D34" s="33" t="s">
        <v>58</v>
      </c>
      <c r="E34" s="33" t="s">
        <v>58</v>
      </c>
      <c r="F34" s="33" t="s">
        <v>58</v>
      </c>
      <c r="G34" s="33" t="s">
        <v>58</v>
      </c>
      <c r="H34" s="33" t="s">
        <v>58</v>
      </c>
      <c r="I34" s="33" t="s">
        <v>58</v>
      </c>
      <c r="J34" s="33" t="s">
        <v>58</v>
      </c>
      <c r="K34" s="33" t="s">
        <v>58</v>
      </c>
      <c r="L34" s="33" t="s">
        <v>58</v>
      </c>
      <c r="M34" s="33" t="s">
        <v>58</v>
      </c>
      <c r="N34" s="33" t="s">
        <v>58</v>
      </c>
      <c r="O34" s="43"/>
      <c r="P34" s="40" t="s">
        <v>58</v>
      </c>
      <c r="Q34" s="40" t="s">
        <v>58</v>
      </c>
      <c r="R34" s="36" t="str">
        <f t="shared" si="1"/>
        <v>-</v>
      </c>
      <c r="T34" s="9"/>
      <c r="U34" s="9"/>
    </row>
    <row r="35" spans="2:21" x14ac:dyDescent="0.25">
      <c r="B35" s="30" t="s">
        <v>260</v>
      </c>
      <c r="C35" s="66" t="s">
        <v>337</v>
      </c>
      <c r="D35" s="33" t="s">
        <v>58</v>
      </c>
      <c r="E35" s="33" t="s">
        <v>58</v>
      </c>
      <c r="F35" s="33" t="s">
        <v>58</v>
      </c>
      <c r="G35" s="33" t="s">
        <v>58</v>
      </c>
      <c r="H35" s="33" t="s">
        <v>58</v>
      </c>
      <c r="I35" s="33" t="s">
        <v>58</v>
      </c>
      <c r="J35" s="33" t="s">
        <v>58</v>
      </c>
      <c r="K35" s="33" t="s">
        <v>58</v>
      </c>
      <c r="L35" s="33" t="s">
        <v>58</v>
      </c>
      <c r="M35" s="33" t="s">
        <v>58</v>
      </c>
      <c r="N35" s="33" t="s">
        <v>58</v>
      </c>
      <c r="O35" s="43"/>
      <c r="P35" s="40" t="s">
        <v>58</v>
      </c>
      <c r="Q35" s="40" t="s">
        <v>58</v>
      </c>
      <c r="R35" s="36" t="str">
        <f t="shared" si="1"/>
        <v>-</v>
      </c>
      <c r="T35" s="9"/>
      <c r="U35" s="9"/>
    </row>
    <row r="36" spans="2:21" ht="34.5" x14ac:dyDescent="0.25">
      <c r="B36" s="30" t="s">
        <v>261</v>
      </c>
      <c r="C36" s="66" t="s">
        <v>336</v>
      </c>
      <c r="D36" s="33" t="s">
        <v>58</v>
      </c>
      <c r="E36" s="33" t="s">
        <v>58</v>
      </c>
      <c r="F36" s="33" t="s">
        <v>58</v>
      </c>
      <c r="G36" s="33" t="s">
        <v>58</v>
      </c>
      <c r="H36" s="33" t="s">
        <v>58</v>
      </c>
      <c r="I36" s="33" t="s">
        <v>58</v>
      </c>
      <c r="J36" s="33" t="s">
        <v>58</v>
      </c>
      <c r="K36" s="33" t="s">
        <v>58</v>
      </c>
      <c r="L36" s="33" t="s">
        <v>58</v>
      </c>
      <c r="M36" s="33" t="s">
        <v>58</v>
      </c>
      <c r="N36" s="33" t="s">
        <v>58</v>
      </c>
      <c r="O36" s="43"/>
      <c r="P36" s="40" t="s">
        <v>58</v>
      </c>
      <c r="Q36" s="40" t="s">
        <v>58</v>
      </c>
      <c r="R36" s="36" t="str">
        <f t="shared" si="1"/>
        <v>-</v>
      </c>
      <c r="T36" s="9"/>
      <c r="U36" s="9"/>
    </row>
    <row r="37" spans="2:21" x14ac:dyDescent="0.25">
      <c r="B37" s="30" t="s">
        <v>262</v>
      </c>
      <c r="C37" s="66" t="s">
        <v>339</v>
      </c>
      <c r="D37" s="33" t="s">
        <v>58</v>
      </c>
      <c r="E37" s="33" t="s">
        <v>58</v>
      </c>
      <c r="F37" s="33" t="s">
        <v>58</v>
      </c>
      <c r="G37" s="33" t="s">
        <v>58</v>
      </c>
      <c r="H37" s="33" t="s">
        <v>58</v>
      </c>
      <c r="I37" s="33" t="s">
        <v>58</v>
      </c>
      <c r="J37" s="33" t="s">
        <v>58</v>
      </c>
      <c r="K37" s="33" t="s">
        <v>58</v>
      </c>
      <c r="L37" s="33" t="s">
        <v>58</v>
      </c>
      <c r="M37" s="33" t="s">
        <v>58</v>
      </c>
      <c r="N37" s="33" t="s">
        <v>58</v>
      </c>
      <c r="O37" s="43"/>
      <c r="P37" s="40" t="s">
        <v>58</v>
      </c>
      <c r="Q37" s="40" t="s">
        <v>58</v>
      </c>
      <c r="R37" s="36" t="str">
        <f t="shared" si="1"/>
        <v>-</v>
      </c>
      <c r="T37" s="9"/>
      <c r="U37" s="9"/>
    </row>
    <row r="38" spans="2:21" ht="23.25" x14ac:dyDescent="0.25">
      <c r="B38" s="30" t="s">
        <v>263</v>
      </c>
      <c r="C38" s="66" t="s">
        <v>338</v>
      </c>
      <c r="D38" s="33" t="s">
        <v>58</v>
      </c>
      <c r="E38" s="33" t="s">
        <v>58</v>
      </c>
      <c r="F38" s="33" t="s">
        <v>58</v>
      </c>
      <c r="G38" s="33" t="s">
        <v>58</v>
      </c>
      <c r="H38" s="33" t="s">
        <v>58</v>
      </c>
      <c r="I38" s="33" t="s">
        <v>58</v>
      </c>
      <c r="J38" s="33" t="s">
        <v>58</v>
      </c>
      <c r="K38" s="33" t="s">
        <v>58</v>
      </c>
      <c r="L38" s="33" t="s">
        <v>58</v>
      </c>
      <c r="M38" s="33" t="s">
        <v>58</v>
      </c>
      <c r="N38" s="33" t="s">
        <v>58</v>
      </c>
      <c r="O38" s="43"/>
      <c r="P38" s="40" t="s">
        <v>58</v>
      </c>
      <c r="Q38" s="40" t="s">
        <v>58</v>
      </c>
      <c r="R38" s="36" t="str">
        <f t="shared" si="1"/>
        <v>-</v>
      </c>
      <c r="T38" s="9"/>
      <c r="U38" s="9"/>
    </row>
    <row r="39" spans="2:21" x14ac:dyDescent="0.25">
      <c r="B39" s="30" t="s">
        <v>264</v>
      </c>
      <c r="C39" s="66" t="s">
        <v>340</v>
      </c>
      <c r="D39" s="33" t="s">
        <v>58</v>
      </c>
      <c r="E39" s="33" t="s">
        <v>58</v>
      </c>
      <c r="F39" s="33" t="s">
        <v>58</v>
      </c>
      <c r="G39" s="33" t="s">
        <v>58</v>
      </c>
      <c r="H39" s="33" t="s">
        <v>58</v>
      </c>
      <c r="I39" s="33" t="s">
        <v>58</v>
      </c>
      <c r="J39" s="33" t="s">
        <v>58</v>
      </c>
      <c r="K39" s="33" t="s">
        <v>58</v>
      </c>
      <c r="L39" s="33" t="s">
        <v>58</v>
      </c>
      <c r="M39" s="33" t="s">
        <v>58</v>
      </c>
      <c r="N39" s="33" t="s">
        <v>58</v>
      </c>
      <c r="O39" s="43"/>
      <c r="P39" s="40" t="s">
        <v>58</v>
      </c>
      <c r="Q39" s="40" t="s">
        <v>58</v>
      </c>
      <c r="R39" s="36" t="str">
        <f t="shared" si="1"/>
        <v>-</v>
      </c>
      <c r="T39" s="9"/>
      <c r="U39" s="9"/>
    </row>
    <row r="40" spans="2:21" ht="23.25" x14ac:dyDescent="0.25">
      <c r="B40" s="30" t="s">
        <v>265</v>
      </c>
      <c r="C40" s="66" t="s">
        <v>341</v>
      </c>
      <c r="D40" s="33" t="s">
        <v>58</v>
      </c>
      <c r="E40" s="33" t="s">
        <v>58</v>
      </c>
      <c r="F40" s="33" t="s">
        <v>58</v>
      </c>
      <c r="G40" s="33" t="s">
        <v>58</v>
      </c>
      <c r="H40" s="33" t="s">
        <v>58</v>
      </c>
      <c r="I40" s="33" t="s">
        <v>58</v>
      </c>
      <c r="J40" s="33" t="s">
        <v>58</v>
      </c>
      <c r="K40" s="33" t="s">
        <v>58</v>
      </c>
      <c r="L40" s="33" t="s">
        <v>58</v>
      </c>
      <c r="M40" s="33" t="s">
        <v>58</v>
      </c>
      <c r="N40" s="33" t="s">
        <v>58</v>
      </c>
      <c r="O40" s="43"/>
      <c r="P40" s="40" t="s">
        <v>58</v>
      </c>
      <c r="Q40" s="40" t="s">
        <v>58</v>
      </c>
      <c r="R40" s="36" t="str">
        <f t="shared" si="1"/>
        <v>-</v>
      </c>
      <c r="T40" s="9"/>
      <c r="U40" s="9"/>
    </row>
    <row r="41" spans="2:21" x14ac:dyDescent="0.25">
      <c r="B41" s="30" t="s">
        <v>266</v>
      </c>
      <c r="C41" s="66" t="s">
        <v>342</v>
      </c>
      <c r="D41" s="33" t="s">
        <v>58</v>
      </c>
      <c r="E41" s="33" t="s">
        <v>58</v>
      </c>
      <c r="F41" s="33" t="s">
        <v>58</v>
      </c>
      <c r="G41" s="33" t="s">
        <v>58</v>
      </c>
      <c r="H41" s="33" t="s">
        <v>58</v>
      </c>
      <c r="I41" s="33" t="s">
        <v>58</v>
      </c>
      <c r="J41" s="33" t="s">
        <v>58</v>
      </c>
      <c r="K41" s="33" t="s">
        <v>58</v>
      </c>
      <c r="L41" s="33" t="s">
        <v>58</v>
      </c>
      <c r="M41" s="33" t="s">
        <v>58</v>
      </c>
      <c r="N41" s="33" t="s">
        <v>58</v>
      </c>
      <c r="O41" s="43"/>
      <c r="P41" s="40" t="s">
        <v>58</v>
      </c>
      <c r="Q41" s="40" t="s">
        <v>58</v>
      </c>
      <c r="R41" s="36" t="str">
        <f t="shared" si="1"/>
        <v>-</v>
      </c>
      <c r="T41" s="9"/>
      <c r="U41" s="9"/>
    </row>
    <row r="42" spans="2:21" ht="23.25" x14ac:dyDescent="0.25">
      <c r="B42" s="30" t="s">
        <v>267</v>
      </c>
      <c r="C42" s="66" t="s">
        <v>343</v>
      </c>
      <c r="D42" s="33" t="s">
        <v>58</v>
      </c>
      <c r="E42" s="33" t="s">
        <v>58</v>
      </c>
      <c r="F42" s="33" t="s">
        <v>58</v>
      </c>
      <c r="G42" s="33" t="s">
        <v>58</v>
      </c>
      <c r="H42" s="33" t="s">
        <v>58</v>
      </c>
      <c r="I42" s="33" t="s">
        <v>58</v>
      </c>
      <c r="J42" s="33" t="s">
        <v>58</v>
      </c>
      <c r="K42" s="33" t="s">
        <v>58</v>
      </c>
      <c r="L42" s="33" t="s">
        <v>58</v>
      </c>
      <c r="M42" s="33" t="s">
        <v>58</v>
      </c>
      <c r="N42" s="33" t="s">
        <v>58</v>
      </c>
      <c r="O42" s="43"/>
      <c r="P42" s="40" t="s">
        <v>58</v>
      </c>
      <c r="Q42" s="40" t="s">
        <v>58</v>
      </c>
      <c r="R42" s="36" t="str">
        <f t="shared" ref="R42:R51" si="3">IFERROR(Q42/P42,"-")</f>
        <v>-</v>
      </c>
      <c r="T42" s="9"/>
      <c r="U42" s="9"/>
    </row>
    <row r="43" spans="2:21" x14ac:dyDescent="0.25">
      <c r="B43" s="30">
        <v>10</v>
      </c>
      <c r="C43" s="66" t="s">
        <v>319</v>
      </c>
      <c r="D43" s="33" t="s">
        <v>58</v>
      </c>
      <c r="E43" s="33" t="s">
        <v>58</v>
      </c>
      <c r="F43" s="33" t="s">
        <v>58</v>
      </c>
      <c r="G43" s="33" t="s">
        <v>58</v>
      </c>
      <c r="H43" s="33" t="s">
        <v>58</v>
      </c>
      <c r="I43" s="33" t="s">
        <v>58</v>
      </c>
      <c r="J43" s="33" t="s">
        <v>58</v>
      </c>
      <c r="K43" s="33" t="s">
        <v>58</v>
      </c>
      <c r="L43" s="33" t="s">
        <v>58</v>
      </c>
      <c r="M43" s="33" t="s">
        <v>58</v>
      </c>
      <c r="N43" s="33" t="s">
        <v>58</v>
      </c>
      <c r="O43" s="43"/>
      <c r="P43" s="40" t="s">
        <v>58</v>
      </c>
      <c r="Q43" s="40" t="s">
        <v>58</v>
      </c>
      <c r="R43" s="36" t="str">
        <f t="shared" ref="R43:R46" si="4">IFERROR(Q43/P43,"-")</f>
        <v>-</v>
      </c>
      <c r="T43" s="9"/>
      <c r="U43" s="9"/>
    </row>
    <row r="44" spans="2:21" ht="23.25" x14ac:dyDescent="0.25">
      <c r="B44" s="30" t="s">
        <v>268</v>
      </c>
      <c r="C44" s="66" t="s">
        <v>344</v>
      </c>
      <c r="D44" s="33" t="s">
        <v>58</v>
      </c>
      <c r="E44" s="33" t="s">
        <v>58</v>
      </c>
      <c r="F44" s="33" t="s">
        <v>58</v>
      </c>
      <c r="G44" s="33" t="s">
        <v>58</v>
      </c>
      <c r="H44" s="33" t="s">
        <v>58</v>
      </c>
      <c r="I44" s="33" t="s">
        <v>58</v>
      </c>
      <c r="J44" s="33" t="s">
        <v>58</v>
      </c>
      <c r="K44" s="33" t="s">
        <v>58</v>
      </c>
      <c r="L44" s="33" t="s">
        <v>58</v>
      </c>
      <c r="M44" s="33" t="s">
        <v>58</v>
      </c>
      <c r="N44" s="33" t="s">
        <v>58</v>
      </c>
      <c r="O44" s="43"/>
      <c r="P44" s="40" t="s">
        <v>58</v>
      </c>
      <c r="Q44" s="40" t="s">
        <v>58</v>
      </c>
      <c r="R44" s="36" t="str">
        <f t="shared" si="4"/>
        <v>-</v>
      </c>
      <c r="T44" s="9"/>
      <c r="U44" s="9"/>
    </row>
    <row r="45" spans="2:21" ht="23.25" x14ac:dyDescent="0.25">
      <c r="B45" s="30" t="s">
        <v>320</v>
      </c>
      <c r="C45" s="66" t="s">
        <v>345</v>
      </c>
      <c r="D45" s="33" t="s">
        <v>58</v>
      </c>
      <c r="E45" s="33" t="s">
        <v>58</v>
      </c>
      <c r="F45" s="33" t="s">
        <v>58</v>
      </c>
      <c r="G45" s="33" t="s">
        <v>58</v>
      </c>
      <c r="H45" s="33" t="s">
        <v>58</v>
      </c>
      <c r="I45" s="33" t="s">
        <v>58</v>
      </c>
      <c r="J45" s="33" t="s">
        <v>58</v>
      </c>
      <c r="K45" s="33" t="s">
        <v>58</v>
      </c>
      <c r="L45" s="33" t="s">
        <v>58</v>
      </c>
      <c r="M45" s="33" t="s">
        <v>58</v>
      </c>
      <c r="N45" s="33" t="s">
        <v>58</v>
      </c>
      <c r="O45" s="43"/>
      <c r="P45" s="40" t="s">
        <v>58</v>
      </c>
      <c r="Q45" s="40" t="s">
        <v>58</v>
      </c>
      <c r="R45" s="36" t="str">
        <f t="shared" si="4"/>
        <v>-</v>
      </c>
      <c r="T45" s="9"/>
      <c r="U45" s="9"/>
    </row>
    <row r="46" spans="2:21" ht="34.5" x14ac:dyDescent="0.25">
      <c r="B46" s="30" t="s">
        <v>321</v>
      </c>
      <c r="C46" s="66" t="s">
        <v>346</v>
      </c>
      <c r="D46" s="33" t="s">
        <v>58</v>
      </c>
      <c r="E46" s="33" t="s">
        <v>58</v>
      </c>
      <c r="F46" s="33" t="s">
        <v>58</v>
      </c>
      <c r="G46" s="33" t="s">
        <v>58</v>
      </c>
      <c r="H46" s="33" t="s">
        <v>58</v>
      </c>
      <c r="I46" s="33" t="s">
        <v>58</v>
      </c>
      <c r="J46" s="33" t="s">
        <v>58</v>
      </c>
      <c r="K46" s="33" t="s">
        <v>58</v>
      </c>
      <c r="L46" s="33" t="s">
        <v>58</v>
      </c>
      <c r="M46" s="33" t="s">
        <v>58</v>
      </c>
      <c r="N46" s="33" t="s">
        <v>58</v>
      </c>
      <c r="O46" s="43"/>
      <c r="P46" s="40" t="s">
        <v>58</v>
      </c>
      <c r="Q46" s="40" t="s">
        <v>58</v>
      </c>
      <c r="R46" s="36" t="str">
        <f t="shared" si="4"/>
        <v>-</v>
      </c>
      <c r="T46" s="9"/>
      <c r="U46" s="9"/>
    </row>
    <row r="47" spans="2:21" ht="23.25" x14ac:dyDescent="0.25">
      <c r="B47" s="30">
        <v>11</v>
      </c>
      <c r="C47" s="66" t="s">
        <v>347</v>
      </c>
      <c r="D47" s="33" t="s">
        <v>58</v>
      </c>
      <c r="E47" s="33" t="s">
        <v>58</v>
      </c>
      <c r="F47" s="33" t="s">
        <v>58</v>
      </c>
      <c r="G47" s="33" t="s">
        <v>58</v>
      </c>
      <c r="H47" s="33" t="s">
        <v>58</v>
      </c>
      <c r="I47" s="33" t="s">
        <v>58</v>
      </c>
      <c r="J47" s="33" t="s">
        <v>58</v>
      </c>
      <c r="K47" s="33" t="s">
        <v>58</v>
      </c>
      <c r="L47" s="33" t="s">
        <v>58</v>
      </c>
      <c r="M47" s="33" t="s">
        <v>58</v>
      </c>
      <c r="N47" s="33" t="s">
        <v>58</v>
      </c>
      <c r="O47" s="43"/>
      <c r="P47" s="40" t="s">
        <v>58</v>
      </c>
      <c r="Q47" s="40" t="s">
        <v>58</v>
      </c>
      <c r="R47" s="36" t="str">
        <f t="shared" si="3"/>
        <v>-</v>
      </c>
      <c r="T47" s="9"/>
      <c r="U47" s="9"/>
    </row>
    <row r="48" spans="2:21" ht="23.25" x14ac:dyDescent="0.25">
      <c r="B48" s="30" t="s">
        <v>322</v>
      </c>
      <c r="C48" s="66" t="s">
        <v>348</v>
      </c>
      <c r="D48" s="33" t="s">
        <v>58</v>
      </c>
      <c r="E48" s="33" t="s">
        <v>58</v>
      </c>
      <c r="F48" s="33" t="s">
        <v>58</v>
      </c>
      <c r="G48" s="33" t="s">
        <v>58</v>
      </c>
      <c r="H48" s="33" t="s">
        <v>58</v>
      </c>
      <c r="I48" s="33" t="s">
        <v>58</v>
      </c>
      <c r="J48" s="33" t="s">
        <v>58</v>
      </c>
      <c r="K48" s="33" t="s">
        <v>58</v>
      </c>
      <c r="L48" s="33" t="s">
        <v>58</v>
      </c>
      <c r="M48" s="33" t="s">
        <v>58</v>
      </c>
      <c r="N48" s="33" t="s">
        <v>58</v>
      </c>
      <c r="O48" s="43"/>
      <c r="P48" s="40" t="s">
        <v>58</v>
      </c>
      <c r="Q48" s="40" t="s">
        <v>58</v>
      </c>
      <c r="R48" s="36" t="str">
        <f t="shared" si="3"/>
        <v>-</v>
      </c>
      <c r="T48" s="9"/>
      <c r="U48" s="9"/>
    </row>
    <row r="49" spans="2:21" x14ac:dyDescent="0.25">
      <c r="B49" s="30" t="s">
        <v>323</v>
      </c>
      <c r="C49" s="66" t="s">
        <v>349</v>
      </c>
      <c r="D49" s="33" t="s">
        <v>58</v>
      </c>
      <c r="E49" s="33" t="s">
        <v>58</v>
      </c>
      <c r="F49" s="33" t="s">
        <v>58</v>
      </c>
      <c r="G49" s="33" t="s">
        <v>58</v>
      </c>
      <c r="H49" s="33" t="s">
        <v>58</v>
      </c>
      <c r="I49" s="33" t="s">
        <v>58</v>
      </c>
      <c r="J49" s="33" t="s">
        <v>58</v>
      </c>
      <c r="K49" s="33" t="s">
        <v>58</v>
      </c>
      <c r="L49" s="33" t="s">
        <v>58</v>
      </c>
      <c r="M49" s="33" t="s">
        <v>58</v>
      </c>
      <c r="N49" s="33" t="s">
        <v>58</v>
      </c>
      <c r="O49" s="43"/>
      <c r="P49" s="40" t="s">
        <v>58</v>
      </c>
      <c r="Q49" s="40" t="s">
        <v>58</v>
      </c>
      <c r="R49" s="36" t="str">
        <f t="shared" ref="R49:R50" si="5">IFERROR(Q49/P49,"-")</f>
        <v>-</v>
      </c>
      <c r="T49" s="9"/>
      <c r="U49" s="9"/>
    </row>
    <row r="50" spans="2:21" x14ac:dyDescent="0.25">
      <c r="B50" s="30">
        <v>12</v>
      </c>
      <c r="C50" s="66" t="s">
        <v>350</v>
      </c>
      <c r="D50" s="33" t="s">
        <v>58</v>
      </c>
      <c r="E50" s="33" t="s">
        <v>58</v>
      </c>
      <c r="F50" s="33" t="s">
        <v>58</v>
      </c>
      <c r="G50" s="33" t="s">
        <v>58</v>
      </c>
      <c r="H50" s="33" t="s">
        <v>58</v>
      </c>
      <c r="I50" s="33" t="s">
        <v>58</v>
      </c>
      <c r="J50" s="33" t="s">
        <v>58</v>
      </c>
      <c r="K50" s="33" t="s">
        <v>58</v>
      </c>
      <c r="L50" s="33" t="s">
        <v>58</v>
      </c>
      <c r="M50" s="33" t="s">
        <v>58</v>
      </c>
      <c r="N50" s="33" t="s">
        <v>58</v>
      </c>
      <c r="O50" s="43"/>
      <c r="P50" s="40" t="s">
        <v>58</v>
      </c>
      <c r="Q50" s="40" t="s">
        <v>58</v>
      </c>
      <c r="R50" s="36" t="str">
        <f t="shared" si="5"/>
        <v>-</v>
      </c>
      <c r="T50" s="9"/>
      <c r="U50" s="9"/>
    </row>
    <row r="51" spans="2:21" x14ac:dyDescent="0.25">
      <c r="B51" s="30">
        <v>13</v>
      </c>
      <c r="C51" s="66" t="s">
        <v>351</v>
      </c>
      <c r="D51" s="33" t="s">
        <v>58</v>
      </c>
      <c r="E51" s="33" t="s">
        <v>58</v>
      </c>
      <c r="F51" s="33" t="s">
        <v>58</v>
      </c>
      <c r="G51" s="33" t="s">
        <v>58</v>
      </c>
      <c r="H51" s="33" t="s">
        <v>58</v>
      </c>
      <c r="I51" s="33" t="s">
        <v>58</v>
      </c>
      <c r="J51" s="33" t="s">
        <v>58</v>
      </c>
      <c r="K51" s="33" t="s">
        <v>58</v>
      </c>
      <c r="L51" s="33" t="s">
        <v>58</v>
      </c>
      <c r="M51" s="33" t="s">
        <v>58</v>
      </c>
      <c r="N51" s="33" t="s">
        <v>58</v>
      </c>
      <c r="O51" s="43"/>
      <c r="P51" s="40" t="s">
        <v>58</v>
      </c>
      <c r="Q51" s="40" t="s">
        <v>58</v>
      </c>
      <c r="R51" s="36" t="str">
        <f t="shared" si="3"/>
        <v>-</v>
      </c>
      <c r="T51" s="9"/>
      <c r="U51" s="9"/>
    </row>
    <row r="52" spans="2:21" x14ac:dyDescent="0.25">
      <c r="B52" s="30">
        <v>14</v>
      </c>
      <c r="C52" s="66" t="s">
        <v>352</v>
      </c>
      <c r="D52" s="33" t="s">
        <v>58</v>
      </c>
      <c r="E52" s="33" t="s">
        <v>58</v>
      </c>
      <c r="F52" s="33" t="s">
        <v>58</v>
      </c>
      <c r="G52" s="33" t="s">
        <v>58</v>
      </c>
      <c r="H52" s="33" t="s">
        <v>58</v>
      </c>
      <c r="I52" s="33" t="s">
        <v>58</v>
      </c>
      <c r="J52" s="33" t="s">
        <v>58</v>
      </c>
      <c r="K52" s="33" t="s">
        <v>58</v>
      </c>
      <c r="L52" s="33" t="s">
        <v>58</v>
      </c>
      <c r="M52" s="33" t="s">
        <v>58</v>
      </c>
      <c r="N52" s="33" t="s">
        <v>58</v>
      </c>
      <c r="O52" s="43"/>
      <c r="P52" s="40" t="s">
        <v>58</v>
      </c>
      <c r="Q52" s="40" t="s">
        <v>58</v>
      </c>
      <c r="R52" s="36" t="str">
        <f t="shared" si="1"/>
        <v>-</v>
      </c>
      <c r="T52" s="9"/>
      <c r="U52" s="9"/>
    </row>
    <row r="53" spans="2:21" x14ac:dyDescent="0.25">
      <c r="B53" s="32" t="s">
        <v>57</v>
      </c>
      <c r="C53" s="31"/>
      <c r="D53" s="108">
        <f t="shared" ref="D53:N53" si="6">SUM(D21:D52)</f>
        <v>0</v>
      </c>
      <c r="E53" s="108">
        <f t="shared" si="6"/>
        <v>0</v>
      </c>
      <c r="F53" s="108">
        <f t="shared" si="6"/>
        <v>0</v>
      </c>
      <c r="G53" s="108">
        <f t="shared" si="6"/>
        <v>0</v>
      </c>
      <c r="H53" s="108">
        <f t="shared" si="6"/>
        <v>0</v>
      </c>
      <c r="I53" s="108">
        <f t="shared" si="6"/>
        <v>0</v>
      </c>
      <c r="J53" s="108">
        <f t="shared" si="6"/>
        <v>0</v>
      </c>
      <c r="K53" s="108">
        <f t="shared" si="6"/>
        <v>0</v>
      </c>
      <c r="L53" s="108">
        <f t="shared" si="6"/>
        <v>0</v>
      </c>
      <c r="M53" s="108">
        <f t="shared" si="6"/>
        <v>0</v>
      </c>
      <c r="N53" s="108">
        <f t="shared" si="6"/>
        <v>0</v>
      </c>
      <c r="O53" s="52"/>
      <c r="P53" s="30" t="s">
        <v>58</v>
      </c>
      <c r="Q53" s="30" t="s">
        <v>58</v>
      </c>
      <c r="R53" s="51">
        <f>SUM(R17:R52)</f>
        <v>0</v>
      </c>
      <c r="T53" s="69"/>
      <c r="U53" s="69"/>
    </row>
    <row r="54" spans="2:21" x14ac:dyDescent="0.25">
      <c r="B54" s="1"/>
      <c r="C54" s="8"/>
      <c r="U54" s="69"/>
    </row>
    <row r="55" spans="2:21" x14ac:dyDescent="0.25">
      <c r="B55" s="22"/>
      <c r="C55" s="137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10"/>
      <c r="T55" s="69"/>
      <c r="U55" s="69"/>
    </row>
    <row r="56" spans="2:21" x14ac:dyDescent="0.25">
      <c r="B56" s="22"/>
      <c r="C56" s="54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6"/>
    </row>
    <row r="57" spans="2:21" x14ac:dyDescent="0.25">
      <c r="B57" s="22"/>
      <c r="C57" s="57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9"/>
    </row>
    <row r="58" spans="2:21" x14ac:dyDescent="0.25">
      <c r="B58" s="22"/>
      <c r="C58" s="57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9"/>
    </row>
    <row r="59" spans="2:21" x14ac:dyDescent="0.25">
      <c r="B59" s="22"/>
      <c r="C59" s="57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9"/>
    </row>
    <row r="60" spans="2:21" x14ac:dyDescent="0.25">
      <c r="B60" s="22"/>
      <c r="C60" s="57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9"/>
      <c r="T60" s="9"/>
      <c r="U60" s="9"/>
    </row>
    <row r="61" spans="2:21" x14ac:dyDescent="0.25">
      <c r="B61" s="22"/>
      <c r="C61" s="57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9"/>
      <c r="T61" s="9"/>
      <c r="U61" s="9"/>
    </row>
    <row r="62" spans="2:21" x14ac:dyDescent="0.25">
      <c r="B62" s="22"/>
      <c r="C62" s="57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9"/>
      <c r="T62" s="9"/>
      <c r="U62" s="9"/>
    </row>
    <row r="63" spans="2:21" x14ac:dyDescent="0.25">
      <c r="B63" s="22"/>
      <c r="C63" s="57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9"/>
      <c r="T63" s="9"/>
      <c r="U63" s="9"/>
    </row>
    <row r="64" spans="2:21" x14ac:dyDescent="0.25">
      <c r="B64" s="22"/>
      <c r="C64" s="57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9"/>
      <c r="T64" s="9"/>
      <c r="U64" s="9"/>
    </row>
    <row r="65" spans="2:21" x14ac:dyDescent="0.25">
      <c r="B65" s="22"/>
      <c r="C65" s="60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2"/>
      <c r="T65" s="9"/>
      <c r="U65" s="9"/>
    </row>
    <row r="66" spans="2:21" x14ac:dyDescent="0.25">
      <c r="B66" s="22"/>
      <c r="C66" s="7" t="s">
        <v>69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T66" s="9"/>
      <c r="U66" s="9"/>
    </row>
    <row r="67" spans="2:21" x14ac:dyDescent="0.25">
      <c r="C67" s="7" t="s">
        <v>70</v>
      </c>
      <c r="T67" s="9"/>
      <c r="U67" s="9"/>
    </row>
    <row r="68" spans="2:21" x14ac:dyDescent="0.25">
      <c r="C68" s="7" t="s">
        <v>71</v>
      </c>
      <c r="T68" s="9"/>
      <c r="U68" s="9"/>
    </row>
    <row r="69" spans="2:21" x14ac:dyDescent="0.25">
      <c r="T69" s="9"/>
      <c r="U69" s="9"/>
    </row>
    <row r="70" spans="2:21" x14ac:dyDescent="0.25">
      <c r="T70" s="9"/>
      <c r="U70" s="9"/>
    </row>
    <row r="71" spans="2:21" x14ac:dyDescent="0.25">
      <c r="S71" s="1"/>
      <c r="T71" s="9"/>
      <c r="U71" s="9"/>
    </row>
  </sheetData>
  <sheetProtection algorithmName="SHA-512" hashValue="cF6sImBTizvrGbXd4b0MK2pPPjrhEobsVRxihpr01Nl+1ku+gqawI4J6vbVAMx8VAHedWOAbHewc6gv0aFzqWQ==" saltValue="krwVHZrrSIi2gCoQANCEng==" spinCount="100000" sheet="1" objects="1" scenarios="1"/>
  <mergeCells count="22">
    <mergeCell ref="T15:T16"/>
    <mergeCell ref="B15:B16"/>
    <mergeCell ref="C15:C16"/>
    <mergeCell ref="D15:D16"/>
    <mergeCell ref="E15:E16"/>
    <mergeCell ref="F15:F16"/>
    <mergeCell ref="D14:H14"/>
    <mergeCell ref="I14:N14"/>
    <mergeCell ref="G15:G16"/>
    <mergeCell ref="H15:H16"/>
    <mergeCell ref="U15:U16"/>
    <mergeCell ref="P14:R14"/>
    <mergeCell ref="T14:U14"/>
    <mergeCell ref="I15:I16"/>
    <mergeCell ref="J15:J16"/>
    <mergeCell ref="K15:K16"/>
    <mergeCell ref="L15:L16"/>
    <mergeCell ref="M15:M16"/>
    <mergeCell ref="N15:N16"/>
    <mergeCell ref="P15:P16"/>
    <mergeCell ref="Q15:Q16"/>
    <mergeCell ref="R15:R16"/>
  </mergeCells>
  <conditionalFormatting sqref="C18:C53">
    <cfRule type="expression" dxfId="37" priority="26">
      <formula>COUNT(LEFT(C18,2))&gt;0.5</formula>
    </cfRule>
  </conditionalFormatting>
  <conditionalFormatting sqref="D18:N53">
    <cfRule type="cellIs" dxfId="36" priority="5" operator="equal">
      <formula>"A"</formula>
    </cfRule>
    <cfRule type="cellIs" dxfId="35" priority="6" operator="equal">
      <formula>"U"</formula>
    </cfRule>
    <cfRule type="cellIs" dxfId="34" priority="23" operator="equal">
      <formula>"-"</formula>
    </cfRule>
    <cfRule type="cellIs" dxfId="33" priority="24" stopIfTrue="1" operator="between">
      <formula>0.5</formula>
      <formula>0.69</formula>
    </cfRule>
    <cfRule type="cellIs" dxfId="32" priority="25" operator="lessThan">
      <formula>0.5</formula>
    </cfRule>
  </conditionalFormatting>
  <conditionalFormatting sqref="U18:U52">
    <cfRule type="cellIs" dxfId="31" priority="18" operator="equal">
      <formula>"U"</formula>
    </cfRule>
    <cfRule type="cellIs" dxfId="30" priority="19" operator="equal">
      <formula>"A"</formula>
    </cfRule>
    <cfRule type="cellIs" dxfId="29" priority="20" operator="greaterThan">
      <formula>0.1</formula>
    </cfRule>
  </conditionalFormatting>
  <conditionalFormatting sqref="R18:R52">
    <cfRule type="cellIs" dxfId="28" priority="8" operator="between">
      <formula>0.51</formula>
      <formula>0.69</formula>
    </cfRule>
    <cfRule type="cellIs" dxfId="27" priority="9" operator="between">
      <formula>0.71</formula>
      <formula>1</formula>
    </cfRule>
    <cfRule type="cellIs" dxfId="26" priority="10" operator="between">
      <formula>0.5</formula>
      <formula>0.7</formula>
    </cfRule>
    <cfRule type="cellIs" dxfId="25" priority="11" operator="lessThan">
      <formula>0.5</formula>
    </cfRule>
    <cfRule type="cellIs" dxfId="24" priority="12" operator="lessThan">
      <formula>0.5</formula>
    </cfRule>
  </conditionalFormatting>
  <conditionalFormatting sqref="R18:R52">
    <cfRule type="cellIs" dxfId="23" priority="7" operator="greaterThan">
      <formula>0.69</formula>
    </cfRule>
  </conditionalFormatting>
  <conditionalFormatting sqref="R53">
    <cfRule type="cellIs" dxfId="22" priority="1" operator="between">
      <formula>0.71</formula>
      <formula>1</formula>
    </cfRule>
    <cfRule type="cellIs" dxfId="21" priority="2" operator="between">
      <formula>0.5</formula>
      <formula>0.7</formula>
    </cfRule>
    <cfRule type="cellIs" dxfId="20" priority="3" operator="lessThan">
      <formula>0.5</formula>
    </cfRule>
    <cfRule type="cellIs" dxfId="19" priority="4" operator="lessThan">
      <formula>0.5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9CC2-BCF5-467A-979A-C5594718A98B}">
  <dimension ref="B13:U144"/>
  <sheetViews>
    <sheetView workbookViewId="0">
      <selection activeCell="L9" sqref="L9"/>
    </sheetView>
  </sheetViews>
  <sheetFormatPr defaultRowHeight="15" x14ac:dyDescent="0.25"/>
  <cols>
    <col min="1" max="1" width="2.85546875" style="2" customWidth="1"/>
    <col min="2" max="2" width="9.140625" style="2" customWidth="1"/>
    <col min="3" max="3" width="33.85546875" style="2" customWidth="1"/>
    <col min="4" max="14" width="9.140625" style="2"/>
    <col min="15" max="15" width="0.5703125" style="2" customWidth="1"/>
    <col min="16" max="18" width="9.140625" style="2" customWidth="1"/>
    <col min="19" max="19" width="2.28515625" style="2" customWidth="1"/>
    <col min="20" max="20" width="16.140625" style="2" customWidth="1"/>
    <col min="21" max="16384" width="9.140625" style="2"/>
  </cols>
  <sheetData>
    <row r="13" spans="2:21" ht="3.75" customHeight="1" x14ac:dyDescent="0.25"/>
    <row r="14" spans="2:21" x14ac:dyDescent="0.25">
      <c r="B14" s="27"/>
      <c r="C14" s="28" t="s">
        <v>32</v>
      </c>
      <c r="D14" s="185" t="s">
        <v>33</v>
      </c>
      <c r="E14" s="185"/>
      <c r="F14" s="185"/>
      <c r="G14" s="185"/>
      <c r="H14" s="186"/>
      <c r="I14" s="187" t="s">
        <v>34</v>
      </c>
      <c r="J14" s="187"/>
      <c r="K14" s="187"/>
      <c r="L14" s="187"/>
      <c r="M14" s="187"/>
      <c r="N14" s="187"/>
      <c r="O14" s="14"/>
      <c r="P14" s="181" t="s">
        <v>35</v>
      </c>
      <c r="Q14" s="181"/>
      <c r="R14" s="181"/>
      <c r="S14" s="2" t="s">
        <v>72</v>
      </c>
      <c r="T14" s="181" t="s">
        <v>36</v>
      </c>
      <c r="U14" s="181"/>
    </row>
    <row r="15" spans="2:21" x14ac:dyDescent="0.25">
      <c r="B15" s="183" t="s">
        <v>37</v>
      </c>
      <c r="C15" s="169" t="s">
        <v>60</v>
      </c>
      <c r="D15" s="179" t="s">
        <v>61</v>
      </c>
      <c r="E15" s="179" t="s">
        <v>39</v>
      </c>
      <c r="F15" s="179" t="s">
        <v>62</v>
      </c>
      <c r="G15" s="179" t="s">
        <v>63</v>
      </c>
      <c r="H15" s="176" t="s">
        <v>64</v>
      </c>
      <c r="I15" s="176" t="s">
        <v>41</v>
      </c>
      <c r="J15" s="176" t="s">
        <v>42</v>
      </c>
      <c r="K15" s="176" t="s">
        <v>43</v>
      </c>
      <c r="L15" s="176" t="s">
        <v>44</v>
      </c>
      <c r="M15" s="176" t="s">
        <v>65</v>
      </c>
      <c r="N15" s="176" t="s">
        <v>66</v>
      </c>
      <c r="O15" s="1"/>
      <c r="P15" s="168" t="s">
        <v>45</v>
      </c>
      <c r="Q15" s="168" t="s">
        <v>46</v>
      </c>
      <c r="R15" s="168" t="s">
        <v>47</v>
      </c>
      <c r="T15" s="168" t="s">
        <v>48</v>
      </c>
      <c r="U15" s="168" t="s">
        <v>49</v>
      </c>
    </row>
    <row r="16" spans="2:21" x14ac:dyDescent="0.25">
      <c r="B16" s="184"/>
      <c r="C16" s="180"/>
      <c r="D16" s="157"/>
      <c r="E16" s="157"/>
      <c r="F16" s="157"/>
      <c r="G16" s="157"/>
      <c r="H16" s="178"/>
      <c r="I16" s="177"/>
      <c r="J16" s="177"/>
      <c r="K16" s="177"/>
      <c r="L16" s="177"/>
      <c r="M16" s="177"/>
      <c r="N16" s="177"/>
      <c r="O16" s="1"/>
      <c r="P16" s="168" t="s">
        <v>45</v>
      </c>
      <c r="Q16" s="168" t="s">
        <v>46</v>
      </c>
      <c r="R16" s="168" t="s">
        <v>47</v>
      </c>
      <c r="T16" s="168" t="s">
        <v>45</v>
      </c>
      <c r="U16" s="168" t="s">
        <v>46</v>
      </c>
    </row>
    <row r="17" spans="2:21" x14ac:dyDescent="0.25">
      <c r="B17" s="29"/>
      <c r="C17" s="29"/>
      <c r="D17" s="20" t="s">
        <v>50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19"/>
      <c r="P17" s="7"/>
      <c r="Q17" s="7"/>
      <c r="R17" s="7"/>
      <c r="T17" s="20"/>
      <c r="U17" s="20"/>
    </row>
    <row r="18" spans="2:21" ht="23.25" x14ac:dyDescent="0.25">
      <c r="B18" s="63">
        <v>1</v>
      </c>
      <c r="C18" s="66" t="s">
        <v>157</v>
      </c>
      <c r="D18" s="33">
        <v>1</v>
      </c>
      <c r="E18" s="33" t="s">
        <v>58</v>
      </c>
      <c r="F18" s="33" t="s">
        <v>58</v>
      </c>
      <c r="G18" s="33" t="s">
        <v>58</v>
      </c>
      <c r="H18" s="33" t="s">
        <v>58</v>
      </c>
      <c r="I18" s="33" t="s">
        <v>58</v>
      </c>
      <c r="J18" s="33" t="s">
        <v>58</v>
      </c>
      <c r="K18" s="33" t="s">
        <v>58</v>
      </c>
      <c r="L18" s="33" t="s">
        <v>58</v>
      </c>
      <c r="M18" s="33" t="s">
        <v>58</v>
      </c>
      <c r="N18" s="33" t="s">
        <v>58</v>
      </c>
      <c r="O18" s="44"/>
      <c r="P18" s="40" t="s">
        <v>58</v>
      </c>
      <c r="Q18" s="40" t="s">
        <v>58</v>
      </c>
      <c r="R18" s="36" t="str">
        <f>IFERROR(Q18/P18,"-")</f>
        <v>-</v>
      </c>
      <c r="T18" s="24" t="s">
        <v>51</v>
      </c>
      <c r="U18" s="23" t="s">
        <v>52</v>
      </c>
    </row>
    <row r="19" spans="2:21" ht="34.5" x14ac:dyDescent="0.25">
      <c r="B19" s="63">
        <v>2</v>
      </c>
      <c r="C19" s="66" t="s">
        <v>158</v>
      </c>
      <c r="D19" s="33" t="s">
        <v>52</v>
      </c>
      <c r="E19" s="33" t="s">
        <v>58</v>
      </c>
      <c r="F19" s="33" t="s">
        <v>58</v>
      </c>
      <c r="G19" s="33" t="s">
        <v>58</v>
      </c>
      <c r="H19" s="33" t="s">
        <v>58</v>
      </c>
      <c r="I19" s="33" t="s">
        <v>58</v>
      </c>
      <c r="J19" s="33" t="s">
        <v>58</v>
      </c>
      <c r="K19" s="33" t="s">
        <v>58</v>
      </c>
      <c r="L19" s="33" t="s">
        <v>58</v>
      </c>
      <c r="M19" s="33" t="s">
        <v>58</v>
      </c>
      <c r="N19" s="33" t="s">
        <v>58</v>
      </c>
      <c r="O19" s="43"/>
      <c r="P19" s="40" t="s">
        <v>58</v>
      </c>
      <c r="Q19" s="40" t="s">
        <v>58</v>
      </c>
      <c r="R19" s="36" t="str">
        <f t="shared" ref="R19:R29" si="0">IFERROR(Q19/P19,"-")</f>
        <v>-</v>
      </c>
      <c r="T19" s="24" t="s">
        <v>53</v>
      </c>
      <c r="U19" s="23" t="s">
        <v>54</v>
      </c>
    </row>
    <row r="20" spans="2:21" ht="23.25" x14ac:dyDescent="0.25">
      <c r="B20" s="63">
        <v>3</v>
      </c>
      <c r="C20" s="66" t="s">
        <v>159</v>
      </c>
      <c r="D20" s="33" t="s">
        <v>54</v>
      </c>
      <c r="E20" s="33" t="s">
        <v>58</v>
      </c>
      <c r="F20" s="33" t="s">
        <v>58</v>
      </c>
      <c r="G20" s="33" t="s">
        <v>58</v>
      </c>
      <c r="H20" s="33" t="s">
        <v>58</v>
      </c>
      <c r="I20" s="33" t="s">
        <v>58</v>
      </c>
      <c r="J20" s="33" t="s">
        <v>58</v>
      </c>
      <c r="K20" s="33" t="s">
        <v>58</v>
      </c>
      <c r="L20" s="33" t="s">
        <v>58</v>
      </c>
      <c r="M20" s="33" t="s">
        <v>58</v>
      </c>
      <c r="N20" s="33" t="s">
        <v>58</v>
      </c>
      <c r="O20" s="43"/>
      <c r="P20" s="40" t="s">
        <v>58</v>
      </c>
      <c r="Q20" s="40" t="s">
        <v>58</v>
      </c>
      <c r="R20" s="36" t="str">
        <f t="shared" si="0"/>
        <v>-</v>
      </c>
      <c r="T20" s="24" t="s">
        <v>55</v>
      </c>
      <c r="U20" s="23">
        <v>1</v>
      </c>
    </row>
    <row r="21" spans="2:21" ht="23.25" x14ac:dyDescent="0.25">
      <c r="B21" s="63">
        <v>4</v>
      </c>
      <c r="C21" s="66" t="s">
        <v>160</v>
      </c>
      <c r="D21" s="33" t="s">
        <v>58</v>
      </c>
      <c r="E21" s="33" t="s">
        <v>58</v>
      </c>
      <c r="F21" s="33" t="s">
        <v>58</v>
      </c>
      <c r="G21" s="33" t="s">
        <v>58</v>
      </c>
      <c r="H21" s="33" t="s">
        <v>58</v>
      </c>
      <c r="I21" s="33" t="s">
        <v>58</v>
      </c>
      <c r="J21" s="33" t="s">
        <v>58</v>
      </c>
      <c r="K21" s="33" t="s">
        <v>58</v>
      </c>
      <c r="L21" s="33" t="s">
        <v>58</v>
      </c>
      <c r="M21" s="33" t="s">
        <v>58</v>
      </c>
      <c r="N21" s="33" t="s">
        <v>58</v>
      </c>
      <c r="O21" s="43"/>
      <c r="P21" s="40" t="s">
        <v>58</v>
      </c>
      <c r="Q21" s="40" t="s">
        <v>58</v>
      </c>
      <c r="R21" s="36" t="str">
        <f t="shared" si="0"/>
        <v>-</v>
      </c>
    </row>
    <row r="22" spans="2:21" ht="23.25" x14ac:dyDescent="0.25">
      <c r="B22" s="63">
        <v>5</v>
      </c>
      <c r="C22" s="66" t="s">
        <v>161</v>
      </c>
      <c r="D22" s="64" t="s">
        <v>58</v>
      </c>
      <c r="E22" s="33" t="s">
        <v>58</v>
      </c>
      <c r="F22" s="33" t="s">
        <v>58</v>
      </c>
      <c r="G22" s="33" t="s">
        <v>58</v>
      </c>
      <c r="H22" s="33" t="s">
        <v>58</v>
      </c>
      <c r="I22" s="33" t="s">
        <v>58</v>
      </c>
      <c r="J22" s="33" t="s">
        <v>58</v>
      </c>
      <c r="K22" s="33" t="s">
        <v>58</v>
      </c>
      <c r="L22" s="33" t="s">
        <v>58</v>
      </c>
      <c r="M22" s="33" t="s">
        <v>58</v>
      </c>
      <c r="N22" s="33" t="s">
        <v>58</v>
      </c>
      <c r="O22" s="43"/>
      <c r="P22" s="40" t="s">
        <v>58</v>
      </c>
      <c r="Q22" s="40" t="s">
        <v>58</v>
      </c>
      <c r="R22" s="36" t="str">
        <f t="shared" si="0"/>
        <v>-</v>
      </c>
    </row>
    <row r="23" spans="2:21" ht="45.75" x14ac:dyDescent="0.25">
      <c r="B23" s="63">
        <v>6</v>
      </c>
      <c r="C23" s="66" t="s">
        <v>162</v>
      </c>
      <c r="D23" s="64" t="s">
        <v>58</v>
      </c>
      <c r="E23" s="33" t="s">
        <v>58</v>
      </c>
      <c r="F23" s="33" t="s">
        <v>58</v>
      </c>
      <c r="G23" s="33" t="s">
        <v>58</v>
      </c>
      <c r="H23" s="33" t="s">
        <v>58</v>
      </c>
      <c r="I23" s="33" t="s">
        <v>58</v>
      </c>
      <c r="J23" s="33" t="s">
        <v>58</v>
      </c>
      <c r="K23" s="33" t="s">
        <v>58</v>
      </c>
      <c r="L23" s="33" t="s">
        <v>58</v>
      </c>
      <c r="M23" s="33" t="s">
        <v>58</v>
      </c>
      <c r="N23" s="33" t="s">
        <v>58</v>
      </c>
      <c r="O23" s="43"/>
      <c r="P23" s="40" t="s">
        <v>58</v>
      </c>
      <c r="Q23" s="40" t="s">
        <v>58</v>
      </c>
      <c r="R23" s="36" t="str">
        <f t="shared" si="0"/>
        <v>-</v>
      </c>
    </row>
    <row r="24" spans="2:21" ht="57" x14ac:dyDescent="0.25">
      <c r="B24" s="63">
        <v>7</v>
      </c>
      <c r="C24" s="66" t="s">
        <v>163</v>
      </c>
      <c r="D24" s="64" t="s">
        <v>58</v>
      </c>
      <c r="E24" s="33" t="s">
        <v>58</v>
      </c>
      <c r="F24" s="33" t="s">
        <v>58</v>
      </c>
      <c r="G24" s="33" t="s">
        <v>58</v>
      </c>
      <c r="H24" s="33" t="s">
        <v>58</v>
      </c>
      <c r="I24" s="33" t="s">
        <v>58</v>
      </c>
      <c r="J24" s="33" t="s">
        <v>58</v>
      </c>
      <c r="K24" s="33" t="s">
        <v>58</v>
      </c>
      <c r="L24" s="33" t="s">
        <v>58</v>
      </c>
      <c r="M24" s="33" t="s">
        <v>58</v>
      </c>
      <c r="N24" s="33" t="s">
        <v>58</v>
      </c>
      <c r="O24" s="43"/>
      <c r="P24" s="40" t="s">
        <v>58</v>
      </c>
      <c r="Q24" s="40" t="s">
        <v>58</v>
      </c>
      <c r="R24" s="36" t="str">
        <f t="shared" si="0"/>
        <v>-</v>
      </c>
    </row>
    <row r="25" spans="2:21" ht="23.25" x14ac:dyDescent="0.25">
      <c r="B25" s="63">
        <v>8</v>
      </c>
      <c r="C25" s="66" t="s">
        <v>164</v>
      </c>
      <c r="D25" s="64" t="s">
        <v>58</v>
      </c>
      <c r="E25" s="33" t="s">
        <v>58</v>
      </c>
      <c r="F25" s="33" t="s">
        <v>58</v>
      </c>
      <c r="G25" s="33" t="s">
        <v>58</v>
      </c>
      <c r="H25" s="33" t="s">
        <v>58</v>
      </c>
      <c r="I25" s="33" t="s">
        <v>58</v>
      </c>
      <c r="J25" s="33" t="s">
        <v>58</v>
      </c>
      <c r="K25" s="33" t="s">
        <v>58</v>
      </c>
      <c r="L25" s="33" t="s">
        <v>58</v>
      </c>
      <c r="M25" s="33" t="s">
        <v>58</v>
      </c>
      <c r="N25" s="33" t="s">
        <v>58</v>
      </c>
      <c r="O25" s="43"/>
      <c r="P25" s="40" t="s">
        <v>58</v>
      </c>
      <c r="Q25" s="40" t="s">
        <v>58</v>
      </c>
      <c r="R25" s="36" t="str">
        <f t="shared" si="0"/>
        <v>-</v>
      </c>
    </row>
    <row r="26" spans="2:21" ht="23.25" x14ac:dyDescent="0.25">
      <c r="B26" s="63">
        <v>9</v>
      </c>
      <c r="C26" s="66" t="s">
        <v>165</v>
      </c>
      <c r="D26" s="64" t="s">
        <v>58</v>
      </c>
      <c r="E26" s="33" t="s">
        <v>58</v>
      </c>
      <c r="F26" s="33" t="s">
        <v>58</v>
      </c>
      <c r="G26" s="33" t="s">
        <v>58</v>
      </c>
      <c r="H26" s="33" t="s">
        <v>58</v>
      </c>
      <c r="I26" s="33" t="s">
        <v>58</v>
      </c>
      <c r="J26" s="33" t="s">
        <v>58</v>
      </c>
      <c r="K26" s="33" t="s">
        <v>58</v>
      </c>
      <c r="L26" s="33" t="s">
        <v>58</v>
      </c>
      <c r="M26" s="33" t="s">
        <v>58</v>
      </c>
      <c r="N26" s="33" t="s">
        <v>58</v>
      </c>
      <c r="O26" s="43"/>
      <c r="P26" s="40" t="s">
        <v>58</v>
      </c>
      <c r="Q26" s="40" t="s">
        <v>58</v>
      </c>
      <c r="R26" s="36" t="str">
        <f t="shared" si="0"/>
        <v>-</v>
      </c>
    </row>
    <row r="27" spans="2:21" ht="23.25" x14ac:dyDescent="0.25">
      <c r="B27" s="63">
        <v>10</v>
      </c>
      <c r="C27" s="66" t="s">
        <v>166</v>
      </c>
      <c r="D27" s="64" t="s">
        <v>58</v>
      </c>
      <c r="E27" s="33" t="s">
        <v>58</v>
      </c>
      <c r="F27" s="33" t="s">
        <v>58</v>
      </c>
      <c r="G27" s="33" t="s">
        <v>58</v>
      </c>
      <c r="H27" s="33" t="s">
        <v>58</v>
      </c>
      <c r="I27" s="33" t="s">
        <v>58</v>
      </c>
      <c r="J27" s="33" t="s">
        <v>58</v>
      </c>
      <c r="K27" s="33" t="s">
        <v>58</v>
      </c>
      <c r="L27" s="33" t="s">
        <v>58</v>
      </c>
      <c r="M27" s="33" t="s">
        <v>58</v>
      </c>
      <c r="N27" s="33" t="s">
        <v>58</v>
      </c>
      <c r="O27" s="43"/>
      <c r="P27" s="40" t="s">
        <v>58</v>
      </c>
      <c r="Q27" s="40" t="s">
        <v>58</v>
      </c>
      <c r="R27" s="36" t="str">
        <f t="shared" si="0"/>
        <v>-</v>
      </c>
    </row>
    <row r="28" spans="2:21" ht="34.5" x14ac:dyDescent="0.25">
      <c r="B28" s="63">
        <v>11</v>
      </c>
      <c r="C28" s="66" t="s">
        <v>353</v>
      </c>
      <c r="D28" s="64" t="s">
        <v>58</v>
      </c>
      <c r="E28" s="33" t="s">
        <v>58</v>
      </c>
      <c r="F28" s="33" t="s">
        <v>58</v>
      </c>
      <c r="G28" s="33" t="s">
        <v>58</v>
      </c>
      <c r="H28" s="33" t="s">
        <v>58</v>
      </c>
      <c r="I28" s="33" t="s">
        <v>58</v>
      </c>
      <c r="J28" s="33" t="s">
        <v>58</v>
      </c>
      <c r="K28" s="33" t="s">
        <v>58</v>
      </c>
      <c r="L28" s="33" t="s">
        <v>58</v>
      </c>
      <c r="M28" s="33" t="s">
        <v>58</v>
      </c>
      <c r="N28" s="33" t="s">
        <v>58</v>
      </c>
      <c r="O28" s="43"/>
      <c r="P28" s="40" t="s">
        <v>58</v>
      </c>
      <c r="Q28" s="40" t="s">
        <v>58</v>
      </c>
      <c r="R28" s="36" t="str">
        <f t="shared" si="0"/>
        <v>-</v>
      </c>
    </row>
    <row r="29" spans="2:21" ht="34.5" x14ac:dyDescent="0.25">
      <c r="B29" s="63">
        <v>12</v>
      </c>
      <c r="C29" s="66" t="s">
        <v>354</v>
      </c>
      <c r="D29" s="64" t="s">
        <v>58</v>
      </c>
      <c r="E29" s="33" t="s">
        <v>58</v>
      </c>
      <c r="F29" s="33" t="s">
        <v>58</v>
      </c>
      <c r="G29" s="33" t="s">
        <v>58</v>
      </c>
      <c r="H29" s="33" t="s">
        <v>58</v>
      </c>
      <c r="I29" s="33" t="s">
        <v>58</v>
      </c>
      <c r="J29" s="33" t="s">
        <v>58</v>
      </c>
      <c r="K29" s="33" t="s">
        <v>58</v>
      </c>
      <c r="L29" s="33" t="s">
        <v>58</v>
      </c>
      <c r="M29" s="33" t="s">
        <v>58</v>
      </c>
      <c r="N29" s="33" t="s">
        <v>58</v>
      </c>
      <c r="O29" s="43"/>
      <c r="P29" s="40" t="s">
        <v>58</v>
      </c>
      <c r="Q29" s="40" t="s">
        <v>58</v>
      </c>
      <c r="R29" s="36" t="str">
        <f t="shared" si="0"/>
        <v>-</v>
      </c>
    </row>
    <row r="30" spans="2:21" x14ac:dyDescent="0.25">
      <c r="B30" s="32"/>
      <c r="C30" s="65" t="s">
        <v>57</v>
      </c>
      <c r="D30" s="107">
        <f>SUM(D18:D29)</f>
        <v>1</v>
      </c>
      <c r="E30" s="107">
        <f>SUM(E18:E29)</f>
        <v>0</v>
      </c>
      <c r="F30" s="107">
        <f>SUM(F18:F29)</f>
        <v>0</v>
      </c>
      <c r="G30" s="107">
        <f>SUM(G18:G29)</f>
        <v>0</v>
      </c>
      <c r="H30" s="107">
        <f>SUM(H18:H29)</f>
        <v>0</v>
      </c>
      <c r="I30" s="107">
        <f>SUM(I18:I29)</f>
        <v>0</v>
      </c>
      <c r="J30" s="107">
        <f>SUM(J18:J29)</f>
        <v>0</v>
      </c>
      <c r="K30" s="107">
        <f>SUM(K18:K29)</f>
        <v>0</v>
      </c>
      <c r="L30" s="107">
        <f>SUM(L18:L29)</f>
        <v>0</v>
      </c>
      <c r="M30" s="107">
        <f>SUM(M18:M29)</f>
        <v>0</v>
      </c>
      <c r="N30" s="107">
        <f>SUM(N18:N29)</f>
        <v>0</v>
      </c>
      <c r="O30" s="50"/>
      <c r="P30" s="30" t="s">
        <v>58</v>
      </c>
      <c r="Q30" s="30" t="s">
        <v>58</v>
      </c>
      <c r="R30" s="51">
        <f>SUM(R18:R29)</f>
        <v>0</v>
      </c>
      <c r="T30" s="69"/>
      <c r="U30" s="69"/>
    </row>
    <row r="31" spans="2:21" x14ac:dyDescent="0.25">
      <c r="B31" s="1"/>
      <c r="C31" s="8"/>
      <c r="U31" s="69"/>
    </row>
    <row r="32" spans="2:21" x14ac:dyDescent="0.25">
      <c r="B32" s="22"/>
      <c r="C32" s="116" t="s">
        <v>0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8"/>
      <c r="T32" s="69"/>
      <c r="U32" s="69"/>
    </row>
    <row r="33" spans="2:21" x14ac:dyDescent="0.25">
      <c r="B33" s="22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6"/>
      <c r="T33" s="69"/>
      <c r="U33" s="69"/>
    </row>
    <row r="34" spans="2:21" x14ac:dyDescent="0.25">
      <c r="B34" s="22"/>
      <c r="C34" s="57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9"/>
    </row>
    <row r="35" spans="2:21" x14ac:dyDescent="0.25">
      <c r="B35" s="22"/>
      <c r="C35" s="57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9"/>
    </row>
    <row r="36" spans="2:21" x14ac:dyDescent="0.25">
      <c r="B36" s="22"/>
      <c r="C36" s="57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9"/>
    </row>
    <row r="37" spans="2:21" x14ac:dyDescent="0.25">
      <c r="B37" s="22"/>
      <c r="C37" s="57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9"/>
    </row>
    <row r="38" spans="2:21" x14ac:dyDescent="0.25">
      <c r="B38" s="22"/>
      <c r="C38" s="57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9"/>
    </row>
    <row r="39" spans="2:21" x14ac:dyDescent="0.25">
      <c r="B39" s="22"/>
      <c r="C39" s="57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9"/>
    </row>
    <row r="40" spans="2:21" x14ac:dyDescent="0.25">
      <c r="B40" s="22"/>
      <c r="C40" s="57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9"/>
    </row>
    <row r="41" spans="2:21" x14ac:dyDescent="0.25">
      <c r="B41" s="22"/>
      <c r="C41" s="57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2:21" x14ac:dyDescent="0.25">
      <c r="B42" s="22"/>
      <c r="C42" s="6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2"/>
    </row>
    <row r="43" spans="2:21" x14ac:dyDescent="0.25">
      <c r="B43" s="22"/>
      <c r="C43" s="7" t="s">
        <v>69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T43" s="9"/>
      <c r="U43" s="9"/>
    </row>
    <row r="44" spans="2:21" x14ac:dyDescent="0.25">
      <c r="C44" s="7" t="s">
        <v>70</v>
      </c>
      <c r="T44" s="9"/>
      <c r="U44" s="9"/>
    </row>
    <row r="45" spans="2:21" x14ac:dyDescent="0.25">
      <c r="C45" s="7" t="s">
        <v>71</v>
      </c>
      <c r="T45" s="9"/>
      <c r="U45" s="9"/>
    </row>
    <row r="46" spans="2:21" x14ac:dyDescent="0.25">
      <c r="T46" s="9"/>
      <c r="U46" s="9"/>
    </row>
    <row r="47" spans="2:21" x14ac:dyDescent="0.25">
      <c r="T47" s="9"/>
      <c r="U47" s="9"/>
    </row>
    <row r="48" spans="2:21" x14ac:dyDescent="0.25">
      <c r="T48" s="9"/>
      <c r="U48" s="9"/>
    </row>
    <row r="49" spans="20:21" x14ac:dyDescent="0.25">
      <c r="T49" s="9"/>
      <c r="U49" s="9"/>
    </row>
    <row r="50" spans="20:21" x14ac:dyDescent="0.25">
      <c r="T50" s="9"/>
      <c r="U50" s="9"/>
    </row>
    <row r="51" spans="20:21" x14ac:dyDescent="0.25">
      <c r="T51" s="9"/>
      <c r="U51" s="9"/>
    </row>
    <row r="52" spans="20:21" x14ac:dyDescent="0.25">
      <c r="T52" s="9"/>
      <c r="U52" s="9"/>
    </row>
    <row r="53" spans="20:21" x14ac:dyDescent="0.25">
      <c r="T53" s="9"/>
      <c r="U53" s="9"/>
    </row>
    <row r="54" spans="20:21" x14ac:dyDescent="0.25">
      <c r="T54" s="9"/>
      <c r="U54" s="9"/>
    </row>
    <row r="77" ht="15" customHeight="1" x14ac:dyDescent="0.25"/>
    <row r="83" ht="15" customHeight="1" x14ac:dyDescent="0.25"/>
    <row r="115" ht="21.75" customHeight="1" x14ac:dyDescent="0.25"/>
    <row r="116" ht="23.25" customHeight="1" x14ac:dyDescent="0.25"/>
    <row r="117" ht="23.25" customHeight="1" x14ac:dyDescent="0.25"/>
    <row r="119" ht="15" customHeight="1" x14ac:dyDescent="0.25"/>
    <row r="120" ht="15" customHeight="1" x14ac:dyDescent="0.25"/>
    <row r="122" ht="24" customHeight="1" x14ac:dyDescent="0.25"/>
    <row r="125" ht="27" customHeight="1" x14ac:dyDescent="0.25"/>
    <row r="126" ht="23.25" customHeight="1" x14ac:dyDescent="0.25"/>
    <row r="133" spans="19:19" x14ac:dyDescent="0.25">
      <c r="S133" s="53"/>
    </row>
    <row r="134" spans="19:19" x14ac:dyDescent="0.25">
      <c r="S134" s="56"/>
    </row>
    <row r="135" spans="19:19" x14ac:dyDescent="0.25">
      <c r="S135" s="59"/>
    </row>
    <row r="136" spans="19:19" x14ac:dyDescent="0.25">
      <c r="S136" s="59"/>
    </row>
    <row r="137" spans="19:19" x14ac:dyDescent="0.25">
      <c r="S137" s="59"/>
    </row>
    <row r="138" spans="19:19" x14ac:dyDescent="0.25">
      <c r="S138" s="59"/>
    </row>
    <row r="139" spans="19:19" x14ac:dyDescent="0.25">
      <c r="S139" s="59"/>
    </row>
    <row r="140" spans="19:19" x14ac:dyDescent="0.25">
      <c r="S140" s="59"/>
    </row>
    <row r="141" spans="19:19" x14ac:dyDescent="0.25">
      <c r="S141" s="59"/>
    </row>
    <row r="142" spans="19:19" x14ac:dyDescent="0.25">
      <c r="S142" s="59"/>
    </row>
    <row r="143" spans="19:19" x14ac:dyDescent="0.25">
      <c r="S143" s="62"/>
    </row>
    <row r="144" spans="19:19" x14ac:dyDescent="0.25">
      <c r="S144" s="1"/>
    </row>
  </sheetData>
  <sheetProtection algorithmName="SHA-512" hashValue="3xbAMTkQE3fMXrCajVlmPtjis6RmrK0bkAiknolUls8esp02DZeXohOUyOXqjblfNQuA54/ZCXO0rL/hXEyZWg==" saltValue="9dUIRj6X85ZMyIMFBJfHgg==" spinCount="100000" sheet="1" objects="1" scenarios="1"/>
  <mergeCells count="22">
    <mergeCell ref="T15:T16"/>
    <mergeCell ref="U15:U16"/>
    <mergeCell ref="M15:M16"/>
    <mergeCell ref="D14:H14"/>
    <mergeCell ref="I14:N14"/>
    <mergeCell ref="P14:R14"/>
    <mergeCell ref="T14:U14"/>
    <mergeCell ref="G15:G16"/>
    <mergeCell ref="H15:H16"/>
    <mergeCell ref="I15:I16"/>
    <mergeCell ref="J15:J16"/>
    <mergeCell ref="K15:K16"/>
    <mergeCell ref="L15:L16"/>
    <mergeCell ref="N15:N16"/>
    <mergeCell ref="P15:P16"/>
    <mergeCell ref="Q15:Q16"/>
    <mergeCell ref="R15:R16"/>
    <mergeCell ref="B15:B16"/>
    <mergeCell ref="C15:C16"/>
    <mergeCell ref="D15:D16"/>
    <mergeCell ref="E15:E16"/>
    <mergeCell ref="F15:F16"/>
  </mergeCells>
  <conditionalFormatting sqref="C18:C30">
    <cfRule type="expression" dxfId="18" priority="19">
      <formula>COUNT(LEFT(C18,2))&gt;0.5</formula>
    </cfRule>
  </conditionalFormatting>
  <conditionalFormatting sqref="E18:N21 D22:N30">
    <cfRule type="cellIs" dxfId="17" priority="6" operator="equal">
      <formula>"A"</formula>
    </cfRule>
    <cfRule type="cellIs" dxfId="16" priority="7" operator="equal">
      <formula>"U"</formula>
    </cfRule>
    <cfRule type="cellIs" dxfId="15" priority="16" operator="equal">
      <formula>"-"</formula>
    </cfRule>
    <cfRule type="cellIs" dxfId="14" priority="17" stopIfTrue="1" operator="between">
      <formula>0.5</formula>
      <formula>0.69</formula>
    </cfRule>
    <cfRule type="cellIs" dxfId="13" priority="18" operator="lessThan">
      <formula>0.5</formula>
    </cfRule>
  </conditionalFormatting>
  <conditionalFormatting sqref="U18:U20">
    <cfRule type="cellIs" dxfId="12" priority="13" operator="equal">
      <formula>"U"</formula>
    </cfRule>
    <cfRule type="cellIs" dxfId="11" priority="14" operator="equal">
      <formula>"A"</formula>
    </cfRule>
    <cfRule type="cellIs" dxfId="10" priority="15" operator="greaterThan">
      <formula>0.1</formula>
    </cfRule>
  </conditionalFormatting>
  <conditionalFormatting sqref="R18:R30">
    <cfRule type="cellIs" dxfId="9" priority="9" operator="between">
      <formula>0.71</formula>
      <formula>1</formula>
    </cfRule>
    <cfRule type="cellIs" dxfId="8" priority="10" operator="between">
      <formula>0.5</formula>
      <formula>0.7</formula>
    </cfRule>
    <cfRule type="cellIs" dxfId="7" priority="11" operator="lessThan">
      <formula>0.5</formula>
    </cfRule>
    <cfRule type="cellIs" dxfId="6" priority="12" operator="lessThan">
      <formula>0.5</formula>
    </cfRule>
  </conditionalFormatting>
  <conditionalFormatting sqref="R18:R29">
    <cfRule type="cellIs" dxfId="5" priority="8" operator="greaterThan">
      <formula>0.69</formula>
    </cfRule>
  </conditionalFormatting>
  <conditionalFormatting sqref="D18:D21">
    <cfRule type="cellIs" dxfId="4" priority="1" operator="equal">
      <formula>"A"</formula>
    </cfRule>
    <cfRule type="cellIs" dxfId="3" priority="2" operator="equal">
      <formula>"U"</formula>
    </cfRule>
    <cfRule type="cellIs" dxfId="2" priority="3" operator="equal">
      <formula>"-"</formula>
    </cfRule>
    <cfRule type="cellIs" dxfId="1" priority="4" stopIfTrue="1" operator="between">
      <formula>0.5</formula>
      <formula>0.69</formula>
    </cfRule>
    <cfRule type="cellIs" dxfId="0" priority="5" operator="lessThan">
      <formula>0.5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34EF-D6C9-403C-A2BC-207D8917CC12}">
  <dimension ref="A6:J39"/>
  <sheetViews>
    <sheetView zoomScaleNormal="100" workbookViewId="0"/>
  </sheetViews>
  <sheetFormatPr defaultRowHeight="15" x14ac:dyDescent="0.25"/>
  <cols>
    <col min="1" max="1" width="2.85546875" style="2" customWidth="1"/>
    <col min="2" max="2" width="34.28515625" style="2" customWidth="1"/>
    <col min="3" max="3" width="21" style="2" customWidth="1"/>
    <col min="4" max="5" width="9.140625" style="2"/>
    <col min="6" max="7" width="9.140625" style="2" customWidth="1"/>
    <col min="8" max="8" width="15.5703125" style="2" customWidth="1"/>
    <col min="9" max="16384" width="9.140625" style="2"/>
  </cols>
  <sheetData>
    <row r="6" spans="1:10" x14ac:dyDescent="0.25">
      <c r="A6" s="1"/>
      <c r="B6" s="1"/>
      <c r="C6" s="1"/>
      <c r="D6" s="14"/>
      <c r="E6" s="14"/>
      <c r="F6" s="1"/>
      <c r="G6" s="1"/>
      <c r="H6" s="1"/>
      <c r="I6" s="1"/>
      <c r="J6" s="1"/>
    </row>
    <row r="7" spans="1:10" ht="25.5" x14ac:dyDescent="0.25">
      <c r="A7" s="3"/>
      <c r="B7" s="13" t="s">
        <v>19</v>
      </c>
      <c r="C7" s="3"/>
      <c r="D7" s="3"/>
      <c r="E7" s="3"/>
      <c r="F7" s="3"/>
      <c r="G7" s="3"/>
      <c r="H7" s="3"/>
      <c r="I7" s="3"/>
      <c r="J7" s="3"/>
    </row>
    <row r="8" spans="1:10" x14ac:dyDescent="0.25">
      <c r="A8" s="1"/>
      <c r="B8" s="146" t="s">
        <v>227</v>
      </c>
      <c r="C8" s="146"/>
      <c r="D8" s="146"/>
      <c r="E8" s="146"/>
      <c r="F8" s="146"/>
      <c r="G8" s="146"/>
      <c r="H8" s="146"/>
      <c r="J8" s="3"/>
    </row>
    <row r="9" spans="1:10" x14ac:dyDescent="0.25">
      <c r="A9" s="1"/>
      <c r="B9" s="146"/>
      <c r="C9" s="146"/>
      <c r="D9" s="146"/>
      <c r="E9" s="146"/>
      <c r="F9" s="146"/>
      <c r="G9" s="146"/>
      <c r="H9" s="146"/>
      <c r="I9" s="1"/>
      <c r="J9" s="3"/>
    </row>
    <row r="10" spans="1:10" x14ac:dyDescent="0.25">
      <c r="A10" s="1"/>
      <c r="B10" s="146"/>
      <c r="C10" s="146"/>
      <c r="D10" s="146"/>
      <c r="E10" s="146"/>
      <c r="F10" s="146"/>
      <c r="G10" s="146"/>
      <c r="H10" s="146"/>
      <c r="I10" s="1"/>
      <c r="J10" s="5"/>
    </row>
    <row r="11" spans="1:10" x14ac:dyDescent="0.25">
      <c r="A11" s="6"/>
      <c r="B11" s="7"/>
      <c r="C11" s="1"/>
      <c r="D11" s="1"/>
      <c r="E11" s="1"/>
      <c r="F11" s="1"/>
      <c r="G11" s="1"/>
      <c r="H11" s="1"/>
      <c r="I11" s="7"/>
      <c r="J11" s="147"/>
    </row>
    <row r="12" spans="1:10" ht="15.75" x14ac:dyDescent="0.25">
      <c r="A12" s="6"/>
      <c r="B12" s="10" t="s">
        <v>20</v>
      </c>
      <c r="C12" s="138" t="s">
        <v>125</v>
      </c>
      <c r="D12" s="139"/>
      <c r="E12" s="139"/>
      <c r="F12" s="139"/>
      <c r="G12" s="139"/>
      <c r="H12" s="139"/>
      <c r="I12" s="7"/>
      <c r="J12" s="147"/>
    </row>
    <row r="13" spans="1:10" ht="15.75" x14ac:dyDescent="0.25">
      <c r="A13" s="7"/>
      <c r="B13" s="11" t="s">
        <v>21</v>
      </c>
      <c r="C13" s="138" t="s">
        <v>228</v>
      </c>
      <c r="D13" s="139"/>
      <c r="E13" s="139"/>
      <c r="F13" s="139"/>
      <c r="G13" s="139"/>
      <c r="H13" s="139"/>
      <c r="I13" s="7"/>
      <c r="J13" s="147"/>
    </row>
    <row r="14" spans="1:10" ht="15.75" x14ac:dyDescent="0.25">
      <c r="A14" s="7"/>
      <c r="B14" s="11" t="s">
        <v>22</v>
      </c>
      <c r="C14" s="138" t="s">
        <v>31</v>
      </c>
      <c r="D14" s="139"/>
      <c r="E14" s="139"/>
      <c r="F14" s="139"/>
      <c r="G14" s="139"/>
      <c r="H14" s="139"/>
      <c r="I14" s="7"/>
      <c r="J14" s="147"/>
    </row>
    <row r="15" spans="1:10" ht="15.75" x14ac:dyDescent="0.25">
      <c r="A15" s="7"/>
      <c r="B15" s="11" t="s">
        <v>23</v>
      </c>
      <c r="C15" s="148" t="s">
        <v>230</v>
      </c>
      <c r="D15" s="149"/>
      <c r="E15" s="149"/>
      <c r="F15" s="149"/>
      <c r="G15" s="149"/>
      <c r="H15" s="149"/>
      <c r="I15" s="7"/>
      <c r="J15" s="147"/>
    </row>
    <row r="16" spans="1:10" ht="19.5" customHeight="1" x14ac:dyDescent="0.25">
      <c r="A16" s="7"/>
      <c r="B16" s="11" t="s">
        <v>24</v>
      </c>
      <c r="C16" s="150" t="s">
        <v>229</v>
      </c>
      <c r="D16" s="151"/>
      <c r="E16" s="151"/>
      <c r="F16" s="151"/>
      <c r="G16" s="151"/>
      <c r="H16" s="151"/>
      <c r="I16" s="7"/>
      <c r="J16" s="147"/>
    </row>
    <row r="17" spans="1:10" ht="16.5" customHeight="1" x14ac:dyDescent="0.25">
      <c r="A17" s="7"/>
      <c r="B17" s="11" t="s">
        <v>25</v>
      </c>
      <c r="C17" s="138" t="s">
        <v>231</v>
      </c>
      <c r="D17" s="139"/>
      <c r="E17" s="139"/>
      <c r="F17" s="139"/>
      <c r="G17" s="139"/>
      <c r="H17" s="139"/>
      <c r="I17" s="1"/>
      <c r="J17" s="1"/>
    </row>
    <row r="18" spans="1:10" ht="15.75" x14ac:dyDescent="0.25">
      <c r="A18" s="7"/>
      <c r="B18" s="11" t="s">
        <v>26</v>
      </c>
      <c r="C18" s="140" t="s">
        <v>232</v>
      </c>
      <c r="D18" s="141"/>
      <c r="E18" s="141"/>
      <c r="F18" s="141"/>
      <c r="G18" s="141"/>
      <c r="H18" s="141"/>
      <c r="I18" s="1"/>
      <c r="J18" s="1"/>
    </row>
    <row r="19" spans="1:10" ht="15.75" x14ac:dyDescent="0.25">
      <c r="A19" s="7"/>
      <c r="B19" s="11" t="s">
        <v>27</v>
      </c>
      <c r="C19" s="16" t="s">
        <v>233</v>
      </c>
      <c r="D19" s="15"/>
      <c r="E19" s="15"/>
      <c r="F19" s="15"/>
      <c r="G19" s="15"/>
      <c r="H19" s="15"/>
      <c r="I19" s="1"/>
      <c r="J19" s="1"/>
    </row>
    <row r="20" spans="1:10" ht="15.75" x14ac:dyDescent="0.25">
      <c r="A20" s="7"/>
      <c r="B20" s="11" t="s">
        <v>28</v>
      </c>
      <c r="C20" s="142" t="s">
        <v>234</v>
      </c>
      <c r="D20" s="143"/>
      <c r="E20" s="143"/>
      <c r="F20" s="143"/>
      <c r="G20" s="143"/>
      <c r="H20" s="143"/>
      <c r="I20" s="1"/>
      <c r="J20" s="1"/>
    </row>
    <row r="21" spans="1:10" ht="23.25" customHeight="1" x14ac:dyDescent="0.25">
      <c r="A21" s="7"/>
      <c r="B21" s="11" t="s">
        <v>29</v>
      </c>
      <c r="C21" s="129" t="s">
        <v>236</v>
      </c>
      <c r="D21" s="130"/>
      <c r="E21" s="130"/>
      <c r="F21" s="130"/>
      <c r="G21" s="130"/>
      <c r="H21" s="130"/>
      <c r="I21" s="1"/>
      <c r="J21" s="1"/>
    </row>
    <row r="22" spans="1:10" ht="15.75" x14ac:dyDescent="0.25">
      <c r="A22" s="7"/>
      <c r="B22" s="12" t="s">
        <v>30</v>
      </c>
      <c r="C22" s="144" t="s">
        <v>235</v>
      </c>
      <c r="D22" s="145"/>
      <c r="E22" s="145"/>
      <c r="F22" s="145"/>
      <c r="G22" s="145"/>
      <c r="H22" s="145"/>
      <c r="I22" s="1"/>
      <c r="J22" s="1"/>
    </row>
    <row r="23" spans="1:10" x14ac:dyDescent="0.25">
      <c r="A23" s="7"/>
      <c r="B23" s="1"/>
      <c r="C23" s="1"/>
      <c r="D23" s="1"/>
      <c r="E23" s="1"/>
      <c r="F23" s="1"/>
      <c r="G23" s="1"/>
      <c r="H23" s="1"/>
      <c r="I23" s="7"/>
      <c r="J23" s="7"/>
    </row>
    <row r="24" spans="1:10" x14ac:dyDescent="0.25">
      <c r="A24" s="7"/>
      <c r="B24" s="8" t="s">
        <v>0</v>
      </c>
      <c r="C24" s="9"/>
      <c r="D24" s="9"/>
      <c r="E24" s="9"/>
      <c r="F24" s="1"/>
      <c r="G24" s="1"/>
      <c r="H24" s="1"/>
      <c r="I24" s="7"/>
      <c r="J24" s="7"/>
    </row>
    <row r="25" spans="1:10" x14ac:dyDescent="0.25">
      <c r="A25" s="7"/>
      <c r="B25" s="98"/>
      <c r="C25" s="99"/>
      <c r="D25" s="99"/>
      <c r="E25" s="99"/>
      <c r="F25" s="99"/>
      <c r="G25" s="99"/>
      <c r="H25" s="100"/>
      <c r="I25" s="7"/>
      <c r="J25" s="7"/>
    </row>
    <row r="26" spans="1:10" x14ac:dyDescent="0.25">
      <c r="A26" s="7"/>
      <c r="B26" s="57"/>
      <c r="C26" s="58"/>
      <c r="D26" s="58"/>
      <c r="E26" s="58"/>
      <c r="F26" s="58"/>
      <c r="G26" s="58"/>
      <c r="H26" s="59"/>
      <c r="I26" s="7"/>
      <c r="J26" s="7"/>
    </row>
    <row r="27" spans="1:10" x14ac:dyDescent="0.25">
      <c r="A27" s="7"/>
      <c r="B27" s="57"/>
      <c r="C27" s="58"/>
      <c r="D27" s="58"/>
      <c r="E27" s="58"/>
      <c r="F27" s="58"/>
      <c r="G27" s="58"/>
      <c r="H27" s="59"/>
      <c r="I27" s="7"/>
      <c r="J27" s="7"/>
    </row>
    <row r="28" spans="1:10" x14ac:dyDescent="0.25">
      <c r="A28" s="7"/>
      <c r="B28" s="57"/>
      <c r="C28" s="58"/>
      <c r="D28" s="58"/>
      <c r="E28" s="58"/>
      <c r="F28" s="58"/>
      <c r="G28" s="58"/>
      <c r="H28" s="59"/>
      <c r="I28" s="1"/>
      <c r="J28" s="1"/>
    </row>
    <row r="29" spans="1:10" x14ac:dyDescent="0.25">
      <c r="A29" s="7"/>
      <c r="B29" s="101"/>
      <c r="C29" s="102"/>
      <c r="D29" s="102"/>
      <c r="E29" s="102"/>
      <c r="F29" s="102"/>
      <c r="G29" s="102"/>
      <c r="H29" s="103"/>
      <c r="I29" s="1"/>
      <c r="J29" s="1"/>
    </row>
    <row r="30" spans="1:10" x14ac:dyDescent="0.25">
      <c r="A30" s="7"/>
      <c r="B30" s="101"/>
      <c r="C30" s="102"/>
      <c r="D30" s="102"/>
      <c r="E30" s="102"/>
      <c r="F30" s="102"/>
      <c r="G30" s="102"/>
      <c r="H30" s="103"/>
      <c r="I30" s="1"/>
      <c r="J30" s="1"/>
    </row>
    <row r="31" spans="1:10" x14ac:dyDescent="0.25">
      <c r="A31" s="7"/>
      <c r="B31" s="101"/>
      <c r="C31" s="102"/>
      <c r="D31" s="102"/>
      <c r="E31" s="102"/>
      <c r="F31" s="102"/>
      <c r="G31" s="102"/>
      <c r="H31" s="103"/>
      <c r="I31" s="1"/>
      <c r="J31" s="1"/>
    </row>
    <row r="32" spans="1:10" x14ac:dyDescent="0.25">
      <c r="A32" s="7"/>
      <c r="B32" s="101"/>
      <c r="C32" s="102"/>
      <c r="D32" s="102"/>
      <c r="E32" s="102"/>
      <c r="F32" s="102"/>
      <c r="G32" s="102"/>
      <c r="H32" s="103"/>
      <c r="I32" s="1"/>
      <c r="J32" s="1"/>
    </row>
    <row r="33" spans="1:10" x14ac:dyDescent="0.25">
      <c r="A33" s="7"/>
      <c r="B33" s="101"/>
      <c r="C33" s="102"/>
      <c r="D33" s="102"/>
      <c r="E33" s="102"/>
      <c r="F33" s="102"/>
      <c r="G33" s="102"/>
      <c r="H33" s="103"/>
      <c r="I33" s="1"/>
      <c r="J33" s="1"/>
    </row>
    <row r="34" spans="1:10" x14ac:dyDescent="0.25">
      <c r="A34" s="7"/>
      <c r="B34" s="101"/>
      <c r="C34" s="102"/>
      <c r="D34" s="102"/>
      <c r="E34" s="102"/>
      <c r="F34" s="102"/>
      <c r="G34" s="102"/>
      <c r="H34" s="103"/>
      <c r="I34" s="1"/>
      <c r="J34" s="1"/>
    </row>
    <row r="35" spans="1:10" x14ac:dyDescent="0.25">
      <c r="A35" s="7"/>
      <c r="B35" s="104"/>
      <c r="C35" s="105"/>
      <c r="D35" s="105"/>
      <c r="E35" s="105"/>
      <c r="F35" s="105"/>
      <c r="G35" s="105"/>
      <c r="H35" s="106"/>
      <c r="I35" s="1"/>
      <c r="J35" s="1"/>
    </row>
    <row r="36" spans="1:10" x14ac:dyDescent="0.25">
      <c r="A36" s="7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7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7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7"/>
      <c r="B39" s="1"/>
      <c r="C39" s="1"/>
      <c r="D39" s="1"/>
      <c r="E39" s="1"/>
      <c r="F39" s="1"/>
      <c r="G39" s="1"/>
      <c r="H39" s="1"/>
      <c r="I39" s="1"/>
      <c r="J39" s="1"/>
    </row>
  </sheetData>
  <sheetProtection algorithmName="SHA-512" hashValue="8StwNshKFwkPngN5zRjY2BsPxZ6USZ9bjoagTIkHFCYRyQni3ddSqPoAPiT728Ei49fgdB4rHbnImpUyRe/Guw==" saltValue="EAmx2ZWz6t1qqsyuLwJA0w==" spinCount="100000" sheet="1" objects="1" scenarios="1"/>
  <mergeCells count="11">
    <mergeCell ref="J11:J16"/>
    <mergeCell ref="C12:H12"/>
    <mergeCell ref="C13:H13"/>
    <mergeCell ref="C14:H14"/>
    <mergeCell ref="C15:H15"/>
    <mergeCell ref="C16:H16"/>
    <mergeCell ref="C17:H17"/>
    <mergeCell ref="C18:H18"/>
    <mergeCell ref="C20:H20"/>
    <mergeCell ref="C22:H22"/>
    <mergeCell ref="B8:H10"/>
  </mergeCells>
  <hyperlinks>
    <hyperlink ref="C15" r:id="rId1" xr:uid="{D9BA0A91-50F6-41B0-AF60-C7AD060F4B05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0467-4F26-49A2-B194-E2DCEF8AFD56}">
  <dimension ref="B6:V50"/>
  <sheetViews>
    <sheetView workbookViewId="0"/>
  </sheetViews>
  <sheetFormatPr defaultRowHeight="15" x14ac:dyDescent="0.25"/>
  <cols>
    <col min="1" max="1" width="2.85546875" style="2" customWidth="1"/>
    <col min="2" max="2" width="9.140625" style="2"/>
    <col min="3" max="3" width="43.42578125" style="2" customWidth="1"/>
    <col min="4" max="7" width="9.140625" style="2"/>
    <col min="8" max="8" width="9.140625" style="2" customWidth="1"/>
    <col min="9" max="9" width="1.140625" style="2" customWidth="1"/>
    <col min="10" max="18" width="9.140625" style="2"/>
    <col min="19" max="19" width="0.85546875" style="2" customWidth="1"/>
    <col min="20" max="20" width="13.140625" style="2" customWidth="1"/>
    <col min="21" max="16384" width="9.140625" style="2"/>
  </cols>
  <sheetData>
    <row r="6" spans="2:22" ht="25.5" x14ac:dyDescent="0.25">
      <c r="B6" s="165"/>
      <c r="C6" s="165"/>
      <c r="D6" s="79"/>
      <c r="E6" s="79"/>
      <c r="F6" s="79"/>
      <c r="G6" s="79"/>
      <c r="H6" s="79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18"/>
    </row>
    <row r="7" spans="2:22" x14ac:dyDescent="0.25">
      <c r="B7" s="166" t="s">
        <v>32</v>
      </c>
      <c r="C7" s="167"/>
      <c r="D7" s="171" t="s">
        <v>33</v>
      </c>
      <c r="E7" s="171"/>
      <c r="F7" s="171"/>
      <c r="G7" s="171"/>
      <c r="H7" s="172"/>
      <c r="I7" s="80"/>
      <c r="J7" s="159" t="s">
        <v>0</v>
      </c>
      <c r="K7" s="159"/>
      <c r="L7" s="159"/>
      <c r="M7" s="159"/>
      <c r="N7" s="159"/>
      <c r="O7" s="159"/>
      <c r="P7" s="159"/>
      <c r="Q7" s="159"/>
      <c r="R7" s="159"/>
      <c r="T7" s="82" t="s">
        <v>36</v>
      </c>
      <c r="U7" s="83"/>
    </row>
    <row r="8" spans="2:22" x14ac:dyDescent="0.25">
      <c r="B8" s="168" t="s">
        <v>92</v>
      </c>
      <c r="C8" s="169" t="s">
        <v>38</v>
      </c>
      <c r="D8" s="157" t="s">
        <v>61</v>
      </c>
      <c r="E8" s="157" t="s">
        <v>39</v>
      </c>
      <c r="F8" s="157" t="s">
        <v>62</v>
      </c>
      <c r="G8" s="157" t="s">
        <v>63</v>
      </c>
      <c r="H8" s="161" t="s">
        <v>64</v>
      </c>
      <c r="I8" s="29"/>
      <c r="J8" s="160"/>
      <c r="K8" s="160"/>
      <c r="L8" s="160"/>
      <c r="M8" s="160"/>
      <c r="N8" s="160"/>
      <c r="O8" s="160"/>
      <c r="P8" s="160"/>
      <c r="Q8" s="160"/>
      <c r="R8" s="160"/>
      <c r="T8" s="81" t="s">
        <v>48</v>
      </c>
      <c r="U8" s="35" t="s">
        <v>49</v>
      </c>
    </row>
    <row r="9" spans="2:22" x14ac:dyDescent="0.25">
      <c r="B9" s="168"/>
      <c r="C9" s="170"/>
      <c r="D9" s="158"/>
      <c r="E9" s="158"/>
      <c r="F9" s="158"/>
      <c r="G9" s="157"/>
      <c r="H9" s="162"/>
      <c r="I9" s="29"/>
      <c r="J9" s="160"/>
      <c r="K9" s="160"/>
      <c r="L9" s="160"/>
      <c r="M9" s="160"/>
      <c r="N9" s="160"/>
      <c r="O9" s="160"/>
      <c r="P9" s="160"/>
      <c r="Q9" s="160"/>
      <c r="R9" s="160"/>
      <c r="T9" s="81" t="s">
        <v>45</v>
      </c>
      <c r="U9" s="35" t="s">
        <v>46</v>
      </c>
    </row>
    <row r="10" spans="2:22" x14ac:dyDescent="0.25">
      <c r="B10" s="7"/>
      <c r="C10" s="20" t="s">
        <v>50</v>
      </c>
      <c r="D10" s="7"/>
      <c r="E10" s="7"/>
      <c r="F10" s="7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T10" s="20"/>
      <c r="U10" s="20"/>
    </row>
    <row r="11" spans="2:22" x14ac:dyDescent="0.25">
      <c r="B11" s="73" t="s">
        <v>18</v>
      </c>
      <c r="C11" s="72" t="s">
        <v>58</v>
      </c>
      <c r="D11" s="38" t="s">
        <v>52</v>
      </c>
      <c r="E11" s="38" t="s">
        <v>54</v>
      </c>
      <c r="F11" s="38" t="s">
        <v>58</v>
      </c>
      <c r="G11" s="77" t="s">
        <v>58</v>
      </c>
      <c r="H11" s="38" t="s">
        <v>58</v>
      </c>
      <c r="I11" s="75"/>
      <c r="J11" s="156"/>
      <c r="K11" s="156"/>
      <c r="L11" s="156"/>
      <c r="M11" s="156"/>
      <c r="N11" s="156"/>
      <c r="O11" s="156"/>
      <c r="P11" s="156"/>
      <c r="Q11" s="156"/>
      <c r="R11" s="156"/>
      <c r="T11" s="24" t="s">
        <v>51</v>
      </c>
      <c r="U11" s="23" t="s">
        <v>52</v>
      </c>
    </row>
    <row r="12" spans="2:22" x14ac:dyDescent="0.25">
      <c r="B12" s="73" t="s">
        <v>17</v>
      </c>
      <c r="C12" s="72" t="s">
        <v>58</v>
      </c>
      <c r="D12" s="38" t="s">
        <v>58</v>
      </c>
      <c r="E12" s="38" t="s">
        <v>58</v>
      </c>
      <c r="F12" s="38" t="s">
        <v>58</v>
      </c>
      <c r="G12" s="77" t="s">
        <v>58</v>
      </c>
      <c r="H12" s="38" t="s">
        <v>58</v>
      </c>
      <c r="I12" s="75"/>
      <c r="J12" s="156"/>
      <c r="K12" s="156"/>
      <c r="L12" s="156"/>
      <c r="M12" s="156"/>
      <c r="N12" s="156"/>
      <c r="O12" s="156"/>
      <c r="P12" s="156"/>
      <c r="Q12" s="156"/>
      <c r="R12" s="156"/>
      <c r="T12" s="24" t="s">
        <v>53</v>
      </c>
      <c r="U12" s="23" t="s">
        <v>54</v>
      </c>
    </row>
    <row r="13" spans="2:22" ht="13.5" customHeight="1" x14ac:dyDescent="0.25">
      <c r="B13" s="73" t="s">
        <v>16</v>
      </c>
      <c r="C13" s="72" t="s">
        <v>58</v>
      </c>
      <c r="D13" s="38" t="s">
        <v>58</v>
      </c>
      <c r="E13" s="38" t="s">
        <v>58</v>
      </c>
      <c r="F13" s="38" t="s">
        <v>58</v>
      </c>
      <c r="G13" s="77" t="s">
        <v>58</v>
      </c>
      <c r="H13" s="38" t="s">
        <v>58</v>
      </c>
      <c r="I13" s="75"/>
      <c r="J13" s="156"/>
      <c r="K13" s="156"/>
      <c r="L13" s="156"/>
      <c r="M13" s="156"/>
      <c r="N13" s="156"/>
      <c r="O13" s="156"/>
      <c r="P13" s="156"/>
      <c r="Q13" s="156"/>
      <c r="R13" s="156"/>
      <c r="T13" s="24" t="s">
        <v>55</v>
      </c>
      <c r="U13" s="23">
        <v>1</v>
      </c>
    </row>
    <row r="14" spans="2:22" x14ac:dyDescent="0.25">
      <c r="B14" s="73" t="s">
        <v>15</v>
      </c>
      <c r="C14" s="72" t="s">
        <v>58</v>
      </c>
      <c r="D14" s="38" t="s">
        <v>58</v>
      </c>
      <c r="E14" s="38" t="s">
        <v>58</v>
      </c>
      <c r="F14" s="38" t="s">
        <v>58</v>
      </c>
      <c r="G14" s="77" t="s">
        <v>58</v>
      </c>
      <c r="H14" s="38" t="s">
        <v>58</v>
      </c>
      <c r="I14" s="75"/>
      <c r="J14" s="156"/>
      <c r="K14" s="156"/>
      <c r="L14" s="156"/>
      <c r="M14" s="156"/>
      <c r="N14" s="156"/>
      <c r="O14" s="156"/>
      <c r="P14" s="156"/>
      <c r="Q14" s="156"/>
      <c r="R14" s="156"/>
    </row>
    <row r="15" spans="2:22" x14ac:dyDescent="0.25">
      <c r="B15" s="73" t="s">
        <v>14</v>
      </c>
      <c r="C15" s="72" t="s">
        <v>58</v>
      </c>
      <c r="D15" s="38" t="s">
        <v>58</v>
      </c>
      <c r="E15" s="38" t="s">
        <v>58</v>
      </c>
      <c r="F15" s="38" t="s">
        <v>58</v>
      </c>
      <c r="G15" s="77" t="s">
        <v>58</v>
      </c>
      <c r="H15" s="38" t="s">
        <v>58</v>
      </c>
      <c r="I15" s="75"/>
      <c r="J15" s="152"/>
      <c r="K15" s="153"/>
      <c r="L15" s="153"/>
      <c r="M15" s="153"/>
      <c r="N15" s="153"/>
      <c r="O15" s="153"/>
      <c r="P15" s="153"/>
      <c r="Q15" s="153"/>
      <c r="R15" s="154"/>
      <c r="U15" s="9"/>
      <c r="V15" s="9"/>
    </row>
    <row r="16" spans="2:22" ht="15.75" x14ac:dyDescent="0.25">
      <c r="B16" s="73" t="s">
        <v>13</v>
      </c>
      <c r="C16" s="72" t="s">
        <v>58</v>
      </c>
      <c r="D16" s="38" t="s">
        <v>58</v>
      </c>
      <c r="E16" s="38" t="s">
        <v>58</v>
      </c>
      <c r="F16" s="38" t="s">
        <v>58</v>
      </c>
      <c r="G16" s="78" t="s">
        <v>58</v>
      </c>
      <c r="H16" s="38" t="s">
        <v>58</v>
      </c>
      <c r="I16" s="75"/>
      <c r="J16" s="152"/>
      <c r="K16" s="153"/>
      <c r="L16" s="153"/>
      <c r="M16" s="153"/>
      <c r="N16" s="153"/>
      <c r="O16" s="153"/>
      <c r="P16" s="153"/>
      <c r="Q16" s="153"/>
      <c r="R16" s="154"/>
      <c r="U16" s="155"/>
      <c r="V16" s="155"/>
    </row>
    <row r="17" spans="2:22" ht="15" customHeight="1" x14ac:dyDescent="0.25">
      <c r="B17" s="73" t="s">
        <v>12</v>
      </c>
      <c r="C17" s="72" t="s">
        <v>58</v>
      </c>
      <c r="D17" s="38" t="s">
        <v>58</v>
      </c>
      <c r="E17" s="38" t="s">
        <v>58</v>
      </c>
      <c r="F17" s="38" t="s">
        <v>58</v>
      </c>
      <c r="G17" s="78" t="s">
        <v>58</v>
      </c>
      <c r="H17" s="38" t="s">
        <v>58</v>
      </c>
      <c r="I17" s="75"/>
      <c r="J17" s="152"/>
      <c r="K17" s="153"/>
      <c r="L17" s="153"/>
      <c r="M17" s="153"/>
      <c r="N17" s="153"/>
      <c r="O17" s="153"/>
      <c r="P17" s="153"/>
      <c r="Q17" s="153"/>
      <c r="R17" s="154"/>
      <c r="U17" s="69"/>
      <c r="V17" s="69"/>
    </row>
    <row r="18" spans="2:22" x14ac:dyDescent="0.25">
      <c r="B18" s="73" t="s">
        <v>11</v>
      </c>
      <c r="C18" s="72" t="s">
        <v>58</v>
      </c>
      <c r="D18" s="38" t="s">
        <v>58</v>
      </c>
      <c r="E18" s="38" t="s">
        <v>58</v>
      </c>
      <c r="F18" s="38" t="s">
        <v>58</v>
      </c>
      <c r="G18" s="78" t="s">
        <v>58</v>
      </c>
      <c r="H18" s="38" t="s">
        <v>58</v>
      </c>
      <c r="I18" s="75"/>
      <c r="J18" s="152"/>
      <c r="K18" s="153"/>
      <c r="L18" s="153"/>
      <c r="M18" s="153"/>
      <c r="N18" s="153"/>
      <c r="O18" s="153"/>
      <c r="P18" s="153"/>
      <c r="Q18" s="153"/>
      <c r="R18" s="154"/>
      <c r="U18" s="69"/>
      <c r="V18" s="69"/>
    </row>
    <row r="19" spans="2:22" x14ac:dyDescent="0.25">
      <c r="B19" s="73" t="s">
        <v>10</v>
      </c>
      <c r="C19" s="72" t="s">
        <v>58</v>
      </c>
      <c r="D19" s="38" t="s">
        <v>58</v>
      </c>
      <c r="E19" s="38" t="s">
        <v>58</v>
      </c>
      <c r="F19" s="38" t="s">
        <v>58</v>
      </c>
      <c r="G19" s="78" t="s">
        <v>58</v>
      </c>
      <c r="H19" s="38" t="s">
        <v>58</v>
      </c>
      <c r="I19" s="75"/>
      <c r="J19" s="152"/>
      <c r="K19" s="153"/>
      <c r="L19" s="153"/>
      <c r="M19" s="153"/>
      <c r="N19" s="153"/>
      <c r="O19" s="153"/>
      <c r="P19" s="153"/>
      <c r="Q19" s="153"/>
      <c r="R19" s="154"/>
      <c r="U19" s="69"/>
      <c r="V19" s="69"/>
    </row>
    <row r="20" spans="2:22" x14ac:dyDescent="0.25">
      <c r="B20" s="73" t="s">
        <v>9</v>
      </c>
      <c r="C20" s="72" t="s">
        <v>58</v>
      </c>
      <c r="D20" s="38" t="s">
        <v>58</v>
      </c>
      <c r="E20" s="38" t="s">
        <v>58</v>
      </c>
      <c r="F20" s="38" t="s">
        <v>58</v>
      </c>
      <c r="G20" s="78" t="s">
        <v>58</v>
      </c>
      <c r="H20" s="38" t="s">
        <v>58</v>
      </c>
      <c r="I20" s="75"/>
      <c r="J20" s="152"/>
      <c r="K20" s="153"/>
      <c r="L20" s="153"/>
      <c r="M20" s="153"/>
      <c r="N20" s="153"/>
      <c r="O20" s="153"/>
      <c r="P20" s="153"/>
      <c r="Q20" s="153"/>
      <c r="R20" s="154"/>
      <c r="U20" s="69"/>
      <c r="V20" s="69"/>
    </row>
    <row r="21" spans="2:22" x14ac:dyDescent="0.25">
      <c r="B21" s="73" t="s">
        <v>8</v>
      </c>
      <c r="C21" s="72" t="s">
        <v>58</v>
      </c>
      <c r="D21" s="38" t="s">
        <v>58</v>
      </c>
      <c r="E21" s="38" t="s">
        <v>58</v>
      </c>
      <c r="F21" s="38" t="s">
        <v>58</v>
      </c>
      <c r="G21" s="78" t="s">
        <v>58</v>
      </c>
      <c r="H21" s="38" t="s">
        <v>58</v>
      </c>
      <c r="I21" s="75"/>
      <c r="J21" s="152"/>
      <c r="K21" s="153"/>
      <c r="L21" s="153"/>
      <c r="M21" s="153"/>
      <c r="N21" s="153"/>
      <c r="O21" s="153"/>
      <c r="P21" s="153"/>
      <c r="Q21" s="153"/>
      <c r="R21" s="154"/>
      <c r="U21" s="69"/>
      <c r="V21" s="69"/>
    </row>
    <row r="22" spans="2:22" x14ac:dyDescent="0.25">
      <c r="B22" s="73" t="s">
        <v>7</v>
      </c>
      <c r="C22" s="72" t="s">
        <v>58</v>
      </c>
      <c r="D22" s="38" t="s">
        <v>58</v>
      </c>
      <c r="E22" s="38" t="s">
        <v>58</v>
      </c>
      <c r="F22" s="38" t="s">
        <v>58</v>
      </c>
      <c r="G22" s="78" t="s">
        <v>58</v>
      </c>
      <c r="H22" s="38" t="s">
        <v>58</v>
      </c>
      <c r="I22" s="75"/>
      <c r="J22" s="152"/>
      <c r="K22" s="153"/>
      <c r="L22" s="153"/>
      <c r="M22" s="153"/>
      <c r="N22" s="153"/>
      <c r="O22" s="153"/>
      <c r="P22" s="153"/>
      <c r="Q22" s="153"/>
      <c r="R22" s="154"/>
      <c r="U22" s="69"/>
      <c r="V22" s="69"/>
    </row>
    <row r="23" spans="2:22" x14ac:dyDescent="0.25">
      <c r="B23" s="73" t="s">
        <v>6</v>
      </c>
      <c r="C23" s="72" t="s">
        <v>58</v>
      </c>
      <c r="D23" s="38" t="s">
        <v>58</v>
      </c>
      <c r="E23" s="38" t="s">
        <v>58</v>
      </c>
      <c r="F23" s="38" t="s">
        <v>58</v>
      </c>
      <c r="G23" s="78" t="s">
        <v>58</v>
      </c>
      <c r="H23" s="38" t="s">
        <v>58</v>
      </c>
      <c r="I23" s="75"/>
      <c r="J23" s="152"/>
      <c r="K23" s="153"/>
      <c r="L23" s="153"/>
      <c r="M23" s="153"/>
      <c r="N23" s="153"/>
      <c r="O23" s="153"/>
      <c r="P23" s="153"/>
      <c r="Q23" s="153"/>
      <c r="R23" s="154"/>
      <c r="S23" s="1"/>
      <c r="T23" s="1"/>
      <c r="U23" s="69"/>
      <c r="V23" s="69"/>
    </row>
    <row r="24" spans="2:22" x14ac:dyDescent="0.25">
      <c r="B24" s="73" t="s">
        <v>5</v>
      </c>
      <c r="C24" s="72" t="s">
        <v>58</v>
      </c>
      <c r="D24" s="38" t="s">
        <v>58</v>
      </c>
      <c r="E24" s="38" t="s">
        <v>58</v>
      </c>
      <c r="F24" s="38" t="s">
        <v>58</v>
      </c>
      <c r="G24" s="78" t="s">
        <v>58</v>
      </c>
      <c r="H24" s="38" t="s">
        <v>58</v>
      </c>
      <c r="I24" s="75"/>
      <c r="J24" s="152"/>
      <c r="K24" s="153"/>
      <c r="L24" s="153"/>
      <c r="M24" s="153"/>
      <c r="N24" s="153"/>
      <c r="O24" s="153"/>
      <c r="P24" s="153"/>
      <c r="Q24" s="153"/>
      <c r="R24" s="154"/>
      <c r="S24" s="5"/>
      <c r="T24" s="9"/>
    </row>
    <row r="25" spans="2:22" x14ac:dyDescent="0.25">
      <c r="B25" s="73" t="s">
        <v>4</v>
      </c>
      <c r="C25" s="72" t="s">
        <v>58</v>
      </c>
      <c r="D25" s="38" t="s">
        <v>58</v>
      </c>
      <c r="E25" s="38" t="s">
        <v>58</v>
      </c>
      <c r="F25" s="38" t="s">
        <v>58</v>
      </c>
      <c r="G25" s="78" t="s">
        <v>58</v>
      </c>
      <c r="H25" s="38" t="s">
        <v>58</v>
      </c>
      <c r="I25" s="75"/>
      <c r="J25" s="152"/>
      <c r="K25" s="153"/>
      <c r="L25" s="153"/>
      <c r="M25" s="153"/>
      <c r="N25" s="153"/>
      <c r="O25" s="153"/>
      <c r="P25" s="153"/>
      <c r="Q25" s="153"/>
      <c r="R25" s="154"/>
      <c r="S25" s="147"/>
      <c r="T25" s="147"/>
    </row>
    <row r="26" spans="2:22" x14ac:dyDescent="0.25">
      <c r="B26" s="73" t="s">
        <v>3</v>
      </c>
      <c r="C26" s="72" t="s">
        <v>58</v>
      </c>
      <c r="D26" s="38" t="s">
        <v>58</v>
      </c>
      <c r="E26" s="38" t="s">
        <v>58</v>
      </c>
      <c r="F26" s="38" t="s">
        <v>58</v>
      </c>
      <c r="G26" s="78" t="s">
        <v>58</v>
      </c>
      <c r="H26" s="38" t="s">
        <v>58</v>
      </c>
      <c r="I26" s="75"/>
      <c r="J26" s="152"/>
      <c r="K26" s="153"/>
      <c r="L26" s="153"/>
      <c r="M26" s="153"/>
      <c r="N26" s="153"/>
      <c r="O26" s="153"/>
      <c r="P26" s="153"/>
      <c r="Q26" s="153"/>
      <c r="R26" s="154"/>
      <c r="S26" s="147"/>
      <c r="T26" s="147"/>
    </row>
    <row r="27" spans="2:22" x14ac:dyDescent="0.25">
      <c r="B27" s="73" t="s">
        <v>2</v>
      </c>
      <c r="C27" s="72" t="s">
        <v>58</v>
      </c>
      <c r="D27" s="38" t="s">
        <v>58</v>
      </c>
      <c r="E27" s="38" t="s">
        <v>58</v>
      </c>
      <c r="F27" s="38" t="s">
        <v>58</v>
      </c>
      <c r="G27" s="78" t="s">
        <v>58</v>
      </c>
      <c r="H27" s="38" t="s">
        <v>58</v>
      </c>
      <c r="I27" s="75"/>
      <c r="J27" s="152"/>
      <c r="K27" s="153"/>
      <c r="L27" s="153"/>
      <c r="M27" s="153"/>
      <c r="N27" s="153"/>
      <c r="O27" s="153"/>
      <c r="P27" s="153"/>
      <c r="Q27" s="153"/>
      <c r="R27" s="154"/>
      <c r="S27" s="147"/>
      <c r="T27" s="147"/>
    </row>
    <row r="28" spans="2:22" x14ac:dyDescent="0.25">
      <c r="B28" s="74" t="s">
        <v>1</v>
      </c>
      <c r="C28" s="72" t="s">
        <v>58</v>
      </c>
      <c r="D28" s="38" t="s">
        <v>58</v>
      </c>
      <c r="E28" s="38" t="s">
        <v>58</v>
      </c>
      <c r="F28" s="38" t="s">
        <v>58</v>
      </c>
      <c r="G28" s="78" t="s">
        <v>58</v>
      </c>
      <c r="H28" s="38" t="s">
        <v>58</v>
      </c>
      <c r="I28" s="75"/>
      <c r="J28" s="164"/>
      <c r="K28" s="164"/>
      <c r="L28" s="164"/>
      <c r="M28" s="164"/>
      <c r="N28" s="164"/>
      <c r="O28" s="164"/>
      <c r="P28" s="164"/>
      <c r="Q28" s="164"/>
      <c r="R28" s="164"/>
      <c r="S28" s="147"/>
      <c r="T28" s="147"/>
    </row>
    <row r="29" spans="2:22" x14ac:dyDescent="0.25">
      <c r="B29" s="89" t="s">
        <v>94</v>
      </c>
      <c r="C29" s="90"/>
      <c r="D29" s="38" t="s">
        <v>58</v>
      </c>
      <c r="E29" s="38" t="s">
        <v>58</v>
      </c>
      <c r="F29" s="38" t="s">
        <v>58</v>
      </c>
      <c r="G29" s="78" t="s">
        <v>58</v>
      </c>
      <c r="H29" s="38" t="s">
        <v>58</v>
      </c>
      <c r="I29" s="75"/>
      <c r="J29" s="152"/>
      <c r="K29" s="153"/>
      <c r="L29" s="153"/>
      <c r="M29" s="153"/>
      <c r="N29" s="153"/>
      <c r="O29" s="153"/>
      <c r="P29" s="153"/>
      <c r="Q29" s="153"/>
      <c r="R29" s="154"/>
      <c r="S29" s="147"/>
      <c r="T29" s="147"/>
    </row>
    <row r="30" spans="2:22" x14ac:dyDescent="0.25">
      <c r="B30" s="89" t="s">
        <v>93</v>
      </c>
      <c r="C30" s="90"/>
      <c r="D30" s="38" t="s">
        <v>58</v>
      </c>
      <c r="E30" s="38" t="s">
        <v>58</v>
      </c>
      <c r="F30" s="38" t="s">
        <v>58</v>
      </c>
      <c r="G30" s="78" t="s">
        <v>58</v>
      </c>
      <c r="H30" s="38" t="s">
        <v>58</v>
      </c>
      <c r="I30" s="75"/>
      <c r="J30" s="152"/>
      <c r="K30" s="153"/>
      <c r="L30" s="153"/>
      <c r="M30" s="153"/>
      <c r="N30" s="153"/>
      <c r="O30" s="153"/>
      <c r="P30" s="153"/>
      <c r="Q30" s="153"/>
      <c r="R30" s="154"/>
      <c r="S30" s="147"/>
      <c r="T30" s="147"/>
    </row>
    <row r="31" spans="2:22" x14ac:dyDescent="0.25">
      <c r="B31" s="89" t="s">
        <v>95</v>
      </c>
      <c r="C31" s="90"/>
      <c r="D31" s="38" t="s">
        <v>58</v>
      </c>
      <c r="E31" s="38" t="s">
        <v>58</v>
      </c>
      <c r="F31" s="38" t="s">
        <v>58</v>
      </c>
      <c r="G31" s="78" t="s">
        <v>58</v>
      </c>
      <c r="H31" s="38" t="s">
        <v>58</v>
      </c>
      <c r="I31" s="75"/>
      <c r="J31" s="152"/>
      <c r="K31" s="153"/>
      <c r="L31" s="153"/>
      <c r="M31" s="153"/>
      <c r="N31" s="153"/>
      <c r="O31" s="153"/>
      <c r="P31" s="153"/>
      <c r="Q31" s="153"/>
      <c r="R31" s="154"/>
      <c r="S31" s="147"/>
      <c r="T31" s="147"/>
    </row>
    <row r="32" spans="2:22" x14ac:dyDescent="0.25">
      <c r="B32" s="89" t="s">
        <v>96</v>
      </c>
      <c r="C32" s="90"/>
      <c r="D32" s="38" t="s">
        <v>58</v>
      </c>
      <c r="E32" s="38" t="s">
        <v>58</v>
      </c>
      <c r="F32" s="38" t="s">
        <v>58</v>
      </c>
      <c r="G32" s="78" t="s">
        <v>58</v>
      </c>
      <c r="H32" s="38" t="s">
        <v>58</v>
      </c>
      <c r="I32" s="75"/>
      <c r="J32" s="152"/>
      <c r="K32" s="153"/>
      <c r="L32" s="153"/>
      <c r="M32" s="153"/>
      <c r="N32" s="153"/>
      <c r="O32" s="153"/>
      <c r="P32" s="153"/>
      <c r="Q32" s="153"/>
      <c r="R32" s="154"/>
      <c r="S32" s="147"/>
      <c r="T32" s="147"/>
    </row>
    <row r="33" spans="2:20" x14ac:dyDescent="0.25">
      <c r="B33" s="89" t="s">
        <v>97</v>
      </c>
      <c r="C33" s="90"/>
      <c r="D33" s="38" t="s">
        <v>58</v>
      </c>
      <c r="E33" s="38" t="s">
        <v>58</v>
      </c>
      <c r="F33" s="38" t="s">
        <v>58</v>
      </c>
      <c r="G33" s="78" t="s">
        <v>58</v>
      </c>
      <c r="H33" s="38" t="s">
        <v>58</v>
      </c>
      <c r="I33" s="75"/>
      <c r="J33" s="152"/>
      <c r="K33" s="153"/>
      <c r="L33" s="153"/>
      <c r="M33" s="153"/>
      <c r="N33" s="153"/>
      <c r="O33" s="153"/>
      <c r="P33" s="153"/>
      <c r="Q33" s="153"/>
      <c r="R33" s="154"/>
      <c r="S33" s="147"/>
      <c r="T33" s="147"/>
    </row>
    <row r="34" spans="2:20" x14ac:dyDescent="0.25">
      <c r="B34" s="89" t="s">
        <v>98</v>
      </c>
      <c r="C34" s="90"/>
      <c r="D34" s="38" t="s">
        <v>58</v>
      </c>
      <c r="E34" s="38" t="s">
        <v>58</v>
      </c>
      <c r="F34" s="38" t="s">
        <v>58</v>
      </c>
      <c r="G34" s="78" t="s">
        <v>58</v>
      </c>
      <c r="H34" s="38" t="s">
        <v>58</v>
      </c>
      <c r="I34" s="75"/>
      <c r="J34" s="152"/>
      <c r="K34" s="153"/>
      <c r="L34" s="153"/>
      <c r="M34" s="153"/>
      <c r="N34" s="153"/>
      <c r="O34" s="153"/>
      <c r="P34" s="153"/>
      <c r="Q34" s="153"/>
      <c r="R34" s="154"/>
      <c r="S34" s="147"/>
      <c r="T34" s="147"/>
    </row>
    <row r="35" spans="2:20" x14ac:dyDescent="0.25">
      <c r="B35" s="85"/>
      <c r="C35" s="86" t="s">
        <v>57</v>
      </c>
      <c r="D35" s="87">
        <f>SUBTOTAL(109,TabelaA[Coluna3])</f>
        <v>0</v>
      </c>
      <c r="E35" s="87">
        <f>SUBTOTAL(109,TabelaA[Coluna4])</f>
        <v>0</v>
      </c>
      <c r="F35" s="87">
        <f>SUBTOTAL(109,TabelaA[Coluna5])</f>
        <v>0</v>
      </c>
      <c r="G35" s="88">
        <f>SUBTOTAL(109,TabelaA[Coluna6])</f>
        <v>0</v>
      </c>
      <c r="H35" s="87">
        <f>SUBTOTAL(109,TabelaA[Coluna7])</f>
        <v>0</v>
      </c>
      <c r="I35" s="76"/>
      <c r="J35" s="152"/>
      <c r="K35" s="153"/>
      <c r="L35" s="153"/>
      <c r="M35" s="153"/>
      <c r="N35" s="153"/>
      <c r="O35" s="153"/>
      <c r="P35" s="153"/>
      <c r="Q35" s="153"/>
      <c r="R35" s="154"/>
      <c r="S35" s="147"/>
      <c r="T35" s="147"/>
    </row>
    <row r="36" spans="2:20" x14ac:dyDescent="0.25">
      <c r="B36" s="22"/>
      <c r="C36" s="20"/>
      <c r="D36" s="20"/>
      <c r="E36" s="20"/>
      <c r="F36" s="20"/>
      <c r="G36" s="20"/>
      <c r="H36" s="20"/>
      <c r="I36" s="20"/>
      <c r="J36" s="20"/>
      <c r="K36" s="7"/>
      <c r="L36" s="7"/>
      <c r="M36" s="7"/>
      <c r="N36" s="7"/>
      <c r="O36" s="7"/>
      <c r="P36" s="7"/>
      <c r="Q36" s="7"/>
      <c r="R36" s="7"/>
      <c r="S36" s="9"/>
      <c r="T36" s="9"/>
    </row>
    <row r="37" spans="2:20" x14ac:dyDescent="0.25">
      <c r="B37" s="22"/>
      <c r="C37" s="163"/>
      <c r="D37" s="163"/>
      <c r="E37" s="163"/>
      <c r="F37" s="163"/>
      <c r="G37" s="163"/>
      <c r="H37" s="163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9"/>
      <c r="T37" s="9"/>
    </row>
    <row r="38" spans="2:20" x14ac:dyDescent="0.25">
      <c r="B38" s="22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9"/>
      <c r="T38" s="9"/>
    </row>
    <row r="39" spans="2:20" x14ac:dyDescent="0.25">
      <c r="B39" s="22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9"/>
      <c r="T39" s="9"/>
    </row>
    <row r="40" spans="2:20" x14ac:dyDescent="0.25">
      <c r="B40" s="22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9"/>
      <c r="T40" s="9"/>
    </row>
    <row r="41" spans="2:20" x14ac:dyDescent="0.25">
      <c r="B41" s="22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9"/>
      <c r="T41" s="9"/>
    </row>
    <row r="42" spans="2:20" x14ac:dyDescent="0.25">
      <c r="B42" s="22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9"/>
      <c r="T42" s="9"/>
    </row>
    <row r="43" spans="2:20" x14ac:dyDescent="0.25">
      <c r="B43" s="22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9"/>
      <c r="T43" s="9"/>
    </row>
    <row r="44" spans="2:20" x14ac:dyDescent="0.25">
      <c r="B44" s="22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9"/>
      <c r="T44" s="9"/>
    </row>
    <row r="45" spans="2:20" x14ac:dyDescent="0.25">
      <c r="B45" s="22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9"/>
      <c r="T45" s="9"/>
    </row>
    <row r="46" spans="2:20" x14ac:dyDescent="0.25">
      <c r="B46" s="22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9"/>
      <c r="T46" s="9"/>
    </row>
    <row r="47" spans="2:20" x14ac:dyDescent="0.25">
      <c r="B47" s="22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9"/>
      <c r="T47" s="9"/>
    </row>
    <row r="48" spans="2:20" x14ac:dyDescent="0.25">
      <c r="B48" s="2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9"/>
      <c r="T48" s="9"/>
    </row>
    <row r="49" spans="2:20" x14ac:dyDescent="0.25">
      <c r="B49" s="22"/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9"/>
      <c r="T49" s="9"/>
    </row>
    <row r="50" spans="2:20" x14ac:dyDescent="0.25">
      <c r="B50" s="70"/>
      <c r="C50" s="70"/>
      <c r="D50" s="70"/>
      <c r="E50" s="70"/>
      <c r="F50" s="70"/>
      <c r="G50" s="70"/>
      <c r="H50" s="70"/>
      <c r="I50" s="70"/>
      <c r="J50" s="70"/>
    </row>
  </sheetData>
  <sheetProtection algorithmName="SHA-512" hashValue="Q0ePnEIz/C0xzxAPpCvu7fqnCyjMO/jZwyOUGUkGqM9ub8zdNnnLf7LPzUWpghKhZunmmKwW/vFLW4KY05/D9Q==" saltValue="G6lY794S8Gj5sa9llmEAEg==" spinCount="100000" sheet="1" objects="1" scenarios="1"/>
  <mergeCells count="39">
    <mergeCell ref="B6:C6"/>
    <mergeCell ref="B7:C7"/>
    <mergeCell ref="B8:B9"/>
    <mergeCell ref="C8:C9"/>
    <mergeCell ref="D8:D9"/>
    <mergeCell ref="D7:H7"/>
    <mergeCell ref="C37:H37"/>
    <mergeCell ref="J17:R17"/>
    <mergeCell ref="J34:R34"/>
    <mergeCell ref="J19:R19"/>
    <mergeCell ref="J20:R20"/>
    <mergeCell ref="J21:R21"/>
    <mergeCell ref="J22:R22"/>
    <mergeCell ref="J28:R28"/>
    <mergeCell ref="J27:R27"/>
    <mergeCell ref="J26:R26"/>
    <mergeCell ref="J25:R25"/>
    <mergeCell ref="J24:R24"/>
    <mergeCell ref="J33:R33"/>
    <mergeCell ref="J23:R23"/>
    <mergeCell ref="J29:R29"/>
    <mergeCell ref="J30:R30"/>
    <mergeCell ref="J13:R13"/>
    <mergeCell ref="J14:R14"/>
    <mergeCell ref="J15:R15"/>
    <mergeCell ref="J16:R16"/>
    <mergeCell ref="E8:E9"/>
    <mergeCell ref="F8:F9"/>
    <mergeCell ref="J7:R9"/>
    <mergeCell ref="J11:R11"/>
    <mergeCell ref="J12:R12"/>
    <mergeCell ref="H8:H9"/>
    <mergeCell ref="G8:G9"/>
    <mergeCell ref="J31:R31"/>
    <mergeCell ref="J32:R32"/>
    <mergeCell ref="U16:V16"/>
    <mergeCell ref="J18:R18"/>
    <mergeCell ref="S25:T35"/>
    <mergeCell ref="J35:R35"/>
  </mergeCells>
  <conditionalFormatting sqref="V15 U11:U13">
    <cfRule type="cellIs" dxfId="218" priority="10" operator="equal">
      <formula>"U"</formula>
    </cfRule>
    <cfRule type="cellIs" dxfId="217" priority="11" operator="equal">
      <formula>"A"</formula>
    </cfRule>
    <cfRule type="cellIs" dxfId="216" priority="12" operator="greaterThan">
      <formula>0.1</formula>
    </cfRule>
  </conditionalFormatting>
  <conditionalFormatting sqref="I29:J33 D29:H34 D11:J28">
    <cfRule type="cellIs" dxfId="215" priority="19" operator="equal">
      <formula>"A"</formula>
    </cfRule>
    <cfRule type="cellIs" dxfId="214" priority="20" operator="equal">
      <formula>U</formula>
    </cfRule>
    <cfRule type="cellIs" dxfId="213" priority="21" operator="notEqual">
      <formula>0</formula>
    </cfRule>
  </conditionalFormatting>
  <conditionalFormatting sqref="D11:H34">
    <cfRule type="cellIs" dxfId="212" priority="1" operator="equal">
      <formula>"U"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FD0B-0CD2-4C0E-A814-6D5DB29A4E44}">
  <dimension ref="B12:AD48"/>
  <sheetViews>
    <sheetView workbookViewId="0"/>
  </sheetViews>
  <sheetFormatPr defaultRowHeight="15" x14ac:dyDescent="0.25"/>
  <cols>
    <col min="1" max="1" width="2.85546875" style="2" customWidth="1"/>
    <col min="2" max="2" width="9.140625" style="2"/>
    <col min="3" max="3" width="43.42578125" style="2" customWidth="1"/>
    <col min="4" max="15" width="9.140625" style="2"/>
    <col min="16" max="16" width="2.7109375" style="2" customWidth="1"/>
    <col min="17" max="18" width="9.140625" style="2"/>
    <col min="19" max="19" width="11" style="2" customWidth="1"/>
    <col min="20" max="20" width="2.28515625" style="2" customWidth="1"/>
    <col min="21" max="21" width="13.42578125" style="2" customWidth="1"/>
    <col min="22" max="22" width="10.85546875" style="2" customWidth="1"/>
    <col min="23" max="16384" width="9.140625" style="2"/>
  </cols>
  <sheetData>
    <row r="12" spans="2:22" ht="18" customHeight="1" x14ac:dyDescent="0.25">
      <c r="B12" s="165"/>
      <c r="C12" s="16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7"/>
      <c r="T12" s="3"/>
      <c r="U12" s="3"/>
      <c r="V12" s="18"/>
    </row>
    <row r="13" spans="2:22" x14ac:dyDescent="0.25">
      <c r="B13" s="166" t="s">
        <v>32</v>
      </c>
      <c r="C13" s="166"/>
      <c r="D13" s="182" t="s">
        <v>33</v>
      </c>
      <c r="E13" s="182"/>
      <c r="F13" s="182"/>
      <c r="G13" s="182"/>
      <c r="H13" s="182"/>
      <c r="I13" s="182"/>
      <c r="J13" s="166" t="s">
        <v>34</v>
      </c>
      <c r="K13" s="166"/>
      <c r="L13" s="166"/>
      <c r="M13" s="166"/>
      <c r="N13" s="166"/>
      <c r="O13" s="166"/>
      <c r="P13" s="14"/>
      <c r="Q13" s="181" t="s">
        <v>35</v>
      </c>
      <c r="R13" s="181"/>
      <c r="S13" s="181"/>
      <c r="T13" s="4"/>
      <c r="U13" s="181" t="s">
        <v>36</v>
      </c>
      <c r="V13" s="181"/>
    </row>
    <row r="14" spans="2:22" x14ac:dyDescent="0.25">
      <c r="B14" s="168" t="s">
        <v>37</v>
      </c>
      <c r="C14" s="169" t="s">
        <v>38</v>
      </c>
      <c r="D14" s="179" t="s">
        <v>61</v>
      </c>
      <c r="E14" s="179" t="s">
        <v>39</v>
      </c>
      <c r="F14" s="179" t="s">
        <v>62</v>
      </c>
      <c r="G14" s="179" t="s">
        <v>63</v>
      </c>
      <c r="H14" s="176" t="s">
        <v>64</v>
      </c>
      <c r="I14" s="176" t="s">
        <v>41</v>
      </c>
      <c r="J14" s="176" t="s">
        <v>42</v>
      </c>
      <c r="K14" s="176" t="s">
        <v>43</v>
      </c>
      <c r="L14" s="176" t="s">
        <v>44</v>
      </c>
      <c r="M14" s="176" t="s">
        <v>65</v>
      </c>
      <c r="N14" s="176" t="s">
        <v>66</v>
      </c>
      <c r="O14" s="168" t="s">
        <v>40</v>
      </c>
      <c r="P14" s="1"/>
      <c r="Q14" s="168" t="s">
        <v>45</v>
      </c>
      <c r="R14" s="168" t="s">
        <v>46</v>
      </c>
      <c r="S14" s="168" t="s">
        <v>47</v>
      </c>
      <c r="T14" s="1"/>
      <c r="U14" s="168" t="s">
        <v>48</v>
      </c>
      <c r="V14" s="168" t="s">
        <v>49</v>
      </c>
    </row>
    <row r="15" spans="2:22" x14ac:dyDescent="0.25">
      <c r="B15" s="168"/>
      <c r="C15" s="180"/>
      <c r="D15" s="157"/>
      <c r="E15" s="157"/>
      <c r="F15" s="157"/>
      <c r="G15" s="157"/>
      <c r="H15" s="178"/>
      <c r="I15" s="177"/>
      <c r="J15" s="177"/>
      <c r="K15" s="177"/>
      <c r="L15" s="177"/>
      <c r="M15" s="177"/>
      <c r="N15" s="177"/>
      <c r="O15" s="168"/>
      <c r="P15" s="1"/>
      <c r="Q15" s="168" t="s">
        <v>45</v>
      </c>
      <c r="R15" s="168" t="s">
        <v>46</v>
      </c>
      <c r="S15" s="168" t="s">
        <v>47</v>
      </c>
      <c r="T15" s="1"/>
      <c r="U15" s="168" t="s">
        <v>45</v>
      </c>
      <c r="V15" s="168" t="s">
        <v>46</v>
      </c>
    </row>
    <row r="16" spans="2:22" x14ac:dyDescent="0.25">
      <c r="B16" s="7"/>
      <c r="C16" s="20" t="s">
        <v>50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9"/>
      <c r="Q16" s="7"/>
      <c r="R16" s="7"/>
      <c r="S16" s="7"/>
      <c r="T16" s="7"/>
      <c r="U16" s="20"/>
      <c r="V16" s="20"/>
    </row>
    <row r="17" spans="2:30" x14ac:dyDescent="0.25">
      <c r="B17" s="193"/>
      <c r="C17" s="192" t="s">
        <v>239</v>
      </c>
      <c r="D17" s="33">
        <v>1</v>
      </c>
      <c r="E17" s="38" t="s">
        <v>58</v>
      </c>
      <c r="F17" s="38" t="s">
        <v>58</v>
      </c>
      <c r="G17" s="38" t="s">
        <v>56</v>
      </c>
      <c r="H17" s="38" t="s">
        <v>58</v>
      </c>
      <c r="I17" s="38" t="s">
        <v>58</v>
      </c>
      <c r="J17" s="38" t="s">
        <v>58</v>
      </c>
      <c r="K17" s="38" t="s">
        <v>58</v>
      </c>
      <c r="L17" s="38" t="s">
        <v>58</v>
      </c>
      <c r="M17" s="38" t="s">
        <v>58</v>
      </c>
      <c r="N17" s="38" t="s">
        <v>58</v>
      </c>
      <c r="O17" s="38" t="s">
        <v>58</v>
      </c>
      <c r="P17" s="39"/>
      <c r="Q17" s="40" t="s">
        <v>58</v>
      </c>
      <c r="R17" s="40" t="s">
        <v>58</v>
      </c>
      <c r="S17" s="26" t="str">
        <f>IFERROR(TabelaA3[[#This Row],[Coluna17]]/TabelaA3[[#This Row],[Coluna16]],"-")</f>
        <v>-</v>
      </c>
      <c r="T17" s="1"/>
      <c r="U17" s="24" t="s">
        <v>51</v>
      </c>
      <c r="V17" s="23" t="s">
        <v>52</v>
      </c>
    </row>
    <row r="18" spans="2:30" x14ac:dyDescent="0.25">
      <c r="B18" s="40">
        <v>1</v>
      </c>
      <c r="C18" s="37" t="s">
        <v>59</v>
      </c>
      <c r="D18" s="38" t="s">
        <v>52</v>
      </c>
      <c r="E18" s="38" t="s">
        <v>58</v>
      </c>
      <c r="F18" s="38" t="s">
        <v>58</v>
      </c>
      <c r="G18" s="38" t="s">
        <v>56</v>
      </c>
      <c r="H18" s="38" t="s">
        <v>58</v>
      </c>
      <c r="I18" s="38" t="s">
        <v>58</v>
      </c>
      <c r="J18" s="38" t="s">
        <v>58</v>
      </c>
      <c r="K18" s="38" t="s">
        <v>58</v>
      </c>
      <c r="L18" s="38" t="s">
        <v>58</v>
      </c>
      <c r="M18" s="38" t="s">
        <v>58</v>
      </c>
      <c r="N18" s="38" t="s">
        <v>58</v>
      </c>
      <c r="O18" s="38" t="s">
        <v>58</v>
      </c>
      <c r="P18" s="39"/>
      <c r="Q18" s="41" t="s">
        <v>58</v>
      </c>
      <c r="R18" s="40" t="s">
        <v>58</v>
      </c>
      <c r="S18" s="26" t="str">
        <f>IFERROR(TabelaA3[[#This Row],[Coluna17]]/TabelaA3[[#This Row],[Coluna16]],"-")</f>
        <v>-</v>
      </c>
      <c r="T18" s="1"/>
      <c r="U18" s="24"/>
      <c r="V18" s="23"/>
    </row>
    <row r="19" spans="2:30" x14ac:dyDescent="0.25">
      <c r="B19" s="40">
        <v>2</v>
      </c>
      <c r="C19" s="37" t="s">
        <v>126</v>
      </c>
      <c r="D19" s="38" t="s">
        <v>54</v>
      </c>
      <c r="E19" s="38" t="s">
        <v>58</v>
      </c>
      <c r="F19" s="38" t="s">
        <v>58</v>
      </c>
      <c r="G19" s="38" t="s">
        <v>56</v>
      </c>
      <c r="H19" s="38" t="s">
        <v>58</v>
      </c>
      <c r="I19" s="38" t="s">
        <v>58</v>
      </c>
      <c r="J19" s="38" t="s">
        <v>58</v>
      </c>
      <c r="K19" s="38" t="s">
        <v>58</v>
      </c>
      <c r="L19" s="38" t="s">
        <v>58</v>
      </c>
      <c r="M19" s="38" t="s">
        <v>58</v>
      </c>
      <c r="N19" s="38" t="s">
        <v>58</v>
      </c>
      <c r="O19" s="38" t="s">
        <v>58</v>
      </c>
      <c r="P19" s="39"/>
      <c r="Q19" s="41" t="s">
        <v>58</v>
      </c>
      <c r="R19" s="40" t="s">
        <v>58</v>
      </c>
      <c r="S19" s="26" t="str">
        <f>IFERROR(TabelaA3[[#This Row],[Coluna17]]/TabelaA3[[#This Row],[Coluna16]],"-")</f>
        <v>-</v>
      </c>
      <c r="T19" s="9"/>
      <c r="U19" s="24" t="s">
        <v>53</v>
      </c>
      <c r="V19" s="23" t="s">
        <v>54</v>
      </c>
    </row>
    <row r="20" spans="2:30" ht="13.5" customHeight="1" x14ac:dyDescent="0.25">
      <c r="B20" s="40">
        <v>3</v>
      </c>
      <c r="C20" s="37" t="s">
        <v>127</v>
      </c>
      <c r="D20" s="38" t="s">
        <v>58</v>
      </c>
      <c r="E20" s="38" t="s">
        <v>58</v>
      </c>
      <c r="F20" s="38" t="s">
        <v>58</v>
      </c>
      <c r="G20" s="38" t="s">
        <v>56</v>
      </c>
      <c r="H20" s="38" t="s">
        <v>58</v>
      </c>
      <c r="I20" s="38" t="s">
        <v>58</v>
      </c>
      <c r="J20" s="38" t="s">
        <v>58</v>
      </c>
      <c r="K20" s="38" t="s">
        <v>58</v>
      </c>
      <c r="L20" s="38" t="s">
        <v>58</v>
      </c>
      <c r="M20" s="38" t="s">
        <v>58</v>
      </c>
      <c r="N20" s="38" t="s">
        <v>58</v>
      </c>
      <c r="O20" s="38" t="s">
        <v>58</v>
      </c>
      <c r="P20" s="39"/>
      <c r="Q20" s="41" t="s">
        <v>58</v>
      </c>
      <c r="R20" s="40" t="s">
        <v>58</v>
      </c>
      <c r="S20" s="26" t="str">
        <f>IFERROR(TabelaA3[[#This Row],[Coluna17]]/TabelaA3[[#This Row],[Coluna16]],"-")</f>
        <v>-</v>
      </c>
      <c r="T20" s="9"/>
      <c r="U20" s="24" t="s">
        <v>55</v>
      </c>
      <c r="V20" s="23">
        <v>1</v>
      </c>
    </row>
    <row r="21" spans="2:30" x14ac:dyDescent="0.25">
      <c r="B21" s="40">
        <v>4</v>
      </c>
      <c r="C21" s="37" t="s">
        <v>237</v>
      </c>
      <c r="D21" s="38" t="s">
        <v>58</v>
      </c>
      <c r="E21" s="38" t="s">
        <v>58</v>
      </c>
      <c r="F21" s="38" t="s">
        <v>58</v>
      </c>
      <c r="G21" s="38" t="s">
        <v>56</v>
      </c>
      <c r="H21" s="38" t="s">
        <v>58</v>
      </c>
      <c r="I21" s="38" t="s">
        <v>58</v>
      </c>
      <c r="J21" s="38" t="s">
        <v>58</v>
      </c>
      <c r="K21" s="38" t="s">
        <v>58</v>
      </c>
      <c r="L21" s="38" t="s">
        <v>58</v>
      </c>
      <c r="M21" s="38" t="s">
        <v>58</v>
      </c>
      <c r="N21" s="38" t="s">
        <v>58</v>
      </c>
      <c r="O21" s="38" t="s">
        <v>58</v>
      </c>
      <c r="P21" s="39"/>
      <c r="Q21" s="41" t="s">
        <v>58</v>
      </c>
      <c r="R21" s="40" t="s">
        <v>58</v>
      </c>
      <c r="S21" s="26" t="str">
        <f>IFERROR(TabelaA3[[#This Row],[Coluna17]]/TabelaA3[[#This Row],[Coluna16]],"-")</f>
        <v>-</v>
      </c>
      <c r="T21" s="9"/>
      <c r="U21" s="9"/>
      <c r="V21" s="9"/>
    </row>
    <row r="22" spans="2:30" ht="15.75" x14ac:dyDescent="0.25">
      <c r="B22" s="40">
        <v>5</v>
      </c>
      <c r="C22" s="37" t="s">
        <v>128</v>
      </c>
      <c r="D22" s="38" t="s">
        <v>58</v>
      </c>
      <c r="E22" s="38" t="s">
        <v>58</v>
      </c>
      <c r="F22" s="38" t="s">
        <v>58</v>
      </c>
      <c r="G22" s="38" t="s">
        <v>56</v>
      </c>
      <c r="H22" s="38" t="s">
        <v>58</v>
      </c>
      <c r="I22" s="38" t="s">
        <v>58</v>
      </c>
      <c r="J22" s="38" t="s">
        <v>58</v>
      </c>
      <c r="K22" s="38" t="s">
        <v>58</v>
      </c>
      <c r="L22" s="38" t="s">
        <v>58</v>
      </c>
      <c r="M22" s="38" t="s">
        <v>58</v>
      </c>
      <c r="N22" s="38" t="s">
        <v>58</v>
      </c>
      <c r="O22" s="38" t="s">
        <v>58</v>
      </c>
      <c r="P22" s="39"/>
      <c r="Q22" s="41" t="s">
        <v>58</v>
      </c>
      <c r="R22" s="40" t="s">
        <v>58</v>
      </c>
      <c r="S22" s="26" t="str">
        <f>IFERROR(TabelaA3[[#This Row],[Coluna17]]/TabelaA3[[#This Row],[Coluna16]],"-")</f>
        <v>-</v>
      </c>
      <c r="T22" s="9"/>
      <c r="U22" s="71"/>
      <c r="V22" s="71"/>
    </row>
    <row r="23" spans="2:30" x14ac:dyDescent="0.25">
      <c r="B23" s="40">
        <v>6</v>
      </c>
      <c r="C23" s="37" t="s">
        <v>238</v>
      </c>
      <c r="D23" s="38" t="s">
        <v>58</v>
      </c>
      <c r="E23" s="38" t="s">
        <v>58</v>
      </c>
      <c r="F23" s="38" t="s">
        <v>58</v>
      </c>
      <c r="G23" s="42" t="s">
        <v>58</v>
      </c>
      <c r="H23" s="38" t="s">
        <v>58</v>
      </c>
      <c r="I23" s="38" t="s">
        <v>58</v>
      </c>
      <c r="J23" s="38" t="s">
        <v>58</v>
      </c>
      <c r="K23" s="38" t="s">
        <v>58</v>
      </c>
      <c r="L23" s="38" t="s">
        <v>58</v>
      </c>
      <c r="M23" s="38" t="s">
        <v>58</v>
      </c>
      <c r="N23" s="38" t="s">
        <v>58</v>
      </c>
      <c r="O23" s="38" t="s">
        <v>58</v>
      </c>
      <c r="P23" s="39"/>
      <c r="Q23" s="41" t="s">
        <v>58</v>
      </c>
      <c r="R23" s="40" t="s">
        <v>58</v>
      </c>
      <c r="S23" s="26" t="str">
        <f>IFERROR(TabelaA3[[#This Row],[Coluna17]]/TabelaA3[[#This Row],[Coluna16]],"-")</f>
        <v>-</v>
      </c>
      <c r="T23" s="9"/>
      <c r="U23" s="69"/>
      <c r="V23" s="69"/>
    </row>
    <row r="24" spans="2:30" x14ac:dyDescent="0.25">
      <c r="B24" s="40">
        <v>7</v>
      </c>
      <c r="C24" s="37" t="s">
        <v>101</v>
      </c>
      <c r="D24" s="38" t="s">
        <v>58</v>
      </c>
      <c r="E24" s="38" t="s">
        <v>58</v>
      </c>
      <c r="F24" s="38" t="s">
        <v>58</v>
      </c>
      <c r="G24" s="42" t="s">
        <v>58</v>
      </c>
      <c r="H24" s="38" t="s">
        <v>58</v>
      </c>
      <c r="I24" s="38" t="s">
        <v>58</v>
      </c>
      <c r="J24" s="38" t="s">
        <v>58</v>
      </c>
      <c r="K24" s="38" t="s">
        <v>58</v>
      </c>
      <c r="L24" s="38" t="s">
        <v>58</v>
      </c>
      <c r="M24" s="38" t="s">
        <v>58</v>
      </c>
      <c r="N24" s="38" t="s">
        <v>58</v>
      </c>
      <c r="O24" s="38" t="s">
        <v>58</v>
      </c>
      <c r="P24" s="39"/>
      <c r="Q24" s="41" t="s">
        <v>58</v>
      </c>
      <c r="R24" s="40" t="s">
        <v>58</v>
      </c>
      <c r="S24" s="26" t="str">
        <f>IFERROR(TabelaA3[[#This Row],[Coluna17]]/TabelaA3[[#This Row],[Coluna16]],"-")</f>
        <v>-</v>
      </c>
      <c r="T24" s="9"/>
      <c r="U24" s="69"/>
      <c r="V24" s="69"/>
    </row>
    <row r="25" spans="2:30" x14ac:dyDescent="0.25">
      <c r="B25" s="193"/>
      <c r="C25" s="192" t="s">
        <v>240</v>
      </c>
      <c r="D25" s="38" t="s">
        <v>58</v>
      </c>
      <c r="E25" s="38" t="s">
        <v>58</v>
      </c>
      <c r="F25" s="38" t="s">
        <v>58</v>
      </c>
      <c r="G25" s="42" t="s">
        <v>58</v>
      </c>
      <c r="H25" s="38" t="s">
        <v>58</v>
      </c>
      <c r="I25" s="38" t="s">
        <v>58</v>
      </c>
      <c r="J25" s="38" t="s">
        <v>58</v>
      </c>
      <c r="K25" s="38" t="s">
        <v>58</v>
      </c>
      <c r="L25" s="38" t="s">
        <v>58</v>
      </c>
      <c r="M25" s="38" t="s">
        <v>58</v>
      </c>
      <c r="N25" s="38" t="s">
        <v>58</v>
      </c>
      <c r="O25" s="38" t="s">
        <v>58</v>
      </c>
      <c r="P25" s="39"/>
      <c r="Q25" s="41" t="s">
        <v>58</v>
      </c>
      <c r="R25" s="40" t="s">
        <v>58</v>
      </c>
      <c r="S25" s="26" t="str">
        <f>IFERROR(TabelaA3[[#This Row],[Coluna17]]/TabelaA3[[#This Row],[Coluna16]],"-")</f>
        <v>-</v>
      </c>
      <c r="T25" s="9"/>
      <c r="U25" s="69"/>
      <c r="V25" s="69"/>
    </row>
    <row r="26" spans="2:30" x14ac:dyDescent="0.25">
      <c r="B26" s="40">
        <v>8</v>
      </c>
      <c r="C26" s="37" t="s">
        <v>241</v>
      </c>
      <c r="D26" s="38" t="s">
        <v>58</v>
      </c>
      <c r="E26" s="38" t="s">
        <v>58</v>
      </c>
      <c r="F26" s="38" t="s">
        <v>58</v>
      </c>
      <c r="G26" s="42" t="s">
        <v>58</v>
      </c>
      <c r="H26" s="38" t="s">
        <v>58</v>
      </c>
      <c r="I26" s="38" t="s">
        <v>58</v>
      </c>
      <c r="J26" s="38" t="s">
        <v>58</v>
      </c>
      <c r="K26" s="38" t="s">
        <v>58</v>
      </c>
      <c r="L26" s="38" t="s">
        <v>58</v>
      </c>
      <c r="M26" s="38" t="s">
        <v>58</v>
      </c>
      <c r="N26" s="38" t="s">
        <v>58</v>
      </c>
      <c r="O26" s="38" t="s">
        <v>58</v>
      </c>
      <c r="P26" s="39"/>
      <c r="Q26" s="41" t="s">
        <v>58</v>
      </c>
      <c r="R26" s="40" t="s">
        <v>58</v>
      </c>
      <c r="S26" s="26" t="str">
        <f>IFERROR(TabelaA3[[#This Row],[Coluna17]]/TabelaA3[[#This Row],[Coluna16]],"-")</f>
        <v>-</v>
      </c>
      <c r="T26" s="9"/>
      <c r="U26" s="69"/>
      <c r="V26" s="69"/>
    </row>
    <row r="27" spans="2:30" x14ac:dyDescent="0.25">
      <c r="B27" s="193"/>
      <c r="C27" s="192" t="s">
        <v>242</v>
      </c>
      <c r="D27" s="38" t="s">
        <v>58</v>
      </c>
      <c r="E27" s="38" t="s">
        <v>58</v>
      </c>
      <c r="F27" s="38" t="s">
        <v>58</v>
      </c>
      <c r="G27" s="42" t="s">
        <v>58</v>
      </c>
      <c r="H27" s="38" t="s">
        <v>58</v>
      </c>
      <c r="I27" s="38" t="s">
        <v>58</v>
      </c>
      <c r="J27" s="38" t="s">
        <v>58</v>
      </c>
      <c r="K27" s="38" t="s">
        <v>58</v>
      </c>
      <c r="L27" s="38" t="s">
        <v>58</v>
      </c>
      <c r="M27" s="38" t="s">
        <v>58</v>
      </c>
      <c r="N27" s="38" t="s">
        <v>58</v>
      </c>
      <c r="O27" s="38" t="s">
        <v>58</v>
      </c>
      <c r="P27" s="39"/>
      <c r="Q27" s="41" t="s">
        <v>58</v>
      </c>
      <c r="R27" s="40" t="s">
        <v>58</v>
      </c>
      <c r="S27" s="26" t="str">
        <f>IFERROR(TabelaA3[[#This Row],[Coluna17]]/TabelaA3[[#This Row],[Coluna16]],"-")</f>
        <v>-</v>
      </c>
      <c r="T27" s="9"/>
      <c r="U27" s="69"/>
      <c r="V27" s="69"/>
    </row>
    <row r="28" spans="2:30" x14ac:dyDescent="0.25">
      <c r="B28" s="40">
        <v>9</v>
      </c>
      <c r="C28" s="37" t="s">
        <v>243</v>
      </c>
      <c r="D28" s="38" t="s">
        <v>58</v>
      </c>
      <c r="E28" s="38" t="s">
        <v>58</v>
      </c>
      <c r="F28" s="38" t="s">
        <v>58</v>
      </c>
      <c r="G28" s="42" t="s">
        <v>58</v>
      </c>
      <c r="H28" s="38" t="s">
        <v>58</v>
      </c>
      <c r="I28" s="38" t="s">
        <v>58</v>
      </c>
      <c r="J28" s="38" t="s">
        <v>58</v>
      </c>
      <c r="K28" s="38" t="s">
        <v>58</v>
      </c>
      <c r="L28" s="38" t="s">
        <v>58</v>
      </c>
      <c r="M28" s="38" t="s">
        <v>58</v>
      </c>
      <c r="N28" s="38" t="s">
        <v>58</v>
      </c>
      <c r="O28" s="38" t="s">
        <v>58</v>
      </c>
      <c r="P28" s="39"/>
      <c r="Q28" s="41"/>
      <c r="R28" s="40"/>
      <c r="S28" s="113" t="str">
        <f>IFERROR(TabelaA3[[#This Row],[Coluna17]]/TabelaA3[[#This Row],[Coluna16]],"-")</f>
        <v>-</v>
      </c>
      <c r="T28" s="9"/>
      <c r="U28" s="69"/>
      <c r="V28" s="69"/>
    </row>
    <row r="29" spans="2:30" x14ac:dyDescent="0.25">
      <c r="B29" s="45"/>
      <c r="C29" s="46" t="s">
        <v>57</v>
      </c>
      <c r="D29" s="47" t="s">
        <v>244</v>
      </c>
      <c r="E29" s="47" t="s">
        <v>244</v>
      </c>
      <c r="F29" s="47" t="s">
        <v>244</v>
      </c>
      <c r="G29" s="47" t="s">
        <v>244</v>
      </c>
      <c r="H29" s="47" t="s">
        <v>244</v>
      </c>
      <c r="I29" s="47" t="s">
        <v>244</v>
      </c>
      <c r="J29" s="47" t="s">
        <v>244</v>
      </c>
      <c r="K29" s="47" t="s">
        <v>244</v>
      </c>
      <c r="L29" s="47" t="s">
        <v>244</v>
      </c>
      <c r="M29" s="47" t="s">
        <v>244</v>
      </c>
      <c r="N29" s="47" t="s">
        <v>244</v>
      </c>
      <c r="O29" s="47" t="s">
        <v>244</v>
      </c>
      <c r="P29" s="48"/>
      <c r="Q29" s="49">
        <f>SUBTOTAL(109,TabelaA3[Coluna16])</f>
        <v>0</v>
      </c>
      <c r="R29" s="49">
        <f>SUBTOTAL(109,TabelaA3[Coluna17])</f>
        <v>0</v>
      </c>
      <c r="S29" s="25">
        <f>SUBTOTAL(109,TabelaA3[Coluna18])</f>
        <v>0</v>
      </c>
      <c r="T29" s="21"/>
      <c r="U29" s="147"/>
      <c r="V29" s="147"/>
    </row>
    <row r="30" spans="2:30" ht="21" x14ac:dyDescent="0.35">
      <c r="B30" s="22"/>
      <c r="C30" s="2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21"/>
      <c r="U30" s="9"/>
      <c r="V30" s="91"/>
      <c r="W30" s="92"/>
      <c r="X30" s="92"/>
      <c r="Y30" s="92"/>
      <c r="Z30" s="92"/>
      <c r="AA30" s="92"/>
      <c r="AB30" s="92"/>
      <c r="AC30" s="92"/>
      <c r="AD30" s="93"/>
    </row>
    <row r="31" spans="2:30" ht="18.75" x14ac:dyDescent="0.3">
      <c r="B31" s="22"/>
      <c r="C31" s="173" t="s">
        <v>0</v>
      </c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5"/>
      <c r="T31" s="9"/>
      <c r="U31" s="9"/>
      <c r="V31" s="94"/>
      <c r="W31" s="95"/>
      <c r="X31" s="95"/>
      <c r="Y31" s="95"/>
      <c r="Z31" s="95"/>
      <c r="AA31" s="95"/>
      <c r="AB31" s="95"/>
      <c r="AC31" s="95"/>
      <c r="AD31" s="70"/>
    </row>
    <row r="32" spans="2:30" ht="18.75" x14ac:dyDescent="0.3">
      <c r="B32" s="22"/>
      <c r="C32" s="54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6"/>
      <c r="T32" s="9"/>
      <c r="U32" s="9"/>
      <c r="V32" s="94"/>
      <c r="W32" s="95"/>
      <c r="X32" s="95"/>
      <c r="Y32" s="95"/>
      <c r="Z32" s="95"/>
      <c r="AA32" s="95"/>
      <c r="AB32" s="95"/>
      <c r="AC32" s="95"/>
      <c r="AD32" s="70"/>
    </row>
    <row r="33" spans="2:30" ht="18.75" x14ac:dyDescent="0.3">
      <c r="B33" s="22"/>
      <c r="C33" s="57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9"/>
      <c r="T33" s="9"/>
      <c r="U33" s="9"/>
      <c r="V33" s="94"/>
      <c r="W33" s="95"/>
      <c r="X33" s="95"/>
      <c r="Y33" s="95"/>
      <c r="Z33" s="95"/>
      <c r="AA33" s="95"/>
      <c r="AB33" s="95"/>
      <c r="AC33" s="95"/>
      <c r="AD33" s="70"/>
    </row>
    <row r="34" spans="2:30" ht="18.75" x14ac:dyDescent="0.3">
      <c r="B34" s="22"/>
      <c r="C34" s="57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9"/>
      <c r="T34" s="9"/>
      <c r="U34" s="9"/>
      <c r="V34" s="94"/>
      <c r="W34" s="95"/>
      <c r="X34" s="95"/>
      <c r="Y34" s="95"/>
      <c r="Z34" s="95"/>
      <c r="AA34" s="95"/>
      <c r="AB34" s="95"/>
      <c r="AC34" s="95"/>
      <c r="AD34" s="70"/>
    </row>
    <row r="35" spans="2:30" ht="18.75" x14ac:dyDescent="0.3">
      <c r="B35" s="22"/>
      <c r="C35" s="57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9"/>
      <c r="T35" s="9"/>
      <c r="U35" s="9"/>
      <c r="V35" s="94"/>
      <c r="W35" s="95"/>
      <c r="X35" s="95"/>
      <c r="Y35" s="95"/>
      <c r="Z35" s="95"/>
      <c r="AA35" s="95"/>
      <c r="AB35" s="95"/>
      <c r="AC35" s="95"/>
      <c r="AD35" s="70"/>
    </row>
    <row r="36" spans="2:30" ht="18.75" x14ac:dyDescent="0.3">
      <c r="B36" s="22"/>
      <c r="C36" s="57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9"/>
      <c r="T36" s="9"/>
      <c r="U36" s="9"/>
      <c r="V36" s="94"/>
      <c r="W36" s="95"/>
      <c r="X36" s="95"/>
      <c r="Y36" s="95"/>
      <c r="Z36" s="95"/>
      <c r="AA36" s="95"/>
      <c r="AB36" s="95"/>
      <c r="AC36" s="95"/>
      <c r="AD36" s="70"/>
    </row>
    <row r="37" spans="2:30" ht="18.75" x14ac:dyDescent="0.3">
      <c r="B37" s="22"/>
      <c r="C37" s="57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9"/>
      <c r="T37" s="9"/>
      <c r="U37" s="9"/>
      <c r="V37" s="94"/>
      <c r="W37" s="95"/>
      <c r="X37" s="95"/>
      <c r="Y37" s="95"/>
      <c r="Z37" s="95"/>
      <c r="AA37" s="95"/>
      <c r="AB37" s="95"/>
      <c r="AC37" s="95"/>
      <c r="AD37" s="70"/>
    </row>
    <row r="38" spans="2:30" ht="18.75" x14ac:dyDescent="0.3">
      <c r="B38" s="22"/>
      <c r="C38" s="57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9"/>
      <c r="T38" s="9"/>
      <c r="U38" s="9"/>
      <c r="V38" s="94"/>
      <c r="W38" s="95"/>
      <c r="X38" s="95"/>
      <c r="Y38" s="95"/>
      <c r="Z38" s="95"/>
      <c r="AA38" s="95"/>
      <c r="AB38" s="95"/>
      <c r="AC38" s="95"/>
      <c r="AD38" s="70"/>
    </row>
    <row r="39" spans="2:30" ht="18.75" x14ac:dyDescent="0.3">
      <c r="B39" s="22"/>
      <c r="C39" s="57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9"/>
      <c r="T39" s="9"/>
      <c r="U39" s="9"/>
      <c r="V39" s="94"/>
      <c r="W39" s="95"/>
      <c r="X39" s="95"/>
      <c r="Y39" s="95"/>
      <c r="Z39" s="95"/>
      <c r="AA39" s="95"/>
      <c r="AB39" s="95"/>
      <c r="AC39" s="95"/>
      <c r="AD39" s="70"/>
    </row>
    <row r="40" spans="2:30" ht="18.75" x14ac:dyDescent="0.3">
      <c r="B40" s="22"/>
      <c r="C40" s="57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9"/>
      <c r="T40" s="9"/>
      <c r="U40" s="9"/>
      <c r="V40" s="94"/>
      <c r="W40" s="95"/>
      <c r="X40" s="95"/>
      <c r="Y40" s="95"/>
      <c r="Z40" s="95"/>
      <c r="AA40" s="95"/>
      <c r="AB40" s="95"/>
      <c r="AC40" s="95"/>
      <c r="AD40" s="70"/>
    </row>
    <row r="41" spans="2:30" ht="18.75" x14ac:dyDescent="0.3">
      <c r="B41" s="22"/>
      <c r="C41" s="60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2"/>
      <c r="T41" s="9"/>
      <c r="U41" s="9"/>
      <c r="V41" s="94"/>
      <c r="W41" s="95"/>
      <c r="X41" s="95"/>
      <c r="Y41" s="95"/>
      <c r="Z41" s="95"/>
      <c r="AA41" s="95"/>
      <c r="AB41" s="95"/>
      <c r="AC41" s="95"/>
      <c r="AD41" s="70"/>
    </row>
    <row r="42" spans="2:30" ht="18.75" x14ac:dyDescent="0.3">
      <c r="B42" s="2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9"/>
      <c r="U42" s="9"/>
      <c r="V42" s="94"/>
      <c r="W42" s="95"/>
      <c r="X42" s="95"/>
      <c r="Y42" s="95"/>
      <c r="Z42" s="95"/>
      <c r="AA42" s="95"/>
      <c r="AB42" s="95"/>
      <c r="AC42" s="95"/>
      <c r="AD42" s="70"/>
    </row>
    <row r="43" spans="2:30" ht="18.75" x14ac:dyDescent="0.3">
      <c r="B43" s="22"/>
      <c r="C43" s="7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9"/>
      <c r="U43" s="9"/>
      <c r="V43" s="94"/>
      <c r="W43" s="95"/>
      <c r="X43" s="95"/>
      <c r="Y43" s="95"/>
      <c r="Z43" s="95"/>
      <c r="AA43" s="95"/>
      <c r="AB43" s="95"/>
      <c r="AC43" s="95"/>
      <c r="AD43" s="70"/>
    </row>
    <row r="44" spans="2:30" ht="18.75" x14ac:dyDescent="0.3">
      <c r="V44" s="94"/>
      <c r="W44" s="96"/>
      <c r="X44" s="96"/>
      <c r="Y44" s="95"/>
      <c r="Z44" s="95"/>
      <c r="AA44" s="95"/>
      <c r="AB44" s="95"/>
      <c r="AC44" s="95"/>
      <c r="AD44" s="70"/>
    </row>
    <row r="45" spans="2:30" ht="18.75" x14ac:dyDescent="0.3">
      <c r="V45" s="94"/>
      <c r="W45" s="95"/>
      <c r="X45" s="95"/>
      <c r="Y45" s="95"/>
      <c r="Z45" s="95"/>
      <c r="AA45" s="95"/>
      <c r="AB45" s="95"/>
      <c r="AC45" s="95"/>
      <c r="AD45" s="70"/>
    </row>
    <row r="46" spans="2:30" ht="18.75" x14ac:dyDescent="0.3">
      <c r="V46" s="94"/>
      <c r="W46" s="95"/>
      <c r="X46" s="95"/>
      <c r="Y46" s="95"/>
      <c r="Z46" s="95"/>
      <c r="AA46" s="95"/>
      <c r="AB46" s="95"/>
      <c r="AC46" s="95"/>
      <c r="AD46" s="70"/>
    </row>
    <row r="47" spans="2:30" ht="18.75" x14ac:dyDescent="0.3">
      <c r="V47" s="94"/>
      <c r="W47" s="95"/>
      <c r="X47" s="95"/>
      <c r="Y47" s="95"/>
      <c r="Z47" s="95"/>
      <c r="AA47" s="95"/>
      <c r="AB47" s="95"/>
      <c r="AC47" s="95"/>
      <c r="AD47" s="70"/>
    </row>
    <row r="48" spans="2:30" ht="15.75" x14ac:dyDescent="0.25">
      <c r="V48" s="97"/>
      <c r="W48" s="70"/>
      <c r="X48" s="70"/>
      <c r="Y48" s="70"/>
      <c r="Z48" s="70"/>
      <c r="AA48" s="70"/>
      <c r="AB48" s="70"/>
      <c r="AC48" s="70"/>
      <c r="AD48" s="70"/>
    </row>
  </sheetData>
  <sheetProtection algorithmName="SHA-512" hashValue="sWnT6A2nsLQuELw94ICgEEn1zx6yuhpOYAzh0tRM5CR9OY+ialJftk3djVcDEP2RnBKkFbmPXHuQBcaJVZqe5w==" saltValue="D1ty2HlfwTaHf8k29cSDnA==" spinCount="100000" sheet="1" objects="1" scenarios="1"/>
  <mergeCells count="27">
    <mergeCell ref="U13:V13"/>
    <mergeCell ref="B12:C12"/>
    <mergeCell ref="B13:C13"/>
    <mergeCell ref="D13:I13"/>
    <mergeCell ref="J13:O13"/>
    <mergeCell ref="Q13:S13"/>
    <mergeCell ref="B14:B15"/>
    <mergeCell ref="C14:C15"/>
    <mergeCell ref="D14:D15"/>
    <mergeCell ref="E14:E15"/>
    <mergeCell ref="F14:F15"/>
    <mergeCell ref="V14:V15"/>
    <mergeCell ref="U29:V29"/>
    <mergeCell ref="C31:S31"/>
    <mergeCell ref="N14:N15"/>
    <mergeCell ref="O14:O15"/>
    <mergeCell ref="Q14:Q15"/>
    <mergeCell ref="R14:R15"/>
    <mergeCell ref="S14:S15"/>
    <mergeCell ref="U14:U15"/>
    <mergeCell ref="H14:H15"/>
    <mergeCell ref="I14:I15"/>
    <mergeCell ref="J14:J15"/>
    <mergeCell ref="K14:K15"/>
    <mergeCell ref="L14:L15"/>
    <mergeCell ref="M14:M15"/>
    <mergeCell ref="G14:G15"/>
  </mergeCells>
  <conditionalFormatting sqref="V17:V21">
    <cfRule type="cellIs" dxfId="211" priority="9" operator="equal">
      <formula>"U"</formula>
    </cfRule>
    <cfRule type="cellIs" dxfId="210" priority="10" operator="equal">
      <formula>"A"</formula>
    </cfRule>
    <cfRule type="cellIs" dxfId="209" priority="11" operator="greaterThan">
      <formula>0.1</formula>
    </cfRule>
  </conditionalFormatting>
  <conditionalFormatting sqref="D17:O28">
    <cfRule type="cellIs" dxfId="208" priority="1" operator="equal">
      <formula>"U"</formula>
    </cfRule>
    <cfRule type="cellIs" dxfId="207" priority="12" operator="equal">
      <formula>"A"</formula>
    </cfRule>
    <cfRule type="cellIs" dxfId="206" priority="13" operator="equal">
      <formula>U</formula>
    </cfRule>
    <cfRule type="cellIs" dxfId="205" priority="14" operator="notEqual">
      <formula>0</formula>
    </cfRule>
  </conditionalFormatting>
  <conditionalFormatting sqref="S17:S28">
    <cfRule type="cellIs" dxfId="204" priority="2" operator="greaterThan">
      <formula>0.71</formula>
    </cfRule>
    <cfRule type="cellIs" dxfId="203" priority="3" operator="between">
      <formula>0.5</formula>
      <formula>0.7</formula>
    </cfRule>
    <cfRule type="cellIs" dxfId="202" priority="4" operator="between">
      <formula>51</formula>
      <formula>80</formula>
    </cfRule>
    <cfRule type="cellIs" dxfId="201" priority="8" operator="lessThan">
      <formula>0.5</formula>
    </cfRule>
  </conditionalFormatting>
  <conditionalFormatting sqref="S22">
    <cfRule type="cellIs" dxfId="200" priority="7" operator="between">
      <formula>0.51</formula>
      <formula>0.69</formula>
    </cfRule>
  </conditionalFormatting>
  <conditionalFormatting sqref="S17:S28">
    <cfRule type="cellIs" dxfId="199" priority="5" operator="between">
      <formula>0.5</formula>
      <formula>0.69</formula>
    </cfRule>
    <cfRule type="cellIs" dxfId="198" priority="6" operator="greaterThanOrEqual">
      <formula>0.7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5032-A01B-4449-B6E1-D0D7EEB55F9A}">
  <dimension ref="B14:U59"/>
  <sheetViews>
    <sheetView workbookViewId="0"/>
  </sheetViews>
  <sheetFormatPr defaultRowHeight="15" x14ac:dyDescent="0.25"/>
  <cols>
    <col min="1" max="1" width="2.85546875" style="2" customWidth="1"/>
    <col min="2" max="2" width="9.140625" style="2" customWidth="1"/>
    <col min="3" max="3" width="33.85546875" style="2" customWidth="1"/>
    <col min="4" max="14" width="9.140625" style="2"/>
    <col min="15" max="15" width="0.5703125" style="2" customWidth="1"/>
    <col min="16" max="18" width="9.140625" style="2" customWidth="1"/>
    <col min="19" max="19" width="2.28515625" style="2" customWidth="1"/>
    <col min="20" max="20" width="16.140625" style="2" customWidth="1"/>
    <col min="21" max="16384" width="9.140625" style="2"/>
  </cols>
  <sheetData>
    <row r="14" spans="2:21" ht="3.75" customHeight="1" x14ac:dyDescent="0.25"/>
    <row r="15" spans="2:21" x14ac:dyDescent="0.25">
      <c r="B15" s="27"/>
      <c r="C15" s="28" t="s">
        <v>32</v>
      </c>
      <c r="D15" s="185" t="s">
        <v>33</v>
      </c>
      <c r="E15" s="185"/>
      <c r="F15" s="185"/>
      <c r="G15" s="185"/>
      <c r="H15" s="186"/>
      <c r="I15" s="187" t="s">
        <v>34</v>
      </c>
      <c r="J15" s="187"/>
      <c r="K15" s="187"/>
      <c r="L15" s="187"/>
      <c r="M15" s="187"/>
      <c r="N15" s="187"/>
      <c r="O15" s="14"/>
      <c r="P15" s="181" t="s">
        <v>35</v>
      </c>
      <c r="Q15" s="181"/>
      <c r="R15" s="181"/>
      <c r="S15" s="2" t="s">
        <v>72</v>
      </c>
      <c r="T15" s="181" t="s">
        <v>36</v>
      </c>
      <c r="U15" s="181"/>
    </row>
    <row r="16" spans="2:21" x14ac:dyDescent="0.25">
      <c r="B16" s="183" t="s">
        <v>37</v>
      </c>
      <c r="C16" s="169" t="s">
        <v>60</v>
      </c>
      <c r="D16" s="179" t="s">
        <v>61</v>
      </c>
      <c r="E16" s="179" t="s">
        <v>39</v>
      </c>
      <c r="F16" s="179" t="s">
        <v>62</v>
      </c>
      <c r="G16" s="179" t="s">
        <v>63</v>
      </c>
      <c r="H16" s="176" t="s">
        <v>64</v>
      </c>
      <c r="I16" s="176" t="s">
        <v>41</v>
      </c>
      <c r="J16" s="176" t="s">
        <v>42</v>
      </c>
      <c r="K16" s="176" t="s">
        <v>43</v>
      </c>
      <c r="L16" s="176" t="s">
        <v>44</v>
      </c>
      <c r="M16" s="176" t="s">
        <v>65</v>
      </c>
      <c r="N16" s="176" t="s">
        <v>66</v>
      </c>
      <c r="O16" s="1"/>
      <c r="P16" s="168" t="s">
        <v>45</v>
      </c>
      <c r="Q16" s="168" t="s">
        <v>46</v>
      </c>
      <c r="R16" s="168" t="s">
        <v>47</v>
      </c>
      <c r="T16" s="168" t="s">
        <v>48</v>
      </c>
      <c r="U16" s="168" t="s">
        <v>49</v>
      </c>
    </row>
    <row r="17" spans="2:21" x14ac:dyDescent="0.25">
      <c r="B17" s="184"/>
      <c r="C17" s="180"/>
      <c r="D17" s="157"/>
      <c r="E17" s="157"/>
      <c r="F17" s="157"/>
      <c r="G17" s="157"/>
      <c r="H17" s="178"/>
      <c r="I17" s="177"/>
      <c r="J17" s="177"/>
      <c r="K17" s="177"/>
      <c r="L17" s="177"/>
      <c r="M17" s="177"/>
      <c r="N17" s="177"/>
      <c r="O17" s="1"/>
      <c r="P17" s="168" t="s">
        <v>45</v>
      </c>
      <c r="Q17" s="168" t="s">
        <v>46</v>
      </c>
      <c r="R17" s="168" t="s">
        <v>47</v>
      </c>
      <c r="T17" s="168" t="s">
        <v>45</v>
      </c>
      <c r="U17" s="168" t="s">
        <v>46</v>
      </c>
    </row>
    <row r="18" spans="2:21" x14ac:dyDescent="0.25">
      <c r="B18" s="29"/>
      <c r="C18" s="29"/>
      <c r="D18" s="20" t="s">
        <v>50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19"/>
      <c r="P18" s="7"/>
      <c r="Q18" s="7"/>
      <c r="R18" s="7"/>
      <c r="T18" s="20"/>
      <c r="U18" s="20"/>
    </row>
    <row r="19" spans="2:21" ht="23.25" x14ac:dyDescent="0.25">
      <c r="B19" s="134">
        <v>1</v>
      </c>
      <c r="C19" s="66" t="s">
        <v>129</v>
      </c>
      <c r="D19" s="33">
        <v>1</v>
      </c>
      <c r="E19" s="33" t="s">
        <v>58</v>
      </c>
      <c r="F19" s="33" t="s">
        <v>58</v>
      </c>
      <c r="G19" s="33" t="s">
        <v>58</v>
      </c>
      <c r="H19" s="33" t="s">
        <v>58</v>
      </c>
      <c r="I19" s="33" t="s">
        <v>58</v>
      </c>
      <c r="J19" s="33" t="s">
        <v>58</v>
      </c>
      <c r="K19" s="33" t="s">
        <v>58</v>
      </c>
      <c r="L19" s="33" t="s">
        <v>58</v>
      </c>
      <c r="M19" s="33" t="s">
        <v>58</v>
      </c>
      <c r="N19" s="33" t="s">
        <v>58</v>
      </c>
      <c r="O19" s="44"/>
      <c r="P19" s="40" t="s">
        <v>58</v>
      </c>
      <c r="Q19" s="40" t="s">
        <v>58</v>
      </c>
      <c r="R19" s="36" t="str">
        <f>IFERROR(Q19/P19,"-")</f>
        <v>-</v>
      </c>
      <c r="T19" s="24" t="s">
        <v>51</v>
      </c>
      <c r="U19" s="23" t="s">
        <v>52</v>
      </c>
    </row>
    <row r="20" spans="2:21" x14ac:dyDescent="0.25">
      <c r="B20" s="134">
        <v>2</v>
      </c>
      <c r="C20" s="66" t="s">
        <v>102</v>
      </c>
      <c r="D20" s="133" t="s">
        <v>52</v>
      </c>
      <c r="E20" s="33" t="s">
        <v>58</v>
      </c>
      <c r="F20" s="33" t="s">
        <v>58</v>
      </c>
      <c r="G20" s="33" t="s">
        <v>58</v>
      </c>
      <c r="H20" s="33" t="s">
        <v>58</v>
      </c>
      <c r="I20" s="33" t="s">
        <v>58</v>
      </c>
      <c r="J20" s="33" t="s">
        <v>58</v>
      </c>
      <c r="K20" s="33" t="s">
        <v>58</v>
      </c>
      <c r="L20" s="33" t="s">
        <v>58</v>
      </c>
      <c r="M20" s="33" t="s">
        <v>58</v>
      </c>
      <c r="N20" s="33" t="s">
        <v>58</v>
      </c>
      <c r="O20" s="43"/>
      <c r="P20" s="40" t="s">
        <v>58</v>
      </c>
      <c r="Q20" s="40" t="s">
        <v>56</v>
      </c>
      <c r="R20" s="36" t="str">
        <f t="shared" ref="R20:R43" si="0">IFERROR(Q20/P20,"-")</f>
        <v>-</v>
      </c>
      <c r="T20" s="24" t="s">
        <v>53</v>
      </c>
      <c r="U20" s="23" t="s">
        <v>54</v>
      </c>
    </row>
    <row r="21" spans="2:21" x14ac:dyDescent="0.25">
      <c r="B21" s="134">
        <v>3</v>
      </c>
      <c r="C21" s="66" t="s">
        <v>107</v>
      </c>
      <c r="D21" s="133" t="s">
        <v>54</v>
      </c>
      <c r="E21" s="33" t="s">
        <v>58</v>
      </c>
      <c r="F21" s="33" t="s">
        <v>58</v>
      </c>
      <c r="G21" s="33" t="s">
        <v>58</v>
      </c>
      <c r="H21" s="33" t="s">
        <v>58</v>
      </c>
      <c r="I21" s="33" t="s">
        <v>58</v>
      </c>
      <c r="J21" s="33" t="s">
        <v>58</v>
      </c>
      <c r="K21" s="33" t="s">
        <v>58</v>
      </c>
      <c r="L21" s="33" t="s">
        <v>58</v>
      </c>
      <c r="M21" s="33" t="s">
        <v>58</v>
      </c>
      <c r="N21" s="33" t="s">
        <v>58</v>
      </c>
      <c r="O21" s="43"/>
      <c r="P21" s="40" t="s">
        <v>58</v>
      </c>
      <c r="Q21" s="40" t="s">
        <v>58</v>
      </c>
      <c r="R21" s="36" t="str">
        <f t="shared" si="0"/>
        <v>-</v>
      </c>
      <c r="T21" s="24" t="s">
        <v>55</v>
      </c>
      <c r="U21" s="23">
        <v>1</v>
      </c>
    </row>
    <row r="22" spans="2:21" x14ac:dyDescent="0.25">
      <c r="B22" s="134">
        <v>4</v>
      </c>
      <c r="C22" s="66" t="s">
        <v>130</v>
      </c>
      <c r="D22" s="64" t="s">
        <v>68</v>
      </c>
      <c r="E22" s="64" t="s">
        <v>68</v>
      </c>
      <c r="F22" s="33" t="s">
        <v>58</v>
      </c>
      <c r="G22" s="33" t="s">
        <v>58</v>
      </c>
      <c r="H22" s="33" t="s">
        <v>58</v>
      </c>
      <c r="I22" s="33" t="s">
        <v>58</v>
      </c>
      <c r="J22" s="33" t="s">
        <v>58</v>
      </c>
      <c r="K22" s="33" t="s">
        <v>58</v>
      </c>
      <c r="L22" s="33" t="s">
        <v>58</v>
      </c>
      <c r="M22" s="33" t="s">
        <v>58</v>
      </c>
      <c r="N22" s="33" t="s">
        <v>58</v>
      </c>
      <c r="O22" s="43"/>
      <c r="P22" s="40" t="s">
        <v>58</v>
      </c>
      <c r="Q22" s="40" t="s">
        <v>58</v>
      </c>
      <c r="R22" s="36" t="str">
        <f t="shared" si="0"/>
        <v>-</v>
      </c>
    </row>
    <row r="23" spans="2:21" ht="34.5" x14ac:dyDescent="0.25">
      <c r="B23" s="134" t="s">
        <v>73</v>
      </c>
      <c r="C23" s="66" t="s">
        <v>131</v>
      </c>
      <c r="D23" s="64" t="s">
        <v>58</v>
      </c>
      <c r="E23" s="33" t="s">
        <v>58</v>
      </c>
      <c r="F23" s="33" t="s">
        <v>58</v>
      </c>
      <c r="G23" s="34" t="s">
        <v>58</v>
      </c>
      <c r="H23" s="34" t="s">
        <v>58</v>
      </c>
      <c r="I23" s="34" t="s">
        <v>58</v>
      </c>
      <c r="J23" s="34" t="s">
        <v>58</v>
      </c>
      <c r="K23" s="34" t="s">
        <v>58</v>
      </c>
      <c r="L23" s="34" t="s">
        <v>58</v>
      </c>
      <c r="M23" s="34" t="s">
        <v>58</v>
      </c>
      <c r="N23" s="34" t="s">
        <v>58</v>
      </c>
      <c r="O23" s="43"/>
      <c r="P23" s="40"/>
      <c r="Q23" s="40"/>
      <c r="R23" s="36" t="str">
        <f t="shared" si="0"/>
        <v>-</v>
      </c>
    </row>
    <row r="24" spans="2:21" x14ac:dyDescent="0.25">
      <c r="B24" s="134" t="s">
        <v>74</v>
      </c>
      <c r="C24" s="66" t="s">
        <v>106</v>
      </c>
      <c r="D24" s="64" t="s">
        <v>68</v>
      </c>
      <c r="E24" s="33" t="s">
        <v>68</v>
      </c>
      <c r="F24" s="33" t="s">
        <v>68</v>
      </c>
      <c r="G24" s="33" t="s">
        <v>68</v>
      </c>
      <c r="H24" s="33" t="s">
        <v>68</v>
      </c>
      <c r="I24" s="33" t="s">
        <v>68</v>
      </c>
      <c r="J24" s="33" t="s">
        <v>68</v>
      </c>
      <c r="K24" s="33" t="s">
        <v>68</v>
      </c>
      <c r="L24" s="33" t="s">
        <v>68</v>
      </c>
      <c r="M24" s="33" t="s">
        <v>68</v>
      </c>
      <c r="N24" s="33" t="s">
        <v>68</v>
      </c>
      <c r="O24" s="43"/>
      <c r="P24" s="40"/>
      <c r="Q24" s="40"/>
      <c r="R24" s="36" t="str">
        <f t="shared" si="0"/>
        <v>-</v>
      </c>
    </row>
    <row r="25" spans="2:21" ht="23.25" x14ac:dyDescent="0.25">
      <c r="B25" s="134">
        <v>5</v>
      </c>
      <c r="C25" s="66" t="s">
        <v>132</v>
      </c>
      <c r="D25" s="64" t="s">
        <v>58</v>
      </c>
      <c r="E25" s="33" t="s">
        <v>58</v>
      </c>
      <c r="F25" s="33" t="s">
        <v>58</v>
      </c>
      <c r="G25" s="34" t="s">
        <v>58</v>
      </c>
      <c r="H25" s="34" t="s">
        <v>58</v>
      </c>
      <c r="I25" s="34" t="s">
        <v>58</v>
      </c>
      <c r="J25" s="34" t="s">
        <v>58</v>
      </c>
      <c r="K25" s="34" t="s">
        <v>58</v>
      </c>
      <c r="L25" s="34" t="s">
        <v>58</v>
      </c>
      <c r="M25" s="34" t="s">
        <v>58</v>
      </c>
      <c r="N25" s="34" t="s">
        <v>58</v>
      </c>
      <c r="O25" s="43"/>
      <c r="P25" s="40"/>
      <c r="Q25" s="40"/>
      <c r="R25" s="36" t="str">
        <f t="shared" si="0"/>
        <v>-</v>
      </c>
    </row>
    <row r="26" spans="2:21" x14ac:dyDescent="0.25">
      <c r="B26" s="134" t="s">
        <v>75</v>
      </c>
      <c r="C26" s="66" t="s">
        <v>105</v>
      </c>
      <c r="D26" s="64" t="s">
        <v>68</v>
      </c>
      <c r="E26" s="33" t="s">
        <v>68</v>
      </c>
      <c r="F26" s="33" t="s">
        <v>68</v>
      </c>
      <c r="G26" s="33" t="s">
        <v>68</v>
      </c>
      <c r="H26" s="33" t="s">
        <v>68</v>
      </c>
      <c r="I26" s="33" t="s">
        <v>68</v>
      </c>
      <c r="J26" s="33" t="s">
        <v>68</v>
      </c>
      <c r="K26" s="33" t="s">
        <v>68</v>
      </c>
      <c r="L26" s="33" t="s">
        <v>68</v>
      </c>
      <c r="M26" s="33" t="s">
        <v>68</v>
      </c>
      <c r="N26" s="33" t="s">
        <v>68</v>
      </c>
      <c r="O26" s="43"/>
      <c r="P26" s="40"/>
      <c r="Q26" s="40"/>
      <c r="R26" s="36" t="str">
        <f t="shared" ref="R26:R39" si="1">IFERROR(Q26/P26,"-")</f>
        <v>-</v>
      </c>
    </row>
    <row r="27" spans="2:21" ht="23.25" x14ac:dyDescent="0.25">
      <c r="B27" s="134" t="s">
        <v>76</v>
      </c>
      <c r="C27" s="66" t="s">
        <v>133</v>
      </c>
      <c r="D27" s="64" t="s">
        <v>58</v>
      </c>
      <c r="E27" s="33" t="s">
        <v>58</v>
      </c>
      <c r="F27" s="33" t="s">
        <v>58</v>
      </c>
      <c r="G27" s="34" t="s">
        <v>58</v>
      </c>
      <c r="H27" s="34" t="s">
        <v>58</v>
      </c>
      <c r="I27" s="34" t="s">
        <v>58</v>
      </c>
      <c r="J27" s="34" t="s">
        <v>58</v>
      </c>
      <c r="K27" s="34" t="s">
        <v>58</v>
      </c>
      <c r="L27" s="34" t="s">
        <v>58</v>
      </c>
      <c r="M27" s="34" t="s">
        <v>58</v>
      </c>
      <c r="N27" s="34" t="s">
        <v>58</v>
      </c>
      <c r="O27" s="43"/>
      <c r="P27" s="40"/>
      <c r="Q27" s="40"/>
      <c r="R27" s="36" t="str">
        <f t="shared" si="1"/>
        <v>-</v>
      </c>
    </row>
    <row r="28" spans="2:21" ht="23.25" x14ac:dyDescent="0.25">
      <c r="B28" s="134" t="s">
        <v>77</v>
      </c>
      <c r="C28" s="66" t="s">
        <v>248</v>
      </c>
      <c r="D28" s="64" t="s">
        <v>68</v>
      </c>
      <c r="E28" s="33" t="s">
        <v>68</v>
      </c>
      <c r="F28" s="33" t="s">
        <v>68</v>
      </c>
      <c r="G28" s="33" t="s">
        <v>68</v>
      </c>
      <c r="H28" s="33" t="s">
        <v>68</v>
      </c>
      <c r="I28" s="33" t="s">
        <v>68</v>
      </c>
      <c r="J28" s="33" t="s">
        <v>68</v>
      </c>
      <c r="K28" s="33" t="s">
        <v>68</v>
      </c>
      <c r="L28" s="33" t="s">
        <v>68</v>
      </c>
      <c r="M28" s="33" t="s">
        <v>68</v>
      </c>
      <c r="N28" s="33" t="s">
        <v>68</v>
      </c>
      <c r="O28" s="43"/>
      <c r="P28" s="40"/>
      <c r="Q28" s="40"/>
      <c r="R28" s="36" t="str">
        <f t="shared" si="1"/>
        <v>-</v>
      </c>
    </row>
    <row r="29" spans="2:21" x14ac:dyDescent="0.25">
      <c r="B29" s="134" t="s">
        <v>78</v>
      </c>
      <c r="C29" s="66" t="s">
        <v>104</v>
      </c>
      <c r="D29" s="64" t="s">
        <v>58</v>
      </c>
      <c r="E29" s="33" t="s">
        <v>58</v>
      </c>
      <c r="F29" s="33" t="s">
        <v>58</v>
      </c>
      <c r="G29" s="34" t="s">
        <v>58</v>
      </c>
      <c r="H29" s="34" t="s">
        <v>58</v>
      </c>
      <c r="I29" s="34" t="s">
        <v>58</v>
      </c>
      <c r="J29" s="34" t="s">
        <v>58</v>
      </c>
      <c r="K29" s="34" t="s">
        <v>58</v>
      </c>
      <c r="L29" s="34" t="s">
        <v>58</v>
      </c>
      <c r="M29" s="34" t="s">
        <v>58</v>
      </c>
      <c r="N29" s="34" t="s">
        <v>58</v>
      </c>
      <c r="O29" s="43"/>
      <c r="P29" s="40"/>
      <c r="Q29" s="40"/>
      <c r="R29" s="36" t="str">
        <f t="shared" si="1"/>
        <v>-</v>
      </c>
    </row>
    <row r="30" spans="2:21" x14ac:dyDescent="0.25">
      <c r="B30" s="134" t="s">
        <v>79</v>
      </c>
      <c r="C30" s="66" t="s">
        <v>249</v>
      </c>
      <c r="D30" s="64" t="s">
        <v>68</v>
      </c>
      <c r="E30" s="33" t="s">
        <v>68</v>
      </c>
      <c r="F30" s="33" t="s">
        <v>68</v>
      </c>
      <c r="G30" s="33" t="s">
        <v>68</v>
      </c>
      <c r="H30" s="33" t="s">
        <v>68</v>
      </c>
      <c r="I30" s="33" t="s">
        <v>68</v>
      </c>
      <c r="J30" s="33" t="s">
        <v>68</v>
      </c>
      <c r="K30" s="33" t="s">
        <v>68</v>
      </c>
      <c r="L30" s="33" t="s">
        <v>68</v>
      </c>
      <c r="M30" s="33" t="s">
        <v>68</v>
      </c>
      <c r="N30" s="33" t="s">
        <v>68</v>
      </c>
      <c r="O30" s="43"/>
      <c r="P30" s="40"/>
      <c r="Q30" s="40"/>
      <c r="R30" s="36" t="str">
        <f t="shared" si="1"/>
        <v>-</v>
      </c>
    </row>
    <row r="31" spans="2:21" x14ac:dyDescent="0.25">
      <c r="B31" s="134" t="s">
        <v>80</v>
      </c>
      <c r="C31" s="66" t="s">
        <v>134</v>
      </c>
      <c r="D31" s="64" t="s">
        <v>58</v>
      </c>
      <c r="E31" s="33" t="s">
        <v>58</v>
      </c>
      <c r="F31" s="33" t="s">
        <v>58</v>
      </c>
      <c r="G31" s="34" t="s">
        <v>58</v>
      </c>
      <c r="H31" s="34" t="s">
        <v>58</v>
      </c>
      <c r="I31" s="34" t="s">
        <v>58</v>
      </c>
      <c r="J31" s="34" t="s">
        <v>58</v>
      </c>
      <c r="K31" s="34" t="s">
        <v>58</v>
      </c>
      <c r="L31" s="34" t="s">
        <v>58</v>
      </c>
      <c r="M31" s="34" t="s">
        <v>58</v>
      </c>
      <c r="N31" s="34" t="s">
        <v>58</v>
      </c>
      <c r="O31" s="43"/>
      <c r="P31" s="40"/>
      <c r="Q31" s="40"/>
      <c r="R31" s="36" t="str">
        <f t="shared" si="1"/>
        <v>-</v>
      </c>
    </row>
    <row r="32" spans="2:21" x14ac:dyDescent="0.25">
      <c r="B32" s="134" t="s">
        <v>81</v>
      </c>
      <c r="C32" s="66" t="s">
        <v>103</v>
      </c>
      <c r="D32" s="64" t="s">
        <v>68</v>
      </c>
      <c r="E32" s="33" t="s">
        <v>68</v>
      </c>
      <c r="F32" s="33" t="s">
        <v>68</v>
      </c>
      <c r="G32" s="33" t="s">
        <v>68</v>
      </c>
      <c r="H32" s="33" t="s">
        <v>68</v>
      </c>
      <c r="I32" s="33" t="s">
        <v>68</v>
      </c>
      <c r="J32" s="33" t="s">
        <v>68</v>
      </c>
      <c r="K32" s="33" t="s">
        <v>68</v>
      </c>
      <c r="L32" s="33" t="s">
        <v>68</v>
      </c>
      <c r="M32" s="33" t="s">
        <v>68</v>
      </c>
      <c r="N32" s="33" t="s">
        <v>68</v>
      </c>
      <c r="O32" s="43"/>
      <c r="P32" s="40"/>
      <c r="Q32" s="40"/>
      <c r="R32" s="36" t="str">
        <f t="shared" si="1"/>
        <v>-</v>
      </c>
    </row>
    <row r="33" spans="2:21" x14ac:dyDescent="0.25">
      <c r="B33" s="134" t="s">
        <v>82</v>
      </c>
      <c r="C33" s="66" t="s">
        <v>250</v>
      </c>
      <c r="D33" s="64" t="s">
        <v>58</v>
      </c>
      <c r="E33" s="33" t="s">
        <v>58</v>
      </c>
      <c r="F33" s="33" t="s">
        <v>58</v>
      </c>
      <c r="G33" s="34" t="s">
        <v>58</v>
      </c>
      <c r="H33" s="34" t="s">
        <v>58</v>
      </c>
      <c r="I33" s="34" t="s">
        <v>58</v>
      </c>
      <c r="J33" s="34" t="s">
        <v>58</v>
      </c>
      <c r="K33" s="34" t="s">
        <v>58</v>
      </c>
      <c r="L33" s="34" t="s">
        <v>58</v>
      </c>
      <c r="M33" s="34" t="s">
        <v>58</v>
      </c>
      <c r="N33" s="34" t="s">
        <v>58</v>
      </c>
      <c r="O33" s="43"/>
      <c r="P33" s="40"/>
      <c r="Q33" s="40"/>
      <c r="R33" s="36" t="str">
        <f t="shared" si="1"/>
        <v>-</v>
      </c>
    </row>
    <row r="34" spans="2:21" x14ac:dyDescent="0.25">
      <c r="B34" s="134">
        <v>6</v>
      </c>
      <c r="C34" s="66" t="s">
        <v>135</v>
      </c>
      <c r="D34" s="64" t="s">
        <v>68</v>
      </c>
      <c r="E34" s="33" t="s">
        <v>68</v>
      </c>
      <c r="F34" s="33" t="s">
        <v>68</v>
      </c>
      <c r="G34" s="33" t="s">
        <v>68</v>
      </c>
      <c r="H34" s="33" t="s">
        <v>68</v>
      </c>
      <c r="I34" s="33" t="s">
        <v>68</v>
      </c>
      <c r="J34" s="33" t="s">
        <v>68</v>
      </c>
      <c r="K34" s="33" t="s">
        <v>68</v>
      </c>
      <c r="L34" s="33" t="s">
        <v>68</v>
      </c>
      <c r="M34" s="33" t="s">
        <v>68</v>
      </c>
      <c r="N34" s="33" t="s">
        <v>68</v>
      </c>
      <c r="O34" s="43"/>
      <c r="P34" s="40"/>
      <c r="Q34" s="40"/>
      <c r="R34" s="36" t="str">
        <f t="shared" si="1"/>
        <v>-</v>
      </c>
    </row>
    <row r="35" spans="2:21" x14ac:dyDescent="0.25">
      <c r="B35" s="134" t="s">
        <v>83</v>
      </c>
      <c r="C35" s="66" t="s">
        <v>136</v>
      </c>
      <c r="D35" s="64" t="s">
        <v>58</v>
      </c>
      <c r="E35" s="33" t="s">
        <v>58</v>
      </c>
      <c r="F35" s="33" t="s">
        <v>58</v>
      </c>
      <c r="G35" s="34" t="s">
        <v>58</v>
      </c>
      <c r="H35" s="34" t="s">
        <v>58</v>
      </c>
      <c r="I35" s="34" t="s">
        <v>58</v>
      </c>
      <c r="J35" s="34" t="s">
        <v>58</v>
      </c>
      <c r="K35" s="34" t="s">
        <v>58</v>
      </c>
      <c r="L35" s="34" t="s">
        <v>58</v>
      </c>
      <c r="M35" s="34" t="s">
        <v>58</v>
      </c>
      <c r="N35" s="34" t="s">
        <v>58</v>
      </c>
      <c r="O35" s="43"/>
      <c r="P35" s="40"/>
      <c r="Q35" s="40"/>
      <c r="R35" s="36" t="str">
        <f t="shared" si="1"/>
        <v>-</v>
      </c>
    </row>
    <row r="36" spans="2:21" ht="15.75" customHeight="1" x14ac:dyDescent="0.25">
      <c r="B36" s="134" t="s">
        <v>84</v>
      </c>
      <c r="C36" s="66" t="s">
        <v>137</v>
      </c>
      <c r="D36" s="64" t="s">
        <v>68</v>
      </c>
      <c r="E36" s="33" t="s">
        <v>68</v>
      </c>
      <c r="F36" s="33" t="s">
        <v>68</v>
      </c>
      <c r="G36" s="33" t="s">
        <v>68</v>
      </c>
      <c r="H36" s="33" t="s">
        <v>68</v>
      </c>
      <c r="I36" s="33" t="s">
        <v>68</v>
      </c>
      <c r="J36" s="33" t="s">
        <v>68</v>
      </c>
      <c r="K36" s="33" t="s">
        <v>68</v>
      </c>
      <c r="L36" s="33" t="s">
        <v>68</v>
      </c>
      <c r="M36" s="33" t="s">
        <v>68</v>
      </c>
      <c r="N36" s="33" t="s">
        <v>68</v>
      </c>
      <c r="O36" s="43"/>
      <c r="P36" s="40"/>
      <c r="Q36" s="40"/>
      <c r="R36" s="36" t="str">
        <f t="shared" si="1"/>
        <v>-</v>
      </c>
    </row>
    <row r="37" spans="2:21" ht="23.25" x14ac:dyDescent="0.25">
      <c r="B37" s="134" t="s">
        <v>85</v>
      </c>
      <c r="C37" s="66" t="s">
        <v>138</v>
      </c>
      <c r="D37" s="64" t="s">
        <v>58</v>
      </c>
      <c r="E37" s="33" t="s">
        <v>58</v>
      </c>
      <c r="F37" s="33" t="s">
        <v>58</v>
      </c>
      <c r="G37" s="34" t="s">
        <v>58</v>
      </c>
      <c r="H37" s="34" t="s">
        <v>58</v>
      </c>
      <c r="I37" s="34" t="s">
        <v>58</v>
      </c>
      <c r="J37" s="34" t="s">
        <v>58</v>
      </c>
      <c r="K37" s="34" t="s">
        <v>58</v>
      </c>
      <c r="L37" s="34" t="s">
        <v>58</v>
      </c>
      <c r="M37" s="34" t="s">
        <v>58</v>
      </c>
      <c r="N37" s="34" t="s">
        <v>58</v>
      </c>
      <c r="O37" s="43"/>
      <c r="P37" s="40"/>
      <c r="Q37" s="40"/>
      <c r="R37" s="36" t="str">
        <f t="shared" si="1"/>
        <v>-</v>
      </c>
    </row>
    <row r="38" spans="2:21" ht="23.25" x14ac:dyDescent="0.25">
      <c r="B38" s="134" t="s">
        <v>86</v>
      </c>
      <c r="C38" s="66" t="s">
        <v>245</v>
      </c>
      <c r="D38" s="64" t="s">
        <v>68</v>
      </c>
      <c r="E38" s="33" t="s">
        <v>68</v>
      </c>
      <c r="F38" s="33" t="s">
        <v>68</v>
      </c>
      <c r="G38" s="33" t="s">
        <v>68</v>
      </c>
      <c r="H38" s="33" t="s">
        <v>68</v>
      </c>
      <c r="I38" s="33" t="s">
        <v>68</v>
      </c>
      <c r="J38" s="33" t="s">
        <v>68</v>
      </c>
      <c r="K38" s="33" t="s">
        <v>68</v>
      </c>
      <c r="L38" s="33" t="s">
        <v>68</v>
      </c>
      <c r="M38" s="33" t="s">
        <v>68</v>
      </c>
      <c r="N38" s="33" t="s">
        <v>68</v>
      </c>
      <c r="O38" s="43"/>
      <c r="P38" s="40"/>
      <c r="Q38" s="40"/>
      <c r="R38" s="36" t="str">
        <f t="shared" si="1"/>
        <v>-</v>
      </c>
    </row>
    <row r="39" spans="2:21" ht="23.25" x14ac:dyDescent="0.25">
      <c r="B39" s="134">
        <v>7</v>
      </c>
      <c r="C39" s="66" t="s">
        <v>139</v>
      </c>
      <c r="D39" s="64" t="s">
        <v>58</v>
      </c>
      <c r="E39" s="33" t="s">
        <v>58</v>
      </c>
      <c r="F39" s="33" t="s">
        <v>58</v>
      </c>
      <c r="G39" s="34" t="s">
        <v>58</v>
      </c>
      <c r="H39" s="34" t="s">
        <v>58</v>
      </c>
      <c r="I39" s="34" t="s">
        <v>58</v>
      </c>
      <c r="J39" s="34" t="s">
        <v>58</v>
      </c>
      <c r="K39" s="34" t="s">
        <v>58</v>
      </c>
      <c r="L39" s="34" t="s">
        <v>58</v>
      </c>
      <c r="M39" s="34" t="s">
        <v>58</v>
      </c>
      <c r="N39" s="34" t="s">
        <v>58</v>
      </c>
      <c r="O39" s="43"/>
      <c r="P39" s="40"/>
      <c r="Q39" s="40"/>
      <c r="R39" s="36" t="str">
        <f t="shared" si="1"/>
        <v>-</v>
      </c>
    </row>
    <row r="40" spans="2:21" x14ac:dyDescent="0.25">
      <c r="B40" s="134" t="s">
        <v>110</v>
      </c>
      <c r="C40" s="66" t="s">
        <v>246</v>
      </c>
      <c r="D40" s="64" t="s">
        <v>68</v>
      </c>
      <c r="E40" s="33" t="s">
        <v>68</v>
      </c>
      <c r="F40" s="33" t="s">
        <v>68</v>
      </c>
      <c r="G40" s="33" t="s">
        <v>68</v>
      </c>
      <c r="H40" s="33" t="s">
        <v>68</v>
      </c>
      <c r="I40" s="33" t="s">
        <v>68</v>
      </c>
      <c r="J40" s="33" t="s">
        <v>68</v>
      </c>
      <c r="K40" s="33" t="s">
        <v>68</v>
      </c>
      <c r="L40" s="33" t="s">
        <v>68</v>
      </c>
      <c r="M40" s="33" t="s">
        <v>68</v>
      </c>
      <c r="N40" s="33" t="s">
        <v>68</v>
      </c>
      <c r="O40" s="43"/>
      <c r="P40" s="40"/>
      <c r="Q40" s="40"/>
      <c r="R40" s="36" t="str">
        <f t="shared" si="0"/>
        <v>-</v>
      </c>
    </row>
    <row r="41" spans="2:21" x14ac:dyDescent="0.25">
      <c r="B41" s="134" t="s">
        <v>111</v>
      </c>
      <c r="C41" s="66" t="s">
        <v>140</v>
      </c>
      <c r="D41" s="64" t="s">
        <v>58</v>
      </c>
      <c r="E41" s="33" t="s">
        <v>58</v>
      </c>
      <c r="F41" s="33" t="s">
        <v>58</v>
      </c>
      <c r="G41" s="34" t="s">
        <v>58</v>
      </c>
      <c r="H41" s="34" t="s">
        <v>58</v>
      </c>
      <c r="I41" s="34" t="s">
        <v>58</v>
      </c>
      <c r="J41" s="34" t="s">
        <v>58</v>
      </c>
      <c r="K41" s="34" t="s">
        <v>58</v>
      </c>
      <c r="L41" s="34" t="s">
        <v>58</v>
      </c>
      <c r="M41" s="34" t="s">
        <v>58</v>
      </c>
      <c r="N41" s="34" t="s">
        <v>58</v>
      </c>
      <c r="O41" s="43"/>
      <c r="P41" s="40"/>
      <c r="Q41" s="40"/>
      <c r="R41" s="36" t="str">
        <f t="shared" si="0"/>
        <v>-</v>
      </c>
    </row>
    <row r="42" spans="2:21" ht="15.75" customHeight="1" x14ac:dyDescent="0.25">
      <c r="B42" s="134" t="s">
        <v>115</v>
      </c>
      <c r="C42" s="66" t="s">
        <v>141</v>
      </c>
      <c r="D42" s="64" t="s">
        <v>68</v>
      </c>
      <c r="E42" s="33" t="s">
        <v>68</v>
      </c>
      <c r="F42" s="33" t="s">
        <v>68</v>
      </c>
      <c r="G42" s="33" t="s">
        <v>68</v>
      </c>
      <c r="H42" s="33" t="s">
        <v>68</v>
      </c>
      <c r="I42" s="33" t="s">
        <v>68</v>
      </c>
      <c r="J42" s="33" t="s">
        <v>68</v>
      </c>
      <c r="K42" s="33" t="s">
        <v>68</v>
      </c>
      <c r="L42" s="33" t="s">
        <v>68</v>
      </c>
      <c r="M42" s="33" t="s">
        <v>68</v>
      </c>
      <c r="N42" s="33" t="s">
        <v>68</v>
      </c>
      <c r="O42" s="43"/>
      <c r="P42" s="40"/>
      <c r="Q42" s="40"/>
      <c r="R42" s="36" t="str">
        <f t="shared" si="0"/>
        <v>-</v>
      </c>
    </row>
    <row r="43" spans="2:21" x14ac:dyDescent="0.25">
      <c r="B43" s="134" t="s">
        <v>116</v>
      </c>
      <c r="C43" s="66" t="s">
        <v>247</v>
      </c>
      <c r="D43" s="64" t="s">
        <v>58</v>
      </c>
      <c r="E43" s="33" t="s">
        <v>58</v>
      </c>
      <c r="F43" s="33" t="s">
        <v>58</v>
      </c>
      <c r="G43" s="34" t="s">
        <v>58</v>
      </c>
      <c r="H43" s="34" t="s">
        <v>58</v>
      </c>
      <c r="I43" s="34" t="s">
        <v>58</v>
      </c>
      <c r="J43" s="34" t="s">
        <v>58</v>
      </c>
      <c r="K43" s="34" t="s">
        <v>58</v>
      </c>
      <c r="L43" s="34" t="s">
        <v>58</v>
      </c>
      <c r="M43" s="34" t="s">
        <v>58</v>
      </c>
      <c r="N43" s="34" t="s">
        <v>58</v>
      </c>
      <c r="O43" s="43"/>
      <c r="P43" s="40"/>
      <c r="Q43" s="40"/>
      <c r="R43" s="36" t="str">
        <f t="shared" si="0"/>
        <v>-</v>
      </c>
    </row>
    <row r="44" spans="2:21" x14ac:dyDescent="0.25">
      <c r="B44" s="32"/>
      <c r="C44" s="65" t="s">
        <v>57</v>
      </c>
      <c r="D44" s="107">
        <f>SUM(D19:D43)</f>
        <v>1</v>
      </c>
      <c r="E44" s="107">
        <f>SUM(E19:E43)</f>
        <v>0</v>
      </c>
      <c r="F44" s="107">
        <f>SUM(F19:F43)</f>
        <v>0</v>
      </c>
      <c r="G44" s="107">
        <f>SUM(G19:G43)</f>
        <v>0</v>
      </c>
      <c r="H44" s="107">
        <f>SUM(H19:H43)</f>
        <v>0</v>
      </c>
      <c r="I44" s="107">
        <f>SUM(I19:I43)</f>
        <v>0</v>
      </c>
      <c r="J44" s="107">
        <f>SUM(J19:J43)</f>
        <v>0</v>
      </c>
      <c r="K44" s="107">
        <f>SUM(K19:K43)</f>
        <v>0</v>
      </c>
      <c r="L44" s="107">
        <f>SUM(L19:L43)</f>
        <v>0</v>
      </c>
      <c r="M44" s="107">
        <f>SUM(M19:M43)</f>
        <v>0</v>
      </c>
      <c r="N44" s="107">
        <f>SUM(N19:N43)</f>
        <v>0</v>
      </c>
      <c r="O44" s="50"/>
      <c r="P44" s="30" t="s">
        <v>58</v>
      </c>
      <c r="Q44" s="30" t="s">
        <v>58</v>
      </c>
      <c r="R44" s="51">
        <f>SUM(R19:R43)</f>
        <v>0</v>
      </c>
    </row>
    <row r="45" spans="2:21" x14ac:dyDescent="0.25">
      <c r="B45" s="1"/>
      <c r="C45" s="8"/>
    </row>
    <row r="46" spans="2:21" x14ac:dyDescent="0.25">
      <c r="B46" s="22"/>
      <c r="C46" s="173" t="s">
        <v>0</v>
      </c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5"/>
      <c r="T46" s="9"/>
      <c r="U46" s="9"/>
    </row>
    <row r="47" spans="2:21" x14ac:dyDescent="0.25">
      <c r="B47" s="22"/>
      <c r="C47" s="54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6"/>
      <c r="T47" s="9"/>
      <c r="U47" s="9"/>
    </row>
    <row r="48" spans="2:21" x14ac:dyDescent="0.25">
      <c r="B48" s="22"/>
      <c r="C48" s="57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9"/>
      <c r="T48" s="9"/>
      <c r="U48" s="9"/>
    </row>
    <row r="49" spans="2:21" x14ac:dyDescent="0.25">
      <c r="B49" s="22"/>
      <c r="C49" s="57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9"/>
      <c r="T49" s="9"/>
      <c r="U49" s="9"/>
    </row>
    <row r="50" spans="2:21" x14ac:dyDescent="0.25">
      <c r="B50" s="22"/>
      <c r="C50" s="57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9"/>
      <c r="T50" s="9"/>
      <c r="U50" s="9"/>
    </row>
    <row r="51" spans="2:21" x14ac:dyDescent="0.25">
      <c r="B51" s="22"/>
      <c r="C51" s="57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9"/>
      <c r="T51" s="9"/>
      <c r="U51" s="9"/>
    </row>
    <row r="52" spans="2:21" x14ac:dyDescent="0.25">
      <c r="B52" s="22"/>
      <c r="C52" s="57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9"/>
      <c r="T52" s="9"/>
      <c r="U52" s="9"/>
    </row>
    <row r="53" spans="2:21" x14ac:dyDescent="0.25">
      <c r="B53" s="22"/>
      <c r="C53" s="57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9"/>
      <c r="T53" s="9"/>
      <c r="U53" s="9"/>
    </row>
    <row r="54" spans="2:21" x14ac:dyDescent="0.25">
      <c r="B54" s="22"/>
      <c r="C54" s="57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9"/>
      <c r="T54" s="9"/>
      <c r="U54" s="9"/>
    </row>
    <row r="55" spans="2:21" x14ac:dyDescent="0.25">
      <c r="B55" s="22"/>
      <c r="C55" s="57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9"/>
      <c r="T55" s="9"/>
      <c r="U55" s="9"/>
    </row>
    <row r="56" spans="2:21" x14ac:dyDescent="0.25">
      <c r="B56" s="22"/>
      <c r="C56" s="60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2"/>
      <c r="T56" s="9"/>
      <c r="U56" s="9"/>
    </row>
    <row r="57" spans="2:21" x14ac:dyDescent="0.25">
      <c r="B57" s="22"/>
      <c r="C57" s="7" t="s">
        <v>69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9"/>
      <c r="U57" s="9"/>
    </row>
    <row r="58" spans="2:21" x14ac:dyDescent="0.25">
      <c r="C58" s="7" t="s">
        <v>70</v>
      </c>
    </row>
    <row r="59" spans="2:21" x14ac:dyDescent="0.25">
      <c r="C59" s="7" t="s">
        <v>71</v>
      </c>
    </row>
  </sheetData>
  <sheetProtection algorithmName="SHA-512" hashValue="1GPwTP+/StFAg7wEIjx5uoEgP6+ArHUIPbcH4CbWcprdYO1xMx6JzRQdcuq66UZGJkSy32jQm868SqZeRdS/IA==" saltValue="Su3Pl9Advs9Lt29WSLtbsA==" spinCount="100000" sheet="1" objects="1" scenarios="1"/>
  <mergeCells count="23">
    <mergeCell ref="B16:B17"/>
    <mergeCell ref="C16:C17"/>
    <mergeCell ref="C46:S46"/>
    <mergeCell ref="D15:H15"/>
    <mergeCell ref="I15:N15"/>
    <mergeCell ref="P15:R15"/>
    <mergeCell ref="D16:D17"/>
    <mergeCell ref="E16:E17"/>
    <mergeCell ref="F16:F17"/>
    <mergeCell ref="G16:G17"/>
    <mergeCell ref="T15:U15"/>
    <mergeCell ref="T16:T17"/>
    <mergeCell ref="U16:U17"/>
    <mergeCell ref="H16:H17"/>
    <mergeCell ref="I16:I17"/>
    <mergeCell ref="J16:J17"/>
    <mergeCell ref="K16:K17"/>
    <mergeCell ref="L16:L17"/>
    <mergeCell ref="M16:M17"/>
    <mergeCell ref="N16:N17"/>
    <mergeCell ref="P16:P17"/>
    <mergeCell ref="Q16:Q17"/>
    <mergeCell ref="R16:R17"/>
  </mergeCells>
  <conditionalFormatting sqref="C19:C44">
    <cfRule type="expression" dxfId="197" priority="22">
      <formula>COUNT(LEFT(C19,2))&gt;0.5</formula>
    </cfRule>
  </conditionalFormatting>
  <conditionalFormatting sqref="E19:N21 D19 D22:N44">
    <cfRule type="cellIs" dxfId="196" priority="5" operator="equal">
      <formula>"A"</formula>
    </cfRule>
    <cfRule type="cellIs" dxfId="195" priority="6" operator="equal">
      <formula>"U"</formula>
    </cfRule>
    <cfRule type="cellIs" dxfId="194" priority="19" operator="equal">
      <formula>"-"</formula>
    </cfRule>
    <cfRule type="cellIs" dxfId="193" priority="20" stopIfTrue="1" operator="between">
      <formula>0.5</formula>
      <formula>0.69</formula>
    </cfRule>
    <cfRule type="cellIs" dxfId="192" priority="21" operator="lessThan">
      <formula>0.5</formula>
    </cfRule>
  </conditionalFormatting>
  <conditionalFormatting sqref="U19:U21">
    <cfRule type="cellIs" dxfId="191" priority="14" operator="equal">
      <formula>"U"</formula>
    </cfRule>
    <cfRule type="cellIs" dxfId="190" priority="15" operator="equal">
      <formula>"A"</formula>
    </cfRule>
    <cfRule type="cellIs" dxfId="189" priority="16" operator="greaterThan">
      <formula>0.1</formula>
    </cfRule>
  </conditionalFormatting>
  <conditionalFormatting sqref="R19:R44">
    <cfRule type="cellIs" dxfId="188" priority="8" operator="between">
      <formula>0.71</formula>
      <formula>1</formula>
    </cfRule>
    <cfRule type="cellIs" dxfId="187" priority="9" operator="between">
      <formula>0.5</formula>
      <formula>0.7</formula>
    </cfRule>
    <cfRule type="cellIs" dxfId="186" priority="10" operator="lessThan">
      <formula>0.5</formula>
    </cfRule>
    <cfRule type="cellIs" dxfId="185" priority="13" operator="lessThan">
      <formula>0.5</formula>
    </cfRule>
  </conditionalFormatting>
  <conditionalFormatting sqref="R19:R43">
    <cfRule type="cellIs" dxfId="184" priority="7" operator="greaterThan">
      <formula>0.69</formula>
    </cfRule>
  </conditionalFormatting>
  <conditionalFormatting sqref="D20:D21">
    <cfRule type="cellIs" dxfId="183" priority="1" operator="equal">
      <formula>"U"</formula>
    </cfRule>
    <cfRule type="cellIs" dxfId="182" priority="2" operator="equal">
      <formula>"A"</formula>
    </cfRule>
    <cfRule type="cellIs" dxfId="181" priority="3" operator="equal">
      <formula>U</formula>
    </cfRule>
    <cfRule type="cellIs" dxfId="180" priority="4" operator="notEqual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B6C1-0947-4C45-BA66-C0EF0D6FEC59}">
  <dimension ref="B13:U110"/>
  <sheetViews>
    <sheetView workbookViewId="0"/>
  </sheetViews>
  <sheetFormatPr defaultRowHeight="15" x14ac:dyDescent="0.25"/>
  <cols>
    <col min="1" max="1" width="2.85546875" style="2" customWidth="1"/>
    <col min="2" max="2" width="9.140625" style="2" customWidth="1"/>
    <col min="3" max="3" width="38.85546875" style="2" customWidth="1"/>
    <col min="4" max="14" width="9.140625" style="2"/>
    <col min="15" max="15" width="0.5703125" style="2" customWidth="1"/>
    <col min="16" max="18" width="9.140625" style="2" customWidth="1"/>
    <col min="19" max="19" width="2.28515625" style="2" customWidth="1"/>
    <col min="20" max="20" width="16.140625" style="2" customWidth="1"/>
    <col min="21" max="16384" width="9.140625" style="2"/>
  </cols>
  <sheetData>
    <row r="13" spans="2:21" ht="3.75" customHeight="1" x14ac:dyDescent="0.25"/>
    <row r="14" spans="2:21" x14ac:dyDescent="0.25">
      <c r="B14" s="27"/>
      <c r="C14" s="28" t="s">
        <v>32</v>
      </c>
      <c r="D14" s="185" t="s">
        <v>33</v>
      </c>
      <c r="E14" s="185"/>
      <c r="F14" s="185"/>
      <c r="G14" s="185"/>
      <c r="H14" s="186"/>
      <c r="I14" s="187" t="s">
        <v>34</v>
      </c>
      <c r="J14" s="187"/>
      <c r="K14" s="187"/>
      <c r="L14" s="187"/>
      <c r="M14" s="187"/>
      <c r="N14" s="187"/>
      <c r="O14" s="14"/>
      <c r="P14" s="181" t="s">
        <v>35</v>
      </c>
      <c r="Q14" s="181"/>
      <c r="R14" s="181"/>
      <c r="S14" s="2" t="s">
        <v>72</v>
      </c>
      <c r="T14" s="181" t="s">
        <v>36</v>
      </c>
      <c r="U14" s="181"/>
    </row>
    <row r="15" spans="2:21" x14ac:dyDescent="0.25">
      <c r="B15" s="183" t="s">
        <v>37</v>
      </c>
      <c r="C15" s="169" t="s">
        <v>60</v>
      </c>
      <c r="D15" s="179" t="s">
        <v>61</v>
      </c>
      <c r="E15" s="179" t="s">
        <v>39</v>
      </c>
      <c r="F15" s="179" t="s">
        <v>62</v>
      </c>
      <c r="G15" s="179" t="s">
        <v>63</v>
      </c>
      <c r="H15" s="176" t="s">
        <v>64</v>
      </c>
      <c r="I15" s="176" t="s">
        <v>41</v>
      </c>
      <c r="J15" s="176" t="s">
        <v>42</v>
      </c>
      <c r="K15" s="176" t="s">
        <v>43</v>
      </c>
      <c r="L15" s="176" t="s">
        <v>44</v>
      </c>
      <c r="M15" s="176" t="s">
        <v>65</v>
      </c>
      <c r="N15" s="176" t="s">
        <v>66</v>
      </c>
      <c r="O15" s="1"/>
      <c r="P15" s="168" t="s">
        <v>45</v>
      </c>
      <c r="Q15" s="168" t="s">
        <v>46</v>
      </c>
      <c r="R15" s="168" t="s">
        <v>47</v>
      </c>
      <c r="T15" s="168" t="s">
        <v>48</v>
      </c>
      <c r="U15" s="168" t="s">
        <v>49</v>
      </c>
    </row>
    <row r="16" spans="2:21" x14ac:dyDescent="0.25">
      <c r="B16" s="184"/>
      <c r="C16" s="180"/>
      <c r="D16" s="157"/>
      <c r="E16" s="157"/>
      <c r="F16" s="157"/>
      <c r="G16" s="157"/>
      <c r="H16" s="178"/>
      <c r="I16" s="177"/>
      <c r="J16" s="177"/>
      <c r="K16" s="177"/>
      <c r="L16" s="177"/>
      <c r="M16" s="177"/>
      <c r="N16" s="177"/>
      <c r="O16" s="1"/>
      <c r="P16" s="168" t="s">
        <v>45</v>
      </c>
      <c r="Q16" s="168" t="s">
        <v>46</v>
      </c>
      <c r="R16" s="168" t="s">
        <v>47</v>
      </c>
      <c r="T16" s="168" t="s">
        <v>45</v>
      </c>
      <c r="U16" s="168" t="s">
        <v>46</v>
      </c>
    </row>
    <row r="17" spans="2:21" x14ac:dyDescent="0.25">
      <c r="B17" s="29"/>
      <c r="C17" s="29"/>
      <c r="D17" s="20" t="s">
        <v>50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19"/>
      <c r="P17" s="7"/>
      <c r="Q17" s="7"/>
      <c r="R17" s="7"/>
      <c r="T17" s="20"/>
      <c r="U17" s="20"/>
    </row>
    <row r="18" spans="2:21" x14ac:dyDescent="0.25">
      <c r="B18" s="63">
        <v>1</v>
      </c>
      <c r="C18" s="66" t="s">
        <v>221</v>
      </c>
      <c r="D18" s="33">
        <v>1</v>
      </c>
      <c r="E18" s="33" t="s">
        <v>58</v>
      </c>
      <c r="F18" s="33" t="s">
        <v>58</v>
      </c>
      <c r="G18" s="33" t="s">
        <v>58</v>
      </c>
      <c r="H18" s="33" t="s">
        <v>58</v>
      </c>
      <c r="I18" s="33" t="s">
        <v>58</v>
      </c>
      <c r="J18" s="33" t="s">
        <v>58</v>
      </c>
      <c r="K18" s="33" t="s">
        <v>58</v>
      </c>
      <c r="L18" s="33" t="s">
        <v>58</v>
      </c>
      <c r="M18" s="33" t="s">
        <v>58</v>
      </c>
      <c r="N18" s="33" t="s">
        <v>58</v>
      </c>
      <c r="O18" s="44"/>
      <c r="P18" s="40" t="s">
        <v>58</v>
      </c>
      <c r="Q18" s="40" t="s">
        <v>58</v>
      </c>
      <c r="R18" s="36" t="str">
        <f>IFERROR(Q18/P18,"-")</f>
        <v>-</v>
      </c>
      <c r="T18" s="111" t="s">
        <v>51</v>
      </c>
      <c r="U18" s="112" t="s">
        <v>52</v>
      </c>
    </row>
    <row r="19" spans="2:21" ht="23.25" x14ac:dyDescent="0.25">
      <c r="B19" s="63" t="s">
        <v>99</v>
      </c>
      <c r="C19" s="66" t="s">
        <v>119</v>
      </c>
      <c r="D19" s="33" t="s">
        <v>52</v>
      </c>
      <c r="E19" s="33" t="s">
        <v>67</v>
      </c>
      <c r="F19" s="33" t="s">
        <v>67</v>
      </c>
      <c r="G19" s="33" t="s">
        <v>67</v>
      </c>
      <c r="H19" s="33" t="s">
        <v>67</v>
      </c>
      <c r="I19" s="33" t="s">
        <v>67</v>
      </c>
      <c r="J19" s="33" t="s">
        <v>67</v>
      </c>
      <c r="K19" s="33" t="s">
        <v>67</v>
      </c>
      <c r="L19" s="33" t="s">
        <v>67</v>
      </c>
      <c r="M19" s="33" t="s">
        <v>67</v>
      </c>
      <c r="N19" s="33" t="s">
        <v>67</v>
      </c>
      <c r="O19" s="43"/>
      <c r="P19" s="40" t="s">
        <v>58</v>
      </c>
      <c r="Q19" s="40" t="s">
        <v>58</v>
      </c>
      <c r="R19" s="36" t="str">
        <f t="shared" ref="R19:R53" si="0">IFERROR(Q19/P19,"-")</f>
        <v>-</v>
      </c>
      <c r="T19" s="24" t="s">
        <v>53</v>
      </c>
      <c r="U19" s="23" t="s">
        <v>54</v>
      </c>
    </row>
    <row r="20" spans="2:21" x14ac:dyDescent="0.25">
      <c r="B20" s="63" t="s">
        <v>100</v>
      </c>
      <c r="C20" s="66" t="s">
        <v>222</v>
      </c>
      <c r="D20" s="33" t="s">
        <v>54</v>
      </c>
      <c r="E20" s="33" t="s">
        <v>67</v>
      </c>
      <c r="F20" s="33" t="s">
        <v>67</v>
      </c>
      <c r="G20" s="33" t="s">
        <v>67</v>
      </c>
      <c r="H20" s="33" t="s">
        <v>67</v>
      </c>
      <c r="I20" s="33" t="s">
        <v>67</v>
      </c>
      <c r="J20" s="33" t="s">
        <v>67</v>
      </c>
      <c r="K20" s="33" t="s">
        <v>67</v>
      </c>
      <c r="L20" s="33" t="s">
        <v>67</v>
      </c>
      <c r="M20" s="33" t="s">
        <v>67</v>
      </c>
      <c r="N20" s="33" t="s">
        <v>67</v>
      </c>
      <c r="O20" s="43"/>
      <c r="P20" s="40" t="s">
        <v>58</v>
      </c>
      <c r="Q20" s="40" t="s">
        <v>58</v>
      </c>
      <c r="R20" s="36" t="str">
        <f t="shared" si="0"/>
        <v>-</v>
      </c>
      <c r="T20" s="24" t="s">
        <v>55</v>
      </c>
      <c r="U20" s="23">
        <v>1</v>
      </c>
    </row>
    <row r="21" spans="2:21" ht="23.25" x14ac:dyDescent="0.25">
      <c r="B21" s="63" t="s">
        <v>108</v>
      </c>
      <c r="C21" s="66" t="s">
        <v>223</v>
      </c>
      <c r="D21" s="33" t="s">
        <v>58</v>
      </c>
      <c r="E21" s="33" t="s">
        <v>67</v>
      </c>
      <c r="F21" s="33" t="s">
        <v>67</v>
      </c>
      <c r="G21" s="33" t="s">
        <v>67</v>
      </c>
      <c r="H21" s="33" t="s">
        <v>67</v>
      </c>
      <c r="I21" s="33" t="s">
        <v>67</v>
      </c>
      <c r="J21" s="33" t="s">
        <v>67</v>
      </c>
      <c r="K21" s="33" t="s">
        <v>67</v>
      </c>
      <c r="L21" s="33" t="s">
        <v>67</v>
      </c>
      <c r="M21" s="33" t="s">
        <v>67</v>
      </c>
      <c r="N21" s="33" t="s">
        <v>67</v>
      </c>
      <c r="O21" s="43"/>
      <c r="P21" s="40" t="s">
        <v>58</v>
      </c>
      <c r="Q21" s="40" t="s">
        <v>58</v>
      </c>
      <c r="R21" s="36" t="str">
        <f t="shared" si="0"/>
        <v>-</v>
      </c>
      <c r="T21" s="122"/>
      <c r="U21" s="123"/>
    </row>
    <row r="22" spans="2:21" ht="18.75" x14ac:dyDescent="0.25">
      <c r="B22" s="63">
        <v>2</v>
      </c>
      <c r="C22" s="66" t="s">
        <v>224</v>
      </c>
      <c r="D22" s="33" t="s">
        <v>58</v>
      </c>
      <c r="E22" s="33" t="s">
        <v>67</v>
      </c>
      <c r="F22" s="33" t="s">
        <v>67</v>
      </c>
      <c r="G22" s="33" t="s">
        <v>67</v>
      </c>
      <c r="H22" s="33" t="s">
        <v>67</v>
      </c>
      <c r="I22" s="33" t="s">
        <v>67</v>
      </c>
      <c r="J22" s="33" t="s">
        <v>67</v>
      </c>
      <c r="K22" s="33" t="s">
        <v>67</v>
      </c>
      <c r="L22" s="33" t="s">
        <v>67</v>
      </c>
      <c r="M22" s="33" t="s">
        <v>67</v>
      </c>
      <c r="N22" s="33" t="s">
        <v>67</v>
      </c>
      <c r="O22" s="43"/>
      <c r="P22" s="40" t="s">
        <v>58</v>
      </c>
      <c r="Q22" s="40" t="s">
        <v>58</v>
      </c>
      <c r="R22" s="36" t="str">
        <f t="shared" si="0"/>
        <v>-</v>
      </c>
      <c r="T22" s="128"/>
      <c r="U22" s="128"/>
    </row>
    <row r="23" spans="2:21" ht="23.25" x14ac:dyDescent="0.25">
      <c r="B23" s="63" t="s">
        <v>112</v>
      </c>
      <c r="C23" s="66" t="s">
        <v>225</v>
      </c>
      <c r="D23" s="64" t="s">
        <v>67</v>
      </c>
      <c r="E23" s="33" t="s">
        <v>67</v>
      </c>
      <c r="F23" s="33" t="s">
        <v>67</v>
      </c>
      <c r="G23" s="33" t="s">
        <v>67</v>
      </c>
      <c r="H23" s="33" t="s">
        <v>67</v>
      </c>
      <c r="I23" s="33" t="s">
        <v>67</v>
      </c>
      <c r="J23" s="33" t="s">
        <v>67</v>
      </c>
      <c r="K23" s="33" t="s">
        <v>67</v>
      </c>
      <c r="L23" s="33" t="s">
        <v>67</v>
      </c>
      <c r="M23" s="33" t="s">
        <v>67</v>
      </c>
      <c r="N23" s="33" t="s">
        <v>67</v>
      </c>
      <c r="O23" s="43"/>
      <c r="P23" s="40" t="s">
        <v>58</v>
      </c>
      <c r="Q23" s="40" t="s">
        <v>58</v>
      </c>
      <c r="R23" s="36" t="str">
        <f t="shared" ref="R23:R52" si="1">IFERROR(Q23/P23,"-")</f>
        <v>-</v>
      </c>
      <c r="T23" s="128"/>
      <c r="U23" s="128"/>
    </row>
    <row r="24" spans="2:21" ht="18.75" x14ac:dyDescent="0.25">
      <c r="B24" s="63">
        <v>3</v>
      </c>
      <c r="C24" s="66" t="s">
        <v>122</v>
      </c>
      <c r="D24" s="64" t="s">
        <v>67</v>
      </c>
      <c r="E24" s="33" t="s">
        <v>67</v>
      </c>
      <c r="F24" s="33" t="s">
        <v>67</v>
      </c>
      <c r="G24" s="33" t="s">
        <v>67</v>
      </c>
      <c r="H24" s="33" t="s">
        <v>67</v>
      </c>
      <c r="I24" s="33" t="s">
        <v>67</v>
      </c>
      <c r="J24" s="33" t="s">
        <v>67</v>
      </c>
      <c r="K24" s="33" t="s">
        <v>67</v>
      </c>
      <c r="L24" s="33" t="s">
        <v>67</v>
      </c>
      <c r="M24" s="33" t="s">
        <v>67</v>
      </c>
      <c r="N24" s="33" t="s">
        <v>67</v>
      </c>
      <c r="O24" s="43"/>
      <c r="P24" s="40" t="s">
        <v>58</v>
      </c>
      <c r="Q24" s="40" t="s">
        <v>58</v>
      </c>
      <c r="R24" s="36" t="str">
        <f t="shared" si="1"/>
        <v>-</v>
      </c>
      <c r="T24" s="128"/>
      <c r="U24" s="128"/>
    </row>
    <row r="25" spans="2:21" ht="18.75" x14ac:dyDescent="0.25">
      <c r="B25" s="63" t="s">
        <v>91</v>
      </c>
      <c r="C25" s="66" t="s">
        <v>219</v>
      </c>
      <c r="D25" s="64" t="s">
        <v>67</v>
      </c>
      <c r="E25" s="33" t="s">
        <v>67</v>
      </c>
      <c r="F25" s="33" t="s">
        <v>67</v>
      </c>
      <c r="G25" s="33" t="s">
        <v>67</v>
      </c>
      <c r="H25" s="33" t="s">
        <v>67</v>
      </c>
      <c r="I25" s="33" t="s">
        <v>67</v>
      </c>
      <c r="J25" s="33" t="s">
        <v>67</v>
      </c>
      <c r="K25" s="33" t="s">
        <v>67</v>
      </c>
      <c r="L25" s="33" t="s">
        <v>67</v>
      </c>
      <c r="M25" s="33" t="s">
        <v>67</v>
      </c>
      <c r="N25" s="33" t="s">
        <v>67</v>
      </c>
      <c r="O25" s="43"/>
      <c r="P25" s="40" t="s">
        <v>58</v>
      </c>
      <c r="Q25" s="40" t="s">
        <v>58</v>
      </c>
      <c r="R25" s="36" t="str">
        <f t="shared" si="1"/>
        <v>-</v>
      </c>
      <c r="T25" s="128"/>
      <c r="U25" s="128"/>
    </row>
    <row r="26" spans="2:21" ht="18.75" x14ac:dyDescent="0.25">
      <c r="B26" s="63" t="s">
        <v>202</v>
      </c>
      <c r="C26" s="66" t="s">
        <v>251</v>
      </c>
      <c r="D26" s="64" t="s">
        <v>67</v>
      </c>
      <c r="E26" s="33" t="s">
        <v>67</v>
      </c>
      <c r="F26" s="33" t="s">
        <v>67</v>
      </c>
      <c r="G26" s="33" t="s">
        <v>67</v>
      </c>
      <c r="H26" s="33" t="s">
        <v>67</v>
      </c>
      <c r="I26" s="33" t="s">
        <v>67</v>
      </c>
      <c r="J26" s="33" t="s">
        <v>67</v>
      </c>
      <c r="K26" s="33" t="s">
        <v>67</v>
      </c>
      <c r="L26" s="33" t="s">
        <v>67</v>
      </c>
      <c r="M26" s="33" t="s">
        <v>67</v>
      </c>
      <c r="N26" s="33" t="s">
        <v>67</v>
      </c>
      <c r="O26" s="43"/>
      <c r="P26" s="40" t="s">
        <v>58</v>
      </c>
      <c r="Q26" s="40" t="s">
        <v>58</v>
      </c>
      <c r="R26" s="36" t="str">
        <f t="shared" si="1"/>
        <v>-</v>
      </c>
      <c r="T26" s="128"/>
      <c r="U26" s="128"/>
    </row>
    <row r="27" spans="2:21" ht="18.75" x14ac:dyDescent="0.25">
      <c r="B27" s="63" t="s">
        <v>196</v>
      </c>
      <c r="C27" s="66" t="s">
        <v>123</v>
      </c>
      <c r="D27" s="64" t="s">
        <v>67</v>
      </c>
      <c r="E27" s="33" t="s">
        <v>67</v>
      </c>
      <c r="F27" s="33" t="s">
        <v>67</v>
      </c>
      <c r="G27" s="33" t="s">
        <v>67</v>
      </c>
      <c r="H27" s="33" t="s">
        <v>67</v>
      </c>
      <c r="I27" s="33" t="s">
        <v>67</v>
      </c>
      <c r="J27" s="33" t="s">
        <v>67</v>
      </c>
      <c r="K27" s="33" t="s">
        <v>67</v>
      </c>
      <c r="L27" s="33" t="s">
        <v>67</v>
      </c>
      <c r="M27" s="33" t="s">
        <v>67</v>
      </c>
      <c r="N27" s="33" t="s">
        <v>67</v>
      </c>
      <c r="O27" s="43"/>
      <c r="P27" s="40" t="s">
        <v>58</v>
      </c>
      <c r="Q27" s="40" t="s">
        <v>58</v>
      </c>
      <c r="R27" s="36" t="str">
        <f t="shared" si="1"/>
        <v>-</v>
      </c>
      <c r="T27" s="128"/>
      <c r="U27" s="128"/>
    </row>
    <row r="28" spans="2:21" ht="18.75" x14ac:dyDescent="0.25">
      <c r="B28" s="63" t="s">
        <v>90</v>
      </c>
      <c r="C28" s="66" t="s">
        <v>220</v>
      </c>
      <c r="D28" s="64" t="s">
        <v>67</v>
      </c>
      <c r="E28" s="33" t="s">
        <v>67</v>
      </c>
      <c r="F28" s="33" t="s">
        <v>67</v>
      </c>
      <c r="G28" s="33" t="s">
        <v>67</v>
      </c>
      <c r="H28" s="33" t="s">
        <v>67</v>
      </c>
      <c r="I28" s="33" t="s">
        <v>67</v>
      </c>
      <c r="J28" s="33" t="s">
        <v>67</v>
      </c>
      <c r="K28" s="33" t="s">
        <v>67</v>
      </c>
      <c r="L28" s="33" t="s">
        <v>67</v>
      </c>
      <c r="M28" s="33" t="s">
        <v>67</v>
      </c>
      <c r="N28" s="33" t="s">
        <v>67</v>
      </c>
      <c r="O28" s="43"/>
      <c r="P28" s="40" t="s">
        <v>58</v>
      </c>
      <c r="Q28" s="40" t="s">
        <v>58</v>
      </c>
      <c r="R28" s="36" t="str">
        <f t="shared" si="1"/>
        <v>-</v>
      </c>
      <c r="T28" s="128"/>
      <c r="U28" s="128"/>
    </row>
    <row r="29" spans="2:21" ht="18.75" x14ac:dyDescent="0.25">
      <c r="B29" s="63" t="s">
        <v>197</v>
      </c>
      <c r="C29" s="66" t="s">
        <v>120</v>
      </c>
      <c r="D29" s="64" t="s">
        <v>67</v>
      </c>
      <c r="E29" s="33" t="s">
        <v>67</v>
      </c>
      <c r="F29" s="33" t="s">
        <v>67</v>
      </c>
      <c r="G29" s="33" t="s">
        <v>67</v>
      </c>
      <c r="H29" s="33" t="s">
        <v>67</v>
      </c>
      <c r="I29" s="33" t="s">
        <v>67</v>
      </c>
      <c r="J29" s="33" t="s">
        <v>67</v>
      </c>
      <c r="K29" s="33" t="s">
        <v>67</v>
      </c>
      <c r="L29" s="33" t="s">
        <v>67</v>
      </c>
      <c r="M29" s="33" t="s">
        <v>67</v>
      </c>
      <c r="N29" s="33" t="s">
        <v>67</v>
      </c>
      <c r="O29" s="43"/>
      <c r="P29" s="40" t="s">
        <v>58</v>
      </c>
      <c r="Q29" s="40" t="s">
        <v>58</v>
      </c>
      <c r="R29" s="36" t="str">
        <f t="shared" si="1"/>
        <v>-</v>
      </c>
      <c r="T29" s="128"/>
      <c r="U29" s="128"/>
    </row>
    <row r="30" spans="2:21" ht="18.75" x14ac:dyDescent="0.25">
      <c r="B30" s="63" t="s">
        <v>198</v>
      </c>
      <c r="C30" s="66" t="s">
        <v>124</v>
      </c>
      <c r="D30" s="64" t="s">
        <v>67</v>
      </c>
      <c r="E30" s="33" t="s">
        <v>67</v>
      </c>
      <c r="F30" s="33" t="s">
        <v>67</v>
      </c>
      <c r="G30" s="33" t="s">
        <v>67</v>
      </c>
      <c r="H30" s="33" t="s">
        <v>67</v>
      </c>
      <c r="I30" s="33" t="s">
        <v>67</v>
      </c>
      <c r="J30" s="33" t="s">
        <v>67</v>
      </c>
      <c r="K30" s="33" t="s">
        <v>67</v>
      </c>
      <c r="L30" s="33" t="s">
        <v>67</v>
      </c>
      <c r="M30" s="33" t="s">
        <v>67</v>
      </c>
      <c r="N30" s="33" t="s">
        <v>67</v>
      </c>
      <c r="O30" s="43"/>
      <c r="P30" s="40" t="s">
        <v>58</v>
      </c>
      <c r="Q30" s="40" t="s">
        <v>58</v>
      </c>
      <c r="R30" s="36" t="str">
        <f t="shared" si="1"/>
        <v>-</v>
      </c>
      <c r="T30" s="128"/>
      <c r="U30" s="128"/>
    </row>
    <row r="31" spans="2:21" ht="18.75" x14ac:dyDescent="0.25">
      <c r="B31" s="63" t="s">
        <v>199</v>
      </c>
      <c r="C31" s="66" t="s">
        <v>218</v>
      </c>
      <c r="D31" s="64" t="s">
        <v>67</v>
      </c>
      <c r="E31" s="33" t="s">
        <v>67</v>
      </c>
      <c r="F31" s="33" t="s">
        <v>67</v>
      </c>
      <c r="G31" s="33" t="s">
        <v>67</v>
      </c>
      <c r="H31" s="33" t="s">
        <v>67</v>
      </c>
      <c r="I31" s="33" t="s">
        <v>67</v>
      </c>
      <c r="J31" s="33" t="s">
        <v>67</v>
      </c>
      <c r="K31" s="33" t="s">
        <v>67</v>
      </c>
      <c r="L31" s="33" t="s">
        <v>67</v>
      </c>
      <c r="M31" s="33" t="s">
        <v>67</v>
      </c>
      <c r="N31" s="33" t="s">
        <v>67</v>
      </c>
      <c r="O31" s="43"/>
      <c r="P31" s="40" t="s">
        <v>58</v>
      </c>
      <c r="Q31" s="40" t="s">
        <v>58</v>
      </c>
      <c r="R31" s="36" t="str">
        <f t="shared" si="1"/>
        <v>-</v>
      </c>
      <c r="T31" s="128"/>
      <c r="U31" s="128"/>
    </row>
    <row r="32" spans="2:21" ht="18.75" x14ac:dyDescent="0.25">
      <c r="B32" s="63">
        <v>4</v>
      </c>
      <c r="C32" s="66" t="s">
        <v>217</v>
      </c>
      <c r="D32" s="64" t="s">
        <v>67</v>
      </c>
      <c r="E32" s="33" t="s">
        <v>67</v>
      </c>
      <c r="F32" s="33" t="s">
        <v>67</v>
      </c>
      <c r="G32" s="33" t="s">
        <v>67</v>
      </c>
      <c r="H32" s="33" t="s">
        <v>67</v>
      </c>
      <c r="I32" s="33" t="s">
        <v>67</v>
      </c>
      <c r="J32" s="33" t="s">
        <v>67</v>
      </c>
      <c r="K32" s="33" t="s">
        <v>67</v>
      </c>
      <c r="L32" s="33" t="s">
        <v>67</v>
      </c>
      <c r="M32" s="33" t="s">
        <v>67</v>
      </c>
      <c r="N32" s="33" t="s">
        <v>67</v>
      </c>
      <c r="O32" s="43"/>
      <c r="P32" s="40" t="s">
        <v>58</v>
      </c>
      <c r="Q32" s="40" t="s">
        <v>58</v>
      </c>
      <c r="R32" s="36" t="str">
        <f t="shared" si="1"/>
        <v>-</v>
      </c>
      <c r="T32" s="128"/>
      <c r="U32" s="128"/>
    </row>
    <row r="33" spans="2:21" ht="18.75" x14ac:dyDescent="0.25">
      <c r="B33" s="63" t="s">
        <v>73</v>
      </c>
      <c r="C33" s="66" t="s">
        <v>216</v>
      </c>
      <c r="D33" s="64" t="s">
        <v>67</v>
      </c>
      <c r="E33" s="33" t="s">
        <v>67</v>
      </c>
      <c r="F33" s="33" t="s">
        <v>67</v>
      </c>
      <c r="G33" s="33" t="s">
        <v>67</v>
      </c>
      <c r="H33" s="33" t="s">
        <v>67</v>
      </c>
      <c r="I33" s="33" t="s">
        <v>67</v>
      </c>
      <c r="J33" s="33" t="s">
        <v>67</v>
      </c>
      <c r="K33" s="33" t="s">
        <v>67</v>
      </c>
      <c r="L33" s="33" t="s">
        <v>67</v>
      </c>
      <c r="M33" s="33" t="s">
        <v>67</v>
      </c>
      <c r="N33" s="33" t="s">
        <v>67</v>
      </c>
      <c r="O33" s="43"/>
      <c r="P33" s="40" t="s">
        <v>58</v>
      </c>
      <c r="Q33" s="40" t="s">
        <v>58</v>
      </c>
      <c r="R33" s="36" t="str">
        <f t="shared" si="1"/>
        <v>-</v>
      </c>
      <c r="T33" s="128"/>
      <c r="U33" s="128"/>
    </row>
    <row r="34" spans="2:21" ht="18.75" x14ac:dyDescent="0.25">
      <c r="B34" s="63" t="s">
        <v>74</v>
      </c>
      <c r="C34" s="66" t="s">
        <v>215</v>
      </c>
      <c r="D34" s="64" t="s">
        <v>67</v>
      </c>
      <c r="E34" s="33" t="s">
        <v>67</v>
      </c>
      <c r="F34" s="33" t="s">
        <v>67</v>
      </c>
      <c r="G34" s="33" t="s">
        <v>67</v>
      </c>
      <c r="H34" s="33" t="s">
        <v>67</v>
      </c>
      <c r="I34" s="33" t="s">
        <v>67</v>
      </c>
      <c r="J34" s="33" t="s">
        <v>67</v>
      </c>
      <c r="K34" s="33" t="s">
        <v>67</v>
      </c>
      <c r="L34" s="33" t="s">
        <v>67</v>
      </c>
      <c r="M34" s="33" t="s">
        <v>67</v>
      </c>
      <c r="N34" s="33" t="s">
        <v>67</v>
      </c>
      <c r="O34" s="43"/>
      <c r="P34" s="40" t="s">
        <v>58</v>
      </c>
      <c r="Q34" s="40" t="s">
        <v>58</v>
      </c>
      <c r="R34" s="36" t="str">
        <f t="shared" si="1"/>
        <v>-</v>
      </c>
      <c r="T34" s="128"/>
      <c r="U34" s="128"/>
    </row>
    <row r="35" spans="2:21" ht="18.75" x14ac:dyDescent="0.25">
      <c r="B35" s="63">
        <v>5</v>
      </c>
      <c r="C35" s="66" t="s">
        <v>214</v>
      </c>
      <c r="D35" s="64" t="s">
        <v>67</v>
      </c>
      <c r="E35" s="33" t="s">
        <v>67</v>
      </c>
      <c r="F35" s="33" t="s">
        <v>67</v>
      </c>
      <c r="G35" s="33" t="s">
        <v>67</v>
      </c>
      <c r="H35" s="33" t="s">
        <v>67</v>
      </c>
      <c r="I35" s="33" t="s">
        <v>67</v>
      </c>
      <c r="J35" s="33" t="s">
        <v>67</v>
      </c>
      <c r="K35" s="33" t="s">
        <v>67</v>
      </c>
      <c r="L35" s="33" t="s">
        <v>67</v>
      </c>
      <c r="M35" s="33" t="s">
        <v>67</v>
      </c>
      <c r="N35" s="33" t="s">
        <v>67</v>
      </c>
      <c r="O35" s="43"/>
      <c r="P35" s="40" t="s">
        <v>58</v>
      </c>
      <c r="Q35" s="40" t="s">
        <v>58</v>
      </c>
      <c r="R35" s="36" t="str">
        <f t="shared" si="1"/>
        <v>-</v>
      </c>
      <c r="T35" s="128"/>
      <c r="U35" s="128"/>
    </row>
    <row r="36" spans="2:21" ht="18.75" x14ac:dyDescent="0.25">
      <c r="B36" s="63" t="s">
        <v>75</v>
      </c>
      <c r="C36" s="66" t="s">
        <v>213</v>
      </c>
      <c r="D36" s="64" t="s">
        <v>67</v>
      </c>
      <c r="E36" s="33" t="s">
        <v>67</v>
      </c>
      <c r="F36" s="33" t="s">
        <v>67</v>
      </c>
      <c r="G36" s="33" t="s">
        <v>67</v>
      </c>
      <c r="H36" s="33" t="s">
        <v>67</v>
      </c>
      <c r="I36" s="33" t="s">
        <v>67</v>
      </c>
      <c r="J36" s="33" t="s">
        <v>67</v>
      </c>
      <c r="K36" s="33" t="s">
        <v>67</v>
      </c>
      <c r="L36" s="33" t="s">
        <v>67</v>
      </c>
      <c r="M36" s="33" t="s">
        <v>67</v>
      </c>
      <c r="N36" s="33" t="s">
        <v>67</v>
      </c>
      <c r="O36" s="43"/>
      <c r="P36" s="40" t="s">
        <v>58</v>
      </c>
      <c r="Q36" s="40" t="s">
        <v>58</v>
      </c>
      <c r="R36" s="36" t="str">
        <f t="shared" si="1"/>
        <v>-</v>
      </c>
      <c r="T36" s="128"/>
      <c r="U36" s="128"/>
    </row>
    <row r="37" spans="2:21" ht="18.75" x14ac:dyDescent="0.25">
      <c r="B37" s="63" t="s">
        <v>76</v>
      </c>
      <c r="C37" s="66" t="s">
        <v>212</v>
      </c>
      <c r="D37" s="64" t="s">
        <v>67</v>
      </c>
      <c r="E37" s="33" t="s">
        <v>67</v>
      </c>
      <c r="F37" s="33" t="s">
        <v>67</v>
      </c>
      <c r="G37" s="33" t="s">
        <v>67</v>
      </c>
      <c r="H37" s="33" t="s">
        <v>67</v>
      </c>
      <c r="I37" s="33" t="s">
        <v>67</v>
      </c>
      <c r="J37" s="33" t="s">
        <v>67</v>
      </c>
      <c r="K37" s="33" t="s">
        <v>67</v>
      </c>
      <c r="L37" s="33" t="s">
        <v>67</v>
      </c>
      <c r="M37" s="33" t="s">
        <v>67</v>
      </c>
      <c r="N37" s="33" t="s">
        <v>67</v>
      </c>
      <c r="O37" s="43"/>
      <c r="P37" s="40" t="s">
        <v>58</v>
      </c>
      <c r="Q37" s="40" t="s">
        <v>58</v>
      </c>
      <c r="R37" s="36" t="str">
        <f t="shared" si="1"/>
        <v>-</v>
      </c>
      <c r="T37" s="128"/>
      <c r="U37" s="128"/>
    </row>
    <row r="38" spans="2:21" ht="18.75" x14ac:dyDescent="0.25">
      <c r="B38" s="63" t="s">
        <v>77</v>
      </c>
      <c r="C38" s="66" t="s">
        <v>211</v>
      </c>
      <c r="D38" s="64" t="s">
        <v>67</v>
      </c>
      <c r="E38" s="33" t="s">
        <v>67</v>
      </c>
      <c r="F38" s="33" t="s">
        <v>67</v>
      </c>
      <c r="G38" s="33" t="s">
        <v>67</v>
      </c>
      <c r="H38" s="33" t="s">
        <v>67</v>
      </c>
      <c r="I38" s="33" t="s">
        <v>67</v>
      </c>
      <c r="J38" s="33" t="s">
        <v>67</v>
      </c>
      <c r="K38" s="33" t="s">
        <v>67</v>
      </c>
      <c r="L38" s="33" t="s">
        <v>67</v>
      </c>
      <c r="M38" s="33" t="s">
        <v>67</v>
      </c>
      <c r="N38" s="33" t="s">
        <v>67</v>
      </c>
      <c r="O38" s="43"/>
      <c r="P38" s="40" t="s">
        <v>58</v>
      </c>
      <c r="Q38" s="40" t="s">
        <v>58</v>
      </c>
      <c r="R38" s="36" t="str">
        <f t="shared" si="1"/>
        <v>-</v>
      </c>
      <c r="T38" s="128"/>
      <c r="U38" s="128"/>
    </row>
    <row r="39" spans="2:21" ht="18.75" x14ac:dyDescent="0.25">
      <c r="B39" s="63" t="s">
        <v>78</v>
      </c>
      <c r="C39" s="66" t="s">
        <v>210</v>
      </c>
      <c r="D39" s="64" t="s">
        <v>67</v>
      </c>
      <c r="E39" s="33" t="s">
        <v>67</v>
      </c>
      <c r="F39" s="33" t="s">
        <v>67</v>
      </c>
      <c r="G39" s="33" t="s">
        <v>67</v>
      </c>
      <c r="H39" s="33" t="s">
        <v>67</v>
      </c>
      <c r="I39" s="33" t="s">
        <v>67</v>
      </c>
      <c r="J39" s="33" t="s">
        <v>67</v>
      </c>
      <c r="K39" s="33" t="s">
        <v>67</v>
      </c>
      <c r="L39" s="33" t="s">
        <v>67</v>
      </c>
      <c r="M39" s="33" t="s">
        <v>67</v>
      </c>
      <c r="N39" s="33" t="s">
        <v>67</v>
      </c>
      <c r="O39" s="43"/>
      <c r="P39" s="40" t="s">
        <v>58</v>
      </c>
      <c r="Q39" s="40" t="s">
        <v>58</v>
      </c>
      <c r="R39" s="36" t="str">
        <f t="shared" si="1"/>
        <v>-</v>
      </c>
      <c r="T39" s="128"/>
      <c r="U39" s="128"/>
    </row>
    <row r="40" spans="2:21" ht="18.75" x14ac:dyDescent="0.25">
      <c r="B40" s="63" t="s">
        <v>79</v>
      </c>
      <c r="C40" s="66" t="s">
        <v>209</v>
      </c>
      <c r="D40" s="64" t="s">
        <v>67</v>
      </c>
      <c r="E40" s="33" t="s">
        <v>67</v>
      </c>
      <c r="F40" s="33" t="s">
        <v>67</v>
      </c>
      <c r="G40" s="33" t="s">
        <v>67</v>
      </c>
      <c r="H40" s="33" t="s">
        <v>67</v>
      </c>
      <c r="I40" s="33" t="s">
        <v>67</v>
      </c>
      <c r="J40" s="33" t="s">
        <v>67</v>
      </c>
      <c r="K40" s="33" t="s">
        <v>67</v>
      </c>
      <c r="L40" s="33" t="s">
        <v>67</v>
      </c>
      <c r="M40" s="33" t="s">
        <v>67</v>
      </c>
      <c r="N40" s="33" t="s">
        <v>67</v>
      </c>
      <c r="O40" s="43"/>
      <c r="P40" s="40" t="s">
        <v>58</v>
      </c>
      <c r="Q40" s="40" t="s">
        <v>58</v>
      </c>
      <c r="R40" s="36" t="str">
        <f t="shared" si="1"/>
        <v>-</v>
      </c>
      <c r="T40" s="128"/>
      <c r="U40" s="128"/>
    </row>
    <row r="41" spans="2:21" ht="18.75" x14ac:dyDescent="0.25">
      <c r="B41" s="63">
        <v>6</v>
      </c>
      <c r="C41" s="66" t="s">
        <v>252</v>
      </c>
      <c r="D41" s="64" t="s">
        <v>67</v>
      </c>
      <c r="E41" s="33" t="s">
        <v>67</v>
      </c>
      <c r="F41" s="33" t="s">
        <v>67</v>
      </c>
      <c r="G41" s="33" t="s">
        <v>67</v>
      </c>
      <c r="H41" s="33" t="s">
        <v>67</v>
      </c>
      <c r="I41" s="33" t="s">
        <v>67</v>
      </c>
      <c r="J41" s="33" t="s">
        <v>67</v>
      </c>
      <c r="K41" s="33" t="s">
        <v>67</v>
      </c>
      <c r="L41" s="33" t="s">
        <v>67</v>
      </c>
      <c r="M41" s="33" t="s">
        <v>67</v>
      </c>
      <c r="N41" s="33" t="s">
        <v>67</v>
      </c>
      <c r="O41" s="43"/>
      <c r="P41" s="40" t="s">
        <v>58</v>
      </c>
      <c r="Q41" s="40" t="s">
        <v>58</v>
      </c>
      <c r="R41" s="36" t="str">
        <f t="shared" si="1"/>
        <v>-</v>
      </c>
      <c r="T41" s="128"/>
      <c r="U41" s="128"/>
    </row>
    <row r="42" spans="2:21" ht="18.75" x14ac:dyDescent="0.25">
      <c r="B42" s="63" t="s">
        <v>83</v>
      </c>
      <c r="C42" s="66" t="s">
        <v>253</v>
      </c>
      <c r="D42" s="64" t="s">
        <v>67</v>
      </c>
      <c r="E42" s="33" t="s">
        <v>67</v>
      </c>
      <c r="F42" s="33" t="s">
        <v>67</v>
      </c>
      <c r="G42" s="33" t="s">
        <v>67</v>
      </c>
      <c r="H42" s="33" t="s">
        <v>67</v>
      </c>
      <c r="I42" s="33" t="s">
        <v>67</v>
      </c>
      <c r="J42" s="33" t="s">
        <v>67</v>
      </c>
      <c r="K42" s="33" t="s">
        <v>67</v>
      </c>
      <c r="L42" s="33" t="s">
        <v>67</v>
      </c>
      <c r="M42" s="33" t="s">
        <v>67</v>
      </c>
      <c r="N42" s="33" t="s">
        <v>67</v>
      </c>
      <c r="O42" s="43"/>
      <c r="P42" s="40" t="s">
        <v>58</v>
      </c>
      <c r="Q42" s="40" t="s">
        <v>58</v>
      </c>
      <c r="R42" s="36" t="str">
        <f t="shared" si="1"/>
        <v>-</v>
      </c>
      <c r="T42" s="128"/>
      <c r="U42" s="128"/>
    </row>
    <row r="43" spans="2:21" ht="18.75" x14ac:dyDescent="0.25">
      <c r="B43" s="63" t="s">
        <v>84</v>
      </c>
      <c r="C43" s="66" t="s">
        <v>208</v>
      </c>
      <c r="D43" s="64" t="s">
        <v>67</v>
      </c>
      <c r="E43" s="33" t="s">
        <v>67</v>
      </c>
      <c r="F43" s="33" t="s">
        <v>67</v>
      </c>
      <c r="G43" s="33" t="s">
        <v>67</v>
      </c>
      <c r="H43" s="33" t="s">
        <v>67</v>
      </c>
      <c r="I43" s="33" t="s">
        <v>67</v>
      </c>
      <c r="J43" s="33" t="s">
        <v>67</v>
      </c>
      <c r="K43" s="33" t="s">
        <v>67</v>
      </c>
      <c r="L43" s="33" t="s">
        <v>67</v>
      </c>
      <c r="M43" s="33" t="s">
        <v>67</v>
      </c>
      <c r="N43" s="33" t="s">
        <v>67</v>
      </c>
      <c r="O43" s="43"/>
      <c r="P43" s="40" t="s">
        <v>58</v>
      </c>
      <c r="Q43" s="40" t="s">
        <v>58</v>
      </c>
      <c r="R43" s="36" t="str">
        <f t="shared" si="1"/>
        <v>-</v>
      </c>
      <c r="T43" s="128"/>
      <c r="U43" s="128"/>
    </row>
    <row r="44" spans="2:21" ht="18.75" x14ac:dyDescent="0.25">
      <c r="B44" s="63" t="s">
        <v>85</v>
      </c>
      <c r="C44" s="66" t="s">
        <v>207</v>
      </c>
      <c r="D44" s="64" t="s">
        <v>67</v>
      </c>
      <c r="E44" s="33" t="s">
        <v>67</v>
      </c>
      <c r="F44" s="33" t="s">
        <v>67</v>
      </c>
      <c r="G44" s="33" t="s">
        <v>67</v>
      </c>
      <c r="H44" s="33" t="s">
        <v>67</v>
      </c>
      <c r="I44" s="33" t="s">
        <v>67</v>
      </c>
      <c r="J44" s="33" t="s">
        <v>67</v>
      </c>
      <c r="K44" s="33" t="s">
        <v>67</v>
      </c>
      <c r="L44" s="33" t="s">
        <v>67</v>
      </c>
      <c r="M44" s="33" t="s">
        <v>67</v>
      </c>
      <c r="N44" s="33" t="s">
        <v>67</v>
      </c>
      <c r="O44" s="43"/>
      <c r="P44" s="40" t="s">
        <v>58</v>
      </c>
      <c r="Q44" s="40" t="s">
        <v>58</v>
      </c>
      <c r="R44" s="36" t="str">
        <f t="shared" si="1"/>
        <v>-</v>
      </c>
      <c r="T44" s="128"/>
      <c r="U44" s="128"/>
    </row>
    <row r="45" spans="2:21" ht="18.75" x14ac:dyDescent="0.25">
      <c r="B45" s="63">
        <v>7</v>
      </c>
      <c r="C45" s="66" t="s">
        <v>256</v>
      </c>
      <c r="D45" s="64" t="s">
        <v>67</v>
      </c>
      <c r="E45" s="33" t="s">
        <v>67</v>
      </c>
      <c r="F45" s="33" t="s">
        <v>67</v>
      </c>
      <c r="G45" s="33" t="s">
        <v>67</v>
      </c>
      <c r="H45" s="33" t="s">
        <v>67</v>
      </c>
      <c r="I45" s="33" t="s">
        <v>67</v>
      </c>
      <c r="J45" s="33" t="s">
        <v>67</v>
      </c>
      <c r="K45" s="33" t="s">
        <v>67</v>
      </c>
      <c r="L45" s="33" t="s">
        <v>67</v>
      </c>
      <c r="M45" s="33" t="s">
        <v>67</v>
      </c>
      <c r="N45" s="33" t="s">
        <v>67</v>
      </c>
      <c r="O45" s="43"/>
      <c r="P45" s="40" t="s">
        <v>58</v>
      </c>
      <c r="Q45" s="40" t="s">
        <v>58</v>
      </c>
      <c r="R45" s="36" t="str">
        <f t="shared" si="1"/>
        <v>-</v>
      </c>
      <c r="T45" s="128"/>
      <c r="U45" s="128"/>
    </row>
    <row r="46" spans="2:21" ht="18.75" x14ac:dyDescent="0.25">
      <c r="B46" s="63" t="s">
        <v>110</v>
      </c>
      <c r="C46" s="66" t="s">
        <v>206</v>
      </c>
      <c r="D46" s="64" t="s">
        <v>67</v>
      </c>
      <c r="E46" s="33" t="s">
        <v>67</v>
      </c>
      <c r="F46" s="33" t="s">
        <v>67</v>
      </c>
      <c r="G46" s="33" t="s">
        <v>67</v>
      </c>
      <c r="H46" s="33" t="s">
        <v>67</v>
      </c>
      <c r="I46" s="33" t="s">
        <v>67</v>
      </c>
      <c r="J46" s="33" t="s">
        <v>67</v>
      </c>
      <c r="K46" s="33" t="s">
        <v>67</v>
      </c>
      <c r="L46" s="33" t="s">
        <v>67</v>
      </c>
      <c r="M46" s="33" t="s">
        <v>67</v>
      </c>
      <c r="N46" s="33" t="s">
        <v>67</v>
      </c>
      <c r="O46" s="43"/>
      <c r="P46" s="40" t="s">
        <v>58</v>
      </c>
      <c r="Q46" s="40" t="s">
        <v>58</v>
      </c>
      <c r="R46" s="36" t="str">
        <f t="shared" si="1"/>
        <v>-</v>
      </c>
      <c r="T46" s="128"/>
      <c r="U46" s="128"/>
    </row>
    <row r="47" spans="2:21" ht="18.75" x14ac:dyDescent="0.25">
      <c r="B47" s="63" t="s">
        <v>200</v>
      </c>
      <c r="C47" s="66" t="s">
        <v>121</v>
      </c>
      <c r="D47" s="64" t="s">
        <v>67</v>
      </c>
      <c r="E47" s="33" t="s">
        <v>67</v>
      </c>
      <c r="F47" s="33" t="s">
        <v>67</v>
      </c>
      <c r="G47" s="33" t="s">
        <v>67</v>
      </c>
      <c r="H47" s="33" t="s">
        <v>67</v>
      </c>
      <c r="I47" s="33" t="s">
        <v>67</v>
      </c>
      <c r="J47" s="33" t="s">
        <v>67</v>
      </c>
      <c r="K47" s="33" t="s">
        <v>67</v>
      </c>
      <c r="L47" s="33" t="s">
        <v>67</v>
      </c>
      <c r="M47" s="33" t="s">
        <v>67</v>
      </c>
      <c r="N47" s="33" t="s">
        <v>67</v>
      </c>
      <c r="O47" s="43"/>
      <c r="P47" s="40" t="s">
        <v>58</v>
      </c>
      <c r="Q47" s="40" t="s">
        <v>58</v>
      </c>
      <c r="R47" s="36" t="str">
        <f t="shared" si="1"/>
        <v>-</v>
      </c>
      <c r="T47" s="128"/>
      <c r="U47" s="128"/>
    </row>
    <row r="48" spans="2:21" ht="18.75" x14ac:dyDescent="0.25">
      <c r="B48" s="63" t="s">
        <v>201</v>
      </c>
      <c r="C48" s="66" t="s">
        <v>205</v>
      </c>
      <c r="D48" s="64" t="s">
        <v>67</v>
      </c>
      <c r="E48" s="33" t="s">
        <v>67</v>
      </c>
      <c r="F48" s="33" t="s">
        <v>67</v>
      </c>
      <c r="G48" s="33" t="s">
        <v>67</v>
      </c>
      <c r="H48" s="33" t="s">
        <v>67</v>
      </c>
      <c r="I48" s="33" t="s">
        <v>67</v>
      </c>
      <c r="J48" s="33" t="s">
        <v>67</v>
      </c>
      <c r="K48" s="33" t="s">
        <v>67</v>
      </c>
      <c r="L48" s="33" t="s">
        <v>67</v>
      </c>
      <c r="M48" s="33" t="s">
        <v>67</v>
      </c>
      <c r="N48" s="33" t="s">
        <v>67</v>
      </c>
      <c r="O48" s="43"/>
      <c r="P48" s="40" t="s">
        <v>58</v>
      </c>
      <c r="Q48" s="40" t="s">
        <v>58</v>
      </c>
      <c r="R48" s="36" t="str">
        <f t="shared" si="1"/>
        <v>-</v>
      </c>
      <c r="T48" s="128"/>
      <c r="U48" s="128"/>
    </row>
    <row r="49" spans="2:21" ht="23.25" x14ac:dyDescent="0.25">
      <c r="B49" s="63" t="s">
        <v>111</v>
      </c>
      <c r="C49" s="66" t="s">
        <v>204</v>
      </c>
      <c r="D49" s="64" t="s">
        <v>67</v>
      </c>
      <c r="E49" s="33" t="s">
        <v>67</v>
      </c>
      <c r="F49" s="33" t="s">
        <v>67</v>
      </c>
      <c r="G49" s="33" t="s">
        <v>67</v>
      </c>
      <c r="H49" s="33" t="s">
        <v>67</v>
      </c>
      <c r="I49" s="33" t="s">
        <v>67</v>
      </c>
      <c r="J49" s="33" t="s">
        <v>67</v>
      </c>
      <c r="K49" s="33" t="s">
        <v>67</v>
      </c>
      <c r="L49" s="33" t="s">
        <v>67</v>
      </c>
      <c r="M49" s="33" t="s">
        <v>67</v>
      </c>
      <c r="N49" s="33" t="s">
        <v>67</v>
      </c>
      <c r="O49" s="43"/>
      <c r="P49" s="40" t="s">
        <v>58</v>
      </c>
      <c r="Q49" s="40" t="s">
        <v>58</v>
      </c>
      <c r="R49" s="36" t="str">
        <f t="shared" si="1"/>
        <v>-</v>
      </c>
      <c r="T49" s="128"/>
      <c r="U49" s="128"/>
    </row>
    <row r="50" spans="2:21" ht="23.25" x14ac:dyDescent="0.25">
      <c r="B50" s="63" t="s">
        <v>115</v>
      </c>
      <c r="C50" s="66" t="s">
        <v>255</v>
      </c>
      <c r="D50" s="64" t="s">
        <v>67</v>
      </c>
      <c r="E50" s="33" t="s">
        <v>67</v>
      </c>
      <c r="F50" s="33" t="s">
        <v>67</v>
      </c>
      <c r="G50" s="33" t="s">
        <v>67</v>
      </c>
      <c r="H50" s="33" t="s">
        <v>67</v>
      </c>
      <c r="I50" s="33" t="s">
        <v>67</v>
      </c>
      <c r="J50" s="33" t="s">
        <v>67</v>
      </c>
      <c r="K50" s="33" t="s">
        <v>67</v>
      </c>
      <c r="L50" s="33" t="s">
        <v>67</v>
      </c>
      <c r="M50" s="33" t="s">
        <v>67</v>
      </c>
      <c r="N50" s="33" t="s">
        <v>67</v>
      </c>
      <c r="O50" s="43"/>
      <c r="P50" s="40" t="s">
        <v>58</v>
      </c>
      <c r="Q50" s="40" t="s">
        <v>58</v>
      </c>
      <c r="R50" s="36" t="str">
        <f t="shared" si="1"/>
        <v>-</v>
      </c>
      <c r="T50" s="128"/>
      <c r="U50" s="128"/>
    </row>
    <row r="51" spans="2:21" ht="18.75" x14ac:dyDescent="0.25">
      <c r="B51" s="63">
        <v>8</v>
      </c>
      <c r="C51" s="66" t="s">
        <v>203</v>
      </c>
      <c r="D51" s="64" t="s">
        <v>67</v>
      </c>
      <c r="E51" s="33" t="s">
        <v>67</v>
      </c>
      <c r="F51" s="33" t="s">
        <v>67</v>
      </c>
      <c r="G51" s="33" t="s">
        <v>67</v>
      </c>
      <c r="H51" s="33" t="s">
        <v>67</v>
      </c>
      <c r="I51" s="33" t="s">
        <v>67</v>
      </c>
      <c r="J51" s="33" t="s">
        <v>67</v>
      </c>
      <c r="K51" s="33" t="s">
        <v>67</v>
      </c>
      <c r="L51" s="33" t="s">
        <v>67</v>
      </c>
      <c r="M51" s="33" t="s">
        <v>67</v>
      </c>
      <c r="N51" s="33" t="s">
        <v>67</v>
      </c>
      <c r="O51" s="43"/>
      <c r="P51" s="40" t="s">
        <v>58</v>
      </c>
      <c r="Q51" s="40" t="s">
        <v>58</v>
      </c>
      <c r="R51" s="36" t="str">
        <f t="shared" si="1"/>
        <v>-</v>
      </c>
      <c r="T51" s="128"/>
      <c r="U51" s="128"/>
    </row>
    <row r="52" spans="2:21" x14ac:dyDescent="0.25">
      <c r="B52" s="63" t="s">
        <v>117</v>
      </c>
      <c r="C52" s="66" t="s">
        <v>120</v>
      </c>
      <c r="D52" s="64" t="s">
        <v>67</v>
      </c>
      <c r="E52" s="33" t="s">
        <v>67</v>
      </c>
      <c r="F52" s="33" t="s">
        <v>67</v>
      </c>
      <c r="G52" s="33" t="s">
        <v>67</v>
      </c>
      <c r="H52" s="33" t="s">
        <v>67</v>
      </c>
      <c r="I52" s="33" t="s">
        <v>67</v>
      </c>
      <c r="J52" s="33" t="s">
        <v>67</v>
      </c>
      <c r="K52" s="33" t="s">
        <v>67</v>
      </c>
      <c r="L52" s="33" t="s">
        <v>67</v>
      </c>
      <c r="M52" s="33" t="s">
        <v>67</v>
      </c>
      <c r="N52" s="33" t="s">
        <v>67</v>
      </c>
      <c r="O52" s="43"/>
      <c r="P52" s="40" t="s">
        <v>58</v>
      </c>
      <c r="Q52" s="40" t="s">
        <v>58</v>
      </c>
      <c r="R52" s="36" t="str">
        <f t="shared" si="1"/>
        <v>-</v>
      </c>
      <c r="T52" s="69"/>
      <c r="U52" s="69"/>
    </row>
    <row r="53" spans="2:21" ht="23.25" x14ac:dyDescent="0.25">
      <c r="B53" s="63" t="s">
        <v>118</v>
      </c>
      <c r="C53" s="66" t="s">
        <v>254</v>
      </c>
      <c r="D53" s="64" t="s">
        <v>67</v>
      </c>
      <c r="E53" s="33" t="s">
        <v>67</v>
      </c>
      <c r="F53" s="33" t="s">
        <v>67</v>
      </c>
      <c r="G53" s="33" t="s">
        <v>67</v>
      </c>
      <c r="H53" s="33" t="s">
        <v>67</v>
      </c>
      <c r="I53" s="33" t="s">
        <v>67</v>
      </c>
      <c r="J53" s="33" t="s">
        <v>67</v>
      </c>
      <c r="K53" s="33" t="s">
        <v>67</v>
      </c>
      <c r="L53" s="33" t="s">
        <v>67</v>
      </c>
      <c r="M53" s="33" t="s">
        <v>67</v>
      </c>
      <c r="N53" s="33" t="s">
        <v>67</v>
      </c>
      <c r="O53" s="43"/>
      <c r="P53" s="40" t="s">
        <v>58</v>
      </c>
      <c r="Q53" s="40" t="s">
        <v>58</v>
      </c>
      <c r="R53" s="36" t="str">
        <f t="shared" si="0"/>
        <v>-</v>
      </c>
      <c r="T53" s="69"/>
      <c r="U53" s="69"/>
    </row>
    <row r="54" spans="2:21" ht="15" customHeight="1" x14ac:dyDescent="0.25">
      <c r="B54" s="32"/>
      <c r="C54" s="65" t="s">
        <v>57</v>
      </c>
      <c r="D54" s="107">
        <f t="shared" ref="D54:N54" si="2">SUM(D18:D53)</f>
        <v>1</v>
      </c>
      <c r="E54" s="107">
        <f t="shared" si="2"/>
        <v>0</v>
      </c>
      <c r="F54" s="107">
        <f t="shared" si="2"/>
        <v>0</v>
      </c>
      <c r="G54" s="107">
        <f t="shared" si="2"/>
        <v>0</v>
      </c>
      <c r="H54" s="107">
        <f t="shared" si="2"/>
        <v>0</v>
      </c>
      <c r="I54" s="107">
        <f t="shared" si="2"/>
        <v>0</v>
      </c>
      <c r="J54" s="107">
        <f t="shared" si="2"/>
        <v>0</v>
      </c>
      <c r="K54" s="107">
        <f t="shared" si="2"/>
        <v>0</v>
      </c>
      <c r="L54" s="107">
        <f t="shared" si="2"/>
        <v>0</v>
      </c>
      <c r="M54" s="107">
        <f t="shared" si="2"/>
        <v>0</v>
      </c>
      <c r="N54" s="107">
        <f t="shared" si="2"/>
        <v>0</v>
      </c>
      <c r="O54" s="50"/>
      <c r="P54" s="30" t="s">
        <v>58</v>
      </c>
      <c r="Q54" s="30" t="s">
        <v>58</v>
      </c>
      <c r="R54" s="51">
        <f>SUM(R18:R53)</f>
        <v>0</v>
      </c>
    </row>
    <row r="55" spans="2:21" x14ac:dyDescent="0.25">
      <c r="B55" s="1"/>
      <c r="C55" s="8"/>
    </row>
    <row r="56" spans="2:21" x14ac:dyDescent="0.25">
      <c r="B56" s="22"/>
      <c r="C56" s="116" t="s">
        <v>0</v>
      </c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8"/>
    </row>
    <row r="57" spans="2:21" ht="15" customHeight="1" x14ac:dyDescent="0.25">
      <c r="B57" s="22"/>
      <c r="C57" s="54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6"/>
    </row>
    <row r="58" spans="2:21" x14ac:dyDescent="0.25">
      <c r="B58" s="22"/>
      <c r="C58" s="57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9"/>
    </row>
    <row r="59" spans="2:21" x14ac:dyDescent="0.25">
      <c r="B59" s="22"/>
      <c r="C59" s="57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9"/>
    </row>
    <row r="60" spans="2:21" x14ac:dyDescent="0.25">
      <c r="B60" s="22"/>
      <c r="C60" s="57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9"/>
      <c r="T60" s="9"/>
      <c r="U60" s="9"/>
    </row>
    <row r="61" spans="2:21" x14ac:dyDescent="0.25">
      <c r="B61" s="22"/>
      <c r="C61" s="57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9"/>
      <c r="T61" s="9"/>
      <c r="U61" s="9"/>
    </row>
    <row r="62" spans="2:21" x14ac:dyDescent="0.25">
      <c r="B62" s="22"/>
      <c r="C62" s="57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9"/>
      <c r="T62" s="9"/>
      <c r="U62" s="9"/>
    </row>
    <row r="63" spans="2:21" x14ac:dyDescent="0.25">
      <c r="B63" s="22"/>
      <c r="C63" s="57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9"/>
      <c r="T63" s="9"/>
      <c r="U63" s="9"/>
    </row>
    <row r="64" spans="2:21" x14ac:dyDescent="0.25">
      <c r="B64" s="22"/>
      <c r="C64" s="57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9"/>
      <c r="T64" s="9"/>
      <c r="U64" s="9"/>
    </row>
    <row r="65" spans="2:21" x14ac:dyDescent="0.25">
      <c r="B65" s="22"/>
      <c r="C65" s="57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9"/>
      <c r="T65" s="9"/>
      <c r="U65" s="9"/>
    </row>
    <row r="66" spans="2:21" x14ac:dyDescent="0.25">
      <c r="B66" s="22"/>
      <c r="C66" s="60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2"/>
      <c r="T66" s="9"/>
      <c r="U66" s="9"/>
    </row>
    <row r="67" spans="2:21" x14ac:dyDescent="0.25">
      <c r="B67" s="22"/>
      <c r="C67" s="7" t="s">
        <v>69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T67" s="9"/>
      <c r="U67" s="9"/>
    </row>
    <row r="68" spans="2:21" x14ac:dyDescent="0.25">
      <c r="C68" s="7" t="s">
        <v>70</v>
      </c>
      <c r="T68" s="9"/>
      <c r="U68" s="9"/>
    </row>
    <row r="69" spans="2:21" x14ac:dyDescent="0.25">
      <c r="C69" s="7" t="s">
        <v>71</v>
      </c>
      <c r="T69" s="9"/>
      <c r="U69" s="9"/>
    </row>
    <row r="70" spans="2:21" ht="15" customHeight="1" x14ac:dyDescent="0.25"/>
    <row r="73" spans="2:21" ht="15" customHeight="1" x14ac:dyDescent="0.25"/>
    <row r="77" spans="2:21" ht="15" customHeight="1" x14ac:dyDescent="0.25"/>
    <row r="78" spans="2:21" ht="15" customHeight="1" x14ac:dyDescent="0.25"/>
    <row r="80" spans="2:21" ht="15" customHeight="1" x14ac:dyDescent="0.25"/>
    <row r="84" spans="20:21" ht="15" customHeight="1" x14ac:dyDescent="0.25"/>
    <row r="86" spans="20:21" x14ac:dyDescent="0.25">
      <c r="T86" s="24"/>
      <c r="U86" s="23"/>
    </row>
    <row r="87" spans="20:21" x14ac:dyDescent="0.25">
      <c r="T87" s="24"/>
      <c r="U87" s="23"/>
    </row>
    <row r="88" spans="20:21" x14ac:dyDescent="0.25">
      <c r="T88" s="24"/>
      <c r="U88" s="23"/>
    </row>
    <row r="89" spans="20:21" ht="15" customHeight="1" x14ac:dyDescent="0.25">
      <c r="T89" s="24"/>
      <c r="U89" s="23"/>
    </row>
    <row r="90" spans="20:21" ht="15" customHeight="1" x14ac:dyDescent="0.25">
      <c r="T90" s="24"/>
      <c r="U90" s="23"/>
    </row>
    <row r="94" spans="20:21" ht="21.75" customHeight="1" x14ac:dyDescent="0.25"/>
    <row r="95" spans="20:21" ht="23.25" customHeight="1" x14ac:dyDescent="0.25"/>
    <row r="96" spans="20:21" ht="23.25" customHeight="1" x14ac:dyDescent="0.25"/>
    <row r="99" spans="19:19" x14ac:dyDescent="0.25">
      <c r="S99" s="53"/>
    </row>
    <row r="100" spans="19:19" x14ac:dyDescent="0.25">
      <c r="S100" s="56"/>
    </row>
    <row r="101" spans="19:19" x14ac:dyDescent="0.25">
      <c r="S101" s="59"/>
    </row>
    <row r="102" spans="19:19" x14ac:dyDescent="0.25">
      <c r="S102" s="59"/>
    </row>
    <row r="103" spans="19:19" x14ac:dyDescent="0.25">
      <c r="S103" s="59"/>
    </row>
    <row r="104" spans="19:19" x14ac:dyDescent="0.25">
      <c r="S104" s="59"/>
    </row>
    <row r="105" spans="19:19" x14ac:dyDescent="0.25">
      <c r="S105" s="59"/>
    </row>
    <row r="106" spans="19:19" x14ac:dyDescent="0.25">
      <c r="S106" s="59"/>
    </row>
    <row r="107" spans="19:19" x14ac:dyDescent="0.25">
      <c r="S107" s="59"/>
    </row>
    <row r="108" spans="19:19" x14ac:dyDescent="0.25">
      <c r="S108" s="59"/>
    </row>
    <row r="109" spans="19:19" x14ac:dyDescent="0.25">
      <c r="S109" s="62"/>
    </row>
    <row r="110" spans="19:19" x14ac:dyDescent="0.25">
      <c r="S110" s="1"/>
    </row>
  </sheetData>
  <sheetProtection algorithmName="SHA-512" hashValue="jHn3k1E+70WKAZxcIkf3ZnZ3/izXnnLA6APwYC44pX51iMLyaShfieYSCuzkfOswdxIvVNSIGibxWTvo7FN+sA==" saltValue="pSokwjlVGDAYi3XMRDSbvA==" spinCount="100000" sheet="1" objects="1" scenarios="1"/>
  <mergeCells count="22">
    <mergeCell ref="U15:U16"/>
    <mergeCell ref="M15:M16"/>
    <mergeCell ref="D14:H14"/>
    <mergeCell ref="I14:N14"/>
    <mergeCell ref="P14:R14"/>
    <mergeCell ref="T14:U14"/>
    <mergeCell ref="G15:G16"/>
    <mergeCell ref="H15:H16"/>
    <mergeCell ref="I15:I16"/>
    <mergeCell ref="J15:J16"/>
    <mergeCell ref="K15:K16"/>
    <mergeCell ref="L15:L16"/>
    <mergeCell ref="N15:N16"/>
    <mergeCell ref="P15:P16"/>
    <mergeCell ref="Q15:Q16"/>
    <mergeCell ref="R15:R16"/>
    <mergeCell ref="T15:T16"/>
    <mergeCell ref="B15:B16"/>
    <mergeCell ref="C15:C16"/>
    <mergeCell ref="D15:D16"/>
    <mergeCell ref="E15:E16"/>
    <mergeCell ref="F15:F16"/>
  </mergeCells>
  <conditionalFormatting sqref="C18:C54">
    <cfRule type="expression" dxfId="179" priority="22">
      <formula>COUNT(LEFT(C18,2))&gt;0.5</formula>
    </cfRule>
  </conditionalFormatting>
  <conditionalFormatting sqref="E18:N22 D23:N54">
    <cfRule type="cellIs" dxfId="178" priority="9" operator="equal">
      <formula>"A"</formula>
    </cfRule>
    <cfRule type="cellIs" dxfId="177" priority="10" operator="equal">
      <formula>"U"</formula>
    </cfRule>
    <cfRule type="cellIs" dxfId="176" priority="19" operator="equal">
      <formula>"-"</formula>
    </cfRule>
    <cfRule type="cellIs" dxfId="175" priority="20" stopIfTrue="1" operator="between">
      <formula>0.5</formula>
      <formula>0.69</formula>
    </cfRule>
    <cfRule type="cellIs" dxfId="174" priority="21" operator="lessThan">
      <formula>0.5</formula>
    </cfRule>
  </conditionalFormatting>
  <conditionalFormatting sqref="U86:U90 U18:U21">
    <cfRule type="cellIs" dxfId="173" priority="16" operator="equal">
      <formula>"U"</formula>
    </cfRule>
    <cfRule type="cellIs" dxfId="172" priority="17" operator="equal">
      <formula>"A"</formula>
    </cfRule>
    <cfRule type="cellIs" dxfId="171" priority="18" operator="greaterThan">
      <formula>0.1</formula>
    </cfRule>
  </conditionalFormatting>
  <conditionalFormatting sqref="R18:R54">
    <cfRule type="cellIs" dxfId="170" priority="12" operator="between">
      <formula>0.71</formula>
      <formula>1</formula>
    </cfRule>
    <cfRule type="cellIs" dxfId="169" priority="13" operator="between">
      <formula>0.5</formula>
      <formula>0.7</formula>
    </cfRule>
    <cfRule type="cellIs" dxfId="168" priority="14" operator="lessThan">
      <formula>0.5</formula>
    </cfRule>
    <cfRule type="cellIs" dxfId="167" priority="15" operator="lessThan">
      <formula>0.5</formula>
    </cfRule>
  </conditionalFormatting>
  <conditionalFormatting sqref="R18:R53">
    <cfRule type="cellIs" dxfId="166" priority="11" operator="greaterThan">
      <formula>0.69</formula>
    </cfRule>
  </conditionalFormatting>
  <conditionalFormatting sqref="U19">
    <cfRule type="cellIs" dxfId="165" priority="6" operator="equal">
      <formula>"U"</formula>
    </cfRule>
    <cfRule type="cellIs" dxfId="164" priority="7" operator="equal">
      <formula>"A"</formula>
    </cfRule>
    <cfRule type="cellIs" dxfId="163" priority="8" operator="greaterThan">
      <formula>0.1</formula>
    </cfRule>
  </conditionalFormatting>
  <conditionalFormatting sqref="D18:D22">
    <cfRule type="cellIs" dxfId="162" priority="1" operator="equal">
      <formula>"A"</formula>
    </cfRule>
    <cfRule type="cellIs" dxfId="161" priority="2" operator="equal">
      <formula>"U"</formula>
    </cfRule>
    <cfRule type="cellIs" dxfId="160" priority="3" operator="equal">
      <formula>"-"</formula>
    </cfRule>
    <cfRule type="cellIs" dxfId="159" priority="4" stopIfTrue="1" operator="between">
      <formula>0.5</formula>
      <formula>0.69</formula>
    </cfRule>
    <cfRule type="cellIs" dxfId="158" priority="5" operator="lessThan">
      <formula>0.5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D5CA-F22E-4724-A309-0529B5334920}">
  <dimension ref="B13:U78"/>
  <sheetViews>
    <sheetView workbookViewId="0"/>
  </sheetViews>
  <sheetFormatPr defaultRowHeight="15" x14ac:dyDescent="0.25"/>
  <cols>
    <col min="1" max="1" width="2.85546875" style="2" customWidth="1"/>
    <col min="2" max="2" width="9.140625" style="2" customWidth="1"/>
    <col min="3" max="3" width="33.85546875" style="2" customWidth="1"/>
    <col min="4" max="14" width="9.140625" style="2"/>
    <col min="15" max="15" width="0.5703125" style="2" customWidth="1"/>
    <col min="16" max="18" width="9.140625" style="2" customWidth="1"/>
    <col min="19" max="19" width="2.28515625" style="2" customWidth="1"/>
    <col min="20" max="20" width="16.140625" style="2" customWidth="1"/>
    <col min="21" max="16384" width="9.140625" style="2"/>
  </cols>
  <sheetData>
    <row r="13" spans="2:21" ht="3.75" customHeight="1" x14ac:dyDescent="0.25"/>
    <row r="14" spans="2:21" x14ac:dyDescent="0.25">
      <c r="B14" s="27"/>
      <c r="C14" s="28" t="s">
        <v>32</v>
      </c>
      <c r="D14" s="185" t="s">
        <v>33</v>
      </c>
      <c r="E14" s="185"/>
      <c r="F14" s="185"/>
      <c r="G14" s="185"/>
      <c r="H14" s="186"/>
      <c r="I14" s="187" t="s">
        <v>34</v>
      </c>
      <c r="J14" s="187"/>
      <c r="K14" s="187"/>
      <c r="L14" s="187"/>
      <c r="M14" s="187"/>
      <c r="N14" s="187"/>
      <c r="O14" s="14"/>
      <c r="P14" s="181" t="s">
        <v>35</v>
      </c>
      <c r="Q14" s="181"/>
      <c r="R14" s="181"/>
      <c r="S14" s="2" t="s">
        <v>72</v>
      </c>
      <c r="T14" s="181" t="s">
        <v>36</v>
      </c>
      <c r="U14" s="181"/>
    </row>
    <row r="15" spans="2:21" x14ac:dyDescent="0.25">
      <c r="B15" s="183" t="s">
        <v>37</v>
      </c>
      <c r="C15" s="169" t="s">
        <v>60</v>
      </c>
      <c r="D15" s="179" t="s">
        <v>61</v>
      </c>
      <c r="E15" s="179" t="s">
        <v>39</v>
      </c>
      <c r="F15" s="179" t="s">
        <v>62</v>
      </c>
      <c r="G15" s="179" t="s">
        <v>63</v>
      </c>
      <c r="H15" s="176" t="s">
        <v>64</v>
      </c>
      <c r="I15" s="176" t="s">
        <v>41</v>
      </c>
      <c r="J15" s="176" t="s">
        <v>42</v>
      </c>
      <c r="K15" s="176" t="s">
        <v>43</v>
      </c>
      <c r="L15" s="176" t="s">
        <v>44</v>
      </c>
      <c r="M15" s="176" t="s">
        <v>65</v>
      </c>
      <c r="N15" s="176" t="s">
        <v>66</v>
      </c>
      <c r="O15" s="1"/>
      <c r="P15" s="168" t="s">
        <v>45</v>
      </c>
      <c r="Q15" s="168" t="s">
        <v>46</v>
      </c>
      <c r="R15" s="168" t="s">
        <v>47</v>
      </c>
      <c r="T15" s="168" t="s">
        <v>48</v>
      </c>
      <c r="U15" s="168" t="s">
        <v>49</v>
      </c>
    </row>
    <row r="16" spans="2:21" x14ac:dyDescent="0.25">
      <c r="B16" s="184"/>
      <c r="C16" s="180"/>
      <c r="D16" s="157"/>
      <c r="E16" s="157"/>
      <c r="F16" s="157"/>
      <c r="G16" s="157"/>
      <c r="H16" s="178"/>
      <c r="I16" s="177"/>
      <c r="J16" s="177"/>
      <c r="K16" s="177"/>
      <c r="L16" s="177"/>
      <c r="M16" s="177"/>
      <c r="N16" s="177"/>
      <c r="O16" s="1"/>
      <c r="P16" s="168" t="s">
        <v>45</v>
      </c>
      <c r="Q16" s="168" t="s">
        <v>46</v>
      </c>
      <c r="R16" s="168" t="s">
        <v>47</v>
      </c>
      <c r="T16" s="168" t="s">
        <v>45</v>
      </c>
      <c r="U16" s="168" t="s">
        <v>46</v>
      </c>
    </row>
    <row r="17" spans="2:21" x14ac:dyDescent="0.25">
      <c r="B17" s="29"/>
      <c r="C17" s="29"/>
      <c r="D17" s="20" t="s">
        <v>50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19"/>
      <c r="P17" s="7"/>
      <c r="Q17" s="7"/>
      <c r="R17" s="7"/>
      <c r="T17" s="20"/>
      <c r="U17" s="20"/>
    </row>
    <row r="18" spans="2:21" ht="79.5" x14ac:dyDescent="0.25">
      <c r="B18" s="63">
        <v>1</v>
      </c>
      <c r="C18" s="66" t="s">
        <v>257</v>
      </c>
      <c r="D18" s="33">
        <v>1</v>
      </c>
      <c r="E18" s="33" t="s">
        <v>58</v>
      </c>
      <c r="F18" s="33" t="s">
        <v>58</v>
      </c>
      <c r="G18" s="33" t="s">
        <v>58</v>
      </c>
      <c r="H18" s="33" t="s">
        <v>58</v>
      </c>
      <c r="I18" s="33" t="s">
        <v>58</v>
      </c>
      <c r="J18" s="33" t="s">
        <v>58</v>
      </c>
      <c r="K18" s="33" t="s">
        <v>58</v>
      </c>
      <c r="L18" s="33" t="s">
        <v>58</v>
      </c>
      <c r="M18" s="33" t="s">
        <v>58</v>
      </c>
      <c r="N18" s="33" t="s">
        <v>58</v>
      </c>
      <c r="O18" s="44"/>
      <c r="P18" s="40" t="s">
        <v>58</v>
      </c>
      <c r="Q18" s="40" t="s">
        <v>58</v>
      </c>
      <c r="R18" s="36" t="str">
        <f>IFERROR(Q18/P18,"-")</f>
        <v>-</v>
      </c>
      <c r="T18" s="111" t="s">
        <v>51</v>
      </c>
      <c r="U18" s="112" t="s">
        <v>52</v>
      </c>
    </row>
    <row r="19" spans="2:21" ht="23.25" x14ac:dyDescent="0.25">
      <c r="B19" s="63">
        <v>2</v>
      </c>
      <c r="C19" s="66" t="s">
        <v>258</v>
      </c>
      <c r="D19" s="33" t="s">
        <v>52</v>
      </c>
      <c r="E19" s="33" t="s">
        <v>58</v>
      </c>
      <c r="F19" s="33" t="s">
        <v>58</v>
      </c>
      <c r="G19" s="33" t="s">
        <v>58</v>
      </c>
      <c r="H19" s="33" t="s">
        <v>58</v>
      </c>
      <c r="I19" s="33" t="s">
        <v>58</v>
      </c>
      <c r="J19" s="33" t="s">
        <v>58</v>
      </c>
      <c r="K19" s="33" t="s">
        <v>58</v>
      </c>
      <c r="L19" s="33" t="s">
        <v>58</v>
      </c>
      <c r="M19" s="33" t="s">
        <v>58</v>
      </c>
      <c r="N19" s="33" t="s">
        <v>58</v>
      </c>
      <c r="O19" s="43"/>
      <c r="P19" s="40" t="s">
        <v>58</v>
      </c>
      <c r="Q19" s="40" t="s">
        <v>58</v>
      </c>
      <c r="R19" s="36" t="str">
        <f t="shared" ref="R19:R20" si="0">IFERROR(Q19/P19,"-")</f>
        <v>-</v>
      </c>
      <c r="T19" s="24" t="s">
        <v>53</v>
      </c>
      <c r="U19" s="23" t="s">
        <v>54</v>
      </c>
    </row>
    <row r="20" spans="2:21" ht="34.5" x14ac:dyDescent="0.25">
      <c r="B20" s="63">
        <v>3</v>
      </c>
      <c r="C20" s="66" t="s">
        <v>226</v>
      </c>
      <c r="D20" s="33" t="s">
        <v>54</v>
      </c>
      <c r="E20" s="33" t="s">
        <v>58</v>
      </c>
      <c r="F20" s="33" t="s">
        <v>58</v>
      </c>
      <c r="G20" s="33" t="s">
        <v>58</v>
      </c>
      <c r="H20" s="33" t="s">
        <v>58</v>
      </c>
      <c r="I20" s="33" t="s">
        <v>58</v>
      </c>
      <c r="J20" s="33" t="s">
        <v>58</v>
      </c>
      <c r="K20" s="33" t="s">
        <v>58</v>
      </c>
      <c r="L20" s="33" t="s">
        <v>58</v>
      </c>
      <c r="M20" s="33" t="s">
        <v>58</v>
      </c>
      <c r="N20" s="33" t="s">
        <v>58</v>
      </c>
      <c r="O20" s="43"/>
      <c r="P20" s="40" t="s">
        <v>58</v>
      </c>
      <c r="Q20" s="40" t="s">
        <v>58</v>
      </c>
      <c r="R20" s="36" t="str">
        <f t="shared" si="0"/>
        <v>-</v>
      </c>
      <c r="T20" s="24" t="s">
        <v>55</v>
      </c>
      <c r="U20" s="23">
        <v>1</v>
      </c>
    </row>
    <row r="21" spans="2:21" ht="34.5" x14ac:dyDescent="0.25">
      <c r="B21" s="63">
        <v>4</v>
      </c>
      <c r="C21" s="66" t="s">
        <v>259</v>
      </c>
      <c r="D21" s="33" t="s">
        <v>58</v>
      </c>
      <c r="E21" s="33" t="s">
        <v>58</v>
      </c>
      <c r="F21" s="33" t="s">
        <v>58</v>
      </c>
      <c r="G21" s="33" t="s">
        <v>58</v>
      </c>
      <c r="H21" s="33" t="s">
        <v>58</v>
      </c>
      <c r="I21" s="33" t="s">
        <v>58</v>
      </c>
      <c r="J21" s="33" t="s">
        <v>58</v>
      </c>
      <c r="K21" s="33" t="s">
        <v>58</v>
      </c>
      <c r="L21" s="33" t="s">
        <v>58</v>
      </c>
      <c r="M21" s="33" t="s">
        <v>58</v>
      </c>
      <c r="N21" s="33" t="s">
        <v>58</v>
      </c>
      <c r="O21" s="43"/>
      <c r="P21" s="40" t="s">
        <v>58</v>
      </c>
      <c r="Q21" s="40" t="s">
        <v>58</v>
      </c>
      <c r="R21" s="36" t="str">
        <f t="shared" ref="R21" si="1">IFERROR(Q21/P21,"-")</f>
        <v>-</v>
      </c>
      <c r="T21" s="122"/>
      <c r="U21" s="123"/>
    </row>
    <row r="22" spans="2:21" ht="15" customHeight="1" x14ac:dyDescent="0.25">
      <c r="B22" s="32"/>
      <c r="C22" s="65" t="s">
        <v>57</v>
      </c>
      <c r="D22" s="107">
        <f>SUM(D18:D21)</f>
        <v>1</v>
      </c>
      <c r="E22" s="107">
        <f>SUM(E18:E21)</f>
        <v>0</v>
      </c>
      <c r="F22" s="107">
        <f>SUM(F18:F21)</f>
        <v>0</v>
      </c>
      <c r="G22" s="107">
        <f>SUM(G18:G21)</f>
        <v>0</v>
      </c>
      <c r="H22" s="107">
        <f>SUM(H18:H21)</f>
        <v>0</v>
      </c>
      <c r="I22" s="107">
        <f>SUM(I18:I21)</f>
        <v>0</v>
      </c>
      <c r="J22" s="107">
        <f>SUM(J18:J21)</f>
        <v>0</v>
      </c>
      <c r="K22" s="107">
        <f>SUM(K18:K21)</f>
        <v>0</v>
      </c>
      <c r="L22" s="107">
        <f>SUM(L18:L21)</f>
        <v>0</v>
      </c>
      <c r="M22" s="107">
        <f>SUM(M18:M21)</f>
        <v>0</v>
      </c>
      <c r="N22" s="107">
        <f>SUM(N18:N21)</f>
        <v>0</v>
      </c>
      <c r="O22" s="50"/>
      <c r="P22" s="30" t="s">
        <v>58</v>
      </c>
      <c r="Q22" s="30" t="s">
        <v>58</v>
      </c>
      <c r="R22" s="51">
        <f>SUM(R18:R21)</f>
        <v>0</v>
      </c>
      <c r="T22" s="191"/>
      <c r="U22" s="191"/>
    </row>
    <row r="23" spans="2:21" x14ac:dyDescent="0.25">
      <c r="B23" s="1"/>
      <c r="C23" s="8"/>
      <c r="T23" s="191"/>
      <c r="U23" s="191"/>
    </row>
    <row r="24" spans="2:21" x14ac:dyDescent="0.25">
      <c r="B24" s="22"/>
      <c r="C24" s="116" t="s">
        <v>0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8"/>
      <c r="T24" s="191"/>
      <c r="U24" s="191"/>
    </row>
    <row r="25" spans="2:21" ht="15" customHeight="1" x14ac:dyDescent="0.25">
      <c r="B25" s="22"/>
      <c r="C25" s="5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6"/>
      <c r="T25" s="191"/>
      <c r="U25" s="191"/>
    </row>
    <row r="26" spans="2:21" x14ac:dyDescent="0.25">
      <c r="B26" s="22"/>
      <c r="C26" s="57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9"/>
    </row>
    <row r="27" spans="2:21" x14ac:dyDescent="0.25">
      <c r="B27" s="22"/>
      <c r="C27" s="57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9"/>
    </row>
    <row r="28" spans="2:21" x14ac:dyDescent="0.25">
      <c r="B28" s="22"/>
      <c r="C28" s="57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9"/>
      <c r="T28" s="9"/>
      <c r="U28" s="9"/>
    </row>
    <row r="29" spans="2:21" x14ac:dyDescent="0.25">
      <c r="B29" s="22"/>
      <c r="C29" s="57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9"/>
      <c r="T29" s="9"/>
      <c r="U29" s="9"/>
    </row>
    <row r="30" spans="2:21" x14ac:dyDescent="0.25">
      <c r="B30" s="22"/>
      <c r="C30" s="57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9"/>
      <c r="T30" s="9"/>
      <c r="U30" s="9"/>
    </row>
    <row r="31" spans="2:21" x14ac:dyDescent="0.25">
      <c r="B31" s="22"/>
      <c r="C31" s="57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9"/>
      <c r="T31" s="9"/>
      <c r="U31" s="9"/>
    </row>
    <row r="32" spans="2:21" x14ac:dyDescent="0.25">
      <c r="B32" s="22"/>
      <c r="C32" s="57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9"/>
      <c r="T32" s="9"/>
      <c r="U32" s="9"/>
    </row>
    <row r="33" spans="2:21" x14ac:dyDescent="0.25">
      <c r="B33" s="22"/>
      <c r="C33" s="57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9"/>
      <c r="T33" s="9"/>
      <c r="U33" s="9"/>
    </row>
    <row r="34" spans="2:21" x14ac:dyDescent="0.25">
      <c r="B34" s="22"/>
      <c r="C34" s="60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2"/>
      <c r="T34" s="9"/>
      <c r="U34" s="9"/>
    </row>
    <row r="35" spans="2:21" x14ac:dyDescent="0.25">
      <c r="B35" s="22"/>
      <c r="C35" s="7" t="s">
        <v>69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T35" s="9"/>
      <c r="U35" s="9"/>
    </row>
    <row r="36" spans="2:21" x14ac:dyDescent="0.25">
      <c r="C36" s="7" t="s">
        <v>70</v>
      </c>
      <c r="T36" s="9"/>
      <c r="U36" s="9"/>
    </row>
    <row r="37" spans="2:21" x14ac:dyDescent="0.25">
      <c r="C37" s="7" t="s">
        <v>71</v>
      </c>
      <c r="T37" s="9"/>
      <c r="U37" s="9"/>
    </row>
    <row r="38" spans="2:21" ht="15" customHeight="1" x14ac:dyDescent="0.25"/>
    <row r="41" spans="2:21" ht="15" customHeight="1" x14ac:dyDescent="0.25"/>
    <row r="45" spans="2:21" ht="15" customHeight="1" x14ac:dyDescent="0.25"/>
    <row r="46" spans="2:21" ht="15" customHeight="1" x14ac:dyDescent="0.25"/>
    <row r="48" spans="2:21" ht="15" customHeight="1" x14ac:dyDescent="0.25"/>
    <row r="52" spans="20:21" ht="15" customHeight="1" x14ac:dyDescent="0.25"/>
    <row r="54" spans="20:21" x14ac:dyDescent="0.25">
      <c r="T54" s="24"/>
      <c r="U54" s="23"/>
    </row>
    <row r="55" spans="20:21" x14ac:dyDescent="0.25">
      <c r="T55" s="24"/>
      <c r="U55" s="23"/>
    </row>
    <row r="56" spans="20:21" x14ac:dyDescent="0.25">
      <c r="T56" s="24"/>
      <c r="U56" s="23"/>
    </row>
    <row r="57" spans="20:21" ht="15" customHeight="1" x14ac:dyDescent="0.25">
      <c r="T57" s="24"/>
      <c r="U57" s="23"/>
    </row>
    <row r="58" spans="20:21" ht="15" customHeight="1" x14ac:dyDescent="0.25">
      <c r="T58" s="24"/>
      <c r="U58" s="23"/>
    </row>
    <row r="62" spans="20:21" ht="21.75" customHeight="1" x14ac:dyDescent="0.25"/>
    <row r="63" spans="20:21" ht="23.25" customHeight="1" x14ac:dyDescent="0.25"/>
    <row r="64" spans="20:21" ht="23.25" customHeight="1" x14ac:dyDescent="0.25"/>
    <row r="67" spans="19:19" x14ac:dyDescent="0.25">
      <c r="S67" s="110"/>
    </row>
    <row r="68" spans="19:19" x14ac:dyDescent="0.25">
      <c r="S68" s="56"/>
    </row>
    <row r="69" spans="19:19" x14ac:dyDescent="0.25">
      <c r="S69" s="59"/>
    </row>
    <row r="70" spans="19:19" x14ac:dyDescent="0.25">
      <c r="S70" s="59"/>
    </row>
    <row r="71" spans="19:19" x14ac:dyDescent="0.25">
      <c r="S71" s="59"/>
    </row>
    <row r="72" spans="19:19" x14ac:dyDescent="0.25">
      <c r="S72" s="59"/>
    </row>
    <row r="73" spans="19:19" x14ac:dyDescent="0.25">
      <c r="S73" s="59"/>
    </row>
    <row r="74" spans="19:19" x14ac:dyDescent="0.25">
      <c r="S74" s="59"/>
    </row>
    <row r="75" spans="19:19" x14ac:dyDescent="0.25">
      <c r="S75" s="59"/>
    </row>
    <row r="76" spans="19:19" x14ac:dyDescent="0.25">
      <c r="S76" s="59"/>
    </row>
    <row r="77" spans="19:19" x14ac:dyDescent="0.25">
      <c r="S77" s="62"/>
    </row>
    <row r="78" spans="19:19" x14ac:dyDescent="0.25">
      <c r="S78" s="1"/>
    </row>
  </sheetData>
  <sheetProtection algorithmName="SHA-512" hashValue="oLGbaDVK+YeIc9uRhyjFN5z2DDIjBRvNDFfJoLrYbTr+tVRhLVfhnYiPWMD+YW9dEOOY6V2imVWOYstpTK2rpw==" saltValue="A1sREmnMGVdfewTNaSln9w==" spinCount="100000" sheet="1" objects="1" scenarios="1"/>
  <mergeCells count="23">
    <mergeCell ref="B15:B16"/>
    <mergeCell ref="C15:C16"/>
    <mergeCell ref="D15:D16"/>
    <mergeCell ref="E15:E16"/>
    <mergeCell ref="F15:F16"/>
    <mergeCell ref="M15:M16"/>
    <mergeCell ref="D14:H14"/>
    <mergeCell ref="I14:N14"/>
    <mergeCell ref="P14:R14"/>
    <mergeCell ref="T14:U14"/>
    <mergeCell ref="G15:G16"/>
    <mergeCell ref="H15:H16"/>
    <mergeCell ref="I15:I16"/>
    <mergeCell ref="J15:J16"/>
    <mergeCell ref="K15:K16"/>
    <mergeCell ref="L15:L16"/>
    <mergeCell ref="T22:U25"/>
    <mergeCell ref="N15:N16"/>
    <mergeCell ref="P15:P16"/>
    <mergeCell ref="Q15:Q16"/>
    <mergeCell ref="R15:R16"/>
    <mergeCell ref="T15:T16"/>
    <mergeCell ref="U15:U16"/>
  </mergeCells>
  <conditionalFormatting sqref="C18:C22">
    <cfRule type="expression" dxfId="157" priority="34">
      <formula>COUNT(LEFT(C18,2))&gt;0.5</formula>
    </cfRule>
  </conditionalFormatting>
  <conditionalFormatting sqref="D22:N22 E18:N21">
    <cfRule type="cellIs" dxfId="156" priority="21" operator="equal">
      <formula>"A"</formula>
    </cfRule>
    <cfRule type="cellIs" dxfId="155" priority="22" operator="equal">
      <formula>"U"</formula>
    </cfRule>
    <cfRule type="cellIs" dxfId="154" priority="31" operator="equal">
      <formula>"-"</formula>
    </cfRule>
    <cfRule type="cellIs" dxfId="153" priority="32" stopIfTrue="1" operator="between">
      <formula>0.5</formula>
      <formula>0.69</formula>
    </cfRule>
    <cfRule type="cellIs" dxfId="152" priority="33" operator="lessThan">
      <formula>0.5</formula>
    </cfRule>
  </conditionalFormatting>
  <conditionalFormatting sqref="U54:U58">
    <cfRule type="cellIs" dxfId="151" priority="28" operator="equal">
      <formula>"U"</formula>
    </cfRule>
    <cfRule type="cellIs" dxfId="150" priority="29" operator="equal">
      <formula>"A"</formula>
    </cfRule>
    <cfRule type="cellIs" dxfId="149" priority="30" operator="greaterThan">
      <formula>0.1</formula>
    </cfRule>
  </conditionalFormatting>
  <conditionalFormatting sqref="R18:R22">
    <cfRule type="cellIs" dxfId="148" priority="24" operator="between">
      <formula>0.71</formula>
      <formula>1</formula>
    </cfRule>
    <cfRule type="cellIs" dxfId="147" priority="25" operator="between">
      <formula>0.5</formula>
      <formula>0.7</formula>
    </cfRule>
    <cfRule type="cellIs" dxfId="146" priority="26" operator="lessThan">
      <formula>0.5</formula>
    </cfRule>
    <cfRule type="cellIs" dxfId="145" priority="27" operator="lessThan">
      <formula>0.5</formula>
    </cfRule>
  </conditionalFormatting>
  <conditionalFormatting sqref="R18:R21">
    <cfRule type="cellIs" dxfId="144" priority="23" operator="greaterThan">
      <formula>0.69</formula>
    </cfRule>
  </conditionalFormatting>
  <conditionalFormatting sqref="U19">
    <cfRule type="cellIs" dxfId="143" priority="6" operator="equal">
      <formula>"U"</formula>
    </cfRule>
    <cfRule type="cellIs" dxfId="142" priority="7" operator="equal">
      <formula>"A"</formula>
    </cfRule>
    <cfRule type="cellIs" dxfId="141" priority="8" operator="greaterThan">
      <formula>0.1</formula>
    </cfRule>
  </conditionalFormatting>
  <conditionalFormatting sqref="U18">
    <cfRule type="cellIs" dxfId="140" priority="15" operator="equal">
      <formula>"U"</formula>
    </cfRule>
    <cfRule type="cellIs" dxfId="139" priority="16" operator="equal">
      <formula>"A"</formula>
    </cfRule>
    <cfRule type="cellIs" dxfId="138" priority="17" operator="greaterThan">
      <formula>0.1</formula>
    </cfRule>
  </conditionalFormatting>
  <conditionalFormatting sqref="U19:U21">
    <cfRule type="cellIs" dxfId="137" priority="9" operator="equal">
      <formula>"U"</formula>
    </cfRule>
    <cfRule type="cellIs" dxfId="136" priority="10" operator="equal">
      <formula>"A"</formula>
    </cfRule>
    <cfRule type="cellIs" dxfId="135" priority="11" operator="greaterThan">
      <formula>0.1</formula>
    </cfRule>
  </conditionalFormatting>
  <conditionalFormatting sqref="D18:D21">
    <cfRule type="cellIs" dxfId="134" priority="1" operator="equal">
      <formula>"A"</formula>
    </cfRule>
    <cfRule type="cellIs" dxfId="133" priority="2" operator="equal">
      <formula>"U"</formula>
    </cfRule>
    <cfRule type="cellIs" dxfId="132" priority="3" operator="equal">
      <formula>"-"</formula>
    </cfRule>
    <cfRule type="cellIs" dxfId="131" priority="4" stopIfTrue="1" operator="between">
      <formula>0.5</formula>
      <formula>0.69</formula>
    </cfRule>
    <cfRule type="cellIs" dxfId="130" priority="5" operator="lessThan">
      <formula>0.5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7061-0C80-40DB-A5CD-2E053FE86FA2}">
  <dimension ref="B13:U103"/>
  <sheetViews>
    <sheetView workbookViewId="0"/>
  </sheetViews>
  <sheetFormatPr defaultRowHeight="15" x14ac:dyDescent="0.25"/>
  <cols>
    <col min="1" max="1" width="2.85546875" style="2" customWidth="1"/>
    <col min="2" max="2" width="9.140625" style="2" customWidth="1"/>
    <col min="3" max="3" width="33.85546875" style="2" customWidth="1"/>
    <col min="4" max="14" width="9.140625" style="2"/>
    <col min="15" max="15" width="0.5703125" style="2" customWidth="1"/>
    <col min="16" max="18" width="9.140625" style="2" customWidth="1"/>
    <col min="19" max="19" width="2.28515625" style="2" customWidth="1"/>
    <col min="20" max="20" width="16.140625" style="2" customWidth="1"/>
    <col min="21" max="16384" width="9.140625" style="2"/>
  </cols>
  <sheetData>
    <row r="13" spans="2:21" ht="3.75" customHeight="1" x14ac:dyDescent="0.25"/>
    <row r="14" spans="2:21" x14ac:dyDescent="0.25">
      <c r="B14" s="27"/>
      <c r="C14" s="28" t="s">
        <v>32</v>
      </c>
      <c r="D14" s="185" t="s">
        <v>33</v>
      </c>
      <c r="E14" s="185"/>
      <c r="F14" s="185"/>
      <c r="G14" s="185"/>
      <c r="H14" s="186"/>
      <c r="I14" s="187" t="s">
        <v>34</v>
      </c>
      <c r="J14" s="187"/>
      <c r="K14" s="187"/>
      <c r="L14" s="187"/>
      <c r="M14" s="187"/>
      <c r="N14" s="187"/>
      <c r="O14" s="14"/>
      <c r="P14" s="181" t="s">
        <v>35</v>
      </c>
      <c r="Q14" s="181"/>
      <c r="R14" s="181"/>
      <c r="S14" s="2" t="s">
        <v>72</v>
      </c>
      <c r="T14" s="181" t="s">
        <v>36</v>
      </c>
      <c r="U14" s="181"/>
    </row>
    <row r="15" spans="2:21" x14ac:dyDescent="0.25">
      <c r="B15" s="183" t="s">
        <v>37</v>
      </c>
      <c r="C15" s="169" t="s">
        <v>60</v>
      </c>
      <c r="D15" s="179" t="s">
        <v>61</v>
      </c>
      <c r="E15" s="179" t="s">
        <v>39</v>
      </c>
      <c r="F15" s="179" t="s">
        <v>62</v>
      </c>
      <c r="G15" s="179" t="s">
        <v>63</v>
      </c>
      <c r="H15" s="176" t="s">
        <v>64</v>
      </c>
      <c r="I15" s="176" t="s">
        <v>41</v>
      </c>
      <c r="J15" s="176" t="s">
        <v>42</v>
      </c>
      <c r="K15" s="176" t="s">
        <v>43</v>
      </c>
      <c r="L15" s="176" t="s">
        <v>44</v>
      </c>
      <c r="M15" s="176" t="s">
        <v>65</v>
      </c>
      <c r="N15" s="176" t="s">
        <v>66</v>
      </c>
      <c r="O15" s="1"/>
      <c r="P15" s="168" t="s">
        <v>45</v>
      </c>
      <c r="Q15" s="168" t="s">
        <v>46</v>
      </c>
      <c r="R15" s="168" t="s">
        <v>47</v>
      </c>
      <c r="T15" s="168" t="s">
        <v>48</v>
      </c>
      <c r="U15" s="168" t="s">
        <v>49</v>
      </c>
    </row>
    <row r="16" spans="2:21" x14ac:dyDescent="0.25">
      <c r="B16" s="184"/>
      <c r="C16" s="180"/>
      <c r="D16" s="157"/>
      <c r="E16" s="157"/>
      <c r="F16" s="157"/>
      <c r="G16" s="157"/>
      <c r="H16" s="178"/>
      <c r="I16" s="177"/>
      <c r="J16" s="177"/>
      <c r="K16" s="177"/>
      <c r="L16" s="177"/>
      <c r="M16" s="177"/>
      <c r="N16" s="177"/>
      <c r="O16" s="1"/>
      <c r="P16" s="168" t="s">
        <v>45</v>
      </c>
      <c r="Q16" s="168" t="s">
        <v>46</v>
      </c>
      <c r="R16" s="168" t="s">
        <v>47</v>
      </c>
      <c r="T16" s="168" t="s">
        <v>45</v>
      </c>
      <c r="U16" s="168" t="s">
        <v>46</v>
      </c>
    </row>
    <row r="17" spans="2:21" x14ac:dyDescent="0.25">
      <c r="B17" s="29"/>
      <c r="C17" s="29"/>
      <c r="D17" s="20" t="s">
        <v>50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19"/>
      <c r="P17" s="7"/>
      <c r="Q17" s="7"/>
      <c r="R17" s="7"/>
      <c r="T17" s="20"/>
      <c r="U17" s="20"/>
    </row>
    <row r="18" spans="2:21" x14ac:dyDescent="0.25">
      <c r="B18" s="63">
        <v>1</v>
      </c>
      <c r="C18" s="127" t="s">
        <v>269</v>
      </c>
      <c r="D18" s="33">
        <v>1</v>
      </c>
      <c r="E18" s="33" t="s">
        <v>58</v>
      </c>
      <c r="F18" s="33" t="s">
        <v>58</v>
      </c>
      <c r="G18" s="33" t="s">
        <v>58</v>
      </c>
      <c r="H18" s="33" t="s">
        <v>58</v>
      </c>
      <c r="I18" s="33" t="s">
        <v>58</v>
      </c>
      <c r="J18" s="33" t="s">
        <v>58</v>
      </c>
      <c r="K18" s="33" t="s">
        <v>58</v>
      </c>
      <c r="L18" s="33" t="s">
        <v>58</v>
      </c>
      <c r="M18" s="33" t="s">
        <v>58</v>
      </c>
      <c r="N18" s="33" t="s">
        <v>58</v>
      </c>
      <c r="O18" s="44"/>
      <c r="P18" s="40" t="s">
        <v>58</v>
      </c>
      <c r="Q18" s="40" t="s">
        <v>58</v>
      </c>
      <c r="R18" s="36" t="str">
        <f>IFERROR(Q18/P18,"-")</f>
        <v>-</v>
      </c>
      <c r="T18" s="24" t="s">
        <v>51</v>
      </c>
      <c r="U18" s="23" t="s">
        <v>52</v>
      </c>
    </row>
    <row r="19" spans="2:21" x14ac:dyDescent="0.25">
      <c r="B19" s="63">
        <v>2</v>
      </c>
      <c r="C19" s="66" t="s">
        <v>186</v>
      </c>
      <c r="D19" s="33" t="s">
        <v>52</v>
      </c>
      <c r="E19" s="33" t="s">
        <v>58</v>
      </c>
      <c r="F19" s="33" t="s">
        <v>58</v>
      </c>
      <c r="G19" s="33" t="s">
        <v>58</v>
      </c>
      <c r="H19" s="33" t="s">
        <v>58</v>
      </c>
      <c r="I19" s="33" t="s">
        <v>58</v>
      </c>
      <c r="J19" s="33" t="s">
        <v>58</v>
      </c>
      <c r="K19" s="33" t="s">
        <v>58</v>
      </c>
      <c r="L19" s="33" t="s">
        <v>58</v>
      </c>
      <c r="M19" s="33" t="s">
        <v>58</v>
      </c>
      <c r="N19" s="33" t="s">
        <v>58</v>
      </c>
      <c r="O19" s="43"/>
      <c r="P19" s="40" t="s">
        <v>58</v>
      </c>
      <c r="Q19" s="40" t="s">
        <v>58</v>
      </c>
      <c r="R19" s="36" t="str">
        <f t="shared" ref="R19:R20" si="0">IFERROR(Q19/P19,"-")</f>
        <v>-</v>
      </c>
      <c r="T19" s="24" t="s">
        <v>53</v>
      </c>
      <c r="U19" s="23" t="s">
        <v>54</v>
      </c>
    </row>
    <row r="20" spans="2:21" x14ac:dyDescent="0.25">
      <c r="B20" s="63" t="s">
        <v>112</v>
      </c>
      <c r="C20" s="66" t="s">
        <v>185</v>
      </c>
      <c r="D20" s="33" t="s">
        <v>54</v>
      </c>
      <c r="E20" s="33" t="s">
        <v>58</v>
      </c>
      <c r="F20" s="33" t="s">
        <v>58</v>
      </c>
      <c r="G20" s="33" t="s">
        <v>58</v>
      </c>
      <c r="H20" s="33" t="s">
        <v>58</v>
      </c>
      <c r="I20" s="33" t="s">
        <v>58</v>
      </c>
      <c r="J20" s="33" t="s">
        <v>58</v>
      </c>
      <c r="K20" s="33" t="s">
        <v>58</v>
      </c>
      <c r="L20" s="33" t="s">
        <v>58</v>
      </c>
      <c r="M20" s="33" t="s">
        <v>58</v>
      </c>
      <c r="N20" s="33" t="s">
        <v>58</v>
      </c>
      <c r="O20" s="43"/>
      <c r="P20" s="40" t="s">
        <v>58</v>
      </c>
      <c r="Q20" s="40" t="s">
        <v>58</v>
      </c>
      <c r="R20" s="36" t="str">
        <f t="shared" si="0"/>
        <v>-</v>
      </c>
      <c r="T20" s="24" t="s">
        <v>55</v>
      </c>
      <c r="U20" s="23">
        <v>1</v>
      </c>
    </row>
    <row r="21" spans="2:21" ht="19.5" customHeight="1" x14ac:dyDescent="0.25">
      <c r="B21" s="63" t="s">
        <v>113</v>
      </c>
      <c r="C21" s="66" t="s">
        <v>184</v>
      </c>
      <c r="D21" s="33" t="s">
        <v>58</v>
      </c>
      <c r="E21" s="33" t="s">
        <v>58</v>
      </c>
      <c r="F21" s="33" t="s">
        <v>58</v>
      </c>
      <c r="G21" s="33" t="s">
        <v>58</v>
      </c>
      <c r="H21" s="33" t="s">
        <v>58</v>
      </c>
      <c r="I21" s="33" t="s">
        <v>58</v>
      </c>
      <c r="J21" s="33" t="s">
        <v>58</v>
      </c>
      <c r="K21" s="33" t="s">
        <v>58</v>
      </c>
      <c r="L21" s="33" t="s">
        <v>58</v>
      </c>
      <c r="M21" s="33" t="s">
        <v>58</v>
      </c>
      <c r="N21" s="33" t="s">
        <v>58</v>
      </c>
      <c r="O21" s="43"/>
      <c r="P21" s="40" t="s">
        <v>58</v>
      </c>
      <c r="Q21" s="40" t="s">
        <v>58</v>
      </c>
      <c r="R21" s="36" t="str">
        <f t="shared" ref="R21:R43" si="1">IFERROR(Q21/P21,"-")</f>
        <v>-</v>
      </c>
      <c r="T21" s="122"/>
      <c r="U21" s="123"/>
    </row>
    <row r="22" spans="2:21" ht="23.25" x14ac:dyDescent="0.25">
      <c r="B22" s="63" t="s">
        <v>114</v>
      </c>
      <c r="C22" s="66" t="s">
        <v>183</v>
      </c>
      <c r="D22" s="33" t="s">
        <v>58</v>
      </c>
      <c r="E22" s="33" t="s">
        <v>58</v>
      </c>
      <c r="F22" s="33" t="s">
        <v>58</v>
      </c>
      <c r="G22" s="33" t="s">
        <v>58</v>
      </c>
      <c r="H22" s="33" t="s">
        <v>58</v>
      </c>
      <c r="I22" s="33" t="s">
        <v>58</v>
      </c>
      <c r="J22" s="33" t="s">
        <v>58</v>
      </c>
      <c r="K22" s="33" t="s">
        <v>58</v>
      </c>
      <c r="L22" s="33" t="s">
        <v>58</v>
      </c>
      <c r="M22" s="33" t="s">
        <v>58</v>
      </c>
      <c r="N22" s="33" t="s">
        <v>58</v>
      </c>
      <c r="O22" s="43"/>
      <c r="P22" s="40" t="s">
        <v>58</v>
      </c>
      <c r="Q22" s="40" t="s">
        <v>58</v>
      </c>
      <c r="R22" s="36" t="str">
        <f t="shared" si="1"/>
        <v>-</v>
      </c>
      <c r="T22" s="122"/>
      <c r="U22" s="123"/>
    </row>
    <row r="23" spans="2:21" x14ac:dyDescent="0.25">
      <c r="B23" s="63">
        <v>3</v>
      </c>
      <c r="C23" s="66" t="s">
        <v>182</v>
      </c>
      <c r="D23" s="33" t="s">
        <v>58</v>
      </c>
      <c r="E23" s="33" t="s">
        <v>58</v>
      </c>
      <c r="F23" s="33" t="s">
        <v>58</v>
      </c>
      <c r="G23" s="33" t="s">
        <v>58</v>
      </c>
      <c r="H23" s="33" t="s">
        <v>58</v>
      </c>
      <c r="I23" s="33" t="s">
        <v>58</v>
      </c>
      <c r="J23" s="33" t="s">
        <v>58</v>
      </c>
      <c r="K23" s="33" t="s">
        <v>58</v>
      </c>
      <c r="L23" s="33" t="s">
        <v>58</v>
      </c>
      <c r="M23" s="33" t="s">
        <v>58</v>
      </c>
      <c r="N23" s="33" t="s">
        <v>58</v>
      </c>
      <c r="O23" s="43"/>
      <c r="P23" s="40" t="s">
        <v>58</v>
      </c>
      <c r="Q23" s="40" t="s">
        <v>58</v>
      </c>
      <c r="R23" s="36" t="str">
        <f t="shared" si="1"/>
        <v>-</v>
      </c>
      <c r="T23" s="122"/>
      <c r="U23" s="123"/>
    </row>
    <row r="24" spans="2:21" x14ac:dyDescent="0.25">
      <c r="B24" s="63" t="s">
        <v>91</v>
      </c>
      <c r="C24" s="66" t="s">
        <v>181</v>
      </c>
      <c r="D24" s="33" t="s">
        <v>58</v>
      </c>
      <c r="E24" s="33" t="s">
        <v>58</v>
      </c>
      <c r="F24" s="33" t="s">
        <v>58</v>
      </c>
      <c r="G24" s="33" t="s">
        <v>58</v>
      </c>
      <c r="H24" s="33" t="s">
        <v>58</v>
      </c>
      <c r="I24" s="33" t="s">
        <v>58</v>
      </c>
      <c r="J24" s="33" t="s">
        <v>58</v>
      </c>
      <c r="K24" s="33" t="s">
        <v>58</v>
      </c>
      <c r="L24" s="33" t="s">
        <v>58</v>
      </c>
      <c r="M24" s="33" t="s">
        <v>58</v>
      </c>
      <c r="N24" s="33" t="s">
        <v>58</v>
      </c>
      <c r="O24" s="43"/>
      <c r="P24" s="40" t="s">
        <v>58</v>
      </c>
      <c r="Q24" s="40" t="s">
        <v>58</v>
      </c>
      <c r="R24" s="36" t="str">
        <f t="shared" si="1"/>
        <v>-</v>
      </c>
      <c r="T24" s="122"/>
      <c r="U24" s="123"/>
    </row>
    <row r="25" spans="2:21" x14ac:dyDescent="0.25">
      <c r="B25" s="63" t="s">
        <v>90</v>
      </c>
      <c r="C25" s="66" t="s">
        <v>180</v>
      </c>
      <c r="D25" s="33" t="s">
        <v>58</v>
      </c>
      <c r="E25" s="33" t="s">
        <v>58</v>
      </c>
      <c r="F25" s="33" t="s">
        <v>58</v>
      </c>
      <c r="G25" s="33" t="s">
        <v>58</v>
      </c>
      <c r="H25" s="33" t="s">
        <v>58</v>
      </c>
      <c r="I25" s="33" t="s">
        <v>58</v>
      </c>
      <c r="J25" s="33" t="s">
        <v>58</v>
      </c>
      <c r="K25" s="33" t="s">
        <v>58</v>
      </c>
      <c r="L25" s="33" t="s">
        <v>58</v>
      </c>
      <c r="M25" s="33" t="s">
        <v>58</v>
      </c>
      <c r="N25" s="33" t="s">
        <v>58</v>
      </c>
      <c r="O25" s="43"/>
      <c r="P25" s="40" t="s">
        <v>58</v>
      </c>
      <c r="Q25" s="40" t="s">
        <v>58</v>
      </c>
      <c r="R25" s="36" t="str">
        <f t="shared" ref="R25:R34" si="2">IFERROR(Q25/P25,"-")</f>
        <v>-</v>
      </c>
      <c r="T25" s="122"/>
      <c r="U25" s="123"/>
    </row>
    <row r="26" spans="2:21" x14ac:dyDescent="0.25">
      <c r="B26" s="63" t="s">
        <v>89</v>
      </c>
      <c r="C26" s="66" t="s">
        <v>179</v>
      </c>
      <c r="D26" s="33" t="s">
        <v>58</v>
      </c>
      <c r="E26" s="33" t="s">
        <v>58</v>
      </c>
      <c r="F26" s="33" t="s">
        <v>58</v>
      </c>
      <c r="G26" s="33" t="s">
        <v>58</v>
      </c>
      <c r="H26" s="33" t="s">
        <v>58</v>
      </c>
      <c r="I26" s="33" t="s">
        <v>58</v>
      </c>
      <c r="J26" s="33" t="s">
        <v>58</v>
      </c>
      <c r="K26" s="33" t="s">
        <v>58</v>
      </c>
      <c r="L26" s="33" t="s">
        <v>58</v>
      </c>
      <c r="M26" s="33" t="s">
        <v>58</v>
      </c>
      <c r="N26" s="33" t="s">
        <v>58</v>
      </c>
      <c r="O26" s="43"/>
      <c r="P26" s="40" t="s">
        <v>58</v>
      </c>
      <c r="Q26" s="40" t="s">
        <v>58</v>
      </c>
      <c r="R26" s="36" t="str">
        <f t="shared" si="2"/>
        <v>-</v>
      </c>
      <c r="T26" s="122"/>
      <c r="U26" s="123"/>
    </row>
    <row r="27" spans="2:21" x14ac:dyDescent="0.25">
      <c r="B27" s="63">
        <v>4</v>
      </c>
      <c r="C27" s="66" t="s">
        <v>178</v>
      </c>
      <c r="D27" s="33" t="s">
        <v>58</v>
      </c>
      <c r="E27" s="33" t="s">
        <v>58</v>
      </c>
      <c r="F27" s="33" t="s">
        <v>58</v>
      </c>
      <c r="G27" s="33" t="s">
        <v>58</v>
      </c>
      <c r="H27" s="33" t="s">
        <v>58</v>
      </c>
      <c r="I27" s="33" t="s">
        <v>58</v>
      </c>
      <c r="J27" s="33" t="s">
        <v>58</v>
      </c>
      <c r="K27" s="33" t="s">
        <v>58</v>
      </c>
      <c r="L27" s="33" t="s">
        <v>58</v>
      </c>
      <c r="M27" s="33" t="s">
        <v>58</v>
      </c>
      <c r="N27" s="33" t="s">
        <v>58</v>
      </c>
      <c r="O27" s="43"/>
      <c r="P27" s="40" t="s">
        <v>58</v>
      </c>
      <c r="Q27" s="40" t="s">
        <v>58</v>
      </c>
      <c r="R27" s="36" t="str">
        <f t="shared" si="2"/>
        <v>-</v>
      </c>
      <c r="T27" s="122"/>
      <c r="U27" s="123"/>
    </row>
    <row r="28" spans="2:21" x14ac:dyDescent="0.25">
      <c r="B28" s="63">
        <v>5</v>
      </c>
      <c r="C28" s="66" t="s">
        <v>177</v>
      </c>
      <c r="D28" s="33" t="s">
        <v>58</v>
      </c>
      <c r="E28" s="33" t="s">
        <v>58</v>
      </c>
      <c r="F28" s="33" t="s">
        <v>58</v>
      </c>
      <c r="G28" s="33" t="s">
        <v>58</v>
      </c>
      <c r="H28" s="33" t="s">
        <v>58</v>
      </c>
      <c r="I28" s="33" t="s">
        <v>58</v>
      </c>
      <c r="J28" s="33" t="s">
        <v>58</v>
      </c>
      <c r="K28" s="33" t="s">
        <v>58</v>
      </c>
      <c r="L28" s="33" t="s">
        <v>58</v>
      </c>
      <c r="M28" s="33" t="s">
        <v>58</v>
      </c>
      <c r="N28" s="33" t="s">
        <v>58</v>
      </c>
      <c r="O28" s="43"/>
      <c r="P28" s="40" t="s">
        <v>58</v>
      </c>
      <c r="Q28" s="40" t="s">
        <v>58</v>
      </c>
      <c r="R28" s="36" t="str">
        <f t="shared" si="2"/>
        <v>-</v>
      </c>
      <c r="T28" s="122"/>
      <c r="U28" s="123"/>
    </row>
    <row r="29" spans="2:21" x14ac:dyDescent="0.25">
      <c r="B29" s="63">
        <v>6</v>
      </c>
      <c r="C29" s="66" t="s">
        <v>176</v>
      </c>
      <c r="D29" s="33" t="s">
        <v>58</v>
      </c>
      <c r="E29" s="33" t="s">
        <v>58</v>
      </c>
      <c r="F29" s="33" t="s">
        <v>58</v>
      </c>
      <c r="G29" s="33" t="s">
        <v>58</v>
      </c>
      <c r="H29" s="33" t="s">
        <v>58</v>
      </c>
      <c r="I29" s="33" t="s">
        <v>58</v>
      </c>
      <c r="J29" s="33" t="s">
        <v>58</v>
      </c>
      <c r="K29" s="33" t="s">
        <v>58</v>
      </c>
      <c r="L29" s="33" t="s">
        <v>58</v>
      </c>
      <c r="M29" s="33" t="s">
        <v>58</v>
      </c>
      <c r="N29" s="33" t="s">
        <v>58</v>
      </c>
      <c r="O29" s="43"/>
      <c r="P29" s="40" t="s">
        <v>58</v>
      </c>
      <c r="Q29" s="40" t="s">
        <v>58</v>
      </c>
      <c r="R29" s="36" t="str">
        <f t="shared" si="2"/>
        <v>-</v>
      </c>
      <c r="T29" s="122"/>
      <c r="U29" s="123"/>
    </row>
    <row r="30" spans="2:21" x14ac:dyDescent="0.25">
      <c r="B30" s="63">
        <v>7</v>
      </c>
      <c r="C30" s="66" t="s">
        <v>270</v>
      </c>
      <c r="D30" s="33" t="s">
        <v>58</v>
      </c>
      <c r="E30" s="33" t="s">
        <v>58</v>
      </c>
      <c r="F30" s="33" t="s">
        <v>58</v>
      </c>
      <c r="G30" s="33" t="s">
        <v>58</v>
      </c>
      <c r="H30" s="33" t="s">
        <v>58</v>
      </c>
      <c r="I30" s="33" t="s">
        <v>58</v>
      </c>
      <c r="J30" s="33" t="s">
        <v>58</v>
      </c>
      <c r="K30" s="33" t="s">
        <v>58</v>
      </c>
      <c r="L30" s="33" t="s">
        <v>58</v>
      </c>
      <c r="M30" s="33" t="s">
        <v>58</v>
      </c>
      <c r="N30" s="33" t="s">
        <v>58</v>
      </c>
      <c r="O30" s="43"/>
      <c r="P30" s="40" t="s">
        <v>58</v>
      </c>
      <c r="Q30" s="40" t="s">
        <v>58</v>
      </c>
      <c r="R30" s="36" t="str">
        <f t="shared" si="2"/>
        <v>-</v>
      </c>
      <c r="T30" s="122"/>
      <c r="U30" s="123"/>
    </row>
    <row r="31" spans="2:21" x14ac:dyDescent="0.25">
      <c r="B31" s="63">
        <v>8</v>
      </c>
      <c r="C31" s="66" t="s">
        <v>187</v>
      </c>
      <c r="D31" s="33" t="s">
        <v>58</v>
      </c>
      <c r="E31" s="33" t="s">
        <v>58</v>
      </c>
      <c r="F31" s="33" t="s">
        <v>58</v>
      </c>
      <c r="G31" s="33" t="s">
        <v>58</v>
      </c>
      <c r="H31" s="33" t="s">
        <v>58</v>
      </c>
      <c r="I31" s="33" t="s">
        <v>58</v>
      </c>
      <c r="J31" s="33" t="s">
        <v>58</v>
      </c>
      <c r="K31" s="33" t="s">
        <v>58</v>
      </c>
      <c r="L31" s="33" t="s">
        <v>58</v>
      </c>
      <c r="M31" s="33" t="s">
        <v>58</v>
      </c>
      <c r="N31" s="33" t="s">
        <v>58</v>
      </c>
      <c r="O31" s="43"/>
      <c r="P31" s="40" t="s">
        <v>58</v>
      </c>
      <c r="Q31" s="40" t="s">
        <v>58</v>
      </c>
      <c r="R31" s="36" t="str">
        <f t="shared" si="2"/>
        <v>-</v>
      </c>
      <c r="T31" s="122"/>
      <c r="U31" s="123"/>
    </row>
    <row r="32" spans="2:21" ht="68.25" x14ac:dyDescent="0.25">
      <c r="B32" s="63" t="s">
        <v>117</v>
      </c>
      <c r="C32" s="66" t="s">
        <v>271</v>
      </c>
      <c r="D32" s="33" t="s">
        <v>58</v>
      </c>
      <c r="E32" s="33" t="s">
        <v>58</v>
      </c>
      <c r="F32" s="33" t="s">
        <v>58</v>
      </c>
      <c r="G32" s="33" t="s">
        <v>58</v>
      </c>
      <c r="H32" s="33" t="s">
        <v>58</v>
      </c>
      <c r="I32" s="33" t="s">
        <v>58</v>
      </c>
      <c r="J32" s="33" t="s">
        <v>58</v>
      </c>
      <c r="K32" s="33" t="s">
        <v>58</v>
      </c>
      <c r="L32" s="33" t="s">
        <v>58</v>
      </c>
      <c r="M32" s="33" t="s">
        <v>58</v>
      </c>
      <c r="N32" s="33" t="s">
        <v>58</v>
      </c>
      <c r="O32" s="43"/>
      <c r="P32" s="40" t="s">
        <v>58</v>
      </c>
      <c r="Q32" s="40" t="s">
        <v>58</v>
      </c>
      <c r="R32" s="36" t="str">
        <f t="shared" si="2"/>
        <v>-</v>
      </c>
      <c r="T32" s="122"/>
      <c r="U32" s="123"/>
    </row>
    <row r="33" spans="2:21" x14ac:dyDescent="0.25">
      <c r="B33" s="63">
        <v>9</v>
      </c>
      <c r="C33" s="66" t="s">
        <v>188</v>
      </c>
      <c r="D33" s="33" t="s">
        <v>58</v>
      </c>
      <c r="E33" s="33" t="s">
        <v>58</v>
      </c>
      <c r="F33" s="33" t="s">
        <v>58</v>
      </c>
      <c r="G33" s="33" t="s">
        <v>58</v>
      </c>
      <c r="H33" s="33" t="s">
        <v>58</v>
      </c>
      <c r="I33" s="33" t="s">
        <v>58</v>
      </c>
      <c r="J33" s="33" t="s">
        <v>58</v>
      </c>
      <c r="K33" s="33" t="s">
        <v>58</v>
      </c>
      <c r="L33" s="33" t="s">
        <v>58</v>
      </c>
      <c r="M33" s="33" t="s">
        <v>58</v>
      </c>
      <c r="N33" s="33" t="s">
        <v>58</v>
      </c>
      <c r="O33" s="43"/>
      <c r="P33" s="40" t="s">
        <v>58</v>
      </c>
      <c r="Q33" s="40" t="s">
        <v>58</v>
      </c>
      <c r="R33" s="36" t="str">
        <f t="shared" si="2"/>
        <v>-</v>
      </c>
      <c r="T33" s="122"/>
      <c r="U33" s="123"/>
    </row>
    <row r="34" spans="2:21" x14ac:dyDescent="0.25">
      <c r="B34" s="63" t="s">
        <v>260</v>
      </c>
      <c r="C34" s="66" t="s">
        <v>272</v>
      </c>
      <c r="D34" s="33" t="s">
        <v>58</v>
      </c>
      <c r="E34" s="33" t="s">
        <v>58</v>
      </c>
      <c r="F34" s="33" t="s">
        <v>58</v>
      </c>
      <c r="G34" s="33" t="s">
        <v>58</v>
      </c>
      <c r="H34" s="33" t="s">
        <v>58</v>
      </c>
      <c r="I34" s="33" t="s">
        <v>58</v>
      </c>
      <c r="J34" s="33" t="s">
        <v>58</v>
      </c>
      <c r="K34" s="33" t="s">
        <v>58</v>
      </c>
      <c r="L34" s="33" t="s">
        <v>58</v>
      </c>
      <c r="M34" s="33" t="s">
        <v>58</v>
      </c>
      <c r="N34" s="33" t="s">
        <v>58</v>
      </c>
      <c r="O34" s="43"/>
      <c r="P34" s="40" t="s">
        <v>58</v>
      </c>
      <c r="Q34" s="40" t="s">
        <v>58</v>
      </c>
      <c r="R34" s="36" t="str">
        <f t="shared" si="2"/>
        <v>-</v>
      </c>
      <c r="T34" s="122"/>
      <c r="U34" s="123"/>
    </row>
    <row r="35" spans="2:21" x14ac:dyDescent="0.25">
      <c r="B35" s="63" t="s">
        <v>261</v>
      </c>
      <c r="C35" s="66" t="s">
        <v>273</v>
      </c>
      <c r="D35" s="33" t="s">
        <v>58</v>
      </c>
      <c r="E35" s="33" t="s">
        <v>58</v>
      </c>
      <c r="F35" s="33" t="s">
        <v>58</v>
      </c>
      <c r="G35" s="33" t="s">
        <v>58</v>
      </c>
      <c r="H35" s="33" t="s">
        <v>58</v>
      </c>
      <c r="I35" s="33" t="s">
        <v>58</v>
      </c>
      <c r="J35" s="33" t="s">
        <v>58</v>
      </c>
      <c r="K35" s="33" t="s">
        <v>58</v>
      </c>
      <c r="L35" s="33" t="s">
        <v>58</v>
      </c>
      <c r="M35" s="33" t="s">
        <v>58</v>
      </c>
      <c r="N35" s="33" t="s">
        <v>58</v>
      </c>
      <c r="O35" s="43"/>
      <c r="P35" s="40" t="s">
        <v>58</v>
      </c>
      <c r="Q35" s="40" t="s">
        <v>58</v>
      </c>
      <c r="R35" s="36" t="str">
        <f t="shared" si="1"/>
        <v>-</v>
      </c>
      <c r="T35" s="122"/>
      <c r="U35" s="123"/>
    </row>
    <row r="36" spans="2:21" x14ac:dyDescent="0.25">
      <c r="B36" s="63" t="s">
        <v>262</v>
      </c>
      <c r="C36" s="66" t="s">
        <v>274</v>
      </c>
      <c r="D36" s="33" t="s">
        <v>58</v>
      </c>
      <c r="E36" s="33" t="s">
        <v>58</v>
      </c>
      <c r="F36" s="33" t="s">
        <v>58</v>
      </c>
      <c r="G36" s="33" t="s">
        <v>58</v>
      </c>
      <c r="H36" s="33" t="s">
        <v>58</v>
      </c>
      <c r="I36" s="33" t="s">
        <v>58</v>
      </c>
      <c r="J36" s="33" t="s">
        <v>58</v>
      </c>
      <c r="K36" s="33" t="s">
        <v>58</v>
      </c>
      <c r="L36" s="33" t="s">
        <v>58</v>
      </c>
      <c r="M36" s="33" t="s">
        <v>58</v>
      </c>
      <c r="N36" s="33" t="s">
        <v>58</v>
      </c>
      <c r="O36" s="43"/>
      <c r="P36" s="40" t="s">
        <v>58</v>
      </c>
      <c r="Q36" s="40" t="s">
        <v>58</v>
      </c>
      <c r="R36" s="36" t="str">
        <f t="shared" si="1"/>
        <v>-</v>
      </c>
      <c r="T36" s="122"/>
      <c r="U36" s="123"/>
    </row>
    <row r="37" spans="2:21" x14ac:dyDescent="0.25">
      <c r="B37" s="63" t="s">
        <v>263</v>
      </c>
      <c r="C37" s="66" t="s">
        <v>191</v>
      </c>
      <c r="D37" s="33" t="s">
        <v>58</v>
      </c>
      <c r="E37" s="33" t="s">
        <v>58</v>
      </c>
      <c r="F37" s="33" t="s">
        <v>58</v>
      </c>
      <c r="G37" s="33" t="s">
        <v>58</v>
      </c>
      <c r="H37" s="33" t="s">
        <v>58</v>
      </c>
      <c r="I37" s="33" t="s">
        <v>58</v>
      </c>
      <c r="J37" s="33" t="s">
        <v>58</v>
      </c>
      <c r="K37" s="33" t="s">
        <v>58</v>
      </c>
      <c r="L37" s="33" t="s">
        <v>58</v>
      </c>
      <c r="M37" s="33" t="s">
        <v>58</v>
      </c>
      <c r="N37" s="33" t="s">
        <v>58</v>
      </c>
      <c r="O37" s="43"/>
      <c r="P37" s="40" t="s">
        <v>58</v>
      </c>
      <c r="Q37" s="40" t="s">
        <v>58</v>
      </c>
      <c r="R37" s="36" t="str">
        <f t="shared" si="1"/>
        <v>-</v>
      </c>
      <c r="T37" s="122"/>
      <c r="U37" s="123"/>
    </row>
    <row r="38" spans="2:21" x14ac:dyDescent="0.25">
      <c r="B38" s="63" t="s">
        <v>264</v>
      </c>
      <c r="C38" s="66" t="s">
        <v>189</v>
      </c>
      <c r="D38" s="33" t="s">
        <v>58</v>
      </c>
      <c r="E38" s="33" t="s">
        <v>58</v>
      </c>
      <c r="F38" s="33" t="s">
        <v>58</v>
      </c>
      <c r="G38" s="33" t="s">
        <v>58</v>
      </c>
      <c r="H38" s="33" t="s">
        <v>58</v>
      </c>
      <c r="I38" s="33" t="s">
        <v>58</v>
      </c>
      <c r="J38" s="33" t="s">
        <v>58</v>
      </c>
      <c r="K38" s="33" t="s">
        <v>58</v>
      </c>
      <c r="L38" s="33" t="s">
        <v>58</v>
      </c>
      <c r="M38" s="33" t="s">
        <v>58</v>
      </c>
      <c r="N38" s="33" t="s">
        <v>58</v>
      </c>
      <c r="O38" s="43"/>
      <c r="P38" s="40" t="s">
        <v>58</v>
      </c>
      <c r="Q38" s="40" t="s">
        <v>58</v>
      </c>
      <c r="R38" s="36" t="str">
        <f t="shared" si="1"/>
        <v>-</v>
      </c>
      <c r="T38" s="122"/>
      <c r="U38" s="123"/>
    </row>
    <row r="39" spans="2:21" x14ac:dyDescent="0.25">
      <c r="B39" s="63" t="s">
        <v>265</v>
      </c>
      <c r="C39" s="66" t="s">
        <v>190</v>
      </c>
      <c r="D39" s="33" t="s">
        <v>58</v>
      </c>
      <c r="E39" s="33" t="s">
        <v>58</v>
      </c>
      <c r="F39" s="33" t="s">
        <v>58</v>
      </c>
      <c r="G39" s="33" t="s">
        <v>58</v>
      </c>
      <c r="H39" s="33" t="s">
        <v>58</v>
      </c>
      <c r="I39" s="33" t="s">
        <v>58</v>
      </c>
      <c r="J39" s="33" t="s">
        <v>58</v>
      </c>
      <c r="K39" s="33" t="s">
        <v>58</v>
      </c>
      <c r="L39" s="33" t="s">
        <v>58</v>
      </c>
      <c r="M39" s="33" t="s">
        <v>58</v>
      </c>
      <c r="N39" s="33" t="s">
        <v>58</v>
      </c>
      <c r="O39" s="43"/>
      <c r="P39" s="40" t="s">
        <v>58</v>
      </c>
      <c r="Q39" s="40" t="s">
        <v>58</v>
      </c>
      <c r="R39" s="36" t="str">
        <f t="shared" si="1"/>
        <v>-</v>
      </c>
      <c r="T39" s="122"/>
      <c r="U39" s="123"/>
    </row>
    <row r="40" spans="2:21" x14ac:dyDescent="0.25">
      <c r="B40" s="63" t="s">
        <v>266</v>
      </c>
      <c r="C40" s="66" t="s">
        <v>192</v>
      </c>
      <c r="D40" s="33" t="s">
        <v>58</v>
      </c>
      <c r="E40" s="33" t="s">
        <v>58</v>
      </c>
      <c r="F40" s="33" t="s">
        <v>58</v>
      </c>
      <c r="G40" s="33" t="s">
        <v>58</v>
      </c>
      <c r="H40" s="33" t="s">
        <v>58</v>
      </c>
      <c r="I40" s="33" t="s">
        <v>58</v>
      </c>
      <c r="J40" s="33" t="s">
        <v>58</v>
      </c>
      <c r="K40" s="33" t="s">
        <v>58</v>
      </c>
      <c r="L40" s="33" t="s">
        <v>58</v>
      </c>
      <c r="M40" s="33" t="s">
        <v>58</v>
      </c>
      <c r="N40" s="33" t="s">
        <v>58</v>
      </c>
      <c r="O40" s="43"/>
      <c r="P40" s="40" t="s">
        <v>58</v>
      </c>
      <c r="Q40" s="40" t="s">
        <v>58</v>
      </c>
      <c r="R40" s="36" t="str">
        <f t="shared" si="1"/>
        <v>-</v>
      </c>
      <c r="T40" s="122"/>
      <c r="U40" s="123"/>
    </row>
    <row r="41" spans="2:21" x14ac:dyDescent="0.25">
      <c r="B41" s="63" t="s">
        <v>267</v>
      </c>
      <c r="C41" s="66" t="s">
        <v>193</v>
      </c>
      <c r="D41" s="33" t="s">
        <v>58</v>
      </c>
      <c r="E41" s="33" t="s">
        <v>58</v>
      </c>
      <c r="F41" s="33" t="s">
        <v>58</v>
      </c>
      <c r="G41" s="33" t="s">
        <v>58</v>
      </c>
      <c r="H41" s="33" t="s">
        <v>58</v>
      </c>
      <c r="I41" s="33" t="s">
        <v>58</v>
      </c>
      <c r="J41" s="33" t="s">
        <v>58</v>
      </c>
      <c r="K41" s="33" t="s">
        <v>58</v>
      </c>
      <c r="L41" s="33" t="s">
        <v>58</v>
      </c>
      <c r="M41" s="33" t="s">
        <v>58</v>
      </c>
      <c r="N41" s="33" t="s">
        <v>58</v>
      </c>
      <c r="O41" s="43"/>
      <c r="P41" s="40" t="s">
        <v>58</v>
      </c>
      <c r="Q41" s="40" t="s">
        <v>58</v>
      </c>
      <c r="R41" s="36" t="str">
        <f t="shared" si="1"/>
        <v>-</v>
      </c>
      <c r="T41" s="122"/>
      <c r="U41" s="123"/>
    </row>
    <row r="42" spans="2:21" x14ac:dyDescent="0.25">
      <c r="B42" s="63">
        <v>10</v>
      </c>
      <c r="C42" s="66" t="s">
        <v>194</v>
      </c>
      <c r="D42" s="33" t="s">
        <v>58</v>
      </c>
      <c r="E42" s="33" t="s">
        <v>58</v>
      </c>
      <c r="F42" s="33" t="s">
        <v>58</v>
      </c>
      <c r="G42" s="33" t="s">
        <v>58</v>
      </c>
      <c r="H42" s="33" t="s">
        <v>58</v>
      </c>
      <c r="I42" s="33" t="s">
        <v>58</v>
      </c>
      <c r="J42" s="33" t="s">
        <v>58</v>
      </c>
      <c r="K42" s="33" t="s">
        <v>58</v>
      </c>
      <c r="L42" s="33" t="s">
        <v>58</v>
      </c>
      <c r="M42" s="33" t="s">
        <v>58</v>
      </c>
      <c r="N42" s="33" t="s">
        <v>58</v>
      </c>
      <c r="O42" s="43"/>
      <c r="P42" s="40" t="s">
        <v>58</v>
      </c>
      <c r="Q42" s="40" t="s">
        <v>58</v>
      </c>
      <c r="R42" s="36" t="str">
        <f t="shared" si="1"/>
        <v>-</v>
      </c>
      <c r="T42" s="122"/>
      <c r="U42" s="123"/>
    </row>
    <row r="43" spans="2:21" x14ac:dyDescent="0.25">
      <c r="B43" s="63" t="s">
        <v>268</v>
      </c>
      <c r="C43" s="66" t="s">
        <v>195</v>
      </c>
      <c r="D43" s="33" t="s">
        <v>58</v>
      </c>
      <c r="E43" s="33" t="s">
        <v>58</v>
      </c>
      <c r="F43" s="33" t="s">
        <v>58</v>
      </c>
      <c r="G43" s="33" t="s">
        <v>58</v>
      </c>
      <c r="H43" s="33" t="s">
        <v>58</v>
      </c>
      <c r="I43" s="33" t="s">
        <v>58</v>
      </c>
      <c r="J43" s="33" t="s">
        <v>58</v>
      </c>
      <c r="K43" s="33" t="s">
        <v>58</v>
      </c>
      <c r="L43" s="33" t="s">
        <v>58</v>
      </c>
      <c r="M43" s="33" t="s">
        <v>58</v>
      </c>
      <c r="N43" s="33" t="s">
        <v>58</v>
      </c>
      <c r="O43" s="43"/>
      <c r="P43" s="40" t="s">
        <v>58</v>
      </c>
      <c r="Q43" s="40" t="s">
        <v>58</v>
      </c>
      <c r="R43" s="36" t="str">
        <f t="shared" si="1"/>
        <v>-</v>
      </c>
      <c r="T43" s="122"/>
      <c r="U43" s="123"/>
    </row>
    <row r="44" spans="2:21" x14ac:dyDescent="0.25">
      <c r="B44" s="32"/>
      <c r="C44" s="65" t="s">
        <v>57</v>
      </c>
      <c r="D44" s="107">
        <f>SUM(D18:D43)</f>
        <v>1</v>
      </c>
      <c r="E44" s="107">
        <f>SUM(E18:E43)</f>
        <v>0</v>
      </c>
      <c r="F44" s="107">
        <f>SUM(F18:F43)</f>
        <v>0</v>
      </c>
      <c r="G44" s="107">
        <f>SUM(G18:G43)</f>
        <v>0</v>
      </c>
      <c r="H44" s="107">
        <f>SUM(H18:H43)</f>
        <v>0</v>
      </c>
      <c r="I44" s="107">
        <f>SUM(I18:I43)</f>
        <v>0</v>
      </c>
      <c r="J44" s="107">
        <f>SUM(J18:J43)</f>
        <v>0</v>
      </c>
      <c r="K44" s="107">
        <f>SUM(K18:K43)</f>
        <v>0</v>
      </c>
      <c r="L44" s="107">
        <f>SUM(L18:L43)</f>
        <v>0</v>
      </c>
      <c r="M44" s="107">
        <f>SUM(M18:M43)</f>
        <v>0</v>
      </c>
      <c r="N44" s="107">
        <f>SUM(N18:N43)</f>
        <v>0</v>
      </c>
      <c r="O44" s="50"/>
      <c r="P44" s="30" t="s">
        <v>58</v>
      </c>
      <c r="Q44" s="30" t="s">
        <v>58</v>
      </c>
      <c r="R44" s="51">
        <f>SUM(R18:R43)</f>
        <v>0</v>
      </c>
      <c r="T44" s="122"/>
      <c r="U44" s="123"/>
    </row>
    <row r="45" spans="2:21" x14ac:dyDescent="0.25">
      <c r="B45" s="1"/>
      <c r="C45" s="8"/>
      <c r="T45" s="122"/>
      <c r="U45" s="123"/>
    </row>
    <row r="46" spans="2:21" ht="15.75" x14ac:dyDescent="0.25">
      <c r="B46" s="22"/>
      <c r="C46" s="137" t="s">
        <v>0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8"/>
      <c r="T46" s="132"/>
      <c r="U46" s="132"/>
    </row>
    <row r="47" spans="2:21" x14ac:dyDescent="0.25">
      <c r="B47" s="22"/>
      <c r="C47" s="54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T47" s="69"/>
      <c r="U47" s="69"/>
    </row>
    <row r="48" spans="2:21" x14ac:dyDescent="0.25">
      <c r="B48" s="22"/>
      <c r="C48" s="57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9"/>
      <c r="T48" s="69"/>
      <c r="U48" s="69"/>
    </row>
    <row r="49" spans="2:21" x14ac:dyDescent="0.25">
      <c r="B49" s="22"/>
      <c r="C49" s="57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9"/>
      <c r="T49" s="69"/>
      <c r="U49" s="69"/>
    </row>
    <row r="50" spans="2:21" x14ac:dyDescent="0.25">
      <c r="B50" s="22"/>
      <c r="C50" s="57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9"/>
      <c r="T50" s="131"/>
      <c r="U50" s="131"/>
    </row>
    <row r="51" spans="2:21" x14ac:dyDescent="0.25">
      <c r="B51" s="22"/>
      <c r="C51" s="57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9"/>
      <c r="T51" s="131"/>
      <c r="U51" s="131"/>
    </row>
    <row r="52" spans="2:21" x14ac:dyDescent="0.25">
      <c r="B52" s="22"/>
      <c r="C52" s="57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9"/>
    </row>
    <row r="53" spans="2:21" x14ac:dyDescent="0.25">
      <c r="B53" s="22"/>
      <c r="C53" s="57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9"/>
    </row>
    <row r="54" spans="2:21" x14ac:dyDescent="0.25">
      <c r="B54" s="22"/>
      <c r="C54" s="57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9"/>
    </row>
    <row r="55" spans="2:21" x14ac:dyDescent="0.25">
      <c r="B55" s="22"/>
      <c r="C55" s="57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9"/>
    </row>
    <row r="56" spans="2:21" x14ac:dyDescent="0.25">
      <c r="B56" s="22"/>
      <c r="C56" s="60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2"/>
    </row>
    <row r="57" spans="2:21" x14ac:dyDescent="0.25">
      <c r="B57" s="22"/>
      <c r="C57" s="7" t="s">
        <v>69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T57" s="9"/>
      <c r="U57" s="9"/>
    </row>
    <row r="58" spans="2:21" x14ac:dyDescent="0.25">
      <c r="C58" s="7" t="s">
        <v>70</v>
      </c>
      <c r="T58" s="9"/>
      <c r="U58" s="9"/>
    </row>
    <row r="59" spans="2:21" x14ac:dyDescent="0.25">
      <c r="C59" s="7" t="s">
        <v>71</v>
      </c>
      <c r="T59" s="9"/>
      <c r="U59" s="9"/>
    </row>
    <row r="60" spans="2:21" x14ac:dyDescent="0.25">
      <c r="T60" s="9"/>
      <c r="U60" s="9"/>
    </row>
    <row r="61" spans="2:21" x14ac:dyDescent="0.25">
      <c r="T61" s="9"/>
      <c r="U61" s="9"/>
    </row>
    <row r="62" spans="2:21" x14ac:dyDescent="0.25">
      <c r="T62" s="9"/>
      <c r="U62" s="9"/>
    </row>
    <row r="63" spans="2:21" x14ac:dyDescent="0.25">
      <c r="T63" s="9"/>
      <c r="U63" s="9"/>
    </row>
    <row r="64" spans="2:21" x14ac:dyDescent="0.25">
      <c r="T64" s="9"/>
      <c r="U64" s="9"/>
    </row>
    <row r="65" spans="20:21" x14ac:dyDescent="0.25">
      <c r="T65" s="9"/>
      <c r="U65" s="9"/>
    </row>
    <row r="66" spans="20:21" x14ac:dyDescent="0.25">
      <c r="T66" s="9"/>
      <c r="U66" s="9"/>
    </row>
    <row r="67" spans="20:21" x14ac:dyDescent="0.25">
      <c r="T67" s="9"/>
      <c r="U67" s="9"/>
    </row>
    <row r="68" spans="20:21" x14ac:dyDescent="0.25">
      <c r="T68" s="9"/>
      <c r="U68" s="9"/>
    </row>
    <row r="71" spans="20:21" ht="15" customHeight="1" x14ac:dyDescent="0.25"/>
    <row r="87" spans="19:19" ht="21.75" customHeight="1" x14ac:dyDescent="0.25"/>
    <row r="88" spans="19:19" ht="23.25" customHeight="1" x14ac:dyDescent="0.25"/>
    <row r="89" spans="19:19" ht="23.25" customHeight="1" x14ac:dyDescent="0.25"/>
    <row r="92" spans="19:19" x14ac:dyDescent="0.25">
      <c r="S92" s="53"/>
    </row>
    <row r="93" spans="19:19" x14ac:dyDescent="0.25">
      <c r="S93" s="56"/>
    </row>
    <row r="94" spans="19:19" x14ac:dyDescent="0.25">
      <c r="S94" s="59"/>
    </row>
    <row r="95" spans="19:19" x14ac:dyDescent="0.25">
      <c r="S95" s="59"/>
    </row>
    <row r="96" spans="19:19" x14ac:dyDescent="0.25">
      <c r="S96" s="59"/>
    </row>
    <row r="97" spans="19:19" x14ac:dyDescent="0.25">
      <c r="S97" s="59"/>
    </row>
    <row r="98" spans="19:19" x14ac:dyDescent="0.25">
      <c r="S98" s="59"/>
    </row>
    <row r="99" spans="19:19" x14ac:dyDescent="0.25">
      <c r="S99" s="59"/>
    </row>
    <row r="100" spans="19:19" x14ac:dyDescent="0.25">
      <c r="S100" s="59"/>
    </row>
    <row r="101" spans="19:19" x14ac:dyDescent="0.25">
      <c r="S101" s="59"/>
    </row>
    <row r="102" spans="19:19" x14ac:dyDescent="0.25">
      <c r="S102" s="62"/>
    </row>
    <row r="103" spans="19:19" x14ac:dyDescent="0.25">
      <c r="S103" s="1"/>
    </row>
  </sheetData>
  <sheetProtection algorithmName="SHA-512" hashValue="Anf9Cq0IHfEvaQeANzGyi1R26PN1YSQ4oj4jREUzpbDbYEIfR0HXYPxaiTc1ZRdoHamlBk+W1RIydx0zlK+O8w==" saltValue="+G/7BEASBHB/5gHZ+KugfQ==" spinCount="100000" sheet="1" objects="1" scenarios="1"/>
  <mergeCells count="22">
    <mergeCell ref="T15:T16"/>
    <mergeCell ref="U15:U16"/>
    <mergeCell ref="M15:M16"/>
    <mergeCell ref="D14:H14"/>
    <mergeCell ref="I14:N14"/>
    <mergeCell ref="P14:R14"/>
    <mergeCell ref="T14:U14"/>
    <mergeCell ref="G15:G16"/>
    <mergeCell ref="H15:H16"/>
    <mergeCell ref="I15:I16"/>
    <mergeCell ref="J15:J16"/>
    <mergeCell ref="K15:K16"/>
    <mergeCell ref="L15:L16"/>
    <mergeCell ref="N15:N16"/>
    <mergeCell ref="P15:P16"/>
    <mergeCell ref="Q15:Q16"/>
    <mergeCell ref="R15:R16"/>
    <mergeCell ref="B15:B16"/>
    <mergeCell ref="C15:C16"/>
    <mergeCell ref="D15:D16"/>
    <mergeCell ref="E15:E16"/>
    <mergeCell ref="F15:F16"/>
  </mergeCells>
  <conditionalFormatting sqref="C18:C44">
    <cfRule type="expression" dxfId="129" priority="19">
      <formula>COUNT(LEFT(C18,2))&gt;0.5</formula>
    </cfRule>
  </conditionalFormatting>
  <conditionalFormatting sqref="D44:N44 E18:N43">
    <cfRule type="cellIs" dxfId="128" priority="6" operator="equal">
      <formula>"A"</formula>
    </cfRule>
    <cfRule type="cellIs" dxfId="127" priority="7" operator="equal">
      <formula>"U"</formula>
    </cfRule>
    <cfRule type="cellIs" dxfId="126" priority="16" operator="equal">
      <formula>"-"</formula>
    </cfRule>
    <cfRule type="cellIs" dxfId="125" priority="17" stopIfTrue="1" operator="between">
      <formula>0.5</formula>
      <formula>0.69</formula>
    </cfRule>
    <cfRule type="cellIs" dxfId="124" priority="18" operator="lessThan">
      <formula>0.5</formula>
    </cfRule>
  </conditionalFormatting>
  <conditionalFormatting sqref="U18:U45">
    <cfRule type="cellIs" dxfId="123" priority="13" operator="equal">
      <formula>"U"</formula>
    </cfRule>
    <cfRule type="cellIs" dxfId="122" priority="14" operator="equal">
      <formula>"A"</formula>
    </cfRule>
    <cfRule type="cellIs" dxfId="121" priority="15" operator="greaterThan">
      <formula>0.1</formula>
    </cfRule>
  </conditionalFormatting>
  <conditionalFormatting sqref="R18:R44">
    <cfRule type="cellIs" dxfId="120" priority="9" operator="between">
      <formula>0.71</formula>
      <formula>1</formula>
    </cfRule>
    <cfRule type="cellIs" dxfId="119" priority="10" operator="between">
      <formula>0.5</formula>
      <formula>0.7</formula>
    </cfRule>
    <cfRule type="cellIs" dxfId="118" priority="11" operator="lessThan">
      <formula>0.5</formula>
    </cfRule>
    <cfRule type="cellIs" dxfId="117" priority="12" operator="lessThan">
      <formula>0.5</formula>
    </cfRule>
  </conditionalFormatting>
  <conditionalFormatting sqref="R18:R43">
    <cfRule type="cellIs" dxfId="116" priority="8" operator="greaterThan">
      <formula>0.69</formula>
    </cfRule>
  </conditionalFormatting>
  <conditionalFormatting sqref="D18:D43">
    <cfRule type="cellIs" dxfId="115" priority="1" operator="equal">
      <formula>"A"</formula>
    </cfRule>
    <cfRule type="cellIs" dxfId="114" priority="2" operator="equal">
      <formula>"U"</formula>
    </cfRule>
    <cfRule type="cellIs" dxfId="113" priority="3" operator="equal">
      <formula>"-"</formula>
    </cfRule>
    <cfRule type="cellIs" dxfId="112" priority="4" stopIfTrue="1" operator="between">
      <formula>0.5</formula>
      <formula>0.69</formula>
    </cfRule>
    <cfRule type="cellIs" dxfId="111" priority="5" operator="lessThan">
      <formula>0.5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6F4BE-3FA5-4CF3-B2D2-A6BE39B6BC63}">
  <dimension ref="B13:U84"/>
  <sheetViews>
    <sheetView workbookViewId="0"/>
  </sheetViews>
  <sheetFormatPr defaultRowHeight="15" x14ac:dyDescent="0.25"/>
  <cols>
    <col min="1" max="1" width="2.85546875" style="2" customWidth="1"/>
    <col min="2" max="2" width="9.140625" style="2" customWidth="1"/>
    <col min="3" max="3" width="33.85546875" style="2" customWidth="1"/>
    <col min="4" max="14" width="9.140625" style="2"/>
    <col min="15" max="15" width="0.5703125" style="2" customWidth="1"/>
    <col min="16" max="18" width="9.140625" style="2" customWidth="1"/>
    <col min="19" max="19" width="2.28515625" style="2" customWidth="1"/>
    <col min="20" max="20" width="16.140625" style="2" customWidth="1"/>
    <col min="21" max="16384" width="9.140625" style="2"/>
  </cols>
  <sheetData>
    <row r="13" spans="2:21" ht="3.75" customHeight="1" x14ac:dyDescent="0.25"/>
    <row r="14" spans="2:21" x14ac:dyDescent="0.25">
      <c r="B14" s="27"/>
      <c r="C14" s="28" t="s">
        <v>32</v>
      </c>
      <c r="D14" s="185" t="s">
        <v>33</v>
      </c>
      <c r="E14" s="185"/>
      <c r="F14" s="185"/>
      <c r="G14" s="185"/>
      <c r="H14" s="186"/>
      <c r="I14" s="187" t="s">
        <v>34</v>
      </c>
      <c r="J14" s="187"/>
      <c r="K14" s="187"/>
      <c r="L14" s="187"/>
      <c r="M14" s="187"/>
      <c r="N14" s="187"/>
      <c r="O14" s="14"/>
      <c r="P14" s="181" t="s">
        <v>35</v>
      </c>
      <c r="Q14" s="181"/>
      <c r="R14" s="181"/>
      <c r="S14" s="2" t="s">
        <v>72</v>
      </c>
      <c r="T14" s="181" t="s">
        <v>36</v>
      </c>
      <c r="U14" s="181"/>
    </row>
    <row r="15" spans="2:21" x14ac:dyDescent="0.25">
      <c r="B15" s="183" t="s">
        <v>37</v>
      </c>
      <c r="C15" s="169" t="s">
        <v>60</v>
      </c>
      <c r="D15" s="179" t="s">
        <v>61</v>
      </c>
      <c r="E15" s="179" t="s">
        <v>39</v>
      </c>
      <c r="F15" s="179" t="s">
        <v>62</v>
      </c>
      <c r="G15" s="179" t="s">
        <v>63</v>
      </c>
      <c r="H15" s="176" t="s">
        <v>64</v>
      </c>
      <c r="I15" s="176" t="s">
        <v>41</v>
      </c>
      <c r="J15" s="176" t="s">
        <v>42</v>
      </c>
      <c r="K15" s="176" t="s">
        <v>43</v>
      </c>
      <c r="L15" s="176" t="s">
        <v>44</v>
      </c>
      <c r="M15" s="176" t="s">
        <v>65</v>
      </c>
      <c r="N15" s="176" t="s">
        <v>66</v>
      </c>
      <c r="O15" s="1"/>
      <c r="P15" s="168" t="s">
        <v>45</v>
      </c>
      <c r="Q15" s="168" t="s">
        <v>46</v>
      </c>
      <c r="R15" s="168" t="s">
        <v>47</v>
      </c>
      <c r="T15" s="168" t="s">
        <v>48</v>
      </c>
      <c r="U15" s="168" t="s">
        <v>49</v>
      </c>
    </row>
    <row r="16" spans="2:21" x14ac:dyDescent="0.25">
      <c r="B16" s="184"/>
      <c r="C16" s="180"/>
      <c r="D16" s="157"/>
      <c r="E16" s="157"/>
      <c r="F16" s="157"/>
      <c r="G16" s="157"/>
      <c r="H16" s="178"/>
      <c r="I16" s="177"/>
      <c r="J16" s="177"/>
      <c r="K16" s="177"/>
      <c r="L16" s="177"/>
      <c r="M16" s="177"/>
      <c r="N16" s="177"/>
      <c r="O16" s="1"/>
      <c r="P16" s="168" t="s">
        <v>45</v>
      </c>
      <c r="Q16" s="168" t="s">
        <v>46</v>
      </c>
      <c r="R16" s="168" t="s">
        <v>47</v>
      </c>
      <c r="T16" s="168" t="s">
        <v>45</v>
      </c>
      <c r="U16" s="168" t="s">
        <v>46</v>
      </c>
    </row>
    <row r="17" spans="2:21" x14ac:dyDescent="0.25">
      <c r="B17" s="29"/>
      <c r="C17" s="29"/>
      <c r="D17" s="20" t="s">
        <v>50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19"/>
      <c r="P17" s="7"/>
      <c r="Q17" s="7"/>
      <c r="R17" s="7"/>
      <c r="T17" s="20"/>
      <c r="U17" s="20"/>
    </row>
    <row r="18" spans="2:21" x14ac:dyDescent="0.25">
      <c r="B18" s="63">
        <v>1</v>
      </c>
      <c r="C18" s="135" t="s">
        <v>275</v>
      </c>
      <c r="D18" s="33">
        <v>1</v>
      </c>
      <c r="E18" s="33" t="s">
        <v>58</v>
      </c>
      <c r="F18" s="33" t="s">
        <v>58</v>
      </c>
      <c r="G18" s="33" t="s">
        <v>58</v>
      </c>
      <c r="H18" s="33" t="s">
        <v>58</v>
      </c>
      <c r="I18" s="33" t="s">
        <v>58</v>
      </c>
      <c r="J18" s="33" t="s">
        <v>58</v>
      </c>
      <c r="K18" s="33" t="s">
        <v>58</v>
      </c>
      <c r="L18" s="33" t="s">
        <v>58</v>
      </c>
      <c r="M18" s="33" t="s">
        <v>58</v>
      </c>
      <c r="N18" s="33" t="s">
        <v>58</v>
      </c>
      <c r="O18" s="44"/>
      <c r="P18" s="40" t="s">
        <v>58</v>
      </c>
      <c r="Q18" s="40" t="s">
        <v>58</v>
      </c>
      <c r="R18" s="136" t="str">
        <f>IFERROR(Q18/P18,"-")</f>
        <v>-</v>
      </c>
      <c r="T18" s="111" t="s">
        <v>51</v>
      </c>
      <c r="U18" s="112" t="s">
        <v>52</v>
      </c>
    </row>
    <row r="19" spans="2:21" x14ac:dyDescent="0.25">
      <c r="B19" s="63">
        <v>2</v>
      </c>
      <c r="C19" s="135" t="s">
        <v>276</v>
      </c>
      <c r="D19" s="33" t="s">
        <v>52</v>
      </c>
      <c r="E19" s="33" t="s">
        <v>58</v>
      </c>
      <c r="F19" s="33" t="s">
        <v>58</v>
      </c>
      <c r="G19" s="33" t="s">
        <v>58</v>
      </c>
      <c r="H19" s="33" t="s">
        <v>58</v>
      </c>
      <c r="I19" s="33" t="s">
        <v>58</v>
      </c>
      <c r="J19" s="33" t="s">
        <v>58</v>
      </c>
      <c r="K19" s="33" t="s">
        <v>58</v>
      </c>
      <c r="L19" s="33" t="s">
        <v>58</v>
      </c>
      <c r="M19" s="33" t="s">
        <v>58</v>
      </c>
      <c r="N19" s="33" t="s">
        <v>58</v>
      </c>
      <c r="O19" s="43"/>
      <c r="P19" s="40" t="s">
        <v>58</v>
      </c>
      <c r="Q19" s="40" t="s">
        <v>58</v>
      </c>
      <c r="R19" s="136" t="str">
        <f t="shared" ref="R19:R27" si="0">IFERROR(Q19/P19,"-")</f>
        <v>-</v>
      </c>
      <c r="T19" s="24" t="s">
        <v>53</v>
      </c>
      <c r="U19" s="23" t="s">
        <v>54</v>
      </c>
    </row>
    <row r="20" spans="2:21" x14ac:dyDescent="0.25">
      <c r="B20" s="63">
        <v>3</v>
      </c>
      <c r="C20" s="135" t="s">
        <v>277</v>
      </c>
      <c r="D20" s="33" t="s">
        <v>54</v>
      </c>
      <c r="E20" s="33" t="s">
        <v>58</v>
      </c>
      <c r="F20" s="33" t="s">
        <v>58</v>
      </c>
      <c r="G20" s="33" t="s">
        <v>58</v>
      </c>
      <c r="H20" s="33" t="s">
        <v>58</v>
      </c>
      <c r="I20" s="33" t="s">
        <v>58</v>
      </c>
      <c r="J20" s="33" t="s">
        <v>58</v>
      </c>
      <c r="K20" s="33" t="s">
        <v>58</v>
      </c>
      <c r="L20" s="33" t="s">
        <v>58</v>
      </c>
      <c r="M20" s="33" t="s">
        <v>58</v>
      </c>
      <c r="N20" s="33" t="s">
        <v>58</v>
      </c>
      <c r="O20" s="43"/>
      <c r="P20" s="40" t="s">
        <v>58</v>
      </c>
      <c r="Q20" s="40" t="s">
        <v>58</v>
      </c>
      <c r="R20" s="136" t="str">
        <f t="shared" si="0"/>
        <v>-</v>
      </c>
      <c r="T20" s="24" t="s">
        <v>55</v>
      </c>
      <c r="U20" s="23">
        <v>1</v>
      </c>
    </row>
    <row r="21" spans="2:21" ht="22.5" x14ac:dyDescent="0.25">
      <c r="B21" s="63">
        <v>4</v>
      </c>
      <c r="C21" s="127" t="s">
        <v>278</v>
      </c>
      <c r="D21" s="33" t="s">
        <v>58</v>
      </c>
      <c r="E21" s="33" t="s">
        <v>58</v>
      </c>
      <c r="F21" s="33" t="s">
        <v>58</v>
      </c>
      <c r="G21" s="33" t="s">
        <v>58</v>
      </c>
      <c r="H21" s="33" t="s">
        <v>58</v>
      </c>
      <c r="I21" s="33" t="s">
        <v>58</v>
      </c>
      <c r="J21" s="33" t="s">
        <v>58</v>
      </c>
      <c r="K21" s="33" t="s">
        <v>58</v>
      </c>
      <c r="L21" s="33" t="s">
        <v>58</v>
      </c>
      <c r="M21" s="33" t="s">
        <v>58</v>
      </c>
      <c r="N21" s="33" t="s">
        <v>58</v>
      </c>
      <c r="O21" s="43"/>
      <c r="P21" s="40" t="s">
        <v>58</v>
      </c>
      <c r="Q21" s="40" t="s">
        <v>58</v>
      </c>
      <c r="R21" s="36" t="str">
        <f t="shared" si="0"/>
        <v>-</v>
      </c>
      <c r="T21" s="122"/>
      <c r="U21" s="123"/>
    </row>
    <row r="22" spans="2:21" ht="23.25" x14ac:dyDescent="0.25">
      <c r="B22" s="63">
        <v>5</v>
      </c>
      <c r="C22" s="66" t="s">
        <v>279</v>
      </c>
      <c r="D22" s="33" t="s">
        <v>58</v>
      </c>
      <c r="E22" s="33" t="s">
        <v>58</v>
      </c>
      <c r="F22" s="33" t="s">
        <v>58</v>
      </c>
      <c r="G22" s="33" t="s">
        <v>58</v>
      </c>
      <c r="H22" s="33" t="s">
        <v>58</v>
      </c>
      <c r="I22" s="33" t="s">
        <v>58</v>
      </c>
      <c r="J22" s="33" t="s">
        <v>58</v>
      </c>
      <c r="K22" s="33" t="s">
        <v>58</v>
      </c>
      <c r="L22" s="33" t="s">
        <v>58</v>
      </c>
      <c r="M22" s="33" t="s">
        <v>58</v>
      </c>
      <c r="N22" s="33" t="s">
        <v>58</v>
      </c>
      <c r="O22" s="43"/>
      <c r="P22" s="40" t="s">
        <v>58</v>
      </c>
      <c r="Q22" s="40" t="s">
        <v>58</v>
      </c>
      <c r="R22" s="36" t="str">
        <f t="shared" si="0"/>
        <v>-</v>
      </c>
      <c r="T22" s="128"/>
      <c r="U22" s="128"/>
    </row>
    <row r="23" spans="2:21" ht="23.25" x14ac:dyDescent="0.25">
      <c r="B23" s="63">
        <v>6</v>
      </c>
      <c r="C23" s="66" t="s">
        <v>280</v>
      </c>
      <c r="D23" s="64" t="s">
        <v>67</v>
      </c>
      <c r="E23" s="33" t="s">
        <v>58</v>
      </c>
      <c r="F23" s="33" t="s">
        <v>58</v>
      </c>
      <c r="G23" s="33" t="s">
        <v>58</v>
      </c>
      <c r="H23" s="33" t="s">
        <v>58</v>
      </c>
      <c r="I23" s="33" t="s">
        <v>58</v>
      </c>
      <c r="J23" s="33" t="s">
        <v>58</v>
      </c>
      <c r="K23" s="33" t="s">
        <v>58</v>
      </c>
      <c r="L23" s="33" t="s">
        <v>58</v>
      </c>
      <c r="M23" s="33" t="s">
        <v>58</v>
      </c>
      <c r="N23" s="33" t="s">
        <v>58</v>
      </c>
      <c r="O23" s="43"/>
      <c r="P23" s="40" t="s">
        <v>58</v>
      </c>
      <c r="Q23" s="40" t="s">
        <v>58</v>
      </c>
      <c r="R23" s="36" t="str">
        <f t="shared" si="0"/>
        <v>-</v>
      </c>
      <c r="T23" s="69"/>
      <c r="U23" s="69"/>
    </row>
    <row r="24" spans="2:21" ht="24" customHeight="1" x14ac:dyDescent="0.25">
      <c r="B24" s="63">
        <v>7</v>
      </c>
      <c r="C24" s="66" t="s">
        <v>281</v>
      </c>
      <c r="D24" s="64" t="s">
        <v>67</v>
      </c>
      <c r="E24" s="33" t="s">
        <v>58</v>
      </c>
      <c r="F24" s="33" t="s">
        <v>58</v>
      </c>
      <c r="G24" s="33" t="s">
        <v>58</v>
      </c>
      <c r="H24" s="33" t="s">
        <v>58</v>
      </c>
      <c r="I24" s="33" t="s">
        <v>58</v>
      </c>
      <c r="J24" s="33" t="s">
        <v>58</v>
      </c>
      <c r="K24" s="33" t="s">
        <v>58</v>
      </c>
      <c r="L24" s="33" t="s">
        <v>58</v>
      </c>
      <c r="M24" s="33" t="s">
        <v>58</v>
      </c>
      <c r="N24" s="33" t="s">
        <v>58</v>
      </c>
      <c r="O24" s="43"/>
      <c r="P24" s="40" t="s">
        <v>58</v>
      </c>
      <c r="Q24" s="40" t="s">
        <v>58</v>
      </c>
      <c r="R24" s="36" t="str">
        <f t="shared" si="0"/>
        <v>-</v>
      </c>
      <c r="T24" s="69"/>
      <c r="U24" s="69"/>
    </row>
    <row r="25" spans="2:21" ht="23.25" x14ac:dyDescent="0.25">
      <c r="B25" s="63">
        <v>8</v>
      </c>
      <c r="C25" s="66" t="s">
        <v>282</v>
      </c>
      <c r="D25" s="64" t="s">
        <v>67</v>
      </c>
      <c r="E25" s="33" t="s">
        <v>58</v>
      </c>
      <c r="F25" s="33" t="s">
        <v>58</v>
      </c>
      <c r="G25" s="33" t="s">
        <v>58</v>
      </c>
      <c r="H25" s="33" t="s">
        <v>58</v>
      </c>
      <c r="I25" s="33" t="s">
        <v>58</v>
      </c>
      <c r="J25" s="33" t="s">
        <v>58</v>
      </c>
      <c r="K25" s="33" t="s">
        <v>58</v>
      </c>
      <c r="L25" s="33" t="s">
        <v>58</v>
      </c>
      <c r="M25" s="33" t="s">
        <v>58</v>
      </c>
      <c r="N25" s="33" t="s">
        <v>58</v>
      </c>
      <c r="O25" s="43"/>
      <c r="P25" s="40" t="s">
        <v>58</v>
      </c>
      <c r="Q25" s="40" t="s">
        <v>58</v>
      </c>
      <c r="R25" s="36" t="str">
        <f t="shared" si="0"/>
        <v>-</v>
      </c>
      <c r="T25" s="69"/>
      <c r="U25" s="69"/>
    </row>
    <row r="26" spans="2:21" ht="23.25" x14ac:dyDescent="0.25">
      <c r="B26" s="63">
        <v>9</v>
      </c>
      <c r="C26" s="66" t="s">
        <v>283</v>
      </c>
      <c r="D26" s="64" t="s">
        <v>67</v>
      </c>
      <c r="E26" s="33" t="s">
        <v>58</v>
      </c>
      <c r="F26" s="33" t="s">
        <v>58</v>
      </c>
      <c r="G26" s="33" t="s">
        <v>58</v>
      </c>
      <c r="H26" s="33" t="s">
        <v>58</v>
      </c>
      <c r="I26" s="33" t="s">
        <v>58</v>
      </c>
      <c r="J26" s="33" t="s">
        <v>58</v>
      </c>
      <c r="K26" s="33" t="s">
        <v>58</v>
      </c>
      <c r="L26" s="33" t="s">
        <v>58</v>
      </c>
      <c r="M26" s="33" t="s">
        <v>58</v>
      </c>
      <c r="N26" s="33" t="s">
        <v>58</v>
      </c>
      <c r="O26" s="43"/>
      <c r="P26" s="40" t="s">
        <v>58</v>
      </c>
      <c r="Q26" s="40" t="s">
        <v>58</v>
      </c>
      <c r="R26" s="36" t="str">
        <f t="shared" si="0"/>
        <v>-</v>
      </c>
      <c r="T26" s="69"/>
      <c r="U26" s="69"/>
    </row>
    <row r="27" spans="2:21" x14ac:dyDescent="0.25">
      <c r="B27" s="63">
        <v>10</v>
      </c>
      <c r="C27" s="66" t="s">
        <v>284</v>
      </c>
      <c r="D27" s="64" t="s">
        <v>67</v>
      </c>
      <c r="E27" s="33" t="s">
        <v>58</v>
      </c>
      <c r="F27" s="33" t="s">
        <v>58</v>
      </c>
      <c r="G27" s="33" t="s">
        <v>58</v>
      </c>
      <c r="H27" s="33" t="s">
        <v>58</v>
      </c>
      <c r="I27" s="33" t="s">
        <v>58</v>
      </c>
      <c r="J27" s="33" t="s">
        <v>58</v>
      </c>
      <c r="K27" s="33" t="s">
        <v>58</v>
      </c>
      <c r="L27" s="33" t="s">
        <v>58</v>
      </c>
      <c r="M27" s="33" t="s">
        <v>58</v>
      </c>
      <c r="N27" s="33" t="s">
        <v>58</v>
      </c>
      <c r="O27" s="43"/>
      <c r="P27" s="40" t="s">
        <v>58</v>
      </c>
      <c r="Q27" s="40" t="s">
        <v>58</v>
      </c>
      <c r="R27" s="36" t="str">
        <f t="shared" si="0"/>
        <v>-</v>
      </c>
      <c r="T27" s="69"/>
      <c r="U27" s="69"/>
    </row>
    <row r="28" spans="2:21" ht="15" customHeight="1" x14ac:dyDescent="0.25">
      <c r="B28" s="32"/>
      <c r="C28" s="65" t="s">
        <v>57</v>
      </c>
      <c r="D28" s="107">
        <f t="shared" ref="D28:N28" si="1">SUM(D18:D27)</f>
        <v>1</v>
      </c>
      <c r="E28" s="107">
        <f t="shared" si="1"/>
        <v>0</v>
      </c>
      <c r="F28" s="107">
        <f t="shared" si="1"/>
        <v>0</v>
      </c>
      <c r="G28" s="107">
        <f t="shared" si="1"/>
        <v>0</v>
      </c>
      <c r="H28" s="107">
        <f t="shared" si="1"/>
        <v>0</v>
      </c>
      <c r="I28" s="107">
        <f t="shared" si="1"/>
        <v>0</v>
      </c>
      <c r="J28" s="107">
        <f t="shared" si="1"/>
        <v>0</v>
      </c>
      <c r="K28" s="107">
        <f t="shared" si="1"/>
        <v>0</v>
      </c>
      <c r="L28" s="107">
        <f t="shared" si="1"/>
        <v>0</v>
      </c>
      <c r="M28" s="107">
        <f t="shared" si="1"/>
        <v>0</v>
      </c>
      <c r="N28" s="107">
        <f t="shared" si="1"/>
        <v>0</v>
      </c>
      <c r="O28" s="50"/>
      <c r="P28" s="30" t="s">
        <v>58</v>
      </c>
      <c r="Q28" s="30" t="s">
        <v>58</v>
      </c>
      <c r="R28" s="51">
        <f>SUM(R18:R27)</f>
        <v>0</v>
      </c>
      <c r="T28" s="191"/>
      <c r="U28" s="191"/>
    </row>
    <row r="29" spans="2:21" x14ac:dyDescent="0.25">
      <c r="B29" s="1"/>
      <c r="C29" s="8"/>
      <c r="T29" s="191"/>
      <c r="U29" s="191"/>
    </row>
    <row r="30" spans="2:21" x14ac:dyDescent="0.25">
      <c r="B30" s="22"/>
      <c r="C30" s="119" t="s">
        <v>0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1"/>
      <c r="T30" s="191"/>
      <c r="U30" s="191"/>
    </row>
    <row r="31" spans="2:21" ht="15" customHeight="1" x14ac:dyDescent="0.25">
      <c r="B31" s="22"/>
      <c r="C31" s="5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6"/>
      <c r="T31" s="191"/>
      <c r="U31" s="191"/>
    </row>
    <row r="32" spans="2:21" x14ac:dyDescent="0.25">
      <c r="B32" s="22"/>
      <c r="C32" s="57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9"/>
    </row>
    <row r="33" spans="2:21" x14ac:dyDescent="0.25">
      <c r="B33" s="22"/>
      <c r="C33" s="57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9"/>
    </row>
    <row r="34" spans="2:21" x14ac:dyDescent="0.25">
      <c r="B34" s="22"/>
      <c r="C34" s="57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9"/>
      <c r="T34" s="9"/>
      <c r="U34" s="9"/>
    </row>
    <row r="35" spans="2:21" x14ac:dyDescent="0.25">
      <c r="B35" s="22"/>
      <c r="C35" s="57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9"/>
      <c r="T35" s="9"/>
      <c r="U35" s="9"/>
    </row>
    <row r="36" spans="2:21" x14ac:dyDescent="0.25">
      <c r="B36" s="22"/>
      <c r="C36" s="57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9"/>
      <c r="T36" s="9"/>
      <c r="U36" s="9"/>
    </row>
    <row r="37" spans="2:21" x14ac:dyDescent="0.25">
      <c r="B37" s="22"/>
      <c r="C37" s="57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9"/>
      <c r="T37" s="9"/>
      <c r="U37" s="9"/>
    </row>
    <row r="38" spans="2:21" x14ac:dyDescent="0.25">
      <c r="B38" s="22"/>
      <c r="C38" s="57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9"/>
      <c r="T38" s="9"/>
      <c r="U38" s="9"/>
    </row>
    <row r="39" spans="2:21" x14ac:dyDescent="0.25">
      <c r="B39" s="22"/>
      <c r="C39" s="57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9"/>
      <c r="T39" s="9"/>
      <c r="U39" s="9"/>
    </row>
    <row r="40" spans="2:21" x14ac:dyDescent="0.25">
      <c r="B40" s="22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2"/>
      <c r="T40" s="9"/>
      <c r="U40" s="9"/>
    </row>
    <row r="41" spans="2:21" x14ac:dyDescent="0.25">
      <c r="B41" s="22"/>
      <c r="C41" s="7" t="s">
        <v>69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T41" s="9"/>
      <c r="U41" s="9"/>
    </row>
    <row r="42" spans="2:21" x14ac:dyDescent="0.25">
      <c r="C42" s="7" t="s">
        <v>70</v>
      </c>
      <c r="T42" s="9"/>
      <c r="U42" s="9"/>
    </row>
    <row r="43" spans="2:21" x14ac:dyDescent="0.25">
      <c r="C43" s="7" t="s">
        <v>71</v>
      </c>
      <c r="T43" s="9"/>
      <c r="U43" s="9"/>
    </row>
    <row r="44" spans="2:21" ht="15" customHeight="1" x14ac:dyDescent="0.25"/>
    <row r="47" spans="2:21" ht="15" customHeight="1" x14ac:dyDescent="0.25"/>
    <row r="51" spans="20:21" ht="15" customHeight="1" x14ac:dyDescent="0.25"/>
    <row r="52" spans="20:21" ht="15" customHeight="1" x14ac:dyDescent="0.25"/>
    <row r="54" spans="20:21" ht="15" customHeight="1" x14ac:dyDescent="0.25"/>
    <row r="58" spans="20:21" ht="15" customHeight="1" x14ac:dyDescent="0.25"/>
    <row r="60" spans="20:21" x14ac:dyDescent="0.25">
      <c r="T60" s="24"/>
      <c r="U60" s="23"/>
    </row>
    <row r="61" spans="20:21" x14ac:dyDescent="0.25">
      <c r="T61" s="24"/>
      <c r="U61" s="23"/>
    </row>
    <row r="62" spans="20:21" x14ac:dyDescent="0.25">
      <c r="T62" s="24"/>
      <c r="U62" s="23"/>
    </row>
    <row r="63" spans="20:21" ht="15" customHeight="1" x14ac:dyDescent="0.25">
      <c r="T63" s="24"/>
      <c r="U63" s="23"/>
    </row>
    <row r="64" spans="20:21" ht="15" customHeight="1" x14ac:dyDescent="0.25">
      <c r="T64" s="24"/>
      <c r="U64" s="23"/>
    </row>
    <row r="68" spans="19:19" ht="21.75" customHeight="1" x14ac:dyDescent="0.25"/>
    <row r="69" spans="19:19" ht="23.25" customHeight="1" x14ac:dyDescent="0.25"/>
    <row r="70" spans="19:19" ht="23.25" customHeight="1" x14ac:dyDescent="0.25"/>
    <row r="73" spans="19:19" x14ac:dyDescent="0.25">
      <c r="S73" s="121"/>
    </row>
    <row r="74" spans="19:19" x14ac:dyDescent="0.25">
      <c r="S74" s="56"/>
    </row>
    <row r="75" spans="19:19" x14ac:dyDescent="0.25">
      <c r="S75" s="59"/>
    </row>
    <row r="76" spans="19:19" x14ac:dyDescent="0.25">
      <c r="S76" s="59"/>
    </row>
    <row r="77" spans="19:19" x14ac:dyDescent="0.25">
      <c r="S77" s="59"/>
    </row>
    <row r="78" spans="19:19" x14ac:dyDescent="0.25">
      <c r="S78" s="59"/>
    </row>
    <row r="79" spans="19:19" x14ac:dyDescent="0.25">
      <c r="S79" s="59"/>
    </row>
    <row r="80" spans="19:19" x14ac:dyDescent="0.25">
      <c r="S80" s="59"/>
    </row>
    <row r="81" spans="19:19" x14ac:dyDescent="0.25">
      <c r="S81" s="59"/>
    </row>
    <row r="82" spans="19:19" x14ac:dyDescent="0.25">
      <c r="S82" s="59"/>
    </row>
    <row r="83" spans="19:19" x14ac:dyDescent="0.25">
      <c r="S83" s="62"/>
    </row>
    <row r="84" spans="19:19" x14ac:dyDescent="0.25">
      <c r="S84" s="1"/>
    </row>
  </sheetData>
  <sheetProtection algorithmName="SHA-512" hashValue="8/CZUJ4M6AGvS5eKVsSrtF8sg2kdcMlBdYhSiRvVeKGo/hlCSAvDCzA+BXK1or+Xsg/kaLMpKO1BNlNsa14P9w==" saltValue="Bj+VVWi/ZhA3eYpFxoGvdA==" spinCount="100000" sheet="1" objects="1" scenarios="1"/>
  <mergeCells count="23">
    <mergeCell ref="T28:U31"/>
    <mergeCell ref="N15:N16"/>
    <mergeCell ref="P15:P16"/>
    <mergeCell ref="Q15:Q16"/>
    <mergeCell ref="R15:R16"/>
    <mergeCell ref="T15:T16"/>
    <mergeCell ref="U15:U16"/>
    <mergeCell ref="M15:M16"/>
    <mergeCell ref="D14:H14"/>
    <mergeCell ref="I14:N14"/>
    <mergeCell ref="P14:R14"/>
    <mergeCell ref="T14:U14"/>
    <mergeCell ref="G15:G16"/>
    <mergeCell ref="H15:H16"/>
    <mergeCell ref="I15:I16"/>
    <mergeCell ref="J15:J16"/>
    <mergeCell ref="K15:K16"/>
    <mergeCell ref="L15:L16"/>
    <mergeCell ref="B15:B16"/>
    <mergeCell ref="C15:C16"/>
    <mergeCell ref="D15:D16"/>
    <mergeCell ref="E15:E16"/>
    <mergeCell ref="F15:F16"/>
  </mergeCells>
  <conditionalFormatting sqref="C18:C28">
    <cfRule type="expression" dxfId="110" priority="31">
      <formula>COUNT(LEFT(C18,2))&gt;0.5</formula>
    </cfRule>
  </conditionalFormatting>
  <conditionalFormatting sqref="E18:N22 D23:N28">
    <cfRule type="cellIs" dxfId="109" priority="18" operator="equal">
      <formula>"A"</formula>
    </cfRule>
    <cfRule type="cellIs" dxfId="108" priority="19" operator="equal">
      <formula>"U"</formula>
    </cfRule>
    <cfRule type="cellIs" dxfId="107" priority="28" operator="equal">
      <formula>"-"</formula>
    </cfRule>
    <cfRule type="cellIs" dxfId="106" priority="29" stopIfTrue="1" operator="between">
      <formula>0.5</formula>
      <formula>0.69</formula>
    </cfRule>
    <cfRule type="cellIs" dxfId="105" priority="30" operator="lessThan">
      <formula>0.5</formula>
    </cfRule>
  </conditionalFormatting>
  <conditionalFormatting sqref="U60:U64">
    <cfRule type="cellIs" dxfId="104" priority="25" operator="equal">
      <formula>"U"</formula>
    </cfRule>
    <cfRule type="cellIs" dxfId="103" priority="26" operator="equal">
      <formula>"A"</formula>
    </cfRule>
    <cfRule type="cellIs" dxfId="102" priority="27" operator="greaterThan">
      <formula>0.1</formula>
    </cfRule>
  </conditionalFormatting>
  <conditionalFormatting sqref="R18:R28">
    <cfRule type="cellIs" dxfId="101" priority="21" operator="between">
      <formula>0.71</formula>
      <formula>1</formula>
    </cfRule>
    <cfRule type="cellIs" dxfId="100" priority="22" operator="between">
      <formula>0.5</formula>
      <formula>0.7</formula>
    </cfRule>
    <cfRule type="cellIs" dxfId="99" priority="23" operator="lessThan">
      <formula>0.5</formula>
    </cfRule>
    <cfRule type="cellIs" dxfId="98" priority="24" operator="lessThan">
      <formula>0.5</formula>
    </cfRule>
  </conditionalFormatting>
  <conditionalFormatting sqref="R18:R27">
    <cfRule type="cellIs" dxfId="97" priority="20" operator="greaterThan">
      <formula>0.69</formula>
    </cfRule>
  </conditionalFormatting>
  <conditionalFormatting sqref="U19">
    <cfRule type="cellIs" dxfId="96" priority="6" operator="equal">
      <formula>"U"</formula>
    </cfRule>
    <cfRule type="cellIs" dxfId="95" priority="7" operator="equal">
      <formula>"A"</formula>
    </cfRule>
    <cfRule type="cellIs" dxfId="94" priority="8" operator="greaterThan">
      <formula>0.1</formula>
    </cfRule>
  </conditionalFormatting>
  <conditionalFormatting sqref="U18">
    <cfRule type="cellIs" dxfId="93" priority="15" operator="equal">
      <formula>"U"</formula>
    </cfRule>
    <cfRule type="cellIs" dxfId="92" priority="16" operator="equal">
      <formula>"A"</formula>
    </cfRule>
    <cfRule type="cellIs" dxfId="91" priority="17" operator="greaterThan">
      <formula>0.1</formula>
    </cfRule>
  </conditionalFormatting>
  <conditionalFormatting sqref="U21">
    <cfRule type="cellIs" dxfId="90" priority="12" operator="equal">
      <formula>"U"</formula>
    </cfRule>
    <cfRule type="cellIs" dxfId="89" priority="13" operator="equal">
      <formula>"A"</formula>
    </cfRule>
    <cfRule type="cellIs" dxfId="88" priority="14" operator="greaterThan">
      <formula>0.1</formula>
    </cfRule>
  </conditionalFormatting>
  <conditionalFormatting sqref="U19:U20">
    <cfRule type="cellIs" dxfId="87" priority="9" operator="equal">
      <formula>"U"</formula>
    </cfRule>
    <cfRule type="cellIs" dxfId="86" priority="10" operator="equal">
      <formula>"A"</formula>
    </cfRule>
    <cfRule type="cellIs" dxfId="85" priority="11" operator="greaterThan">
      <formula>0.1</formula>
    </cfRule>
  </conditionalFormatting>
  <conditionalFormatting sqref="D18:D22">
    <cfRule type="cellIs" dxfId="84" priority="1" operator="equal">
      <formula>"A"</formula>
    </cfRule>
    <cfRule type="cellIs" dxfId="83" priority="2" operator="equal">
      <formula>"U"</formula>
    </cfRule>
    <cfRule type="cellIs" dxfId="82" priority="3" operator="equal">
      <formula>"-"</formula>
    </cfRule>
    <cfRule type="cellIs" dxfId="81" priority="4" stopIfTrue="1" operator="between">
      <formula>0.5</formula>
      <formula>0.69</formula>
    </cfRule>
    <cfRule type="cellIs" dxfId="80" priority="5" operator="lessThan">
      <formula>0.5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Capa</vt:lpstr>
      <vt:lpstr>Concurso</vt:lpstr>
      <vt:lpstr>Cronograma de Estudos</vt:lpstr>
      <vt:lpstr>Conteúdo Programático</vt:lpstr>
      <vt:lpstr>Língua Portuguesa</vt:lpstr>
      <vt:lpstr>Noções Direito Administrativo</vt:lpstr>
      <vt:lpstr>Noções Direito Constitucional</vt:lpstr>
      <vt:lpstr>Noções Penal e Processual Penal</vt:lpstr>
      <vt:lpstr>Legislação Especial</vt:lpstr>
      <vt:lpstr>Estatística</vt:lpstr>
      <vt:lpstr>Raciocínio Lógico</vt:lpstr>
      <vt:lpstr>Informática</vt:lpstr>
      <vt:lpstr>Contabilidade 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comunicacao</dc:creator>
  <cp:lastModifiedBy>comunicação-02</cp:lastModifiedBy>
  <dcterms:created xsi:type="dcterms:W3CDTF">2017-01-13T17:52:11Z</dcterms:created>
  <dcterms:modified xsi:type="dcterms:W3CDTF">2018-06-15T17:48:56Z</dcterms:modified>
</cp:coreProperties>
</file>