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i\Documents\Pilot AH\"/>
    </mc:Choice>
  </mc:AlternateContent>
  <xr:revisionPtr revIDLastSave="0" documentId="13_ncr:1_{953E3181-98B1-468C-816B-B065BBCAE5B9}" xr6:coauthVersionLast="47" xr6:coauthVersionMax="47" xr10:uidLastSave="{00000000-0000-0000-0000-000000000000}"/>
  <bookViews>
    <workbookView xWindow="28680" yWindow="-120" windowWidth="38640" windowHeight="21240" activeTab="1" xr2:uid="{CC327DAF-F0BC-47C0-A0D6-EF3697FF8F95}"/>
  </bookViews>
  <sheets>
    <sheet name="Object categories" sheetId="2" r:id="rId1"/>
    <sheet name="Flood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8" i="1" l="1"/>
  <c r="K58" i="1"/>
  <c r="J58" i="1"/>
  <c r="J60" i="1" s="1"/>
  <c r="G53" i="1"/>
  <c r="D48" i="1"/>
  <c r="I43" i="1"/>
  <c r="D43" i="1"/>
  <c r="B43" i="1"/>
  <c r="C38" i="1"/>
  <c r="D33" i="1"/>
  <c r="E28" i="1"/>
  <c r="B28" i="1"/>
  <c r="D19" i="1"/>
  <c r="C19" i="1"/>
  <c r="H14" i="1"/>
  <c r="C14" i="1"/>
  <c r="H9" i="1"/>
  <c r="G9" i="1"/>
  <c r="F9" i="1"/>
  <c r="E9" i="1"/>
  <c r="B9" i="1"/>
  <c r="G4" i="1"/>
</calcChain>
</file>

<file path=xl/sharedStrings.xml><?xml version="1.0" encoding="utf-8"?>
<sst xmlns="http://schemas.openxmlformats.org/spreadsheetml/2006/main" count="289" uniqueCount="192">
  <si>
    <t>Accommodation</t>
  </si>
  <si>
    <t>Assisted Living</t>
  </si>
  <si>
    <t>Estate Agents</t>
  </si>
  <si>
    <t>Hotels (Resturant)</t>
  </si>
  <si>
    <t>Hotels (SC)</t>
  </si>
  <si>
    <t>Hotels (B&amp;B)</t>
  </si>
  <si>
    <t>Private Accomodation</t>
  </si>
  <si>
    <t>Storage Facility</t>
  </si>
  <si>
    <t>Education &amp; Professional Qualifications</t>
  </si>
  <si>
    <t>Creches</t>
  </si>
  <si>
    <t>Driving Schools</t>
  </si>
  <si>
    <t>Music Services</t>
  </si>
  <si>
    <t>Schools</t>
  </si>
  <si>
    <t>Training Providers</t>
  </si>
  <si>
    <t>University</t>
  </si>
  <si>
    <t>Finance</t>
  </si>
  <si>
    <t>Accountancy Firms</t>
  </si>
  <si>
    <t>ATMS</t>
  </si>
  <si>
    <t>Banks</t>
  </si>
  <si>
    <t>Credit Union</t>
  </si>
  <si>
    <t>Currency Exchange</t>
  </si>
  <si>
    <t>Debt Collection Companies</t>
  </si>
  <si>
    <t>Insurance Providers</t>
  </si>
  <si>
    <t>Investment/Financial Advisors</t>
  </si>
  <si>
    <t>Money Transfer Services</t>
  </si>
  <si>
    <t>Pawn Shops</t>
  </si>
  <si>
    <t>Food &amp; Drink</t>
  </si>
  <si>
    <t>Bars/Nightclubs</t>
  </si>
  <si>
    <t>Eateries</t>
  </si>
  <si>
    <t>Food Markets</t>
  </si>
  <si>
    <t>Government</t>
  </si>
  <si>
    <t>Armed Forces</t>
  </si>
  <si>
    <t>Council Offices</t>
  </si>
  <si>
    <t>Courthouses</t>
  </si>
  <si>
    <t>Fire Departments</t>
  </si>
  <si>
    <t>Libraries/Archives</t>
  </si>
  <si>
    <t>Parliamentary Buildings</t>
  </si>
  <si>
    <t>Police Departments</t>
  </si>
  <si>
    <t>Politician Offices</t>
  </si>
  <si>
    <t>Procurator Fiscal</t>
  </si>
  <si>
    <t>Registrar Service Offices</t>
  </si>
  <si>
    <t>Social Work Offices</t>
  </si>
  <si>
    <t>Correctional Facility</t>
  </si>
  <si>
    <t>Healthcare</t>
  </si>
  <si>
    <t>Doctors' Offices</t>
  </si>
  <si>
    <t>Hospitals</t>
  </si>
  <si>
    <t>Opticians</t>
  </si>
  <si>
    <t>Pharmacies</t>
  </si>
  <si>
    <t>Specialist Healthcare</t>
  </si>
  <si>
    <t>Dental Care</t>
  </si>
  <si>
    <t>Industry</t>
  </si>
  <si>
    <t>Construction &amp; Heavy Industry</t>
  </si>
  <si>
    <t>Farms</t>
  </si>
  <si>
    <t>Industry (Other)</t>
  </si>
  <si>
    <t>Lawyers/Solicitors</t>
  </si>
  <si>
    <t>Media Outlets</t>
  </si>
  <si>
    <t>Security Services</t>
  </si>
  <si>
    <t>Tradesmen Businesses</t>
  </si>
  <si>
    <t>Infrastructure</t>
  </si>
  <si>
    <t>Broadband Providers</t>
  </si>
  <si>
    <t>Electricity Providers</t>
  </si>
  <si>
    <t>Gas Providers</t>
  </si>
  <si>
    <t>Waste Collection Services</t>
  </si>
  <si>
    <t>Wastewater Treatment Works</t>
  </si>
  <si>
    <t>Culture, Leisure, Recreation, &amp; Tourism</t>
  </si>
  <si>
    <t>Community Centres</t>
  </si>
  <si>
    <t>Gyms</t>
  </si>
  <si>
    <t>Attractions</t>
  </si>
  <si>
    <t>Parks</t>
  </si>
  <si>
    <t>Pet Goods &amp; Services</t>
  </si>
  <si>
    <t>Shops (Clothing)</t>
  </si>
  <si>
    <t>Shops (Home &amp; Garden)</t>
  </si>
  <si>
    <t>Shops (Non-Essential)</t>
  </si>
  <si>
    <t>Shops (Sporting Goods)</t>
  </si>
  <si>
    <t>Sports Grounds &amp; Facilities</t>
  </si>
  <si>
    <t>Religion</t>
  </si>
  <si>
    <t>Cemeteries</t>
  </si>
  <si>
    <t>Funeral Directors</t>
  </si>
  <si>
    <t>Religious Buildings</t>
  </si>
  <si>
    <t>Social Support</t>
  </si>
  <si>
    <t>Business Advice/Support Organisations</t>
  </si>
  <si>
    <t>Charity Organisations</t>
  </si>
  <si>
    <t>Citizens Advice Bureau</t>
  </si>
  <si>
    <t>Employment Services</t>
  </si>
  <si>
    <t>Food Banks</t>
  </si>
  <si>
    <t>Homeless Shelters</t>
  </si>
  <si>
    <t>Day Centres</t>
  </si>
  <si>
    <t>Transport &amp; Logistics</t>
  </si>
  <si>
    <t>Airports</t>
  </si>
  <si>
    <t>Bus Stations</t>
  </si>
  <si>
    <t>Couriers</t>
  </si>
  <si>
    <t>Bicycle Parking Points</t>
  </si>
  <si>
    <t>Distribution Centres</t>
  </si>
  <si>
    <t>Petrol Stations</t>
  </si>
  <si>
    <t>Rail Stations</t>
  </si>
  <si>
    <t>Railway Track</t>
  </si>
  <si>
    <t>Roads (Major)</t>
  </si>
  <si>
    <t>Roads (Minor)</t>
  </si>
  <si>
    <t>Roads (Residential)</t>
  </si>
  <si>
    <t>Vehicle Dealerships</t>
  </si>
  <si>
    <t>Vehicle Repair Services</t>
  </si>
  <si>
    <t>Post Office</t>
  </si>
  <si>
    <t>Ecosystem</t>
  </si>
  <si>
    <t>Urban Forests</t>
  </si>
  <si>
    <t>Rivers</t>
  </si>
  <si>
    <t>Remove</t>
  </si>
  <si>
    <t>Assisted living</t>
  </si>
  <si>
    <t>Bus stations</t>
  </si>
  <si>
    <t>Citizen advice</t>
  </si>
  <si>
    <t>Construction &amp; heavy insudtry</t>
  </si>
  <si>
    <t>Courthouse</t>
  </si>
  <si>
    <t>Credit Unions</t>
  </si>
  <si>
    <t>Debt collection services</t>
  </si>
  <si>
    <t>Derelict land</t>
  </si>
  <si>
    <t>Distribution centres</t>
  </si>
  <si>
    <t>Dkyes</t>
  </si>
  <si>
    <t>Network access</t>
  </si>
  <si>
    <t>Parlimentary buildings</t>
  </si>
  <si>
    <t>Pawn shops</t>
  </si>
  <si>
    <t>Pet goods and services</t>
  </si>
  <si>
    <t>Politician offices</t>
  </si>
  <si>
    <t>Procutoral Fiscal</t>
  </si>
  <si>
    <t>Registrar services</t>
  </si>
  <si>
    <t>Reservioirs</t>
  </si>
  <si>
    <t>Storm Water Retention ponds</t>
  </si>
  <si>
    <t>Telephone exchane</t>
  </si>
  <si>
    <t>Waste collection services</t>
  </si>
  <si>
    <t>Waste water treatment</t>
  </si>
  <si>
    <t>Water distribution</t>
  </si>
  <si>
    <t>Water pumping</t>
  </si>
  <si>
    <t>Water tanks</t>
  </si>
  <si>
    <t>CATEGORY</t>
  </si>
  <si>
    <t>NODE NAME</t>
  </si>
  <si>
    <t>EXAMPLES/NOTES</t>
  </si>
  <si>
    <t xml:space="preserve">Care Homes, Hospice, Nursing Homes, Retirement Homes, Sheltered Housing </t>
  </si>
  <si>
    <t>Estate Agents, Letting Agents, Property Management, Realtors</t>
  </si>
  <si>
    <t>Hotels (with Restaurant/Meals)</t>
  </si>
  <si>
    <t>Bed &amp; Breakfasts, Hotels, Holiday Lets</t>
  </si>
  <si>
    <t>Hotels (Self-Catering)</t>
  </si>
  <si>
    <t>Private Accommodation</t>
  </si>
  <si>
    <t>Apartments, Condominiums, Flats, Houses</t>
  </si>
  <si>
    <t>Children's Day Cares, Creches, Nurseries</t>
  </si>
  <si>
    <t>Music Lessons, Music Schools, Music Shops</t>
  </si>
  <si>
    <t>Career Centres, Trade Schools e.g. Nursing Schools</t>
  </si>
  <si>
    <t>Universities</t>
  </si>
  <si>
    <t>to account for widespread campuses where some buildings and not others will flood, universities should be marked as individual nodes, e.g. Heriot-Watt University, University of Edinburgh</t>
  </si>
  <si>
    <t>ATMs</t>
  </si>
  <si>
    <t>Currency Exchanges</t>
  </si>
  <si>
    <t>i.e. nightlife not providing food</t>
  </si>
  <si>
    <t>Cafes, Coffee Shops, Delis, Pubs serving food, Restaurants, Takeaways)</t>
  </si>
  <si>
    <t>Convenience Stores, Corner Shops, Farmers'/Outdoor Markets, Health &amp; Nutrition Shops, Specialty Food Shops (e.g. Butcher, Baker, Foreign Grocery, Greengrocer, Liquor), Supermarkets</t>
  </si>
  <si>
    <t>Military Compounds, Recruitment Offices, Training Centres - any military compounds should be treated as individual nodes, as explained for 'Universities'</t>
  </si>
  <si>
    <t>Sherriff's Court</t>
  </si>
  <si>
    <t>Fire Stations, Fire Emergency Response Vehicles</t>
  </si>
  <si>
    <t>Police Stations, Police Emergency Response Vehicles</t>
  </si>
  <si>
    <t>MP Offices (individual)</t>
  </si>
  <si>
    <t>Doctors' Offices, GP Surgeries, Walk-In Clinics (non-emergency)</t>
  </si>
  <si>
    <t>Emergency Response Vehicles (e.g. Ambulances), Hospitals</t>
  </si>
  <si>
    <t>e.g. Distributors/Fitters of Motorised Stair Lifts, other accessible home equipment; Drug Testing Providers; Physiotherapists</t>
  </si>
  <si>
    <t>Construction, Machinery Hire, Mining</t>
  </si>
  <si>
    <t>Architects, Consultancies/Specialists, Contractors,  Manufacturers, Research Facilities, Surveyors, Wholesalers, Distributors</t>
  </si>
  <si>
    <t>Book Publishers, Film/Video Production, Magazine Publishers, Newspaper Offices, Radio Stations, etc.</t>
  </si>
  <si>
    <t>Bricklayers, Carpenters, Electricians, Joiners, Painters, Plumbers</t>
  </si>
  <si>
    <t>Broadband Networks, Broadband Provider Offices/Customer Points</t>
  </si>
  <si>
    <t>Electricity Networks, Electricity Provider Offices/Customer Points, Pylons</t>
  </si>
  <si>
    <t>Gas Networks, Gas Provider Offices/Customer Points</t>
  </si>
  <si>
    <t>e.g. Landfills, Recycling Centres</t>
  </si>
  <si>
    <t>Sewage Treatment Works, Water Purification Plants, Water Supply Networks</t>
  </si>
  <si>
    <t>Community Centres, Convention Centres, Leisure Centres</t>
  </si>
  <si>
    <t>CrossFit Centres, Gyms, Yoga Studios, etc.</t>
  </si>
  <si>
    <t>Amusement Parks, Listed Tourism Sites, Monuments, Museums, Theatres</t>
  </si>
  <si>
    <t>Pet Charities, Pet Shops, Veterinary Offices</t>
  </si>
  <si>
    <t>Clothing, Dry Cleaners, Laundrettes, Shoes, Special Occasion</t>
  </si>
  <si>
    <t>DIY, Garden Centres, Home Repair</t>
  </si>
  <si>
    <t>Non-Essential Goods: Antiques, Bargain, Beauty &amp; Salon, Books, Car Washes, Crafts, Electronics, Florists, Gambling Services, Gifts, Hairdressers, Other, Stationery, Tattooists, Travel Agents, etc.</t>
  </si>
  <si>
    <t>Bicycle Shops, General Sporting Gear, Skiing</t>
  </si>
  <si>
    <t>Basketball Courts, Football Pitches, Stadiums, Swimming Pools, Tennis Courts</t>
  </si>
  <si>
    <t>Crematoriums, Funeral Directors, etc.</t>
  </si>
  <si>
    <t>Any place of worship, Chapels, Churches, Mosques, Temples</t>
  </si>
  <si>
    <t>Administrative Offices, Charity Shops - e.g. for Cancer Research, Salvation Army, etc.</t>
  </si>
  <si>
    <t>Day Centres/Day Care Facilities for Elderly, Disabled, etc.</t>
  </si>
  <si>
    <t>Depots, Offices, Stations</t>
  </si>
  <si>
    <t>e.g. warehouses &amp; distribution centres for supermarkets, Amazon</t>
  </si>
  <si>
    <t>Gas Stations, Petrol Stations</t>
  </si>
  <si>
    <t>Railway Lines</t>
  </si>
  <si>
    <t>weighting done by mileage</t>
  </si>
  <si>
    <t>Post Offices</t>
  </si>
  <si>
    <t>Motorways &amp; primary roads (sometimes called A roads) (UK); Primary roads (US) - weighting done by mileage</t>
  </si>
  <si>
    <t>B roads &amp; minor roads (sometimes called classified unnumbered or C roads) (UK); Secondary roads (US) - weighting done by mileage</t>
  </si>
  <si>
    <t>Local roads (sometimes called unclassified roads) (UK); Local roads (US) - weighting done by mileage</t>
  </si>
  <si>
    <t>Garages, Vehicle Repair Shops</t>
  </si>
  <si>
    <t>Jobcentres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</si>
</sst>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54545"/>
      <name val="Helvetica"/>
      <family val="2"/>
    </font>
    <font>
      <sz val="12"/>
      <color rgb="FFC0000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 (Body)_x0000_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2" applyFont="1" applyFill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2" fontId="6" fillId="0" borderId="0" xfId="1" applyNumberFormat="1" applyFont="1" applyFill="1"/>
    <xf numFmtId="0" fontId="7" fillId="0" borderId="0" xfId="0" applyFont="1"/>
    <xf numFmtId="2" fontId="0" fillId="0" borderId="0" xfId="0" applyNumberFormat="1"/>
    <xf numFmtId="0" fontId="8" fillId="0" borderId="0" xfId="0" applyFont="1"/>
    <xf numFmtId="0" fontId="9" fillId="0" borderId="0" xfId="2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2253-6C17-4A65-96FA-3A0490D04513}">
  <dimension ref="A2:G88"/>
  <sheetViews>
    <sheetView topLeftCell="A39" workbookViewId="0">
      <selection activeCell="C89" sqref="C89"/>
    </sheetView>
  </sheetViews>
  <sheetFormatPr defaultColWidth="11.6328125" defaultRowHeight="14.5"/>
  <cols>
    <col min="1" max="1" width="36.1796875" customWidth="1"/>
    <col min="2" max="2" width="35.81640625" customWidth="1"/>
  </cols>
  <sheetData>
    <row r="2" spans="1:3" ht="15.5">
      <c r="A2" s="1" t="s">
        <v>131</v>
      </c>
      <c r="B2" s="1" t="s">
        <v>132</v>
      </c>
      <c r="C2" s="1" t="s">
        <v>133</v>
      </c>
    </row>
    <row r="3" spans="1:3">
      <c r="A3" t="s">
        <v>0</v>
      </c>
      <c r="B3" t="s">
        <v>1</v>
      </c>
      <c r="C3" t="s">
        <v>134</v>
      </c>
    </row>
    <row r="4" spans="1:3">
      <c r="B4" t="s">
        <v>2</v>
      </c>
      <c r="C4" t="s">
        <v>135</v>
      </c>
    </row>
    <row r="5" spans="1:3">
      <c r="B5" t="s">
        <v>136</v>
      </c>
      <c r="C5" t="s">
        <v>137</v>
      </c>
    </row>
    <row r="6" spans="1:3">
      <c r="B6" t="s">
        <v>138</v>
      </c>
    </row>
    <row r="7" spans="1:3">
      <c r="B7" t="s">
        <v>139</v>
      </c>
      <c r="C7" t="s">
        <v>140</v>
      </c>
    </row>
    <row r="8" spans="1:3">
      <c r="A8" t="s">
        <v>8</v>
      </c>
      <c r="B8" t="s">
        <v>9</v>
      </c>
      <c r="C8" t="s">
        <v>141</v>
      </c>
    </row>
    <row r="9" spans="1:3">
      <c r="B9" t="s">
        <v>10</v>
      </c>
    </row>
    <row r="10" spans="1:3">
      <c r="B10" t="s">
        <v>11</v>
      </c>
      <c r="C10" t="s">
        <v>142</v>
      </c>
    </row>
    <row r="11" spans="1:3">
      <c r="B11" t="s">
        <v>12</v>
      </c>
    </row>
    <row r="12" spans="1:3">
      <c r="B12" t="s">
        <v>13</v>
      </c>
      <c r="C12" t="s">
        <v>143</v>
      </c>
    </row>
    <row r="13" spans="1:3">
      <c r="B13" t="s">
        <v>144</v>
      </c>
      <c r="C13" t="s">
        <v>145</v>
      </c>
    </row>
    <row r="14" spans="1:3">
      <c r="A14" t="s">
        <v>15</v>
      </c>
      <c r="B14" t="s">
        <v>16</v>
      </c>
    </row>
    <row r="15" spans="1:3">
      <c r="B15" t="s">
        <v>146</v>
      </c>
    </row>
    <row r="16" spans="1:3">
      <c r="B16" t="s">
        <v>18</v>
      </c>
    </row>
    <row r="17" spans="1:3">
      <c r="B17" t="s">
        <v>111</v>
      </c>
    </row>
    <row r="18" spans="1:3">
      <c r="B18" t="s">
        <v>147</v>
      </c>
    </row>
    <row r="19" spans="1:3">
      <c r="B19" t="s">
        <v>21</v>
      </c>
    </row>
    <row r="20" spans="1:3">
      <c r="B20" t="s">
        <v>22</v>
      </c>
    </row>
    <row r="21" spans="1:3">
      <c r="B21" t="s">
        <v>23</v>
      </c>
    </row>
    <row r="22" spans="1:3">
      <c r="B22" t="s">
        <v>24</v>
      </c>
    </row>
    <row r="23" spans="1:3">
      <c r="B23" t="s">
        <v>25</v>
      </c>
    </row>
    <row r="24" spans="1:3">
      <c r="A24" t="s">
        <v>26</v>
      </c>
      <c r="B24" t="s">
        <v>27</v>
      </c>
      <c r="C24" t="s">
        <v>148</v>
      </c>
    </row>
    <row r="25" spans="1:3">
      <c r="B25" t="s">
        <v>28</v>
      </c>
      <c r="C25" t="s">
        <v>149</v>
      </c>
    </row>
    <row r="26" spans="1:3">
      <c r="B26" t="s">
        <v>29</v>
      </c>
      <c r="C26" t="s">
        <v>150</v>
      </c>
    </row>
    <row r="27" spans="1:3">
      <c r="A27" t="s">
        <v>30</v>
      </c>
      <c r="B27" t="s">
        <v>31</v>
      </c>
      <c r="C27" t="s">
        <v>151</v>
      </c>
    </row>
    <row r="28" spans="1:3">
      <c r="B28" t="s">
        <v>32</v>
      </c>
    </row>
    <row r="29" spans="1:3">
      <c r="B29" t="s">
        <v>33</v>
      </c>
      <c r="C29" t="s">
        <v>152</v>
      </c>
    </row>
    <row r="30" spans="1:3">
      <c r="B30" t="s">
        <v>34</v>
      </c>
      <c r="C30" t="s">
        <v>153</v>
      </c>
    </row>
    <row r="31" spans="1:3">
      <c r="B31" t="s">
        <v>35</v>
      </c>
    </row>
    <row r="32" spans="1:3">
      <c r="B32" t="s">
        <v>36</v>
      </c>
    </row>
    <row r="33" spans="1:7">
      <c r="B33" t="s">
        <v>37</v>
      </c>
      <c r="C33" t="s">
        <v>154</v>
      </c>
    </row>
    <row r="34" spans="1:7">
      <c r="B34" t="s">
        <v>38</v>
      </c>
      <c r="C34" t="s">
        <v>155</v>
      </c>
    </row>
    <row r="35" spans="1:7">
      <c r="B35" t="s">
        <v>39</v>
      </c>
    </row>
    <row r="36" spans="1:7">
      <c r="B36" t="s">
        <v>40</v>
      </c>
    </row>
    <row r="37" spans="1:7">
      <c r="B37" t="s">
        <v>41</v>
      </c>
    </row>
    <row r="38" spans="1:7">
      <c r="A38" t="s">
        <v>43</v>
      </c>
      <c r="B38" t="s">
        <v>44</v>
      </c>
      <c r="C38" t="s">
        <v>156</v>
      </c>
    </row>
    <row r="39" spans="1:7">
      <c r="B39" t="s">
        <v>45</v>
      </c>
      <c r="C39" t="s">
        <v>157</v>
      </c>
    </row>
    <row r="40" spans="1:7">
      <c r="B40" t="s">
        <v>46</v>
      </c>
    </row>
    <row r="41" spans="1:7">
      <c r="B41" t="s">
        <v>47</v>
      </c>
    </row>
    <row r="42" spans="1:7">
      <c r="B42" t="s">
        <v>48</v>
      </c>
      <c r="C42" t="s">
        <v>158</v>
      </c>
    </row>
    <row r="43" spans="1:7">
      <c r="A43" t="s">
        <v>50</v>
      </c>
      <c r="B43" t="s">
        <v>51</v>
      </c>
      <c r="C43" t="s">
        <v>159</v>
      </c>
    </row>
    <row r="44" spans="1:7">
      <c r="B44" t="s">
        <v>52</v>
      </c>
    </row>
    <row r="45" spans="1:7" ht="15.5">
      <c r="B45" t="s">
        <v>53</v>
      </c>
      <c r="C45" s="11" t="s">
        <v>160</v>
      </c>
      <c r="G45" s="14"/>
    </row>
    <row r="46" spans="1:7">
      <c r="B46" t="s">
        <v>54</v>
      </c>
    </row>
    <row r="47" spans="1:7">
      <c r="B47" t="s">
        <v>55</v>
      </c>
      <c r="C47" t="s">
        <v>161</v>
      </c>
    </row>
    <row r="48" spans="1:7">
      <c r="B48" t="s">
        <v>56</v>
      </c>
    </row>
    <row r="49" spans="1:3">
      <c r="B49" t="s">
        <v>57</v>
      </c>
      <c r="C49" t="s">
        <v>162</v>
      </c>
    </row>
    <row r="50" spans="1:3">
      <c r="A50" t="s">
        <v>58</v>
      </c>
      <c r="B50" t="s">
        <v>59</v>
      </c>
      <c r="C50" t="s">
        <v>163</v>
      </c>
    </row>
    <row r="51" spans="1:3">
      <c r="B51" t="s">
        <v>60</v>
      </c>
      <c r="C51" t="s">
        <v>164</v>
      </c>
    </row>
    <row r="52" spans="1:3">
      <c r="B52" t="s">
        <v>61</v>
      </c>
      <c r="C52" t="s">
        <v>165</v>
      </c>
    </row>
    <row r="53" spans="1:3">
      <c r="B53" t="s">
        <v>62</v>
      </c>
      <c r="C53" t="s">
        <v>166</v>
      </c>
    </row>
    <row r="54" spans="1:3">
      <c r="B54" t="s">
        <v>63</v>
      </c>
      <c r="C54" t="s">
        <v>167</v>
      </c>
    </row>
    <row r="55" spans="1:3">
      <c r="A55" t="s">
        <v>64</v>
      </c>
      <c r="B55" t="s">
        <v>65</v>
      </c>
      <c r="C55" t="s">
        <v>168</v>
      </c>
    </row>
    <row r="56" spans="1:3">
      <c r="B56" t="s">
        <v>66</v>
      </c>
      <c r="C56" t="s">
        <v>169</v>
      </c>
    </row>
    <row r="57" spans="1:3">
      <c r="B57" t="s">
        <v>67</v>
      </c>
      <c r="C57" t="s">
        <v>170</v>
      </c>
    </row>
    <row r="58" spans="1:3">
      <c r="B58" t="s">
        <v>68</v>
      </c>
    </row>
    <row r="59" spans="1:3">
      <c r="B59" t="s">
        <v>69</v>
      </c>
      <c r="C59" t="s">
        <v>171</v>
      </c>
    </row>
    <row r="60" spans="1:3">
      <c r="B60" t="s">
        <v>70</v>
      </c>
      <c r="C60" t="s">
        <v>172</v>
      </c>
    </row>
    <row r="61" spans="1:3">
      <c r="B61" t="s">
        <v>71</v>
      </c>
      <c r="C61" t="s">
        <v>173</v>
      </c>
    </row>
    <row r="62" spans="1:3">
      <c r="B62" t="s">
        <v>72</v>
      </c>
      <c r="C62" t="s">
        <v>174</v>
      </c>
    </row>
    <row r="63" spans="1:3">
      <c r="B63" t="s">
        <v>73</v>
      </c>
      <c r="C63" t="s">
        <v>175</v>
      </c>
    </row>
    <row r="64" spans="1:3">
      <c r="B64" t="s">
        <v>74</v>
      </c>
      <c r="C64" t="s">
        <v>176</v>
      </c>
    </row>
    <row r="65" spans="1:3">
      <c r="A65" t="s">
        <v>75</v>
      </c>
      <c r="B65" t="s">
        <v>76</v>
      </c>
    </row>
    <row r="66" spans="1:3">
      <c r="B66" t="s">
        <v>77</v>
      </c>
      <c r="C66" t="s">
        <v>177</v>
      </c>
    </row>
    <row r="67" spans="1:3">
      <c r="B67" t="s">
        <v>78</v>
      </c>
      <c r="C67" t="s">
        <v>178</v>
      </c>
    </row>
    <row r="68" spans="1:3">
      <c r="A68" t="s">
        <v>79</v>
      </c>
      <c r="B68" t="s">
        <v>80</v>
      </c>
    </row>
    <row r="69" spans="1:3">
      <c r="B69" t="s">
        <v>81</v>
      </c>
      <c r="C69" t="s">
        <v>179</v>
      </c>
    </row>
    <row r="70" spans="1:3">
      <c r="B70" t="s">
        <v>82</v>
      </c>
    </row>
    <row r="71" spans="1:3">
      <c r="B71" t="s">
        <v>86</v>
      </c>
      <c r="C71" t="s">
        <v>180</v>
      </c>
    </row>
    <row r="72" spans="1:3">
      <c r="B72" t="s">
        <v>83</v>
      </c>
      <c r="C72" t="s">
        <v>191</v>
      </c>
    </row>
    <row r="73" spans="1:3">
      <c r="B73" t="s">
        <v>84</v>
      </c>
    </row>
    <row r="74" spans="1:3">
      <c r="B74" t="s">
        <v>85</v>
      </c>
    </row>
    <row r="75" spans="1:3">
      <c r="A75" t="s">
        <v>87</v>
      </c>
      <c r="B75" t="s">
        <v>88</v>
      </c>
    </row>
    <row r="76" spans="1:3">
      <c r="B76" t="s">
        <v>89</v>
      </c>
      <c r="C76" t="s">
        <v>181</v>
      </c>
    </row>
    <row r="77" spans="1:3">
      <c r="B77" t="s">
        <v>90</v>
      </c>
    </row>
    <row r="78" spans="1:3">
      <c r="B78" t="s">
        <v>91</v>
      </c>
    </row>
    <row r="79" spans="1:3">
      <c r="B79" t="s">
        <v>92</v>
      </c>
      <c r="C79" t="s">
        <v>182</v>
      </c>
    </row>
    <row r="80" spans="1:3">
      <c r="B80" t="s">
        <v>93</v>
      </c>
      <c r="C80" t="s">
        <v>183</v>
      </c>
    </row>
    <row r="81" spans="2:3">
      <c r="B81" t="s">
        <v>94</v>
      </c>
      <c r="C81" t="s">
        <v>181</v>
      </c>
    </row>
    <row r="82" spans="2:3">
      <c r="B82" t="s">
        <v>184</v>
      </c>
      <c r="C82" t="s">
        <v>185</v>
      </c>
    </row>
    <row r="83" spans="2:3">
      <c r="B83" t="s">
        <v>186</v>
      </c>
    </row>
    <row r="84" spans="2:3">
      <c r="B84" t="s">
        <v>96</v>
      </c>
      <c r="C84" t="s">
        <v>187</v>
      </c>
    </row>
    <row r="85" spans="2:3">
      <c r="B85" t="s">
        <v>97</v>
      </c>
      <c r="C85" t="s">
        <v>188</v>
      </c>
    </row>
    <row r="86" spans="2:3">
      <c r="B86" t="s">
        <v>98</v>
      </c>
      <c r="C86" t="s">
        <v>189</v>
      </c>
    </row>
    <row r="87" spans="2:3">
      <c r="B87" t="s">
        <v>99</v>
      </c>
    </row>
    <row r="88" spans="2:3">
      <c r="B88" t="s">
        <v>100</v>
      </c>
      <c r="C88" t="s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5133-5BE2-443E-BE25-F1CB8A00F085}">
  <dimension ref="A1:W94"/>
  <sheetViews>
    <sheetView tabSelected="1" workbookViewId="0">
      <selection activeCell="D19" sqref="D19"/>
    </sheetView>
  </sheetViews>
  <sheetFormatPr defaultColWidth="11.6328125" defaultRowHeight="15.5"/>
  <cols>
    <col min="1" max="1" width="11.6328125" style="1"/>
    <col min="2" max="2" width="36.90625" customWidth="1"/>
    <col min="3" max="3" width="21.81640625" customWidth="1"/>
    <col min="4" max="4" width="18.36328125" customWidth="1"/>
    <col min="5" max="5" width="24.54296875" customWidth="1"/>
    <col min="6" max="6" width="30.7265625" customWidth="1"/>
    <col min="7" max="7" width="26" customWidth="1"/>
    <col min="8" max="8" width="25.08984375" customWidth="1"/>
    <col min="9" max="9" width="28" customWidth="1"/>
    <col min="10" max="10" width="27.26953125" customWidth="1"/>
    <col min="11" max="11" width="23.6328125" customWidth="1"/>
    <col min="12" max="12" width="19.08984375" customWidth="1"/>
  </cols>
  <sheetData>
    <row r="1" spans="1:23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7</v>
      </c>
      <c r="O1" s="1"/>
      <c r="P1" s="1"/>
      <c r="Q1" s="1"/>
      <c r="R1" s="1"/>
      <c r="S1" s="1"/>
      <c r="T1" s="1"/>
      <c r="U1" s="1"/>
      <c r="V1" s="1"/>
      <c r="W1" s="1"/>
    </row>
    <row r="2" spans="1:23">
      <c r="B2">
        <v>0</v>
      </c>
      <c r="C2">
        <v>3</v>
      </c>
      <c r="D2">
        <v>0</v>
      </c>
      <c r="E2">
        <v>4</v>
      </c>
      <c r="F2">
        <v>0</v>
      </c>
      <c r="G2" s="3">
        <v>7309</v>
      </c>
      <c r="H2">
        <v>0</v>
      </c>
    </row>
    <row r="3" spans="1:23">
      <c r="G3" s="4">
        <v>905</v>
      </c>
    </row>
    <row r="4" spans="1:23">
      <c r="G4" s="5">
        <f>1-(G3/G2)</f>
        <v>0.87618005199069637</v>
      </c>
    </row>
    <row r="6" spans="1:23">
      <c r="A6" s="1" t="s">
        <v>8</v>
      </c>
      <c r="B6" s="2" t="s">
        <v>9</v>
      </c>
      <c r="C6" s="2" t="s">
        <v>10</v>
      </c>
      <c r="D6" t="s">
        <v>11</v>
      </c>
      <c r="E6" s="2" t="s">
        <v>12</v>
      </c>
      <c r="F6" t="s">
        <v>13</v>
      </c>
      <c r="G6" t="s">
        <v>14</v>
      </c>
      <c r="H6" t="s">
        <v>14</v>
      </c>
    </row>
    <row r="7" spans="1:23">
      <c r="B7">
        <v>3</v>
      </c>
      <c r="C7">
        <v>3</v>
      </c>
      <c r="D7">
        <v>1</v>
      </c>
      <c r="E7">
        <v>24</v>
      </c>
      <c r="F7">
        <v>4</v>
      </c>
      <c r="G7">
        <v>75</v>
      </c>
      <c r="H7">
        <v>15</v>
      </c>
      <c r="I7" s="4"/>
      <c r="K7" s="4"/>
    </row>
    <row r="8" spans="1:23">
      <c r="B8" s="4">
        <v>1</v>
      </c>
      <c r="E8" s="4">
        <v>1</v>
      </c>
      <c r="F8" s="4">
        <v>1</v>
      </c>
      <c r="G8" s="4">
        <v>14</v>
      </c>
      <c r="H8" s="4">
        <v>1</v>
      </c>
      <c r="I8" s="6"/>
      <c r="K8" s="6"/>
    </row>
    <row r="9" spans="1:23">
      <c r="B9" s="6">
        <f>1-(B8/B7)</f>
        <v>0.66666666666666674</v>
      </c>
      <c r="E9" s="6">
        <f>1-(E8/E7)</f>
        <v>0.95833333333333337</v>
      </c>
      <c r="F9" s="4">
        <f>1-(F8/F7)</f>
        <v>0.75</v>
      </c>
      <c r="G9" s="5">
        <f>1-(G8/G7)</f>
        <v>0.81333333333333335</v>
      </c>
      <c r="H9" s="5">
        <f>1-(H8/H7)</f>
        <v>0.93333333333333335</v>
      </c>
    </row>
    <row r="11" spans="1:23">
      <c r="A11" s="1" t="s">
        <v>15</v>
      </c>
      <c r="B11" s="2" t="s">
        <v>16</v>
      </c>
      <c r="C11" s="2" t="s">
        <v>17</v>
      </c>
      <c r="D11" s="2" t="s">
        <v>18</v>
      </c>
      <c r="E11" s="2" t="s">
        <v>19</v>
      </c>
      <c r="F11" s="2" t="s">
        <v>20</v>
      </c>
      <c r="G11" s="2" t="s">
        <v>21</v>
      </c>
      <c r="H11" t="s">
        <v>22</v>
      </c>
      <c r="I11" t="s">
        <v>23</v>
      </c>
      <c r="J11" s="2" t="s">
        <v>24</v>
      </c>
      <c r="K11" t="s">
        <v>25</v>
      </c>
      <c r="O11" s="1"/>
    </row>
    <row r="12" spans="1:23">
      <c r="B12">
        <v>2</v>
      </c>
      <c r="C12">
        <v>12</v>
      </c>
      <c r="D12">
        <v>0</v>
      </c>
      <c r="E12">
        <v>0</v>
      </c>
      <c r="F12">
        <v>0</v>
      </c>
      <c r="G12">
        <v>0</v>
      </c>
      <c r="H12">
        <v>2</v>
      </c>
      <c r="I12">
        <v>3</v>
      </c>
      <c r="J12">
        <v>1</v>
      </c>
      <c r="K12">
        <v>0</v>
      </c>
    </row>
    <row r="13" spans="1:23">
      <c r="C13" s="4">
        <v>3</v>
      </c>
      <c r="H13" s="4">
        <v>1</v>
      </c>
    </row>
    <row r="14" spans="1:23">
      <c r="C14" s="6">
        <f>1-(C13/C12)</f>
        <v>0.75</v>
      </c>
      <c r="H14" s="4">
        <f>1-(H13/H12)</f>
        <v>0.5</v>
      </c>
    </row>
    <row r="16" spans="1:23">
      <c r="A16" s="1" t="s">
        <v>26</v>
      </c>
      <c r="B16" s="2" t="s">
        <v>27</v>
      </c>
      <c r="C16" t="s">
        <v>28</v>
      </c>
      <c r="D16" s="2" t="s">
        <v>29</v>
      </c>
    </row>
    <row r="17" spans="1:23">
      <c r="B17">
        <v>3</v>
      </c>
      <c r="C17">
        <v>28</v>
      </c>
      <c r="D17">
        <v>7</v>
      </c>
    </row>
    <row r="18" spans="1:23">
      <c r="C18" s="4">
        <v>1</v>
      </c>
      <c r="D18" s="4">
        <v>1</v>
      </c>
    </row>
    <row r="19" spans="1:23">
      <c r="C19" s="6">
        <f>1-(1/C17)</f>
        <v>0.9642857142857143</v>
      </c>
      <c r="D19" s="6">
        <f>1-(1/7)</f>
        <v>0.85714285714285721</v>
      </c>
    </row>
    <row r="21" spans="1:23">
      <c r="A21" s="1" t="s">
        <v>30</v>
      </c>
      <c r="B21" s="2" t="s">
        <v>31</v>
      </c>
      <c r="C21" s="2" t="s">
        <v>32</v>
      </c>
      <c r="D21" s="2" t="s">
        <v>33</v>
      </c>
      <c r="E21" s="2" t="s">
        <v>34</v>
      </c>
      <c r="F21" s="2" t="s">
        <v>35</v>
      </c>
      <c r="G21" t="s">
        <v>36</v>
      </c>
      <c r="H21" s="2" t="s">
        <v>37</v>
      </c>
      <c r="I21" s="2" t="s">
        <v>38</v>
      </c>
      <c r="J21" s="2" t="s">
        <v>39</v>
      </c>
      <c r="K21" s="2" t="s">
        <v>40</v>
      </c>
      <c r="L21" s="2" t="s">
        <v>41</v>
      </c>
      <c r="M21" t="s">
        <v>42</v>
      </c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B22">
        <v>1</v>
      </c>
      <c r="C22">
        <v>1</v>
      </c>
      <c r="E22">
        <v>3</v>
      </c>
      <c r="F22">
        <v>2</v>
      </c>
      <c r="H22">
        <v>1</v>
      </c>
      <c r="I22">
        <v>0</v>
      </c>
      <c r="J22">
        <v>0</v>
      </c>
      <c r="K22">
        <v>0</v>
      </c>
      <c r="L22">
        <v>1</v>
      </c>
      <c r="M22">
        <v>1</v>
      </c>
    </row>
    <row r="25" spans="1:23">
      <c r="A25" s="1" t="s">
        <v>43</v>
      </c>
      <c r="B25" s="2" t="s">
        <v>44</v>
      </c>
      <c r="C25" s="2" t="s">
        <v>45</v>
      </c>
      <c r="D25" s="2" t="s">
        <v>46</v>
      </c>
      <c r="E25" s="2" t="s">
        <v>47</v>
      </c>
      <c r="F25" t="s">
        <v>48</v>
      </c>
      <c r="G25" t="s">
        <v>49</v>
      </c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B26">
        <v>3</v>
      </c>
      <c r="C26">
        <v>2</v>
      </c>
      <c r="D26">
        <v>0</v>
      </c>
      <c r="E26">
        <v>2</v>
      </c>
      <c r="F26">
        <v>1</v>
      </c>
      <c r="G26">
        <v>0</v>
      </c>
    </row>
    <row r="27" spans="1:23">
      <c r="B27" s="4">
        <v>1</v>
      </c>
      <c r="E27" s="4">
        <v>1</v>
      </c>
      <c r="F27" s="7"/>
    </row>
    <row r="28" spans="1:23">
      <c r="B28" s="6">
        <f>1-(1/3)</f>
        <v>0.66666666666666674</v>
      </c>
      <c r="C28" s="8"/>
      <c r="D28" s="8"/>
      <c r="E28" s="6">
        <f>1-(1/2)</f>
        <v>0.5</v>
      </c>
    </row>
    <row r="30" spans="1:23">
      <c r="A30" s="1" t="s">
        <v>50</v>
      </c>
      <c r="B30" s="2" t="s">
        <v>51</v>
      </c>
      <c r="C30" s="2" t="s">
        <v>52</v>
      </c>
      <c r="D30" s="2" t="s">
        <v>53</v>
      </c>
      <c r="E30" t="s">
        <v>54</v>
      </c>
      <c r="F30" t="s">
        <v>55</v>
      </c>
      <c r="G30" t="s">
        <v>56</v>
      </c>
      <c r="H30" s="2" t="s">
        <v>57</v>
      </c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B31">
        <v>0</v>
      </c>
      <c r="C31">
        <v>0</v>
      </c>
      <c r="D31">
        <v>12</v>
      </c>
      <c r="E31">
        <v>1</v>
      </c>
      <c r="F31">
        <v>3</v>
      </c>
      <c r="G31">
        <v>1</v>
      </c>
      <c r="H31">
        <v>1</v>
      </c>
    </row>
    <row r="32" spans="1:23">
      <c r="D32" s="4">
        <v>3</v>
      </c>
    </row>
    <row r="33" spans="1:23">
      <c r="D33" s="6">
        <f>1-(D32/D31)</f>
        <v>0.75</v>
      </c>
    </row>
    <row r="35" spans="1:23">
      <c r="A35" s="1" t="s">
        <v>58</v>
      </c>
      <c r="B35" t="s">
        <v>59</v>
      </c>
      <c r="C35" t="s">
        <v>60</v>
      </c>
      <c r="D35" t="s">
        <v>61</v>
      </c>
      <c r="E35" t="s">
        <v>62</v>
      </c>
      <c r="F35" s="2" t="s">
        <v>63</v>
      </c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B36">
        <v>1</v>
      </c>
      <c r="C36">
        <v>2762</v>
      </c>
    </row>
    <row r="37" spans="1:23">
      <c r="C37" s="4">
        <v>1812.7</v>
      </c>
    </row>
    <row r="38" spans="1:23">
      <c r="C38" s="6">
        <f>1-(C37/C36)</f>
        <v>0.34370021723388844</v>
      </c>
    </row>
    <row r="40" spans="1:23" s="11" customFormat="1">
      <c r="A40" s="9" t="s">
        <v>64</v>
      </c>
      <c r="B40" s="10" t="s">
        <v>65</v>
      </c>
      <c r="C40" s="10" t="s">
        <v>66</v>
      </c>
      <c r="D40" s="11" t="s">
        <v>67</v>
      </c>
      <c r="E40" s="10" t="s">
        <v>68</v>
      </c>
      <c r="F40" s="10" t="s">
        <v>69</v>
      </c>
      <c r="G40" s="10" t="s">
        <v>70</v>
      </c>
      <c r="H40" s="10" t="s">
        <v>71</v>
      </c>
      <c r="I40" s="11" t="s">
        <v>72</v>
      </c>
      <c r="J40" s="10" t="s">
        <v>73</v>
      </c>
      <c r="K40" s="10" t="s">
        <v>74</v>
      </c>
      <c r="O40" s="9"/>
      <c r="P40" s="9"/>
      <c r="Q40" s="9"/>
      <c r="R40" s="9"/>
      <c r="S40" s="9"/>
      <c r="T40" s="9"/>
      <c r="U40" s="9"/>
      <c r="V40" s="9"/>
      <c r="W40" s="9"/>
    </row>
    <row r="41" spans="1:23">
      <c r="B41">
        <v>6</v>
      </c>
      <c r="C41">
        <v>5</v>
      </c>
      <c r="D41">
        <v>4</v>
      </c>
      <c r="E41">
        <v>3</v>
      </c>
      <c r="G41">
        <v>3</v>
      </c>
      <c r="H41">
        <v>5</v>
      </c>
      <c r="I41">
        <v>18</v>
      </c>
      <c r="K41">
        <v>2</v>
      </c>
    </row>
    <row r="42" spans="1:23">
      <c r="B42" s="4">
        <v>1</v>
      </c>
      <c r="D42" s="4">
        <v>1</v>
      </c>
      <c r="I42" s="4">
        <v>2</v>
      </c>
    </row>
    <row r="43" spans="1:23">
      <c r="B43" s="6">
        <f>1-(B42/B41)</f>
        <v>0.83333333333333337</v>
      </c>
      <c r="D43" s="6">
        <f>1-(D42/D41)</f>
        <v>0.75</v>
      </c>
      <c r="I43" s="6">
        <f>1-(I42/I41)</f>
        <v>0.88888888888888884</v>
      </c>
    </row>
    <row r="45" spans="1:23">
      <c r="A45" s="1" t="s">
        <v>75</v>
      </c>
      <c r="B45" s="2" t="s">
        <v>76</v>
      </c>
      <c r="C45" s="2" t="s">
        <v>77</v>
      </c>
      <c r="D45" t="s">
        <v>78</v>
      </c>
    </row>
    <row r="46" spans="1:23">
      <c r="D46">
        <v>25</v>
      </c>
    </row>
    <row r="47" spans="1:23">
      <c r="D47" s="4">
        <v>2</v>
      </c>
    </row>
    <row r="48" spans="1:23">
      <c r="D48" s="4">
        <f>1-(D47/D46)</f>
        <v>0.92</v>
      </c>
    </row>
    <row r="50" spans="1:23">
      <c r="A50" s="1" t="s">
        <v>79</v>
      </c>
      <c r="B50" s="2" t="s">
        <v>80</v>
      </c>
      <c r="C50" t="s">
        <v>81</v>
      </c>
      <c r="D50" s="2" t="s">
        <v>82</v>
      </c>
      <c r="E50" s="2" t="s">
        <v>83</v>
      </c>
      <c r="F50" t="s">
        <v>84</v>
      </c>
      <c r="G50" t="s">
        <v>85</v>
      </c>
      <c r="H50" t="s">
        <v>86</v>
      </c>
      <c r="M50" s="1"/>
      <c r="N50" s="1"/>
      <c r="P50" s="1"/>
      <c r="Q50" s="1"/>
      <c r="R50" s="1"/>
      <c r="S50" s="1"/>
      <c r="T50" s="1"/>
      <c r="U50" s="1"/>
    </row>
    <row r="51" spans="1:23">
      <c r="C51" s="12">
        <v>4</v>
      </c>
      <c r="E51">
        <v>1</v>
      </c>
      <c r="F51">
        <v>2</v>
      </c>
      <c r="G51">
        <v>3</v>
      </c>
      <c r="H51">
        <v>2</v>
      </c>
    </row>
    <row r="52" spans="1:23">
      <c r="G52" s="4">
        <v>1</v>
      </c>
    </row>
    <row r="53" spans="1:23">
      <c r="G53" s="5">
        <f>1-(G52/G51)</f>
        <v>0.66666666666666674</v>
      </c>
    </row>
    <row r="54" spans="1:23">
      <c r="G54" s="13"/>
    </row>
    <row r="55" spans="1:23">
      <c r="A55" s="1" t="s">
        <v>87</v>
      </c>
      <c r="B55" t="s">
        <v>88</v>
      </c>
      <c r="C55" s="2" t="s">
        <v>89</v>
      </c>
      <c r="D55" t="s">
        <v>90</v>
      </c>
      <c r="E55" t="s">
        <v>91</v>
      </c>
      <c r="F55" t="s">
        <v>92</v>
      </c>
      <c r="G55" s="2" t="s">
        <v>93</v>
      </c>
      <c r="H55" s="2" t="s">
        <v>94</v>
      </c>
      <c r="I55" t="s">
        <v>95</v>
      </c>
      <c r="J55" t="s">
        <v>96</v>
      </c>
      <c r="K55" t="s">
        <v>97</v>
      </c>
      <c r="L55" t="s">
        <v>98</v>
      </c>
      <c r="M55" s="2" t="s">
        <v>99</v>
      </c>
      <c r="N55" s="2" t="s">
        <v>100</v>
      </c>
      <c r="O55" s="2" t="s">
        <v>101</v>
      </c>
      <c r="P55" s="1"/>
      <c r="Q55" s="1"/>
      <c r="R55" s="1"/>
      <c r="S55" s="1"/>
      <c r="T55" s="1"/>
      <c r="U55" s="1"/>
      <c r="V55" s="1"/>
      <c r="W55" s="1"/>
    </row>
    <row r="56" spans="1:23">
      <c r="B56">
        <v>0</v>
      </c>
      <c r="C56">
        <v>0</v>
      </c>
      <c r="D56">
        <v>1</v>
      </c>
      <c r="G56">
        <v>1</v>
      </c>
      <c r="H56">
        <v>1</v>
      </c>
      <c r="I56">
        <v>2016.3</v>
      </c>
      <c r="J56">
        <v>1148.26</v>
      </c>
      <c r="K56">
        <v>2030.75</v>
      </c>
      <c r="L56">
        <v>37669.550000000003</v>
      </c>
      <c r="M56">
        <v>3</v>
      </c>
      <c r="N56">
        <v>2</v>
      </c>
      <c r="O56">
        <v>1</v>
      </c>
    </row>
    <row r="57" spans="1:23">
      <c r="J57">
        <v>3429.88</v>
      </c>
      <c r="K57" s="4">
        <v>206.2</v>
      </c>
      <c r="L57" s="4">
        <v>3755.6</v>
      </c>
    </row>
    <row r="58" spans="1:23">
      <c r="J58">
        <f>SUM(J56:J57)</f>
        <v>4578.1400000000003</v>
      </c>
      <c r="K58" s="6">
        <f>1-(K57/K56)</f>
        <v>0.89846115967007267</v>
      </c>
      <c r="L58" s="6">
        <f>1-(L57/L56)</f>
        <v>0.90030143710238109</v>
      </c>
    </row>
    <row r="59" spans="1:23">
      <c r="J59" s="4">
        <v>266.87</v>
      </c>
    </row>
    <row r="60" spans="1:23">
      <c r="A60" s="1" t="s">
        <v>102</v>
      </c>
      <c r="B60" t="s">
        <v>103</v>
      </c>
      <c r="C60" t="s">
        <v>104</v>
      </c>
      <c r="J60" s="6">
        <f>1-(J59/J58)</f>
        <v>0.94170776778342291</v>
      </c>
    </row>
    <row r="64" spans="1:23">
      <c r="A64" s="1" t="s">
        <v>105</v>
      </c>
    </row>
    <row r="65" spans="1:1" ht="14.5">
      <c r="A65" t="s">
        <v>88</v>
      </c>
    </row>
    <row r="66" spans="1:1" ht="14.5">
      <c r="A66" t="s">
        <v>106</v>
      </c>
    </row>
    <row r="67" spans="1:1" ht="14.5">
      <c r="A67" t="s">
        <v>18</v>
      </c>
    </row>
    <row r="68" spans="1:1" ht="14.5">
      <c r="A68" t="s">
        <v>107</v>
      </c>
    </row>
    <row r="69" spans="1:1" ht="14.5">
      <c r="A69" t="s">
        <v>76</v>
      </c>
    </row>
    <row r="70" spans="1:1" ht="14.5">
      <c r="A70" t="s">
        <v>108</v>
      </c>
    </row>
    <row r="71" spans="1:1" ht="14.5">
      <c r="A71" t="s">
        <v>109</v>
      </c>
    </row>
    <row r="72" spans="1:1" ht="14.5">
      <c r="A72" t="s">
        <v>110</v>
      </c>
    </row>
    <row r="73" spans="1:1" ht="14.5">
      <c r="A73" t="s">
        <v>111</v>
      </c>
    </row>
    <row r="74" spans="1:1" ht="14.5">
      <c r="A74" t="s">
        <v>20</v>
      </c>
    </row>
    <row r="75" spans="1:1" ht="14.5">
      <c r="A75" t="s">
        <v>112</v>
      </c>
    </row>
    <row r="76" spans="1:1" ht="14.5">
      <c r="A76" t="s">
        <v>113</v>
      </c>
    </row>
    <row r="77" spans="1:1" ht="14.5">
      <c r="A77" t="s">
        <v>114</v>
      </c>
    </row>
    <row r="78" spans="1:1" ht="14.5">
      <c r="A78" t="s">
        <v>115</v>
      </c>
    </row>
    <row r="79" spans="1:1" ht="14.5">
      <c r="A79" t="s">
        <v>52</v>
      </c>
    </row>
    <row r="80" spans="1:1" ht="14.5">
      <c r="A80" t="s">
        <v>116</v>
      </c>
    </row>
    <row r="81" spans="1:1" ht="14.5">
      <c r="A81" t="s">
        <v>117</v>
      </c>
    </row>
    <row r="82" spans="1:1" ht="14.5">
      <c r="A82" t="s">
        <v>118</v>
      </c>
    </row>
    <row r="83" spans="1:1" ht="14.5">
      <c r="A83" t="s">
        <v>119</v>
      </c>
    </row>
    <row r="84" spans="1:1" ht="14.5">
      <c r="A84" t="s">
        <v>120</v>
      </c>
    </row>
    <row r="85" spans="1:1" ht="14.5">
      <c r="A85" t="s">
        <v>121</v>
      </c>
    </row>
    <row r="86" spans="1:1" ht="14.5">
      <c r="A86" t="s">
        <v>122</v>
      </c>
    </row>
    <row r="87" spans="1:1" ht="14.5">
      <c r="A87" t="s">
        <v>123</v>
      </c>
    </row>
    <row r="88" spans="1:1" ht="14.5">
      <c r="A88" t="s">
        <v>124</v>
      </c>
    </row>
    <row r="89" spans="1:1" ht="14.5">
      <c r="A89" t="s">
        <v>125</v>
      </c>
    </row>
    <row r="90" spans="1:1" ht="14.5">
      <c r="A90" t="s">
        <v>126</v>
      </c>
    </row>
    <row r="91" spans="1:1" ht="14.5">
      <c r="A91" t="s">
        <v>127</v>
      </c>
    </row>
    <row r="92" spans="1:1" ht="14.5">
      <c r="A92" t="s">
        <v>128</v>
      </c>
    </row>
    <row r="93" spans="1:1" ht="14.5">
      <c r="A93" t="s">
        <v>129</v>
      </c>
    </row>
    <row r="94" spans="1:1" ht="14.5">
      <c r="A94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 categories</vt:lpstr>
      <vt:lpstr>Flooded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Kerri</dc:creator>
  <cp:lastModifiedBy>Kerri</cp:lastModifiedBy>
  <dcterms:created xsi:type="dcterms:W3CDTF">2021-09-30T09:30:44Z</dcterms:created>
  <dcterms:modified xsi:type="dcterms:W3CDTF">2021-09-30T15:32:12Z</dcterms:modified>
</cp:coreProperties>
</file>