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ichael\Rworkspaces\KrisFrench\invasive_grasses\"/>
    </mc:Choice>
  </mc:AlternateContent>
  <bookViews>
    <workbookView xWindow="3375" yWindow="345" windowWidth="14400" windowHeight="7365"/>
  </bookViews>
  <sheets>
    <sheet name="Table for Final doc w new EPG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1" l="1"/>
  <c r="K33" i="1"/>
  <c r="G33" i="1"/>
  <c r="E33" i="1"/>
  <c r="L32" i="1"/>
  <c r="L33" i="1" s="1"/>
  <c r="J32" i="1"/>
  <c r="J33" i="1" s="1"/>
  <c r="I32" i="1"/>
  <c r="I33" i="1" s="1"/>
  <c r="H32" i="1"/>
  <c r="H33" i="1" s="1"/>
  <c r="G32" i="1"/>
  <c r="F32" i="1"/>
  <c r="F33" i="1" s="1"/>
  <c r="E32" i="1"/>
  <c r="D32" i="1"/>
  <c r="D33" i="1" s="1"/>
  <c r="C32" i="1"/>
  <c r="C33" i="1" s="1"/>
  <c r="M10" i="1"/>
  <c r="M8" i="1"/>
</calcChain>
</file>

<file path=xl/sharedStrings.xml><?xml version="1.0" encoding="utf-8"?>
<sst xmlns="http://schemas.openxmlformats.org/spreadsheetml/2006/main" count="60" uniqueCount="59">
  <si>
    <t>Arrival</t>
  </si>
  <si>
    <t>Establishment</t>
  </si>
  <si>
    <t>Persistance</t>
  </si>
  <si>
    <t>Impacts</t>
  </si>
  <si>
    <t>Biogeographical</t>
  </si>
  <si>
    <t>Species name</t>
  </si>
  <si>
    <t>Trade-off species</t>
  </si>
  <si>
    <t>Seed Output</t>
  </si>
  <si>
    <t>Environmental tolerance</t>
  </si>
  <si>
    <t>Vegetative reproduction</t>
  </si>
  <si>
    <t>Long term seed viability</t>
  </si>
  <si>
    <t>Resource competition</t>
  </si>
  <si>
    <t>Allelopathy</t>
  </si>
  <si>
    <t>Changes to ecosystem</t>
  </si>
  <si>
    <t>Current distribution</t>
  </si>
  <si>
    <t>Future Distribution</t>
  </si>
  <si>
    <t>Total /32</t>
  </si>
  <si>
    <t xml:space="preserve">Uncertainty Score </t>
  </si>
  <si>
    <t>Eragrostis curvula</t>
  </si>
  <si>
    <t>Cenchrus ciliaris</t>
  </si>
  <si>
    <t>Chloris gayana</t>
  </si>
  <si>
    <t>Cenchrus clandestinus</t>
  </si>
  <si>
    <t>Melinis minutiflora</t>
  </si>
  <si>
    <t>Paspalum dilatatum</t>
  </si>
  <si>
    <t>Sorghum halapense</t>
  </si>
  <si>
    <t xml:space="preserve">Holcus lanatus </t>
  </si>
  <si>
    <t>Nassella neesiana</t>
  </si>
  <si>
    <t>Dactylis glomerata</t>
  </si>
  <si>
    <t>Anthoxanthum odoratum</t>
  </si>
  <si>
    <t>Phalaris aquatica</t>
  </si>
  <si>
    <t>Ehrharta erecta</t>
  </si>
  <si>
    <t>Paspalum urvillei</t>
  </si>
  <si>
    <t>Agrostis capillaris</t>
  </si>
  <si>
    <t>Nassella trichotoma</t>
  </si>
  <si>
    <t>Setaria sphacelata</t>
  </si>
  <si>
    <t xml:space="preserve">Sporobolus </t>
  </si>
  <si>
    <t>Paspalum mandiocanum</t>
  </si>
  <si>
    <t>Setaria parviflora</t>
  </si>
  <si>
    <t>Cortaderia spp.</t>
  </si>
  <si>
    <t>Axonopus fissifolius</t>
  </si>
  <si>
    <t>Hyparrhenia hirta</t>
  </si>
  <si>
    <t>Panicum repens</t>
  </si>
  <si>
    <t>Urochloa mutica</t>
  </si>
  <si>
    <t>Andropogon virginicus</t>
  </si>
  <si>
    <t>Amelichloa spp</t>
  </si>
  <si>
    <t>Cenchrus spinifex</t>
  </si>
  <si>
    <t>Uncertainty</t>
  </si>
  <si>
    <t>Confidence</t>
  </si>
  <si>
    <t>High</t>
  </si>
  <si>
    <t>Green</t>
  </si>
  <si>
    <t>Medium</t>
  </si>
  <si>
    <t>Yellow</t>
  </si>
  <si>
    <t>Low</t>
  </si>
  <si>
    <t>Red</t>
  </si>
  <si>
    <t>None</t>
  </si>
  <si>
    <t>Grey</t>
  </si>
  <si>
    <t>Bromus catharticus</t>
  </si>
  <si>
    <t>MB edits</t>
  </si>
  <si>
    <t>fixed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</si>
</sst>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rgb="FF0D0D0D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4" fillId="0" borderId="1" xfId="0" applyFont="1" applyBorder="1"/>
    <xf numFmtId="0" fontId="0" fillId="0" borderId="0" xfId="0" applyAlignment="1">
      <alignment horizontal="left" textRotation="90" wrapText="1"/>
    </xf>
    <xf numFmtId="0" fontId="0" fillId="0" borderId="0" xfId="0" applyAlignment="1">
      <alignment textRotation="90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/>
    </xf>
    <xf numFmtId="0" fontId="7" fillId="4" borderId="0" xfId="3" applyFont="1" applyBorder="1"/>
    <xf numFmtId="0" fontId="7" fillId="2" borderId="0" xfId="1" applyFont="1"/>
    <xf numFmtId="0" fontId="7" fillId="2" borderId="0" xfId="1" applyFont="1" applyBorder="1"/>
    <xf numFmtId="0" fontId="7" fillId="3" borderId="0" xfId="2" applyFont="1"/>
    <xf numFmtId="0" fontId="5" fillId="7" borderId="1" xfId="0" applyFont="1" applyFill="1" applyBorder="1" applyAlignment="1">
      <alignment vertical="center"/>
    </xf>
    <xf numFmtId="0" fontId="7" fillId="3" borderId="0" xfId="2" applyFont="1" applyBorder="1"/>
    <xf numFmtId="0" fontId="1" fillId="6" borderId="0" xfId="5"/>
    <xf numFmtId="0" fontId="7" fillId="6" borderId="0" xfId="5" applyFont="1"/>
    <xf numFmtId="0" fontId="7" fillId="4" borderId="0" xfId="3" applyFont="1"/>
    <xf numFmtId="0" fontId="7" fillId="6" borderId="0" xfId="5" applyFont="1" applyBorder="1"/>
    <xf numFmtId="0" fontId="7" fillId="5" borderId="0" xfId="4" applyFont="1" applyBorder="1"/>
    <xf numFmtId="0" fontId="7" fillId="5" borderId="0" xfId="4" applyFont="1"/>
    <xf numFmtId="0" fontId="8" fillId="7" borderId="1" xfId="0" applyFont="1" applyFill="1" applyBorder="1" applyAlignment="1">
      <alignment vertical="center"/>
    </xf>
    <xf numFmtId="0" fontId="7" fillId="0" borderId="0" xfId="0" applyFont="1"/>
    <xf numFmtId="0" fontId="9" fillId="7" borderId="1" xfId="0" applyFont="1" applyFill="1" applyBorder="1" applyAlignment="1">
      <alignment vertical="center"/>
    </xf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</cellXfs>
  <cellStyles count="6">
    <cellStyle name="40% - Accent3" xfId="4" builtinId="39"/>
    <cellStyle name="40% - Accent4" xfId="5" builtinId="4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="70" zoomScaleNormal="70" workbookViewId="0">
      <selection activeCell="P30" sqref="P30"/>
    </sheetView>
  </sheetViews>
  <sheetFormatPr defaultRowHeight="15" x14ac:dyDescent="0.25"/>
  <cols>
    <col min="2" max="2" width="21.28515625" style="1" bestFit="1" customWidth="1"/>
    <col min="3" max="3" width="10.7109375" customWidth="1"/>
    <col min="4" max="4" width="15" bestFit="1" customWidth="1"/>
    <col min="5" max="5" width="15.85546875" customWidth="1"/>
    <col min="6" max="6" width="14.28515625" customWidth="1"/>
    <col min="7" max="7" width="15.28515625" style="23" customWidth="1"/>
    <col min="8" max="8" width="11.85546875" bestFit="1" customWidth="1"/>
    <col min="9" max="9" width="11.140625" customWidth="1"/>
    <col min="10" max="10" width="12.140625" customWidth="1"/>
    <col min="11" max="11" width="11.42578125" customWidth="1"/>
    <col min="12" max="12" width="13" customWidth="1"/>
    <col min="14" max="14" width="20.7109375" customWidth="1"/>
  </cols>
  <sheetData>
    <row r="1" spans="1:16" x14ac:dyDescent="0.25">
      <c r="C1" t="s">
        <v>0</v>
      </c>
      <c r="D1" s="24" t="s">
        <v>1</v>
      </c>
      <c r="E1" s="24"/>
      <c r="F1" s="24" t="s">
        <v>2</v>
      </c>
      <c r="G1" s="24"/>
      <c r="H1" s="24" t="s">
        <v>3</v>
      </c>
      <c r="I1" s="24"/>
      <c r="J1" s="24"/>
      <c r="K1" s="24" t="s">
        <v>4</v>
      </c>
      <c r="L1" s="24"/>
    </row>
    <row r="2" spans="1:16" ht="68.45" customHeight="1" x14ac:dyDescent="0.25">
      <c r="B2" s="2" t="s">
        <v>5</v>
      </c>
      <c r="C2" s="3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t="s">
        <v>16</v>
      </c>
      <c r="N2" s="5" t="s">
        <v>17</v>
      </c>
      <c r="O2" s="5"/>
      <c r="P2" t="s">
        <v>57</v>
      </c>
    </row>
    <row r="3" spans="1:16" x14ac:dyDescent="0.25">
      <c r="A3">
        <v>1</v>
      </c>
      <c r="B3" s="6" t="s">
        <v>18</v>
      </c>
      <c r="C3" s="7">
        <v>4</v>
      </c>
      <c r="D3" s="8">
        <v>2</v>
      </c>
      <c r="E3" s="9">
        <v>3</v>
      </c>
      <c r="F3" s="9">
        <v>5</v>
      </c>
      <c r="G3" s="7">
        <v>2</v>
      </c>
      <c r="H3" s="9">
        <v>3</v>
      </c>
      <c r="I3" s="7">
        <v>2</v>
      </c>
      <c r="J3" s="9">
        <v>3</v>
      </c>
      <c r="K3" s="9">
        <v>3</v>
      </c>
      <c r="L3" s="8">
        <v>1</v>
      </c>
      <c r="M3">
        <v>28</v>
      </c>
      <c r="N3">
        <v>15</v>
      </c>
    </row>
    <row r="4" spans="1:16" x14ac:dyDescent="0.25">
      <c r="A4">
        <v>2</v>
      </c>
      <c r="B4" s="6" t="s">
        <v>19</v>
      </c>
      <c r="C4" s="9">
        <v>4</v>
      </c>
      <c r="D4" s="10">
        <v>3</v>
      </c>
      <c r="E4" s="8">
        <v>3</v>
      </c>
      <c r="F4" s="9">
        <v>5</v>
      </c>
      <c r="G4" s="8">
        <v>2</v>
      </c>
      <c r="H4" s="8">
        <v>3</v>
      </c>
      <c r="I4" s="7">
        <v>2</v>
      </c>
      <c r="J4" s="8">
        <v>3</v>
      </c>
      <c r="K4" s="9">
        <v>2</v>
      </c>
      <c r="L4" s="8">
        <v>0</v>
      </c>
      <c r="M4">
        <v>27</v>
      </c>
      <c r="N4">
        <v>12.5</v>
      </c>
    </row>
    <row r="5" spans="1:16" x14ac:dyDescent="0.25">
      <c r="A5">
        <v>3</v>
      </c>
      <c r="B5" s="11" t="s">
        <v>20</v>
      </c>
      <c r="C5" s="7">
        <v>4</v>
      </c>
      <c r="D5" s="10">
        <v>3</v>
      </c>
      <c r="E5" s="9">
        <v>3</v>
      </c>
      <c r="F5" s="7">
        <v>5</v>
      </c>
      <c r="G5" s="12">
        <v>2</v>
      </c>
      <c r="H5" s="9">
        <v>3</v>
      </c>
      <c r="I5" s="9">
        <v>0</v>
      </c>
      <c r="J5" s="12">
        <v>3</v>
      </c>
      <c r="K5" s="9">
        <v>3</v>
      </c>
      <c r="L5" s="8">
        <v>0</v>
      </c>
      <c r="M5">
        <v>26</v>
      </c>
      <c r="N5">
        <v>32.5</v>
      </c>
    </row>
    <row r="6" spans="1:16" x14ac:dyDescent="0.25">
      <c r="A6">
        <v>4</v>
      </c>
      <c r="B6" s="11" t="s">
        <v>21</v>
      </c>
      <c r="C6" s="9">
        <v>4</v>
      </c>
      <c r="D6" s="8">
        <v>1</v>
      </c>
      <c r="E6" s="8">
        <v>3</v>
      </c>
      <c r="F6" s="9">
        <v>5</v>
      </c>
      <c r="G6" s="13">
        <v>4</v>
      </c>
      <c r="H6" s="14">
        <v>2</v>
      </c>
      <c r="I6" s="9">
        <v>0</v>
      </c>
      <c r="J6" s="15">
        <v>3</v>
      </c>
      <c r="K6" s="9">
        <v>3</v>
      </c>
      <c r="L6" s="8">
        <v>0</v>
      </c>
      <c r="M6">
        <v>25</v>
      </c>
      <c r="N6">
        <v>15</v>
      </c>
    </row>
    <row r="7" spans="1:16" x14ac:dyDescent="0.25">
      <c r="A7">
        <v>5</v>
      </c>
      <c r="B7" s="6" t="s">
        <v>22</v>
      </c>
      <c r="C7" s="7">
        <v>4</v>
      </c>
      <c r="D7" s="8">
        <v>3</v>
      </c>
      <c r="E7" s="7">
        <v>0</v>
      </c>
      <c r="F7" s="7">
        <v>5</v>
      </c>
      <c r="G7" s="9">
        <v>4</v>
      </c>
      <c r="H7" s="9">
        <v>3</v>
      </c>
      <c r="I7" s="9">
        <v>0</v>
      </c>
      <c r="J7" s="9">
        <v>3</v>
      </c>
      <c r="K7" s="9">
        <v>0</v>
      </c>
      <c r="L7" s="15">
        <v>2</v>
      </c>
      <c r="M7">
        <v>24</v>
      </c>
      <c r="N7">
        <v>20</v>
      </c>
    </row>
    <row r="8" spans="1:16" x14ac:dyDescent="0.25">
      <c r="A8">
        <v>6</v>
      </c>
      <c r="B8" s="6" t="s">
        <v>23</v>
      </c>
      <c r="C8" s="8">
        <v>4</v>
      </c>
      <c r="D8" s="8">
        <v>3</v>
      </c>
      <c r="E8" s="9">
        <v>1.5</v>
      </c>
      <c r="F8" s="16">
        <v>5</v>
      </c>
      <c r="G8" s="7">
        <v>2</v>
      </c>
      <c r="H8" s="7">
        <v>2</v>
      </c>
      <c r="I8" s="9">
        <v>2</v>
      </c>
      <c r="J8" s="12">
        <v>1</v>
      </c>
      <c r="K8" s="9">
        <v>3</v>
      </c>
      <c r="L8" s="8">
        <v>0</v>
      </c>
      <c r="M8">
        <f>C8+D8+E8+F8+G8+H8+I8+J8+K8+L8</f>
        <v>23.5</v>
      </c>
      <c r="N8">
        <v>22.5</v>
      </c>
    </row>
    <row r="9" spans="1:16" x14ac:dyDescent="0.25">
      <c r="A9">
        <v>7</v>
      </c>
      <c r="B9" s="11" t="s">
        <v>24</v>
      </c>
      <c r="C9" s="9">
        <v>0</v>
      </c>
      <c r="D9" s="8">
        <v>2</v>
      </c>
      <c r="E9" s="8">
        <v>1.5</v>
      </c>
      <c r="F9" s="9">
        <v>5</v>
      </c>
      <c r="G9" s="8">
        <v>4</v>
      </c>
      <c r="H9" s="14">
        <v>2</v>
      </c>
      <c r="I9" s="9">
        <v>2</v>
      </c>
      <c r="J9" s="14">
        <v>3</v>
      </c>
      <c r="K9" s="9">
        <v>3</v>
      </c>
      <c r="L9" s="8">
        <v>0</v>
      </c>
      <c r="M9">
        <v>22.5</v>
      </c>
      <c r="N9">
        <v>10</v>
      </c>
    </row>
    <row r="10" spans="1:16" x14ac:dyDescent="0.25">
      <c r="A10">
        <v>8</v>
      </c>
      <c r="B10" s="6" t="s">
        <v>25</v>
      </c>
      <c r="C10" s="9">
        <v>0</v>
      </c>
      <c r="D10" s="8">
        <v>3</v>
      </c>
      <c r="E10" s="9">
        <v>3</v>
      </c>
      <c r="F10" s="9">
        <v>5</v>
      </c>
      <c r="G10" s="16">
        <v>2</v>
      </c>
      <c r="H10" s="9">
        <v>3</v>
      </c>
      <c r="I10" s="9">
        <v>2</v>
      </c>
      <c r="J10" s="9">
        <v>1</v>
      </c>
      <c r="K10" s="9">
        <v>3</v>
      </c>
      <c r="L10" s="8">
        <v>0</v>
      </c>
      <c r="M10">
        <f>SUM(C10:L10)</f>
        <v>22</v>
      </c>
      <c r="N10">
        <v>5</v>
      </c>
    </row>
    <row r="11" spans="1:16" x14ac:dyDescent="0.25">
      <c r="A11">
        <v>9</v>
      </c>
      <c r="B11" s="6" t="s">
        <v>26</v>
      </c>
      <c r="C11" s="9">
        <v>0</v>
      </c>
      <c r="D11" s="8">
        <v>2</v>
      </c>
      <c r="E11" s="16">
        <v>3</v>
      </c>
      <c r="F11" s="7">
        <v>5</v>
      </c>
      <c r="G11" s="9">
        <v>4</v>
      </c>
      <c r="H11" s="16">
        <v>2</v>
      </c>
      <c r="I11" s="9">
        <v>0</v>
      </c>
      <c r="J11" s="9">
        <v>3</v>
      </c>
      <c r="K11" s="9">
        <v>2</v>
      </c>
      <c r="L11" s="8">
        <v>0</v>
      </c>
      <c r="M11">
        <v>21</v>
      </c>
      <c r="N11">
        <v>15</v>
      </c>
    </row>
    <row r="12" spans="1:16" x14ac:dyDescent="0.25">
      <c r="A12">
        <v>10</v>
      </c>
      <c r="B12" s="6" t="s">
        <v>27</v>
      </c>
      <c r="C12" s="9">
        <v>4</v>
      </c>
      <c r="D12" s="14">
        <v>3</v>
      </c>
      <c r="E12" s="9">
        <v>1.5</v>
      </c>
      <c r="F12" s="7">
        <v>5</v>
      </c>
      <c r="G12" s="16">
        <v>2</v>
      </c>
      <c r="H12" s="12">
        <v>2</v>
      </c>
      <c r="I12" s="9">
        <v>0</v>
      </c>
      <c r="J12" s="9">
        <v>1</v>
      </c>
      <c r="K12" s="9">
        <v>2</v>
      </c>
      <c r="L12" s="8">
        <v>0</v>
      </c>
      <c r="M12">
        <v>20.5</v>
      </c>
      <c r="N12">
        <v>22.5</v>
      </c>
    </row>
    <row r="13" spans="1:16" x14ac:dyDescent="0.25">
      <c r="A13">
        <v>11</v>
      </c>
      <c r="B13" s="6" t="s">
        <v>28</v>
      </c>
      <c r="C13" s="9">
        <v>0</v>
      </c>
      <c r="D13" s="8">
        <v>1</v>
      </c>
      <c r="E13" s="9">
        <v>3</v>
      </c>
      <c r="F13" s="9">
        <v>5</v>
      </c>
      <c r="G13" s="16">
        <v>2</v>
      </c>
      <c r="H13" s="16">
        <v>2</v>
      </c>
      <c r="I13" s="9">
        <v>2</v>
      </c>
      <c r="J13" s="16">
        <v>3</v>
      </c>
      <c r="K13" s="9">
        <v>2</v>
      </c>
      <c r="L13" s="8">
        <v>0</v>
      </c>
      <c r="M13">
        <v>20</v>
      </c>
      <c r="N13">
        <v>15</v>
      </c>
    </row>
    <row r="14" spans="1:16" x14ac:dyDescent="0.25">
      <c r="A14">
        <v>12</v>
      </c>
      <c r="B14" s="11" t="s">
        <v>29</v>
      </c>
      <c r="C14" s="9">
        <v>4</v>
      </c>
      <c r="D14" s="10">
        <v>2</v>
      </c>
      <c r="E14" s="15">
        <v>1.5</v>
      </c>
      <c r="F14" s="7">
        <v>5</v>
      </c>
      <c r="G14" s="17">
        <v>2</v>
      </c>
      <c r="H14" s="7">
        <v>1</v>
      </c>
      <c r="I14" s="9">
        <v>0</v>
      </c>
      <c r="J14" s="12">
        <v>1</v>
      </c>
      <c r="K14" s="9">
        <v>3</v>
      </c>
      <c r="L14" s="15">
        <v>0</v>
      </c>
      <c r="M14">
        <v>19.5</v>
      </c>
      <c r="N14">
        <v>45</v>
      </c>
    </row>
    <row r="15" spans="1:16" ht="15" customHeight="1" x14ac:dyDescent="0.25">
      <c r="A15">
        <v>13</v>
      </c>
      <c r="B15" s="6" t="s">
        <v>30</v>
      </c>
      <c r="C15" s="9">
        <v>0</v>
      </c>
      <c r="D15" s="15">
        <v>2</v>
      </c>
      <c r="E15" s="9">
        <v>3</v>
      </c>
      <c r="F15" s="9">
        <v>5</v>
      </c>
      <c r="G15" s="9">
        <v>2</v>
      </c>
      <c r="H15" s="9">
        <v>3</v>
      </c>
      <c r="I15" s="9">
        <v>0</v>
      </c>
      <c r="J15" s="7">
        <v>1</v>
      </c>
      <c r="K15" s="9">
        <v>3</v>
      </c>
      <c r="L15" s="8">
        <v>0</v>
      </c>
      <c r="M15">
        <v>19</v>
      </c>
      <c r="N15">
        <v>10</v>
      </c>
    </row>
    <row r="16" spans="1:16" x14ac:dyDescent="0.25">
      <c r="A16">
        <v>14</v>
      </c>
      <c r="B16" s="11" t="s">
        <v>31</v>
      </c>
      <c r="C16" s="9">
        <v>0</v>
      </c>
      <c r="D16" s="14">
        <v>3</v>
      </c>
      <c r="E16" s="16">
        <v>1.5</v>
      </c>
      <c r="F16" s="9">
        <v>5</v>
      </c>
      <c r="G16" s="12">
        <v>0</v>
      </c>
      <c r="H16" s="16">
        <v>2</v>
      </c>
      <c r="I16" s="7">
        <v>2</v>
      </c>
      <c r="J16" s="12">
        <v>1</v>
      </c>
      <c r="K16" s="9">
        <v>3</v>
      </c>
      <c r="L16" s="8">
        <v>0</v>
      </c>
      <c r="M16">
        <v>17.5</v>
      </c>
      <c r="N16">
        <v>35</v>
      </c>
    </row>
    <row r="17" spans="1:16" x14ac:dyDescent="0.25">
      <c r="A17">
        <v>15</v>
      </c>
      <c r="B17" s="11" t="s">
        <v>32</v>
      </c>
      <c r="C17" s="8">
        <v>0</v>
      </c>
      <c r="D17" s="10">
        <v>3</v>
      </c>
      <c r="E17" s="15">
        <v>1.5</v>
      </c>
      <c r="F17" s="8">
        <v>5</v>
      </c>
      <c r="G17" s="8">
        <v>2</v>
      </c>
      <c r="H17" s="8">
        <v>2</v>
      </c>
      <c r="I17" s="8">
        <v>0</v>
      </c>
      <c r="J17" s="18">
        <v>1.5</v>
      </c>
      <c r="K17" s="8">
        <v>2</v>
      </c>
      <c r="L17" s="8">
        <v>0</v>
      </c>
      <c r="M17">
        <v>17</v>
      </c>
      <c r="N17">
        <v>22.5</v>
      </c>
    </row>
    <row r="18" spans="1:16" x14ac:dyDescent="0.25">
      <c r="A18">
        <v>16</v>
      </c>
      <c r="B18" s="11" t="s">
        <v>33</v>
      </c>
      <c r="C18" s="9">
        <v>0</v>
      </c>
      <c r="D18" s="14">
        <v>3</v>
      </c>
      <c r="E18" s="7">
        <v>3</v>
      </c>
      <c r="F18" s="9">
        <v>0</v>
      </c>
      <c r="G18" s="7">
        <v>4</v>
      </c>
      <c r="H18" s="16">
        <v>2</v>
      </c>
      <c r="I18" s="9">
        <v>0</v>
      </c>
      <c r="J18" s="16">
        <v>3</v>
      </c>
      <c r="K18" s="9">
        <v>2</v>
      </c>
      <c r="L18" s="8">
        <v>0</v>
      </c>
      <c r="M18">
        <v>17</v>
      </c>
      <c r="N18">
        <v>25</v>
      </c>
    </row>
    <row r="19" spans="1:16" x14ac:dyDescent="0.25">
      <c r="A19">
        <v>17</v>
      </c>
      <c r="B19" s="6" t="s">
        <v>34</v>
      </c>
      <c r="C19" s="9">
        <v>4</v>
      </c>
      <c r="D19" s="18">
        <v>1</v>
      </c>
      <c r="E19" s="15">
        <v>1.5</v>
      </c>
      <c r="F19" s="7">
        <v>5</v>
      </c>
      <c r="G19" s="7">
        <v>0</v>
      </c>
      <c r="H19" s="12">
        <v>2</v>
      </c>
      <c r="I19" s="7">
        <v>0</v>
      </c>
      <c r="J19" s="17">
        <v>1.5</v>
      </c>
      <c r="K19" s="9">
        <v>1</v>
      </c>
      <c r="L19" s="8">
        <v>0</v>
      </c>
      <c r="M19">
        <v>16</v>
      </c>
      <c r="N19">
        <v>47.5</v>
      </c>
    </row>
    <row r="20" spans="1:16" x14ac:dyDescent="0.25">
      <c r="A20">
        <v>18</v>
      </c>
      <c r="B20" s="6" t="s">
        <v>35</v>
      </c>
      <c r="C20" s="9">
        <v>0</v>
      </c>
      <c r="D20" s="15">
        <v>3</v>
      </c>
      <c r="E20" s="15">
        <v>3</v>
      </c>
      <c r="F20" s="9">
        <v>0</v>
      </c>
      <c r="G20" s="15">
        <v>4</v>
      </c>
      <c r="H20" s="15">
        <v>2</v>
      </c>
      <c r="I20" s="9">
        <v>0</v>
      </c>
      <c r="J20" s="10">
        <v>1</v>
      </c>
      <c r="K20" s="9">
        <v>2</v>
      </c>
      <c r="L20" s="8">
        <v>0</v>
      </c>
      <c r="M20">
        <v>15</v>
      </c>
      <c r="N20">
        <v>27.5</v>
      </c>
    </row>
    <row r="21" spans="1:16" x14ac:dyDescent="0.25">
      <c r="A21">
        <v>19</v>
      </c>
      <c r="B21" s="11" t="s">
        <v>36</v>
      </c>
      <c r="C21" s="9">
        <v>0</v>
      </c>
      <c r="D21" s="10">
        <v>2</v>
      </c>
      <c r="E21" s="16">
        <v>0</v>
      </c>
      <c r="F21" s="9">
        <v>5</v>
      </c>
      <c r="G21" s="17">
        <v>1</v>
      </c>
      <c r="H21" s="12">
        <v>2</v>
      </c>
      <c r="I21" s="9">
        <v>0</v>
      </c>
      <c r="J21" s="16">
        <v>3</v>
      </c>
      <c r="K21" s="9">
        <v>0</v>
      </c>
      <c r="L21" s="14">
        <v>2</v>
      </c>
      <c r="M21">
        <v>15</v>
      </c>
      <c r="N21">
        <v>40</v>
      </c>
    </row>
    <row r="22" spans="1:16" x14ac:dyDescent="0.25">
      <c r="A22">
        <v>20</v>
      </c>
      <c r="B22" s="6" t="s">
        <v>37</v>
      </c>
      <c r="C22" s="9">
        <v>0</v>
      </c>
      <c r="D22" s="18">
        <v>1.5</v>
      </c>
      <c r="E22" s="15">
        <v>3</v>
      </c>
      <c r="F22" s="12">
        <v>5</v>
      </c>
      <c r="G22" s="12">
        <v>0</v>
      </c>
      <c r="H22" s="12">
        <v>1</v>
      </c>
      <c r="I22" s="9">
        <v>0</v>
      </c>
      <c r="J22" s="12">
        <v>1</v>
      </c>
      <c r="K22" s="9">
        <v>3</v>
      </c>
      <c r="L22" s="10">
        <v>0</v>
      </c>
      <c r="M22">
        <v>14.5</v>
      </c>
      <c r="N22">
        <v>52.5</v>
      </c>
    </row>
    <row r="23" spans="1:16" x14ac:dyDescent="0.25">
      <c r="A23">
        <v>21</v>
      </c>
      <c r="B23" s="6" t="s">
        <v>38</v>
      </c>
      <c r="C23" s="9">
        <v>0</v>
      </c>
      <c r="D23" s="8">
        <v>3</v>
      </c>
      <c r="E23" s="7">
        <v>1.5</v>
      </c>
      <c r="F23" s="9">
        <v>5</v>
      </c>
      <c r="G23" s="7">
        <v>0</v>
      </c>
      <c r="H23" s="16">
        <v>1</v>
      </c>
      <c r="I23" s="9">
        <v>0</v>
      </c>
      <c r="J23" s="9">
        <v>3</v>
      </c>
      <c r="K23" s="9">
        <v>0</v>
      </c>
      <c r="L23" s="8">
        <v>0</v>
      </c>
      <c r="M23">
        <v>13.5</v>
      </c>
      <c r="N23">
        <v>15</v>
      </c>
    </row>
    <row r="24" spans="1:16" x14ac:dyDescent="0.25">
      <c r="A24">
        <v>22</v>
      </c>
      <c r="B24" s="19" t="s">
        <v>39</v>
      </c>
      <c r="C24" s="16">
        <v>0</v>
      </c>
      <c r="D24" s="18">
        <v>1.5</v>
      </c>
      <c r="E24" s="9">
        <v>1.5</v>
      </c>
      <c r="F24" s="9">
        <v>5</v>
      </c>
      <c r="G24" s="17">
        <v>1</v>
      </c>
      <c r="H24" s="17">
        <v>1.5</v>
      </c>
      <c r="I24" s="9">
        <v>0</v>
      </c>
      <c r="J24" s="12">
        <v>1</v>
      </c>
      <c r="K24" s="9">
        <v>2</v>
      </c>
      <c r="L24" s="8">
        <v>0</v>
      </c>
      <c r="M24" s="20">
        <v>13.5</v>
      </c>
      <c r="N24" s="20">
        <v>42.5</v>
      </c>
    </row>
    <row r="25" spans="1:16" x14ac:dyDescent="0.25">
      <c r="A25">
        <v>23</v>
      </c>
      <c r="B25" s="11" t="s">
        <v>40</v>
      </c>
      <c r="C25" s="9">
        <v>0</v>
      </c>
      <c r="D25" s="8">
        <v>1</v>
      </c>
      <c r="E25" s="9">
        <v>3</v>
      </c>
      <c r="F25" s="9">
        <v>0</v>
      </c>
      <c r="G25" s="9">
        <v>0</v>
      </c>
      <c r="H25" s="16">
        <v>2</v>
      </c>
      <c r="I25" s="9">
        <v>2</v>
      </c>
      <c r="J25" s="9">
        <v>3</v>
      </c>
      <c r="K25" s="9">
        <v>2</v>
      </c>
      <c r="L25" s="8">
        <v>0</v>
      </c>
      <c r="M25">
        <v>13</v>
      </c>
      <c r="N25">
        <v>10</v>
      </c>
    </row>
    <row r="26" spans="1:16" x14ac:dyDescent="0.25">
      <c r="A26">
        <v>24</v>
      </c>
      <c r="B26" s="6" t="s">
        <v>41</v>
      </c>
      <c r="C26" s="9">
        <v>0</v>
      </c>
      <c r="D26" s="8">
        <v>1</v>
      </c>
      <c r="E26" s="16">
        <v>0</v>
      </c>
      <c r="F26" s="9">
        <v>5</v>
      </c>
      <c r="G26" s="9">
        <v>0</v>
      </c>
      <c r="H26" s="17">
        <v>1.5</v>
      </c>
      <c r="I26" s="9">
        <v>0</v>
      </c>
      <c r="J26" s="9">
        <v>3</v>
      </c>
      <c r="K26" s="9">
        <v>1</v>
      </c>
      <c r="L26" s="8">
        <v>0</v>
      </c>
      <c r="M26">
        <v>11.5</v>
      </c>
      <c r="N26">
        <v>15</v>
      </c>
    </row>
    <row r="27" spans="1:16" x14ac:dyDescent="0.25">
      <c r="A27">
        <v>25</v>
      </c>
      <c r="B27" s="11" t="s">
        <v>42</v>
      </c>
      <c r="C27" s="9">
        <v>0</v>
      </c>
      <c r="D27" s="8">
        <v>1</v>
      </c>
      <c r="E27" s="10">
        <v>0</v>
      </c>
      <c r="F27" s="8">
        <v>5</v>
      </c>
      <c r="G27" s="18">
        <v>0</v>
      </c>
      <c r="H27" s="15">
        <v>2</v>
      </c>
      <c r="I27" s="9">
        <v>0</v>
      </c>
      <c r="J27" s="8">
        <v>3</v>
      </c>
      <c r="K27" s="9">
        <v>0</v>
      </c>
      <c r="L27" s="8">
        <v>0</v>
      </c>
      <c r="M27">
        <v>11</v>
      </c>
      <c r="N27">
        <v>22.5</v>
      </c>
    </row>
    <row r="28" spans="1:16" x14ac:dyDescent="0.25">
      <c r="A28">
        <v>26</v>
      </c>
      <c r="B28" s="6" t="s">
        <v>43</v>
      </c>
      <c r="C28" s="8">
        <v>0</v>
      </c>
      <c r="D28" s="10">
        <v>1</v>
      </c>
      <c r="E28" s="8">
        <v>3</v>
      </c>
      <c r="F28" s="8">
        <v>0</v>
      </c>
      <c r="G28" s="17">
        <v>0</v>
      </c>
      <c r="H28" s="14">
        <v>2</v>
      </c>
      <c r="I28" s="8">
        <v>2</v>
      </c>
      <c r="J28" s="10">
        <v>1</v>
      </c>
      <c r="K28" s="8">
        <v>2</v>
      </c>
      <c r="L28" s="8">
        <v>0</v>
      </c>
      <c r="M28">
        <v>11</v>
      </c>
      <c r="N28">
        <v>30</v>
      </c>
    </row>
    <row r="29" spans="1:16" x14ac:dyDescent="0.25">
      <c r="A29">
        <v>27</v>
      </c>
      <c r="B29" s="6" t="s">
        <v>44</v>
      </c>
      <c r="C29" s="8">
        <v>0</v>
      </c>
      <c r="D29" s="17">
        <v>1.5</v>
      </c>
      <c r="E29" s="17">
        <v>1.5</v>
      </c>
      <c r="F29" s="8">
        <v>0</v>
      </c>
      <c r="G29" s="17">
        <v>2</v>
      </c>
      <c r="H29" s="17">
        <v>1.5</v>
      </c>
      <c r="I29" s="8">
        <v>0</v>
      </c>
      <c r="J29" s="17">
        <v>1.5</v>
      </c>
      <c r="K29" s="8">
        <v>0</v>
      </c>
      <c r="L29" s="15">
        <v>2</v>
      </c>
      <c r="M29">
        <v>10</v>
      </c>
      <c r="N29">
        <v>55</v>
      </c>
    </row>
    <row r="30" spans="1:16" s="20" customFormat="1" x14ac:dyDescent="0.25">
      <c r="A30" s="20">
        <v>28</v>
      </c>
      <c r="B30" s="19" t="s">
        <v>56</v>
      </c>
      <c r="C30" s="9">
        <v>0</v>
      </c>
      <c r="D30" s="8">
        <v>1</v>
      </c>
      <c r="E30" s="12">
        <v>1.5</v>
      </c>
      <c r="F30" s="9">
        <v>0</v>
      </c>
      <c r="G30" s="17">
        <v>1</v>
      </c>
      <c r="H30" s="12">
        <v>2</v>
      </c>
      <c r="I30" s="9">
        <v>0</v>
      </c>
      <c r="J30" s="16">
        <v>1</v>
      </c>
      <c r="K30" s="9">
        <v>3</v>
      </c>
      <c r="L30" s="14">
        <v>0</v>
      </c>
      <c r="M30" s="20">
        <v>9.5</v>
      </c>
      <c r="N30" s="20">
        <v>35</v>
      </c>
      <c r="P30" s="20" t="s">
        <v>58</v>
      </c>
    </row>
    <row r="31" spans="1:16" s="20" customFormat="1" x14ac:dyDescent="0.25">
      <c r="A31" s="20">
        <v>29</v>
      </c>
      <c r="B31" s="21" t="s">
        <v>45</v>
      </c>
      <c r="C31" s="9">
        <v>0</v>
      </c>
      <c r="D31" s="15">
        <v>1</v>
      </c>
      <c r="E31" s="7">
        <v>1.5</v>
      </c>
      <c r="F31" s="9">
        <v>0</v>
      </c>
      <c r="G31" s="17">
        <v>2</v>
      </c>
      <c r="H31" s="17">
        <v>1.5</v>
      </c>
      <c r="I31" s="9">
        <v>0</v>
      </c>
      <c r="J31" s="17">
        <v>1.5</v>
      </c>
      <c r="K31" s="9">
        <v>2</v>
      </c>
      <c r="L31" s="8">
        <v>0</v>
      </c>
      <c r="M31">
        <v>9.5</v>
      </c>
      <c r="N31">
        <v>40</v>
      </c>
    </row>
    <row r="32" spans="1:16" x14ac:dyDescent="0.25">
      <c r="B32" s="6" t="s">
        <v>46</v>
      </c>
      <c r="C32">
        <f>0.5*4</f>
        <v>2</v>
      </c>
      <c r="D32">
        <f>(0.5*6)+(0.75*6)+3</f>
        <v>10.5</v>
      </c>
      <c r="E32">
        <f>(0.5*13)+(0.75*2)+1</f>
        <v>9</v>
      </c>
      <c r="F32">
        <f>(0.5*7)+0.75</f>
        <v>4.25</v>
      </c>
      <c r="G32">
        <f>(0.5*10)+(0.75*3)+8</f>
        <v>15.25</v>
      </c>
      <c r="H32">
        <f>(0.5*13)+(0.75*5)+4</f>
        <v>14.25</v>
      </c>
      <c r="I32">
        <f>(0.5*4)</f>
        <v>2</v>
      </c>
      <c r="J32">
        <f>(0.5*7)+(0.75*8)+4</f>
        <v>13.5</v>
      </c>
      <c r="K32">
        <v>0</v>
      </c>
      <c r="L32">
        <f>0.5*5+0.75</f>
        <v>3.25</v>
      </c>
    </row>
    <row r="33" spans="2:12" x14ac:dyDescent="0.25">
      <c r="B33" s="6" t="s">
        <v>47</v>
      </c>
      <c r="C33" s="22">
        <f t="shared" ref="C33:L33" si="0">(C32/27)*100</f>
        <v>7.4074074074074066</v>
      </c>
      <c r="D33" s="22">
        <f t="shared" si="0"/>
        <v>38.888888888888893</v>
      </c>
      <c r="E33" s="22">
        <f t="shared" si="0"/>
        <v>33.333333333333329</v>
      </c>
      <c r="F33" s="22">
        <f t="shared" si="0"/>
        <v>15.74074074074074</v>
      </c>
      <c r="G33" s="22">
        <f t="shared" si="0"/>
        <v>56.481481481481474</v>
      </c>
      <c r="H33" s="22">
        <f t="shared" si="0"/>
        <v>52.777777777777779</v>
      </c>
      <c r="I33" s="22">
        <f t="shared" si="0"/>
        <v>7.4074074074074066</v>
      </c>
      <c r="J33" s="22">
        <f t="shared" si="0"/>
        <v>50</v>
      </c>
      <c r="K33" s="22">
        <f t="shared" si="0"/>
        <v>0</v>
      </c>
      <c r="L33" s="22">
        <f t="shared" si="0"/>
        <v>12.037037037037036</v>
      </c>
    </row>
    <row r="35" spans="2:12" x14ac:dyDescent="0.25">
      <c r="G35"/>
    </row>
    <row r="39" spans="2:12" x14ac:dyDescent="0.25">
      <c r="B39" s="1" t="s">
        <v>47</v>
      </c>
    </row>
    <row r="40" spans="2:12" x14ac:dyDescent="0.25">
      <c r="B40" s="1" t="s">
        <v>48</v>
      </c>
      <c r="C40" t="s">
        <v>49</v>
      </c>
      <c r="J40">
        <f>21/28</f>
        <v>0.75</v>
      </c>
    </row>
    <row r="41" spans="2:12" x14ac:dyDescent="0.25">
      <c r="B41" s="1" t="s">
        <v>50</v>
      </c>
      <c r="C41" t="s">
        <v>51</v>
      </c>
    </row>
    <row r="42" spans="2:12" x14ac:dyDescent="0.25">
      <c r="B42" s="1" t="s">
        <v>52</v>
      </c>
      <c r="C42" t="s">
        <v>53</v>
      </c>
    </row>
    <row r="43" spans="2:12" x14ac:dyDescent="0.25">
      <c r="B43" s="1" t="s">
        <v>54</v>
      </c>
      <c r="C43" t="s">
        <v>55</v>
      </c>
    </row>
  </sheetData>
  <mergeCells count="4">
    <mergeCell ref="D1:E1"/>
    <mergeCell ref="F1:G1"/>
    <mergeCell ref="H1:J1"/>
    <mergeCell ref="K1:L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for Final doc w new EPGs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Rayment</dc:creator>
  <cp:lastModifiedBy>Michael Bedward</cp:lastModifiedBy>
  <dcterms:created xsi:type="dcterms:W3CDTF">2021-09-08T01:11:07Z</dcterms:created>
  <dcterms:modified xsi:type="dcterms:W3CDTF">2021-09-21T09:39:45Z</dcterms:modified>
</cp:coreProperties>
</file>