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5" yWindow="765" windowWidth="12240" windowHeight="5115" firstSheet="1" activeTab="1"/>
  </bookViews>
  <sheets>
    <sheet name="Hoja1" sheetId="2" state="hidden" r:id="rId1"/>
    <sheet name="Programa GPI" sheetId="9" r:id="rId2"/>
  </sheets>
  <definedNames>
    <definedName name="_xlnm._FilterDatabase" localSheetId="1" hidden="1">'Programa GPI'!$A$4:$K$85</definedName>
    <definedName name="Excel_BuiltIn__FilterDatabase_6">#REF!</definedName>
    <definedName name="OPCIONES">Hoja1!$C$2:$C$3</definedName>
    <definedName name="origen">Hoja1!$D$3:$D$6</definedName>
    <definedName name="rubros">Hoja1!$A$3:$A$15</definedName>
  </definedNames>
  <calcPr calcId="145621" concurrentCalc="0"/>
</workbook>
</file>

<file path=xl/calcChain.xml><?xml version="1.0" encoding="utf-8"?>
<calcChain xmlns="http://schemas.openxmlformats.org/spreadsheetml/2006/main">
  <c r="E5" i="9" l="1"/>
  <c r="K48" i="9"/>
  <c r="K43" i="9"/>
  <c r="K49" i="9"/>
  <c r="G10" i="9"/>
  <c r="G12" i="9"/>
  <c r="E95" i="9"/>
  <c r="E93" i="9"/>
  <c r="E92" i="9"/>
  <c r="E91" i="9"/>
  <c r="E90" i="9"/>
  <c r="E89" i="9"/>
  <c r="E88" i="9"/>
  <c r="E87" i="9"/>
  <c r="E85" i="9"/>
  <c r="E84" i="9"/>
  <c r="E83" i="9"/>
  <c r="E82" i="9"/>
  <c r="E81" i="9"/>
  <c r="E80" i="9"/>
  <c r="E79" i="9"/>
  <c r="E78" i="9"/>
  <c r="K77" i="9"/>
  <c r="J77" i="9"/>
  <c r="I77" i="9"/>
  <c r="H77" i="9"/>
  <c r="G77" i="9"/>
  <c r="F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K62" i="9"/>
  <c r="J62" i="9"/>
  <c r="I62" i="9"/>
  <c r="H62" i="9"/>
  <c r="G62" i="9"/>
  <c r="F62" i="9"/>
  <c r="E61" i="9"/>
  <c r="E60" i="9"/>
  <c r="E59" i="9"/>
  <c r="E58" i="9"/>
  <c r="E57" i="9"/>
  <c r="K56" i="9"/>
  <c r="J56" i="9"/>
  <c r="I56" i="9"/>
  <c r="H56" i="9"/>
  <c r="G56" i="9"/>
  <c r="F56" i="9"/>
  <c r="E55" i="9"/>
  <c r="E54" i="9"/>
  <c r="E53" i="9"/>
  <c r="E52" i="9"/>
  <c r="E51" i="9"/>
  <c r="E50" i="9"/>
  <c r="J49" i="9"/>
  <c r="I49" i="9"/>
  <c r="H49" i="9"/>
  <c r="G49" i="9"/>
  <c r="F49" i="9"/>
  <c r="E48" i="9"/>
  <c r="E47" i="9"/>
  <c r="E46" i="9"/>
  <c r="E45" i="9"/>
  <c r="E44" i="9"/>
  <c r="K42" i="9"/>
  <c r="J42" i="9"/>
  <c r="I42" i="9"/>
  <c r="H42" i="9"/>
  <c r="G42" i="9"/>
  <c r="F42" i="9"/>
  <c r="E41" i="9"/>
  <c r="E40" i="9"/>
  <c r="E39" i="9"/>
  <c r="E38" i="9"/>
  <c r="E37" i="9"/>
  <c r="E36" i="9"/>
  <c r="E35" i="9"/>
  <c r="K34" i="9"/>
  <c r="J34" i="9"/>
  <c r="I34" i="9"/>
  <c r="H34" i="9"/>
  <c r="G34" i="9"/>
  <c r="F34" i="9"/>
  <c r="E33" i="9"/>
  <c r="E32" i="9"/>
  <c r="E31" i="9"/>
  <c r="E30" i="9"/>
  <c r="E29" i="9"/>
  <c r="E28" i="9"/>
  <c r="K27" i="9"/>
  <c r="J27" i="9"/>
  <c r="I27" i="9"/>
  <c r="H27" i="9"/>
  <c r="G27" i="9"/>
  <c r="F27" i="9"/>
  <c r="E26" i="9"/>
  <c r="E25" i="9"/>
  <c r="E24" i="9"/>
  <c r="E23" i="9"/>
  <c r="E22" i="9"/>
  <c r="E21" i="9"/>
  <c r="E20" i="9"/>
  <c r="E19" i="9"/>
  <c r="K18" i="9"/>
  <c r="J18" i="9"/>
  <c r="I18" i="9"/>
  <c r="H18" i="9"/>
  <c r="G18" i="9"/>
  <c r="F18" i="9"/>
  <c r="E17" i="9"/>
  <c r="E16" i="9"/>
  <c r="E15" i="9"/>
  <c r="E14" i="9"/>
  <c r="E13" i="9"/>
  <c r="K12" i="9"/>
  <c r="J12" i="9"/>
  <c r="I12" i="9"/>
  <c r="H12" i="9"/>
  <c r="F12" i="9"/>
  <c r="E9" i="9"/>
  <c r="E8" i="9"/>
  <c r="E7" i="9"/>
  <c r="E6" i="9"/>
  <c r="E43" i="9"/>
  <c r="E49" i="9"/>
  <c r="E18" i="9"/>
  <c r="E42" i="9"/>
  <c r="E62" i="9"/>
  <c r="E10" i="9"/>
  <c r="E12" i="9"/>
  <c r="E34" i="9"/>
  <c r="F94" i="9"/>
  <c r="J94" i="9"/>
  <c r="E56" i="9"/>
  <c r="K94" i="9"/>
  <c r="H94" i="9"/>
  <c r="E27" i="9"/>
  <c r="E77" i="9"/>
  <c r="I94" i="9"/>
  <c r="G94" i="9"/>
  <c r="E94" i="9"/>
</calcChain>
</file>

<file path=xl/comments1.xml><?xml version="1.0" encoding="utf-8"?>
<comments xmlns="http://schemas.openxmlformats.org/spreadsheetml/2006/main">
  <authors>
    <author>Carmen</author>
  </authors>
  <commentList>
    <comment ref="C16" authorId="0">
      <text>
        <r>
          <rPr>
            <b/>
            <sz val="9"/>
            <color indexed="81"/>
            <rFont val="Tahoma"/>
            <family val="2"/>
          </rPr>
          <t>Carmen:</t>
        </r>
        <r>
          <rPr>
            <sz val="9"/>
            <color indexed="81"/>
            <rFont val="Tahoma"/>
            <family val="2"/>
          </rPr>
          <t xml:space="preserve">
478625 (1)
Hablar con mendoza o Matos  para parte práctica
</t>
        </r>
      </text>
    </comment>
    <comment ref="C33" authorId="0">
      <text>
        <r>
          <rPr>
            <b/>
            <sz val="9"/>
            <color indexed="81"/>
            <rFont val="Tahoma"/>
            <family val="2"/>
          </rPr>
          <t>Carmen:</t>
        </r>
        <r>
          <rPr>
            <sz val="9"/>
            <color indexed="81"/>
            <rFont val="Tahoma"/>
            <family val="2"/>
          </rPr>
          <t xml:space="preserve">
579692 y 598760
Fundamentos algebra lineal, matrices, soluciiones sistemas de ecuaciones lineales
Metodo simplex
Investigacion operaciones</t>
        </r>
      </text>
    </comment>
    <comment ref="C41" authorId="0">
      <text>
        <r>
          <rPr>
            <b/>
            <sz val="9"/>
            <color indexed="81"/>
            <rFont val="Tahoma"/>
            <family val="2"/>
          </rPr>
          <t>Carmen:</t>
        </r>
        <r>
          <rPr>
            <sz val="9"/>
            <color indexed="81"/>
            <rFont val="Tahoma"/>
            <family val="2"/>
          </rPr>
          <t xml:space="preserve">
433217</t>
        </r>
      </text>
    </comment>
  </commentList>
</comments>
</file>

<file path=xl/sharedStrings.xml><?xml version="1.0" encoding="utf-8"?>
<sst xmlns="http://schemas.openxmlformats.org/spreadsheetml/2006/main" count="172" uniqueCount="156">
  <si>
    <t>RUBROS PRESUPUESTALES</t>
  </si>
  <si>
    <t>HONORARIOS FORMACION PROFESIONAL</t>
  </si>
  <si>
    <t>REMUNERACION SERV TECNIC FORM PROF</t>
  </si>
  <si>
    <t>CONTRATACION INSTRUCTORES</t>
  </si>
  <si>
    <t>MATERIALES PARA FORMACION PROFESIONAL</t>
  </si>
  <si>
    <t>INSUMOS PARA EXPLOTACION DE CENTROS</t>
  </si>
  <si>
    <t>MATERIALES-ACEITES Y COMBUSTIBLES</t>
  </si>
  <si>
    <t>MATERIAL- ADQ.LLANTAS/ ELEM. VEHICULOS</t>
  </si>
  <si>
    <t>MANTENIMIENTO DE MAQUINARIA Y EQUIPO</t>
  </si>
  <si>
    <t>MANTENIMIENTO DE EQUIPO DE TRANSPORTE</t>
  </si>
  <si>
    <t>MATERIALES - SOSTENIMIENTO DE SEMOVIENTE</t>
  </si>
  <si>
    <t>MATERIALES-COMPRA DE SEMOVIENTES</t>
  </si>
  <si>
    <t>COMPRA MAQUINARIA EQUIPO</t>
  </si>
  <si>
    <t>ADECUACION DE CONSTRUCCIONES</t>
  </si>
  <si>
    <t>INVENTARIO</t>
  </si>
  <si>
    <t>COMPRA</t>
  </si>
  <si>
    <t>PRESTAMO</t>
  </si>
  <si>
    <t>OTRO</t>
  </si>
  <si>
    <t xml:space="preserve"> ORGANIZAR LAS ACTIVIDADES DE PRODUCCIÓN DE ACUERDO CON LOS OBJETIVOS
EMPRESARIALES. </t>
  </si>
  <si>
    <t>CALCULAR LA CAPACIDAD DE PRODUCCIÓN DISPONIBLE EN FUNCIÓN DE LA CAPACIDAD DE LA PLANTA.</t>
  </si>
  <si>
    <t>ESTIMAR LA DEMANDA DE UN PRODUCTO O DE UNA FAMILIA DE PRODUCTOS DE ACUERDO CON EL COMPORTAMIENTO DE LAS VENTAS.</t>
  </si>
  <si>
    <t>ELABORAR EL PLAN DE PRODUCCIÓN DE ACUERDO CON EL PLAN DE VENTAS Y LAS CARACTERÍSTICAS DEL MERCADO</t>
  </si>
  <si>
    <t>GENERAR LA DOCUMENTACIÓN PARA CONSIGNAR LOS PLANES DE PRODUCCIÓN DE ACUERDO CON PROCEDIMIENTOS ESTABLECIDOS.</t>
  </si>
  <si>
    <t>DEFINIR HERRAMIENTAS PARA AUTOMATIZACIÓN Y CONTROL DE PROCESOS, CUMPLIENDO CON ESPECIFICACIONES TÉCNICAS DEL PRODUCTO.</t>
  </si>
  <si>
    <t>PROMOVER LA INTERACCIÓN IDÓNEA CONSIGO MISMO, CON LOS DEMÁS Y CON LA NATURALEZA EN LOS CONTEXTOS LABORAL Y SOCIAL</t>
  </si>
  <si>
    <t>COMPRENDER TEXTOS EN INGLÉS EN FORMA ESCRITA Y AUDITIVA</t>
  </si>
  <si>
    <t>ENCONTRAR INFORMACIÓN ESPECÍFICA Y PREDECIBLE EN ESCRITOS SENCILLOS Y COTIDIANOS</t>
  </si>
  <si>
    <t>PRODUCIR TEXTOS EN INGLÉS EN FORMA ESCRITA Y ORAL</t>
  </si>
  <si>
    <t>COMPETENCIA</t>
  </si>
  <si>
    <t>TRIMESTRE 1</t>
  </si>
  <si>
    <t>TRIMESTRE 2</t>
  </si>
  <si>
    <t>TRIMESTRE 3</t>
  </si>
  <si>
    <t>TRIMESTRE 4</t>
  </si>
  <si>
    <t xml:space="preserve"> ELABORAR EL DISEÑO O REDISEÑO DE DISTRIBUCIÓN EN PLANTA  CONFORME A NORMAS ESTABLECIDAS
TENIENDO EN CUENTA PARÁMETROS TÉCNICOS, OPERATIVOS Y TECNOLÓGICOS.
 </t>
  </si>
  <si>
    <t xml:space="preserve">REALIZAR ESTUDIOS DE TIEMPOS Y MOVIMIENTO DE LOS PROCESOS DE PRODUCCIÓN DE ACUERDO CON
LOS MÉTODOS Y TÉCNICAS ESTABLECIDOS
</t>
  </si>
  <si>
    <t xml:space="preserve"> EJECUTAR EL PLAN DE EMERGENCIA Y CONTINGENCIA, TENIENDO EN CUENTA EL PROCEDIMIENTO
ESTABLECIDO POR LA ORGANIZACIÓN.
 </t>
  </si>
  <si>
    <t>ESTABLECER EL SISTEMA PRODUCTIVO DE ACUERDO CON EL NIVEL DE TRANSFORMACIÓ</t>
  </si>
  <si>
    <t>RESULTADOS</t>
  </si>
  <si>
    <t xml:space="preserve">CONTROLAR LA CALIDAD DE LOS PROCESOS DE ACUERDO CON  LA
NORMATIVIDAD VIGENTE.
</t>
  </si>
  <si>
    <t xml:space="preserve"> IDENTIFICAR LAS ETAPAS Y VARIABLES DEL PROCESO PRODUCTIVO Y    LOS REQUERIMIENTOS DEL
PRODUCTO DE ACUERDO CON LA NORMATIVIDAD VIGENTE.
 </t>
  </si>
  <si>
    <t xml:space="preserve">INSPECCIONAR EL COMPORTAMIENTO DE LAS VARIABLES  DEL PROCESO  Y DEL PRODUCTO DE ACUERDO
CON LAS TÉCNICAS  ESTABLECIDAS.
 </t>
  </si>
  <si>
    <t xml:space="preserve">REALIZAR PRUEBAS Y ENSAYOS DE MATERIALES DE ACUERDO CON ESPECIFICACIONES TÉCNICAS
</t>
  </si>
  <si>
    <t xml:space="preserve"> REALIZAR MEDICIONES  DE VARIABLES DE PROCESO DE ACUERDO CON  PROCEDIMIENTOS ESTABLECIDOS.
 </t>
  </si>
  <si>
    <t>CONTROLAR EL FLUJO DE MATERIALES Y DE INFORMACIÓN SEGÚN
REQUERIMIENTOS DEL PROCESO PRODUCTIVO.</t>
  </si>
  <si>
    <t xml:space="preserve"> COORDINAR EL FLUJO DE MATERIALES Y DE LA INFORMACIÓN, SEGÚN LOS  PROCEDIMIENTOS DE LA
ORGANIZACIÓN
 </t>
  </si>
  <si>
    <t xml:space="preserve"> DISPONER EL MATERIAL SOBRANTE Y LOS DESECHOS DE ACUERDO CON LA NORMATIVIDAD VIGENTE.
</t>
  </si>
  <si>
    <t xml:space="preserve"> DETERMINAR EL MEDIO DE TRANSPORTE PARA LA DISTRIBUCIÓN DEL PRODUCTO DE ACUERDO CON LAS
NECESIDADES DE LA ORGANIZACIÓN.
 </t>
  </si>
  <si>
    <t xml:space="preserve">DETERMINAR LAS CONDICIONES DE ALMACENAMIENTO Y CONSERVACIÓN DE LOS MATERIALES EN LA
CADENA DE ABASTECIMIENTO, DE ACUERDO CON LAS ESPECIFICACIONES ESTABLECIDAS EN LAS FICHAS
TÉCNICAS.
</t>
  </si>
  <si>
    <t xml:space="preserve"> ADMINISTRAR LOS INVENTARIOS DE MATERIALES SEGÚN PROCEDIMIENTOS DE LA ORGANIZACIÓN
 </t>
  </si>
  <si>
    <t xml:space="preserve">COORDINAR EL PROCESO DE COMPRAS TENIENDO EN CUENTA LAS CONDICIONES ESTABLECIDAS EN LA
SELECCIÓN Y EVALUACIÓN DE PROVEEDORES Y  DE ACUERDO CON LAS NORMAS DE LA EMPRESA.
</t>
  </si>
  <si>
    <t>IMPLEMENTAR HERRAMIENTAS DE OPTIMIZACIÓN DE RECURSOS PARA EL
MEJORAMIENTO DE LOS PROCESOS PRODUCTIVOS.</t>
  </si>
  <si>
    <t xml:space="preserve"> ESTABLECER EL PLAN DE MEJORAMIENTO DE ACUERDO CON LA TÉCNICA DE OPTIMIZACIÓN QUE RESUELVE
EL PROBLEMA.
 </t>
  </si>
  <si>
    <t xml:space="preserve">MONITOREAR LA EJECUCIÓN DE LA PROPUESTA DE MEJORAMIENTO TENIENDO EN CUENTA  LOS
REQUERIMIENTOS ESTABLECIDOS POR LA ORGANIZACIÓN.
</t>
  </si>
  <si>
    <t xml:space="preserve"> FORMULAR EL MODELO DEL PROBLEMA A OPTIMIZAR CON BASE EN EL PLAN DE MEJORAMIENTO TENIENDO
EN CUENTA LOS INDICADORES ESTABLECIDOS POR LA ORGANIZACIÓN.
 </t>
  </si>
  <si>
    <t xml:space="preserve">ENCONTRAR LA SOLUCIÓN DEL PROBLEMA A OPTIMIZAR TENIENDO EN CUENTA  LOS INDICADORES DE
MEJORAMIENTO ESTABLECIDOS POR LA ORGANIZACIÓN.
 </t>
  </si>
  <si>
    <t xml:space="preserve">DIAGNOSTICAR LA SITUACIÓN PROBLEMICA A MEJORAR DE ACUERDO CON EL ESTUDIO  DEL PROCESO.
 </t>
  </si>
  <si>
    <t>IMPLEMENTAR EL PLAN DE MEJORAMIENTO AL PROCESO PRODUCTIVO REAL PARA GARANTIZAR SU
CUMPLIMIENTO, CONFIABILIDAD, TRAZABILIDAD Y CONTINUIDAD.</t>
  </si>
  <si>
    <t>ELABORAR EL PLAN GENERAL DE PRODUCCIÓN, SEGÚN PLAN DE VENTAS,</t>
  </si>
  <si>
    <t>CALCULAR LOS COSTOS DE PRODUCCIÓN DE ACUERDO CON LOS ESTÁNDARES Y NORMATIVIDAD</t>
  </si>
  <si>
    <t>PLANEAR LOS REQUERIMIENTOS DE LA RED DE DISTRIBUCIÓN DE LA EMPRESA DE ACUERDO CON EL PLAN DE VENTAS</t>
  </si>
  <si>
    <t>ELABORAR EL PRESUPUESTO DE LOS GASTOS INDIRECTOS DE PRODUCCIÓN DE ACUERDO AL PLAN DE PRODUCCION</t>
  </si>
  <si>
    <t xml:space="preserve">PROGRAMAR LA PRODUCCIÓN SEGÚN PRODUCTO A FABRICAR Y PRIORIDADES
ESTABLECIDAS
</t>
  </si>
  <si>
    <t xml:space="preserve"> SELECCIONAR EL PROCESO PRODUCTIVO DE ACUERDO CON EL PRODUCTO A FABRICAR.
</t>
  </si>
  <si>
    <t>ASIGNAR CARGAS DE TRABAJO EN LOS CENTROS DE TRABAJO O MAQUINAS DEL PROCESO PRODUCTIVO DE
ACUERDO CON  SU DISPONIBILIDAD.</t>
  </si>
  <si>
    <t xml:space="preserve">ORIENTAR LAS ACTIVIDADES DEL PERSONAL A CARGO, CON BASE A LAS
POLÍTICAS DE LA ORGANIZACIÓN
</t>
  </si>
  <si>
    <t xml:space="preserve">270502016
</t>
  </si>
  <si>
    <t xml:space="preserve"> EVALUAR EL DESEMPEÑO DEL PERSONAL DE ACUERDO CON POLÍTICAS DE LA EMPRESA.
 </t>
  </si>
  <si>
    <t xml:space="preserve">APOYAR EL DESARROLLO  Y MEJORAMIENTO PERSONAL DE LOS COLABORADORES, TENIENDO EN CUENTA
LAS POLÍTICAS DE LA EMPRESA
 </t>
  </si>
  <si>
    <t xml:space="preserve">ASEGURAR EL CUMPLIMIENTO DE LAS NORMAS, REGLAMENTOS Y PROGRAMAS , DE ACUERDO CON LAS
POLÍTICAS DE LA ORGANIZACIÓN
 </t>
  </si>
  <si>
    <t xml:space="preserve">SELECCIONAR AL PERSONAL DE ACUERDO CON LAS  POLÍTICAS DE LA EMPRESA Y A LOS PROCESOS DE LA
MISMA
 </t>
  </si>
  <si>
    <t xml:space="preserve">DETERMINAR PERFILES DE TRABAJO Y DEL PERSONAL A SU CARGO  DE ACUERDO  CON LAS  POLÍTICAS DE
LA EMPRESA Y  CONDICIONES   REQUERIDAS.
</t>
  </si>
  <si>
    <t xml:space="preserve"> PROGRAMAR TURNOS DE TRABAJO DE ACUERDO CON LAS POLÍTICAS DE LA ORGANIZACIÓN Y
NORMATIVIDAD LEGAL VIGENTE.
</t>
  </si>
  <si>
    <t xml:space="preserve"> SELECCIONAR LA TECNOLOGÍA A UTILIZAR PARA EL DESARROLLO DEL AUTOMATISMO DE ACUERDO AL
DIAGNOSTICO.
</t>
  </si>
  <si>
    <t xml:space="preserve">MONITOREAR EL FUNCIONAMIENTO DEL AUTOMATISMO EN EL PROCESO DE PRODUCCIÓN DE ACUERDO CON
ESTANDARES ESTABLECIDOS.
 </t>
  </si>
  <si>
    <t>DIAGNOSTICAR EL GRADO DE AUTOMATIZACIÓN DEL  PROCESO DE PRODUCCIÓN DE ACUERDO A LAS
NECESIDADES DE LA ORGANIZACIÓN.</t>
  </si>
  <si>
    <t xml:space="preserve">DISEÑAR EL AUTOMATISMO REQUERIDO DE ACUERDO CON LAS NECESIDADES DEL PROCESO.
</t>
  </si>
  <si>
    <t xml:space="preserve"> IMPLEMENTAR EL AUTOMATISMO EN EL PROCESO DE ACUERDO CON  ESPECIFICACIONES ESTABLECIDAS.
 </t>
  </si>
  <si>
    <t xml:space="preserve">240201500
</t>
  </si>
  <si>
    <t xml:space="preserve">RECONOCER EL ROL DE LOS PARTICIPANTES EN EL PROCESO FORMATIVO, EL PAPEL DE LOS AMBIENTES DE
APRENDIZAJE Y LA METODOLOGÍA DE FORMACIÓN, DE ACUERDO CON LA DINÁMICA ORGANIZACIONAL DEL
SENA
</t>
  </si>
  <si>
    <t xml:space="preserve">CONCERTAR ALTERNATIVAS Y ACCIONES DE FORMACIÓN PARA EL DESARROLLO DE LAS COMPETENCIAS DEL
PROGRAMA FORMACIÓN, CON BASE EN LA POLÍTICA INSTITUCIONAL.
</t>
  </si>
  <si>
    <t xml:space="preserve">APLICAR TÉCNICAS DE CULTURA FÍSICA PARA EL MEJORAMIENTO DE SU EXPRESIÓN CORPORAL,
DESEMPEÑO LABORAL SEGÚN LA NATURALEZA Y COMPLEJIDAD DEL ÁREA OCUPACIONAL.
</t>
  </si>
  <si>
    <t xml:space="preserve">GESTIONAR LA INFORMACIÓN DE ACUERDO CON LOS PROCEDIMIENTOS ESTABLECIDOS Y CON LAS
TECNOLOGÍAS DE LA INFORMACIÓN Y LA COMUNICACIÓN DISPONIBLES.
</t>
  </si>
  <si>
    <t xml:space="preserve">DESARROLLAR PROCESOS COMUNICATIVOS EFICACES Y ASERTIVOS DENTRO DE CRITERIOS DE
RACIONALIDAD QUE POSIBILITEN LA CONVIVENCIA, EL ESTABLECIMIENTO DE ACUERDOS, LA CONSTRUCCIÓN
COLECTIVA DEL CONOCIMIENTO Y LA RESOLUCIÓN DE PROBLEMAS DE CARÁCTER PRODUCTIVO Y SOCIAL.
</t>
  </si>
  <si>
    <t xml:space="preserve">GENERAR PROCESOS AUTÓNOMOS Y DE TRABAJO COLABORATIVO PERMANENTES, FORTALECIENDO EL
EQUILIBRIO DE LOS COMPONENTES RACIONALES Y EMOCIONALES ORIENTADOS HACIA EL DESARROLLO
HUMANO INTEGRAL.
</t>
  </si>
  <si>
    <t xml:space="preserve">ASUMIR LOS DEBERES Y DERECHOS CON BASE EN LAS LEYES Y LA NORMATIVA INSTITUCIONAL EN EL
MARCO DE SU PROYECTO DE VIDA.
</t>
  </si>
  <si>
    <t xml:space="preserve">GENERAR HÁBITOS SALUDABLES EN SU ESTILO DE VIDA PARA GARANTIZAR LA PREVENCIÓN DE RIESGOS
OCUPACIONALES DE ACUERDO CON EL DIAGNÓSTICO DE SU CONDICIÓN FÍSICA INDIVIDUAL Y LA
NATURALEZA Y COMPLEJIDAD DE SU DESEMPEÑO LABORAL.
</t>
  </si>
  <si>
    <t xml:space="preserve">REDIMENSIONAR PERMANENTEMENTE SU PROYECTO DE VIDA DE ACUERDO CON LAS CIRCUNSTANCIAS DEL
CONTEXTO Y CON VISIÓN PROSPECTIVA.
</t>
  </si>
  <si>
    <t xml:space="preserve">ASUMIR RESPONSABLEMENTE LOS CRITERIOS DE PRESERVACIÓN Y CONSERVACIÓN DEL MEDIO AMBIENTE Y DE DESARROLLO SOSTENIBLE, EN EL EJERCICIO DE SU DESEMPEÑO LABORAL Y SOCIAL.
</t>
  </si>
  <si>
    <t>DESARROLLAR PERMANENTEMENTE LAS HABILIDADES PSICOMOTRICES Y DE PENSAMIENTO EN LA
EJECUCIÓN DE LOS PROCESOS DE APRENDIZAJE.</t>
  </si>
  <si>
    <t xml:space="preserve">INTERACTUAR EN LOS CONTEXTOS PRODUCTIVOS Y SOCIALES EN FUNCIÓN DE LOS PRINCIPIOS Y VALORES
UNIVERSALES.
</t>
  </si>
  <si>
    <t xml:space="preserve">IDENTIFICAR LAS OPORTUNIDADES QUE EL SENA OFRECE EN EL MARCO DE LA FORMACIÓN PROFESIONAL
DE ACUERDO CON EL CONTEXTO NACIONAL E INTERNACIONAL.
</t>
  </si>
  <si>
    <t>ASUMIR ACTITUDES CRÍTICAS , ARGUMENTATIVAS Y PROPOSITIVAS EN FUNCIÓN DE LA RESOLUCIÓN DE
PROBLEMAS DE CARÁCTER PRODUCTIVO Y SOCIAL.</t>
  </si>
  <si>
    <t xml:space="preserve">ENCONTRAR VOCABULARIO Y EXPRESIONES DE INGLÉS TÉCNICO EN ANUNCIOS, FOLLETOS, PÁGINAS WEB,
ETC
</t>
  </si>
  <si>
    <t xml:space="preserve">COMUNICARSE EN TAREAS SENCILLAS Y HABITUALES QUE REQUIEREN UN INTERCAMBIO SIMPLE Y DIRECTO
DE INFORMACIÓN COTIDIANA Y TÉCNICA
</t>
  </si>
  <si>
    <t xml:space="preserve">COMPRENDER FRASES Y VOCABULARIO HABITUAL SOBRE TEMAS DE INTERÉS PERSONAL Y TEMAS
TÉCNICOS
</t>
  </si>
  <si>
    <t xml:space="preserve">REALIZAR INTERCAMBIOS SOCIALES Y PRÁCTICOS MUY BREVES, CON UN VOCABULARIO SUFICIENTE PARA
</t>
  </si>
  <si>
    <t xml:space="preserve">HACER UNA EXPOSICIÓN O MANTENER UNA CONVERSACIÓN SENCILLA SOBRE TEMAS TÉCNICOS
</t>
  </si>
  <si>
    <t xml:space="preserve">COMPRENDER LA IDEA PRINCIPAL EN AVISOS Y MENSAJES BREVES, CLAROS Y SENCILLOS EN INGLÉS
TÉCNICO
</t>
  </si>
  <si>
    <t xml:space="preserve">LEER TEXTOS MUY BREVES Y SENCILLOS EN INGLÉS GENERAL Y TÉCNICO
</t>
  </si>
  <si>
    <t xml:space="preserve">RELACIONARSE CON HABLANTES NATIVOS EN UN GRADO SUFICIENTE DE FLUIDEZ Y NATURALIDAD, DE MODO
QUE LA COMUNICACIÓN SE REALICE SIN ESFUERZO POR PARTE DE LOS INTERLOCUTORES
</t>
  </si>
  <si>
    <t>COMPRENDER LAS IDEAS PRINCIPALES DE TEXTOS COMPLEJOS EN INGLÉS QUE TRATAN DE TEMAS TANTO
CONCRETOS COMO ABSTRACTOS, INCLUSO SI SON DE CARÁCTER TÉCNICO, SIEMPRE QUE ESTÉN DENTRO</t>
  </si>
  <si>
    <t xml:space="preserve">IDENTIFICAR FORMAS GRAMATICALES BÁSICAS EN TEXTOS Y DOCUMENTOS ELEMENTALES ESCRITOS EN
INGLÉS
</t>
  </si>
  <si>
    <t xml:space="preserve">LEER TEXTOS COMPLEJOS Y CON UN VOCABULARIO MÁS ESPECÍFICO, EN INGLÉS GENERAL Y TÉCNICO
BUSCAR DE MANERA SISTEMÁTICA INFORMACIÓN ESPECÍFICA Y DETALLADA EN ESCRITOS EN INGLÉS, MAS
ESTRUCTURADOS Y CON MAYOR CONTENIDO TÉCNICO
</t>
  </si>
  <si>
    <t xml:space="preserve">COMPRENDER UNA AMPLIA VARIEDAD DE FRASES Y VOCABULARIO  EN INGLÉS SOBRE TEMAS DE INTERÉS
PERSONAL Y TEMAS TÉCNICOS
</t>
  </si>
  <si>
    <t xml:space="preserve">REPRODUCIR EN INGLÉS FRASES O ENUNCIADOS SIMPLES QUE PERMITAN EXPRESAR DE FORMA LENTA IDEAS O CONCEPTOS
</t>
  </si>
  <si>
    <t xml:space="preserve">
ENCONTRAR Y UTILIZAR SIN ESFUERZO VOCABULARIO Y EXPRESIONES DE INGLÉS TÉCNICO EN ARTÍCULOS
DE REVISTAS, LIBROS ESPECIALIZADOS, PÁGINAS WEB, ETC</t>
  </si>
  <si>
    <t>TRIMESTRE 5</t>
  </si>
  <si>
    <t>TRIMESTRE 6</t>
  </si>
  <si>
    <t xml:space="preserve"> DIAGNOSTICAR  EL ENTORNO LEGAL, ORGANIZACIONAL, TECNOLÓGICO, ECONÓMICO, AMBIENTAL Y COMPETITIVO DEL SISTEMA PRODUCTIVO DE ACUERDO CON LA CLASE DE INDUSTRIA Y EL TIPO DE EMPRESA.</t>
  </si>
  <si>
    <t>Margarita López</t>
  </si>
  <si>
    <t>Total Horas</t>
  </si>
  <si>
    <t xml:space="preserve">DURACION 
(HORAS) 
</t>
  </si>
  <si>
    <t>ELABORAR LAS CARTAS DE CONTROL Y LA  INTERPRETACIÓN DEL  COMPORTAMIENTO ESTADÍSTICO DE LOS DATOS DE LAS VARIABLES  DE ACUERDO CON LAS  CARACTERÍSTICAS DEL PROCESO Y DEL PRODUCTO.</t>
  </si>
  <si>
    <t>José Vega</t>
  </si>
  <si>
    <t>TOTAL HORAS TIRMESTRE</t>
  </si>
  <si>
    <t>TEORICAMENTE</t>
  </si>
  <si>
    <t xml:space="preserve">CONTROLAR Y MONITOREAR LOS TIEMPOS DE FABRICACIÓN, LA CANTIDAD DE RECURSOS EMPLEADOS Y LA CANTIDAD DE PRODUCTOS OBTENIDOS DE ACUERDO CON EL PLAN DE PRODUCCIÓN.
 </t>
  </si>
  <si>
    <t xml:space="preserve"> EVALUAR LOS COMPONENTES QUE INTERVIENEN EN UNA CADENA DE ABASTECIMIENTO Y SU INTERRELACIÓN DE ACUERDO CON LAS CARACTERÍSTICAS DEL ENTORNO ORGANIZACIONAL.</t>
  </si>
  <si>
    <t>Codigo</t>
  </si>
  <si>
    <t>INSTRUCTOR</t>
  </si>
  <si>
    <t>David Martínez, Rolando Peña, Hernando Alvarez</t>
  </si>
  <si>
    <t>David Martínez
Rolando Peña
Hernando Alvarez</t>
  </si>
  <si>
    <t>Carmen Alviz, 
Claudia Arango, 
Milena Herrera</t>
  </si>
  <si>
    <t xml:space="preserve">DETERMINAR EL TIPO DE EMPAQUE Y EMBALAJE DE ACUERDO CON LAS CARACTERÍSTICAS DE MANIPULACIÓN DEL PRODUCTO Y NORMATIVIDAD LEGAL VIGENTE.
</t>
  </si>
  <si>
    <t>Carmen Alviz
Rolando Peña
Hernando Alvarez</t>
  </si>
  <si>
    <t>José Zabaleta
Rolando Peña
Hernando Alvarez</t>
  </si>
  <si>
    <t>David Martínez
Carmen Alviz
Milena Herrera
Claudia Arango</t>
  </si>
  <si>
    <t>David Martínez
Hernando Alvarez
Rolando Peña</t>
  </si>
  <si>
    <t>Carmen Alviz
Claudia Arango
Milena Herrera</t>
  </si>
  <si>
    <t>David Martínez
Claudia Arango
Hernando Alvarez</t>
  </si>
  <si>
    <t>Carmen Alviz
Rolando Peña
Milena Herrera</t>
  </si>
  <si>
    <t>Jose Zabaleta
Carmen Alviz
Milena Herrera</t>
  </si>
  <si>
    <t>Carmen Alviz
Milena Herrera
Rolando Peña</t>
  </si>
  <si>
    <t>Carmen Alviz
Hernado Alvarez
claudia Arango</t>
  </si>
  <si>
    <t>Carmen Alviz
Rolando Peña
Hernando Alvarez
David Martínez</t>
  </si>
  <si>
    <t xml:space="preserve">291101022
</t>
  </si>
  <si>
    <t xml:space="preserve">PROGRAMACION HORAS POR RESULTADO DE APRENDIZAJE </t>
  </si>
  <si>
    <t>PROGRAMA: GESTION DE LA PRODUCCION</t>
  </si>
  <si>
    <t>Milena Herrera</t>
  </si>
  <si>
    <t>José Zabaleta
Carmen Alviz
Milena Herrera</t>
  </si>
  <si>
    <t>José Zabaleta
Claudia Arango
Milena Herrera</t>
  </si>
  <si>
    <t>Margarita López
Hernando Alvarez</t>
  </si>
  <si>
    <t xml:space="preserve">GENERAR LA DOCUMENTACIÓN PARA LA ORGANIZACIÓN DE LAS ACTIVIDADES DE PRODUCCIÓN DE ACUERDO CON LOS OBJETIVOS ORGANIZACIONALES.
 </t>
  </si>
  <si>
    <t>José Zabaleta
Claudia Arango
Hernando Alvarez
Milena Herrera</t>
  </si>
  <si>
    <t>Carmen Alviz
Claudia Arango
Hernando Alvarez</t>
  </si>
  <si>
    <t>Rolando Peña
David Martinez
Hernando Alvarez</t>
  </si>
  <si>
    <t>David Martínez
Claudia Arango
Milena Herrera</t>
  </si>
  <si>
    <t>Carmen Alviz
Claudia Arango
Milena Herrera
Hernando Alvarez</t>
  </si>
  <si>
    <t>David Martínez
Claudia Arango
Hernando Alvarez
Milena Herrera</t>
  </si>
  <si>
    <t>David Martínez
Rolando Peña
Milena Herrera</t>
  </si>
  <si>
    <t>Jose Zabaleta
Claudia Arango
Hernando Alvarez</t>
  </si>
  <si>
    <t xml:space="preserve"> DEFINIR LAS FECHAS DE INICIO, TERMINACIÓN Y ENTREGA DE CADA UNO DE LOS TRABAJOS O PEDIDOS DE ACUERDO CON  LOS ESTÁNDARES DE PRODUCCIÓN DE LA EMPRESA, LOS REQUERIMIENTOS DEL CLIENTE Y LA DISPONIBILIDAD DE RECURSOS.
</t>
  </si>
  <si>
    <t>David Martínez
Milena Herrera
Rolando Peña</t>
  </si>
  <si>
    <t xml:space="preserve">APLICAR PLAN DE CONTINGENCIAS EN LA PROGRAMACIÓN DE LA PRODUCCIÓN DE ACUERDO CON CARACTERÍSTICAS DE LA SITUACIÓN PRESENTADA.
</t>
  </si>
  <si>
    <t xml:space="preserve">DETERMINAR LA PRIORIDAD DE PROCESAMIENTO (SECUENCIA) DE LOS TRABAJOS O PEDIDOS ASIGNADOS A  LOS CENTROS DE TRABAJO O MAQUINAS DE ACUERDO CON LAS CARACTERÍSTICAS DEL PROCESO PRODUCTIVO.
 </t>
  </si>
  <si>
    <t>Carmen Alviz
Rolando Peña
Milena Herrera
Hernando Alvarez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</si>
</sst>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5" formatCode="#,##0\ &quot;€&quot;;\-#,##0\ &quot;€&quot;"/>
    <numFmt numFmtId="43" formatCode="_-* #,##0.00\ _€_-;\-* #,##0.00\ _€_-;_-* &quot;-&quot;??\ _€_-;_-@_-"/>
    <numFmt numFmtId="164" formatCode="_(* #,##0.00_);_(* \(#,##0.00\);_(* &quot;-&quot;??_);_(@_)"/>
    <numFmt numFmtId="165" formatCode="_ [$€-2]\ * #,##0.00_ ;_ [$€-2]\ * \-#,##0.00_ ;_ [$€-2]\ * &quot;-&quot;??_ "/>
    <numFmt numFmtId="166" formatCode="_ * #,##0.00_ ;_ * \-#,##0.00_ ;_ * &quot;-&quot;??_ ;_ @_ "/>
    <numFmt numFmtId="167" formatCode="#,##0_ ;[Red]\-#,##0\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sz val="11"/>
      <color indexed="17"/>
      <name val="Calibri"/>
      <family val="2"/>
    </font>
    <font>
      <sz val="10"/>
      <name val="Arial"/>
      <family val="2"/>
    </font>
    <font>
      <sz val="10"/>
      <name val="Times New Roman"/>
      <family val="1"/>
    </font>
    <font>
      <u/>
      <sz val="11"/>
      <color indexed="12"/>
      <name val="Calibri"/>
      <family val="2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theme="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3" tint="-0.249977111117893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indexed="64"/>
      </top>
      <bottom/>
      <diagonal/>
    </border>
    <border>
      <left style="thin">
        <color theme="0" tint="-0.14999847407452621"/>
      </left>
      <right/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</borders>
  <cellStyleXfs count="60">
    <xf numFmtId="0" fontId="0" fillId="0" borderId="0"/>
    <xf numFmtId="0" fontId="2" fillId="0" borderId="0"/>
    <xf numFmtId="0" fontId="5" fillId="2" borderId="0" applyNumberFormat="0" applyBorder="0" applyAlignment="0" applyProtection="0"/>
    <xf numFmtId="0" fontId="6" fillId="0" borderId="0">
      <alignment horizontal="left" wrapText="1"/>
    </xf>
    <xf numFmtId="0" fontId="7" fillId="0" borderId="0" applyNumberFormat="0" applyFill="0" applyBorder="0" applyAlignment="0" applyProtection="0"/>
    <xf numFmtId="165" fontId="6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5" fontId="6" fillId="0" borderId="0" applyFont="0" applyFill="0" applyBorder="0" applyAlignment="0" applyProtection="0"/>
    <xf numFmtId="0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/>
    <xf numFmtId="0" fontId="6" fillId="0" borderId="0" applyNumberFormat="0" applyFill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3" fillId="3" borderId="0" xfId="1" applyFont="1" applyFill="1" applyAlignment="1">
      <alignment vertical="center"/>
    </xf>
    <xf numFmtId="0" fontId="4" fillId="3" borderId="0" xfId="1" applyFont="1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0" fillId="0" borderId="0" xfId="0" applyFont="1" applyAlignment="1">
      <alignment vertical="top" wrapText="1"/>
    </xf>
    <xf numFmtId="0" fontId="10" fillId="0" borderId="0" xfId="0" applyFont="1"/>
    <xf numFmtId="0" fontId="10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4" borderId="0" xfId="0" applyFill="1"/>
    <xf numFmtId="0" fontId="0" fillId="4" borderId="0" xfId="0" applyFill="1" applyAlignment="1">
      <alignment wrapText="1"/>
    </xf>
    <xf numFmtId="0" fontId="10" fillId="4" borderId="0" xfId="0" applyFont="1" applyFill="1"/>
    <xf numFmtId="0" fontId="0" fillId="0" borderId="0" xfId="0" applyFont="1" applyAlignment="1">
      <alignment vertical="top" wrapText="1"/>
    </xf>
    <xf numFmtId="0" fontId="0" fillId="4" borderId="0" xfId="0" applyFill="1" applyAlignment="1">
      <alignment horizontal="center"/>
    </xf>
    <xf numFmtId="1" fontId="9" fillId="4" borderId="0" xfId="0" applyNumberFormat="1" applyFont="1" applyFill="1" applyAlignment="1">
      <alignment horizontal="center"/>
    </xf>
    <xf numFmtId="0" fontId="1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1" fillId="4" borderId="0" xfId="0" applyFont="1" applyFill="1"/>
    <xf numFmtId="0" fontId="11" fillId="4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1" fillId="4" borderId="0" xfId="0" applyFont="1" applyFill="1" applyAlignment="1">
      <alignment horizontal="center"/>
    </xf>
    <xf numFmtId="0" fontId="9" fillId="4" borderId="0" xfId="0" applyFont="1" applyFill="1"/>
    <xf numFmtId="0" fontId="9" fillId="4" borderId="0" xfId="0" applyFont="1" applyFill="1" applyAlignment="1">
      <alignment wrapText="1"/>
    </xf>
    <xf numFmtId="0" fontId="9" fillId="4" borderId="0" xfId="0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0" fontId="12" fillId="4" borderId="0" xfId="0" applyFont="1" applyFill="1" applyAlignment="1">
      <alignment horizontal="center" wrapText="1"/>
    </xf>
    <xf numFmtId="0" fontId="13" fillId="4" borderId="0" xfId="0" applyFont="1" applyFill="1" applyAlignment="1">
      <alignment horizontal="center"/>
    </xf>
    <xf numFmtId="0" fontId="10" fillId="0" borderId="0" xfId="0" applyFont="1" applyAlignment="1">
      <alignment horizontal="left" vertical="center" wrapText="1"/>
    </xf>
    <xf numFmtId="1" fontId="12" fillId="4" borderId="0" xfId="0" applyNumberFormat="1" applyFont="1" applyFill="1" applyAlignment="1">
      <alignment horizontal="center"/>
    </xf>
    <xf numFmtId="0" fontId="12" fillId="5" borderId="0" xfId="0" applyFont="1" applyFill="1"/>
    <xf numFmtId="0" fontId="12" fillId="5" borderId="0" xfId="0" applyFont="1" applyFill="1" applyAlignment="1">
      <alignment wrapText="1"/>
    </xf>
    <xf numFmtId="0" fontId="13" fillId="5" borderId="0" xfId="0" applyFont="1" applyFill="1"/>
    <xf numFmtId="1" fontId="12" fillId="5" borderId="0" xfId="0" applyNumberFormat="1" applyFont="1" applyFill="1"/>
    <xf numFmtId="1" fontId="12" fillId="5" borderId="0" xfId="0" applyNumberFormat="1" applyFont="1" applyFill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1" fontId="14" fillId="0" borderId="0" xfId="0" applyNumberFormat="1" applyFont="1" applyAlignment="1">
      <alignment horizontal="center" vertical="center" wrapText="1"/>
    </xf>
    <xf numFmtId="0" fontId="12" fillId="4" borderId="0" xfId="0" applyFont="1" applyFill="1"/>
    <xf numFmtId="0" fontId="12" fillId="4" borderId="0" xfId="0" applyFont="1" applyFill="1" applyAlignment="1">
      <alignment wrapText="1"/>
    </xf>
    <xf numFmtId="0" fontId="13" fillId="4" borderId="0" xfId="0" applyFont="1" applyFill="1"/>
    <xf numFmtId="0" fontId="10" fillId="0" borderId="0" xfId="0" applyFont="1" applyAlignment="1">
      <alignment horizontal="left" vertical="top" wrapText="1"/>
    </xf>
    <xf numFmtId="0" fontId="17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14" fillId="0" borderId="0" xfId="0" applyFont="1"/>
    <xf numFmtId="0" fontId="10" fillId="0" borderId="0" xfId="0" applyFont="1" applyAlignment="1">
      <alignment horizontal="left" vertical="top" wrapText="1"/>
    </xf>
    <xf numFmtId="1" fontId="14" fillId="3" borderId="0" xfId="0" applyNumberFormat="1" applyFont="1" applyFill="1" applyAlignment="1">
      <alignment horizontal="center" vertical="center" wrapText="1"/>
    </xf>
    <xf numFmtId="0" fontId="10" fillId="3" borderId="1" xfId="0" applyFont="1" applyFill="1" applyBorder="1" applyAlignment="1">
      <alignment vertical="top" wrapText="1"/>
    </xf>
    <xf numFmtId="0" fontId="10" fillId="3" borderId="2" xfId="0" applyFont="1" applyFill="1" applyBorder="1" applyAlignment="1">
      <alignment vertical="top" wrapText="1"/>
    </xf>
    <xf numFmtId="1" fontId="0" fillId="3" borderId="3" xfId="0" applyNumberFormat="1" applyFill="1" applyBorder="1" applyAlignment="1">
      <alignment horizontal="center" vertical="center"/>
    </xf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10" fillId="3" borderId="6" xfId="0" applyFont="1" applyFill="1" applyBorder="1" applyAlignment="1">
      <alignment vertical="top" wrapText="1"/>
    </xf>
    <xf numFmtId="0" fontId="10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center" wrapText="1"/>
    </xf>
  </cellXfs>
  <cellStyles count="60">
    <cellStyle name="Buena 2" xfId="2"/>
    <cellStyle name="Estilo 1" xfId="3"/>
    <cellStyle name="Estilo 1 2" xfId="4"/>
    <cellStyle name="Euro" xfId="5"/>
    <cellStyle name="Hipervínculo 2" xfId="6"/>
    <cellStyle name="Millares 10" xfId="7"/>
    <cellStyle name="Millares 2" xfId="8"/>
    <cellStyle name="Millares 2 2" xfId="9"/>
    <cellStyle name="Millares 2 2 2" xfId="10"/>
    <cellStyle name="Millares 2 2 3" xfId="11"/>
    <cellStyle name="Millares 2 2 4" xfId="12"/>
    <cellStyle name="Millares 2 3" xfId="13"/>
    <cellStyle name="Millares 2 4" xfId="14"/>
    <cellStyle name="Millares 2 5" xfId="15"/>
    <cellStyle name="Millares 3" xfId="16"/>
    <cellStyle name="Millares 3 2" xfId="17"/>
    <cellStyle name="Millares 3 3" xfId="18"/>
    <cellStyle name="Millares 4" xfId="19"/>
    <cellStyle name="Millares 5" xfId="20"/>
    <cellStyle name="Millares 6" xfId="21"/>
    <cellStyle name="Millares 7" xfId="22"/>
    <cellStyle name="Millares 8" xfId="23"/>
    <cellStyle name="Millares 8 4" xfId="24"/>
    <cellStyle name="Millares 9" xfId="25"/>
    <cellStyle name="Normal" xfId="0" builtinId="0"/>
    <cellStyle name="Normal 10" xfId="26"/>
    <cellStyle name="Normal 11" xfId="27"/>
    <cellStyle name="Normal 12" xfId="28"/>
    <cellStyle name="Normal 13" xfId="29"/>
    <cellStyle name="Normal 13 2" xfId="30"/>
    <cellStyle name="Normal 14" xfId="31"/>
    <cellStyle name="Normal 15" xfId="32"/>
    <cellStyle name="Normal 16" xfId="33"/>
    <cellStyle name="Normal 17" xfId="34"/>
    <cellStyle name="Normal 2" xfId="35"/>
    <cellStyle name="Normal 2 2" xfId="36"/>
    <cellStyle name="Normal 2 2 2" xfId="37"/>
    <cellStyle name="Normal 2 2 3" xfId="38"/>
    <cellStyle name="Normal 2 2 3 2" xfId="39"/>
    <cellStyle name="Normal 2 3" xfId="40"/>
    <cellStyle name="Normal 2_1 METAS EMPLEO  2009 revisadas empleo dic 15 de 2008" xfId="41"/>
    <cellStyle name="Normal 3" xfId="42"/>
    <cellStyle name="Normal 3 2" xfId="43"/>
    <cellStyle name="Normal 3 3" xfId="44"/>
    <cellStyle name="Normal 4" xfId="1"/>
    <cellStyle name="Normal 4 2" xfId="45"/>
    <cellStyle name="Normal 4 3" xfId="46"/>
    <cellStyle name="Normal 5" xfId="47"/>
    <cellStyle name="Normal 5 2" xfId="48"/>
    <cellStyle name="Normal 6" xfId="49"/>
    <cellStyle name="Normal 7" xfId="50"/>
    <cellStyle name="Normal 8" xfId="51"/>
    <cellStyle name="Normal 9" xfId="52"/>
    <cellStyle name="Porcentual 2" xfId="53"/>
    <cellStyle name="Porcentual 2 2" xfId="54"/>
    <cellStyle name="Porcentual 2 3" xfId="55"/>
    <cellStyle name="Porcentual 3" xfId="56"/>
    <cellStyle name="Porcentual 4" xfId="57"/>
    <cellStyle name="Porcentual 5" xfId="58"/>
    <cellStyle name="Porcentual 6" xfId="59"/>
  </cellStyles>
  <dxfs count="0"/>
  <tableStyles count="0" defaultTableStyle="TableStyleMedium2" defaultPivotStyle="PivotStyleLight16"/>
  <colors>
    <mruColors>
      <color rgb="FFFFFF99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workbookViewId="0">
      <selection activeCell="D3" sqref="D3:D6"/>
    </sheetView>
  </sheetViews>
  <sheetFormatPr baseColWidth="10" defaultRowHeight="15" x14ac:dyDescent="0.25"/>
  <sheetData>
    <row r="2" spans="1:4" x14ac:dyDescent="0.25">
      <c r="A2" s="2" t="s">
        <v>0</v>
      </c>
    </row>
    <row r="3" spans="1:4" x14ac:dyDescent="0.25">
      <c r="A3" s="1" t="s">
        <v>1</v>
      </c>
      <c r="D3" s="1" t="s">
        <v>14</v>
      </c>
    </row>
    <row r="4" spans="1:4" x14ac:dyDescent="0.25">
      <c r="A4" s="1" t="s">
        <v>2</v>
      </c>
      <c r="D4" s="1" t="s">
        <v>15</v>
      </c>
    </row>
    <row r="5" spans="1:4" x14ac:dyDescent="0.25">
      <c r="A5" s="1" t="s">
        <v>3</v>
      </c>
      <c r="D5" s="1" t="s">
        <v>16</v>
      </c>
    </row>
    <row r="6" spans="1:4" x14ac:dyDescent="0.25">
      <c r="A6" s="1" t="s">
        <v>4</v>
      </c>
      <c r="D6" s="1" t="s">
        <v>17</v>
      </c>
    </row>
    <row r="7" spans="1:4" x14ac:dyDescent="0.25">
      <c r="A7" s="1" t="s">
        <v>5</v>
      </c>
    </row>
    <row r="8" spans="1:4" x14ac:dyDescent="0.25">
      <c r="A8" s="1" t="s">
        <v>6</v>
      </c>
    </row>
    <row r="9" spans="1:4" x14ac:dyDescent="0.25">
      <c r="A9" s="1" t="s">
        <v>7</v>
      </c>
    </row>
    <row r="10" spans="1:4" x14ac:dyDescent="0.25">
      <c r="A10" s="1" t="s">
        <v>8</v>
      </c>
    </row>
    <row r="11" spans="1:4" x14ac:dyDescent="0.25">
      <c r="A11" s="1" t="s">
        <v>9</v>
      </c>
    </row>
    <row r="12" spans="1:4" x14ac:dyDescent="0.25">
      <c r="A12" s="1" t="s">
        <v>10</v>
      </c>
    </row>
    <row r="13" spans="1:4" x14ac:dyDescent="0.25">
      <c r="A13" s="1" t="s">
        <v>11</v>
      </c>
    </row>
    <row r="14" spans="1:4" x14ac:dyDescent="0.25">
      <c r="A14" s="1" t="s">
        <v>12</v>
      </c>
    </row>
    <row r="15" spans="1:4" x14ac:dyDescent="0.25">
      <c r="A15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5"/>
  <sheetViews>
    <sheetView tabSelected="1" workbookViewId="0">
      <pane xSplit="4" ySplit="4" topLeftCell="E49" activePane="bottomRight" state="frozen"/>
      <selection pane="topRight" activeCell="E1" sqref="E1"/>
      <selection pane="bottomLeft" activeCell="A3" sqref="A3"/>
      <selection pane="bottomRight" activeCell="G50" sqref="G50"/>
    </sheetView>
  </sheetViews>
  <sheetFormatPr baseColWidth="10" defaultRowHeight="15" x14ac:dyDescent="0.25"/>
  <cols>
    <col min="1" max="1" width="11.140625" customWidth="1"/>
    <col min="2" max="2" width="34.42578125" style="4" customWidth="1"/>
    <col min="3" max="3" width="43.140625" style="7" customWidth="1"/>
    <col min="4" max="4" width="19.28515625" style="7" customWidth="1"/>
    <col min="5" max="5" width="20" style="3" customWidth="1"/>
    <col min="6" max="6" width="13.28515625" customWidth="1"/>
    <col min="7" max="7" width="13.5703125" customWidth="1"/>
    <col min="8" max="8" width="15" customWidth="1"/>
    <col min="9" max="9" width="14.28515625" customWidth="1"/>
    <col min="10" max="10" width="14.140625" customWidth="1"/>
    <col min="11" max="11" width="14.42578125" customWidth="1"/>
  </cols>
  <sheetData>
    <row r="1" spans="1:11" ht="24.75" customHeight="1" x14ac:dyDescent="0.25">
      <c r="B1" s="58" t="s">
        <v>136</v>
      </c>
      <c r="C1" s="58"/>
    </row>
    <row r="2" spans="1:11" x14ac:dyDescent="0.25">
      <c r="B2" s="46" t="s">
        <v>137</v>
      </c>
      <c r="C2" s="47"/>
    </row>
    <row r="3" spans="1:11" x14ac:dyDescent="0.25">
      <c r="B3" s="45"/>
    </row>
    <row r="4" spans="1:11" s="36" customFormat="1" ht="38.25" x14ac:dyDescent="0.25">
      <c r="A4" s="36" t="s">
        <v>118</v>
      </c>
      <c r="B4" s="37" t="s">
        <v>28</v>
      </c>
      <c r="C4" s="36" t="s">
        <v>37</v>
      </c>
      <c r="D4" s="36" t="s">
        <v>119</v>
      </c>
      <c r="E4" s="38" t="s">
        <v>111</v>
      </c>
      <c r="F4" s="39" t="s">
        <v>29</v>
      </c>
      <c r="G4" s="39" t="s">
        <v>30</v>
      </c>
      <c r="H4" s="49" t="s">
        <v>31</v>
      </c>
      <c r="I4" s="49" t="s">
        <v>32</v>
      </c>
      <c r="J4" s="39" t="s">
        <v>106</v>
      </c>
      <c r="K4" s="39" t="s">
        <v>107</v>
      </c>
    </row>
    <row r="5" spans="1:11" ht="63.75" x14ac:dyDescent="0.25">
      <c r="A5" s="9">
        <v>291201028</v>
      </c>
      <c r="B5" s="5" t="s">
        <v>18</v>
      </c>
      <c r="C5" s="6" t="s">
        <v>108</v>
      </c>
      <c r="D5" s="16" t="s">
        <v>122</v>
      </c>
      <c r="E5" s="18">
        <f>SUM(F5:K5)</f>
        <v>73</v>
      </c>
      <c r="F5" s="17">
        <v>73</v>
      </c>
      <c r="G5" s="17"/>
      <c r="H5" s="17"/>
      <c r="I5" s="17"/>
      <c r="J5" s="17"/>
      <c r="K5" s="17"/>
    </row>
    <row r="6" spans="1:11" ht="55.5" customHeight="1" x14ac:dyDescent="0.25">
      <c r="C6" s="6" t="s">
        <v>33</v>
      </c>
      <c r="D6" s="16" t="s">
        <v>120</v>
      </c>
      <c r="E6" s="18">
        <f t="shared" ref="E6:E67" si="0">SUM(F6:K6)</f>
        <v>73</v>
      </c>
      <c r="F6" s="17"/>
      <c r="G6" s="17">
        <v>73</v>
      </c>
      <c r="H6" s="17"/>
      <c r="I6" s="17"/>
      <c r="J6" s="17"/>
      <c r="K6" s="17"/>
    </row>
    <row r="7" spans="1:11" ht="51" x14ac:dyDescent="0.25">
      <c r="C7" s="6" t="s">
        <v>34</v>
      </c>
      <c r="D7" s="16" t="s">
        <v>121</v>
      </c>
      <c r="E7" s="18">
        <f t="shared" si="0"/>
        <v>73</v>
      </c>
      <c r="F7" s="17">
        <v>73</v>
      </c>
      <c r="G7" s="17"/>
      <c r="H7" s="17"/>
      <c r="I7" s="17"/>
      <c r="J7" s="17"/>
      <c r="K7" s="17"/>
    </row>
    <row r="8" spans="1:11" ht="44.25" customHeight="1" x14ac:dyDescent="0.25">
      <c r="C8" s="6" t="s">
        <v>35</v>
      </c>
      <c r="D8" s="16" t="s">
        <v>141</v>
      </c>
      <c r="E8" s="18">
        <f t="shared" si="0"/>
        <v>72</v>
      </c>
      <c r="F8" s="17"/>
      <c r="G8" s="17"/>
      <c r="H8" s="17">
        <v>24</v>
      </c>
      <c r="I8" s="17">
        <v>24</v>
      </c>
      <c r="J8" s="17">
        <v>24</v>
      </c>
      <c r="K8" s="17"/>
    </row>
    <row r="9" spans="1:11" ht="50.25" customHeight="1" x14ac:dyDescent="0.25">
      <c r="B9" s="4" t="s">
        <v>138</v>
      </c>
      <c r="C9" s="6" t="s">
        <v>142</v>
      </c>
      <c r="D9" s="16" t="s">
        <v>140</v>
      </c>
      <c r="E9" s="18">
        <f t="shared" si="0"/>
        <v>73</v>
      </c>
      <c r="F9" s="17"/>
      <c r="G9" s="17">
        <v>73</v>
      </c>
      <c r="H9" s="17"/>
      <c r="I9" s="17"/>
      <c r="J9" s="17"/>
      <c r="K9" s="17"/>
    </row>
    <row r="10" spans="1:11" ht="40.5" customHeight="1" x14ac:dyDescent="0.25">
      <c r="C10" s="57" t="s">
        <v>36</v>
      </c>
      <c r="D10" s="16" t="s">
        <v>139</v>
      </c>
      <c r="E10" s="18">
        <f t="shared" si="0"/>
        <v>76</v>
      </c>
      <c r="F10" s="17"/>
      <c r="G10" s="17">
        <f>38*2</f>
        <v>76</v>
      </c>
      <c r="H10" s="17"/>
      <c r="I10" s="17"/>
      <c r="J10" s="17"/>
      <c r="K10" s="17"/>
    </row>
    <row r="11" spans="1:11" x14ac:dyDescent="0.25">
      <c r="C11" s="57"/>
      <c r="D11" s="16"/>
      <c r="E11" s="18"/>
      <c r="F11" s="17"/>
      <c r="G11" s="17"/>
      <c r="H11" s="17"/>
      <c r="I11" s="17"/>
      <c r="J11" s="17"/>
      <c r="K11" s="17"/>
    </row>
    <row r="12" spans="1:11" s="10" customFormat="1" x14ac:dyDescent="0.25">
      <c r="B12" s="11"/>
      <c r="C12" s="19" t="s">
        <v>110</v>
      </c>
      <c r="D12" s="20">
        <v>440</v>
      </c>
      <c r="E12" s="15">
        <f>SUM(E5:E11)</f>
        <v>440</v>
      </c>
      <c r="F12" s="15">
        <f t="shared" ref="F12:K12" si="1">SUM(F5:F10)</f>
        <v>146</v>
      </c>
      <c r="G12" s="15">
        <f>SUM(G5:G11)</f>
        <v>222</v>
      </c>
      <c r="H12" s="15">
        <f t="shared" si="1"/>
        <v>24</v>
      </c>
      <c r="I12" s="15">
        <f t="shared" si="1"/>
        <v>24</v>
      </c>
      <c r="J12" s="15">
        <f t="shared" si="1"/>
        <v>24</v>
      </c>
      <c r="K12" s="15">
        <f t="shared" si="1"/>
        <v>0</v>
      </c>
    </row>
    <row r="13" spans="1:11" ht="65.25" customHeight="1" x14ac:dyDescent="0.25">
      <c r="A13" s="9">
        <v>291201029</v>
      </c>
      <c r="B13" s="5" t="s">
        <v>38</v>
      </c>
      <c r="C13" s="16" t="s">
        <v>39</v>
      </c>
      <c r="D13" s="16" t="s">
        <v>143</v>
      </c>
      <c r="E13" s="18">
        <f t="shared" si="0"/>
        <v>220</v>
      </c>
      <c r="F13" s="17"/>
      <c r="G13" s="17">
        <v>72</v>
      </c>
      <c r="H13" s="17">
        <v>72</v>
      </c>
      <c r="I13" s="17">
        <v>76</v>
      </c>
      <c r="J13" s="17"/>
    </row>
    <row r="14" spans="1:11" ht="53.25" customHeight="1" x14ac:dyDescent="0.25">
      <c r="B14" s="5"/>
      <c r="C14" s="6" t="s">
        <v>40</v>
      </c>
      <c r="D14" s="16" t="s">
        <v>128</v>
      </c>
      <c r="E14" s="18">
        <f t="shared" si="0"/>
        <v>60</v>
      </c>
      <c r="F14" s="17"/>
      <c r="G14" s="17"/>
      <c r="H14" s="17">
        <v>60</v>
      </c>
      <c r="I14" s="17"/>
      <c r="J14" s="17"/>
    </row>
    <row r="15" spans="1:11" ht="31.5" customHeight="1" x14ac:dyDescent="0.25">
      <c r="B15" s="5"/>
      <c r="C15" s="6" t="s">
        <v>41</v>
      </c>
      <c r="D15" s="16" t="s">
        <v>113</v>
      </c>
      <c r="E15" s="18">
        <f t="shared" si="0"/>
        <v>40</v>
      </c>
      <c r="F15" s="17"/>
      <c r="G15" s="17"/>
      <c r="H15" s="17">
        <v>40</v>
      </c>
      <c r="I15" s="17"/>
      <c r="J15" s="17"/>
    </row>
    <row r="16" spans="1:11" ht="42" customHeight="1" x14ac:dyDescent="0.25">
      <c r="B16" s="5"/>
      <c r="C16" s="6" t="s">
        <v>42</v>
      </c>
      <c r="D16" s="16" t="s">
        <v>144</v>
      </c>
      <c r="E16" s="18">
        <f t="shared" si="0"/>
        <v>60</v>
      </c>
      <c r="F16" s="17"/>
      <c r="G16" s="17"/>
      <c r="H16" s="17"/>
      <c r="I16" s="17">
        <v>60</v>
      </c>
      <c r="J16" s="17"/>
    </row>
    <row r="17" spans="1:11" ht="63.75" x14ac:dyDescent="0.25">
      <c r="B17" s="5"/>
      <c r="C17" s="6" t="s">
        <v>112</v>
      </c>
      <c r="D17" s="16" t="s">
        <v>129</v>
      </c>
      <c r="E17" s="18">
        <f t="shared" si="0"/>
        <v>60</v>
      </c>
      <c r="F17" s="17"/>
      <c r="G17" s="17"/>
      <c r="H17" s="17">
        <v>60</v>
      </c>
      <c r="I17" s="17"/>
      <c r="J17" s="17"/>
    </row>
    <row r="18" spans="1:11" s="23" customFormat="1" x14ac:dyDescent="0.25">
      <c r="B18" s="24"/>
      <c r="C18" s="19"/>
      <c r="D18" s="22">
        <v>440</v>
      </c>
      <c r="E18" s="15">
        <f>SUM(E13:E17)</f>
        <v>440</v>
      </c>
      <c r="F18" s="15">
        <f t="shared" ref="F18:K18" si="2">SUM(F13:F17)</f>
        <v>0</v>
      </c>
      <c r="G18" s="15">
        <f t="shared" si="2"/>
        <v>72</v>
      </c>
      <c r="H18" s="15">
        <f t="shared" si="2"/>
        <v>232</v>
      </c>
      <c r="I18" s="15">
        <f t="shared" si="2"/>
        <v>136</v>
      </c>
      <c r="J18" s="15">
        <f t="shared" si="2"/>
        <v>0</v>
      </c>
      <c r="K18" s="15">
        <f t="shared" si="2"/>
        <v>0</v>
      </c>
    </row>
    <row r="19" spans="1:11" ht="58.5" customHeight="1" x14ac:dyDescent="0.25">
      <c r="A19" s="9">
        <v>291201031</v>
      </c>
      <c r="B19" s="5" t="s">
        <v>43</v>
      </c>
      <c r="C19" s="56" t="s">
        <v>44</v>
      </c>
      <c r="D19" s="51" t="s">
        <v>145</v>
      </c>
      <c r="E19" s="52">
        <f t="shared" si="0"/>
        <v>40</v>
      </c>
      <c r="F19" s="54"/>
      <c r="G19" s="53"/>
      <c r="H19" s="17">
        <v>40</v>
      </c>
    </row>
    <row r="20" spans="1:11" ht="63.75" x14ac:dyDescent="0.25">
      <c r="C20" s="6" t="s">
        <v>123</v>
      </c>
      <c r="D20" s="50" t="s">
        <v>125</v>
      </c>
      <c r="E20" s="18">
        <f t="shared" si="0"/>
        <v>50</v>
      </c>
      <c r="F20" s="55"/>
      <c r="I20" s="17">
        <v>30</v>
      </c>
      <c r="J20" s="17">
        <v>20</v>
      </c>
    </row>
    <row r="21" spans="1:11" ht="38.25" x14ac:dyDescent="0.25">
      <c r="C21" s="6" t="s">
        <v>45</v>
      </c>
      <c r="D21" s="6" t="s">
        <v>146</v>
      </c>
      <c r="E21" s="18">
        <f t="shared" si="0"/>
        <v>30</v>
      </c>
      <c r="I21" s="17">
        <v>30</v>
      </c>
    </row>
    <row r="22" spans="1:11" ht="42" customHeight="1" x14ac:dyDescent="0.25">
      <c r="C22" s="6" t="s">
        <v>46</v>
      </c>
      <c r="D22" s="6" t="s">
        <v>146</v>
      </c>
      <c r="E22" s="18">
        <f t="shared" si="0"/>
        <v>30</v>
      </c>
      <c r="I22" s="17">
        <v>30</v>
      </c>
    </row>
    <row r="23" spans="1:11" ht="66.75" customHeight="1" x14ac:dyDescent="0.25">
      <c r="C23" s="6" t="s">
        <v>47</v>
      </c>
      <c r="D23" s="6" t="s">
        <v>124</v>
      </c>
      <c r="E23" s="18">
        <f t="shared" si="0"/>
        <v>60</v>
      </c>
      <c r="H23" s="17">
        <v>60</v>
      </c>
    </row>
    <row r="24" spans="1:11" ht="38.25" x14ac:dyDescent="0.25">
      <c r="C24" s="6" t="s">
        <v>48</v>
      </c>
      <c r="D24" s="6" t="s">
        <v>125</v>
      </c>
      <c r="E24" s="18">
        <f t="shared" si="0"/>
        <v>30</v>
      </c>
      <c r="I24" s="17">
        <v>30</v>
      </c>
    </row>
    <row r="25" spans="1:11" ht="56.25" customHeight="1" x14ac:dyDescent="0.25">
      <c r="C25" s="6" t="s">
        <v>49</v>
      </c>
      <c r="D25" s="6" t="s">
        <v>126</v>
      </c>
      <c r="E25" s="18">
        <f t="shared" si="0"/>
        <v>60</v>
      </c>
      <c r="I25" s="17">
        <v>60</v>
      </c>
      <c r="J25" s="17"/>
    </row>
    <row r="26" spans="1:11" ht="51" x14ac:dyDescent="0.25">
      <c r="C26" s="6" t="s">
        <v>117</v>
      </c>
      <c r="D26" s="6" t="s">
        <v>155</v>
      </c>
      <c r="E26" s="18">
        <f t="shared" si="0"/>
        <v>60</v>
      </c>
      <c r="F26" s="17">
        <v>30</v>
      </c>
      <c r="G26" s="17">
        <v>30</v>
      </c>
      <c r="H26" s="17"/>
      <c r="I26" s="17"/>
      <c r="J26" s="17"/>
      <c r="K26" s="17"/>
    </row>
    <row r="27" spans="1:11" s="23" customFormat="1" x14ac:dyDescent="0.25">
      <c r="B27" s="24"/>
      <c r="C27" s="19"/>
      <c r="D27" s="19">
        <v>360</v>
      </c>
      <c r="E27" s="25">
        <f>SUM(E19:E26)</f>
        <v>360</v>
      </c>
      <c r="F27" s="25">
        <f t="shared" ref="F27:K27" si="3">SUM(F19:F26)</f>
        <v>30</v>
      </c>
      <c r="G27" s="25">
        <f t="shared" si="3"/>
        <v>30</v>
      </c>
      <c r="H27" s="25">
        <f t="shared" si="3"/>
        <v>100</v>
      </c>
      <c r="I27" s="25">
        <f t="shared" si="3"/>
        <v>180</v>
      </c>
      <c r="J27" s="25">
        <f t="shared" si="3"/>
        <v>20</v>
      </c>
      <c r="K27" s="25">
        <f t="shared" si="3"/>
        <v>0</v>
      </c>
    </row>
    <row r="28" spans="1:11" ht="62.25" customHeight="1" x14ac:dyDescent="0.25">
      <c r="A28" s="9">
        <v>291201030</v>
      </c>
      <c r="B28" s="5" t="s">
        <v>50</v>
      </c>
      <c r="C28" s="6" t="s">
        <v>51</v>
      </c>
      <c r="D28" s="16" t="s">
        <v>127</v>
      </c>
      <c r="E28" s="18">
        <f t="shared" si="0"/>
        <v>40</v>
      </c>
      <c r="F28" s="18"/>
      <c r="G28" s="18"/>
      <c r="H28" s="18">
        <v>20</v>
      </c>
      <c r="I28" s="18">
        <v>20</v>
      </c>
      <c r="J28" s="18"/>
    </row>
    <row r="29" spans="1:11" ht="63.75" x14ac:dyDescent="0.25">
      <c r="C29" s="6" t="s">
        <v>52</v>
      </c>
      <c r="D29" s="16" t="s">
        <v>121</v>
      </c>
      <c r="E29" s="18">
        <f t="shared" si="0"/>
        <v>40</v>
      </c>
      <c r="F29" s="18"/>
      <c r="G29" s="18"/>
      <c r="H29" s="18">
        <v>20</v>
      </c>
      <c r="I29" s="18">
        <v>20</v>
      </c>
      <c r="J29" s="18"/>
    </row>
    <row r="30" spans="1:11" ht="54.75" customHeight="1" x14ac:dyDescent="0.25">
      <c r="C30" s="6" t="s">
        <v>53</v>
      </c>
      <c r="D30" s="29" t="s">
        <v>124</v>
      </c>
      <c r="E30" s="18">
        <f t="shared" si="0"/>
        <v>60</v>
      </c>
      <c r="F30" s="17">
        <v>40</v>
      </c>
      <c r="G30" s="18">
        <v>20</v>
      </c>
      <c r="H30" s="18"/>
      <c r="I30" s="18"/>
      <c r="J30" s="18"/>
    </row>
    <row r="31" spans="1:11" ht="43.5" customHeight="1" x14ac:dyDescent="0.25">
      <c r="C31" s="6" t="s">
        <v>54</v>
      </c>
      <c r="D31" s="29" t="s">
        <v>124</v>
      </c>
      <c r="E31" s="18">
        <f t="shared" si="0"/>
        <v>60</v>
      </c>
      <c r="F31" s="17">
        <v>40</v>
      </c>
      <c r="G31" s="18">
        <v>20</v>
      </c>
      <c r="H31" s="18"/>
      <c r="I31" s="18"/>
      <c r="J31" s="18"/>
    </row>
    <row r="32" spans="1:11" ht="54.75" customHeight="1" x14ac:dyDescent="0.25">
      <c r="C32" s="6" t="s">
        <v>55</v>
      </c>
      <c r="D32" s="29" t="s">
        <v>147</v>
      </c>
      <c r="E32" s="18">
        <f t="shared" si="0"/>
        <v>40</v>
      </c>
      <c r="F32" s="17">
        <v>40</v>
      </c>
      <c r="G32" s="18"/>
      <c r="H32" s="18"/>
      <c r="I32" s="18"/>
      <c r="J32" s="18"/>
    </row>
    <row r="33" spans="1:11" ht="51" x14ac:dyDescent="0.25">
      <c r="C33" s="6" t="s">
        <v>56</v>
      </c>
      <c r="D33" s="16" t="s">
        <v>148</v>
      </c>
      <c r="E33" s="18">
        <f t="shared" si="0"/>
        <v>40</v>
      </c>
      <c r="H33" s="17"/>
      <c r="I33" s="18">
        <v>40</v>
      </c>
    </row>
    <row r="34" spans="1:11" s="26" customFormat="1" x14ac:dyDescent="0.25">
      <c r="B34" s="27"/>
      <c r="C34" s="28"/>
      <c r="D34" s="28">
        <v>280</v>
      </c>
      <c r="E34" s="30">
        <f>SUM(E28:E33)</f>
        <v>280</v>
      </c>
      <c r="F34" s="30">
        <f t="shared" ref="F34:I34" si="4">SUM(F28:F33)</f>
        <v>120</v>
      </c>
      <c r="G34" s="30">
        <f t="shared" si="4"/>
        <v>40</v>
      </c>
      <c r="H34" s="30">
        <f t="shared" si="4"/>
        <v>40</v>
      </c>
      <c r="I34" s="30">
        <f t="shared" si="4"/>
        <v>80</v>
      </c>
      <c r="J34" s="30">
        <f>SUM(J28:J33)</f>
        <v>0</v>
      </c>
      <c r="K34" s="30">
        <f>SUM(K28:K33)</f>
        <v>0</v>
      </c>
    </row>
    <row r="35" spans="1:11" ht="45" x14ac:dyDescent="0.25">
      <c r="A35" s="5" t="s">
        <v>135</v>
      </c>
      <c r="B35" s="13" t="s">
        <v>57</v>
      </c>
      <c r="C35" s="6" t="s">
        <v>59</v>
      </c>
      <c r="D35" s="29" t="s">
        <v>130</v>
      </c>
      <c r="E35" s="18">
        <f t="shared" si="0"/>
        <v>40</v>
      </c>
      <c r="F35" s="18"/>
      <c r="G35" s="18"/>
      <c r="H35" s="18"/>
      <c r="I35" s="18"/>
      <c r="J35" s="18">
        <v>40</v>
      </c>
      <c r="K35" s="18"/>
    </row>
    <row r="36" spans="1:11" ht="38.25" x14ac:dyDescent="0.25">
      <c r="C36" s="6" t="s">
        <v>19</v>
      </c>
      <c r="D36" s="29" t="s">
        <v>149</v>
      </c>
      <c r="E36" s="18">
        <f t="shared" si="0"/>
        <v>90</v>
      </c>
      <c r="F36" s="18"/>
      <c r="G36" s="18"/>
      <c r="H36" s="18"/>
      <c r="I36" s="18"/>
      <c r="J36" s="18">
        <v>50</v>
      </c>
      <c r="K36" s="18">
        <v>40</v>
      </c>
    </row>
    <row r="37" spans="1:11" ht="38.25" x14ac:dyDescent="0.25">
      <c r="C37" s="6" t="s">
        <v>20</v>
      </c>
      <c r="D37" s="29" t="s">
        <v>131</v>
      </c>
      <c r="E37" s="18">
        <f t="shared" si="0"/>
        <v>40</v>
      </c>
      <c r="F37" s="18"/>
      <c r="G37" s="18"/>
      <c r="H37" s="18"/>
      <c r="I37" s="18"/>
      <c r="J37" s="18">
        <v>40</v>
      </c>
      <c r="K37" s="18"/>
    </row>
    <row r="38" spans="1:11" ht="38.25" x14ac:dyDescent="0.25">
      <c r="C38" s="6" t="s">
        <v>60</v>
      </c>
      <c r="D38" s="29" t="s">
        <v>128</v>
      </c>
      <c r="E38" s="18">
        <f t="shared" si="0"/>
        <v>50</v>
      </c>
      <c r="F38" s="18"/>
      <c r="G38" s="18"/>
      <c r="H38" s="18"/>
      <c r="I38" s="18"/>
      <c r="J38" s="18">
        <v>50</v>
      </c>
      <c r="K38" s="18"/>
    </row>
    <row r="39" spans="1:11" ht="38.25" x14ac:dyDescent="0.25">
      <c r="C39" s="6" t="s">
        <v>21</v>
      </c>
      <c r="D39" s="29" t="s">
        <v>132</v>
      </c>
      <c r="E39" s="18">
        <f t="shared" si="0"/>
        <v>50</v>
      </c>
      <c r="F39" s="18"/>
      <c r="G39" s="18"/>
      <c r="H39" s="18"/>
      <c r="I39" s="18"/>
      <c r="J39" s="18">
        <v>50</v>
      </c>
      <c r="K39" s="18"/>
    </row>
    <row r="40" spans="1:11" ht="38.25" x14ac:dyDescent="0.25">
      <c r="C40" s="6" t="s">
        <v>22</v>
      </c>
      <c r="D40" s="44" t="s">
        <v>150</v>
      </c>
      <c r="E40" s="18">
        <f t="shared" si="0"/>
        <v>40</v>
      </c>
      <c r="F40" s="18"/>
      <c r="G40" s="18"/>
      <c r="H40" s="18"/>
      <c r="I40" s="18"/>
      <c r="J40" s="18">
        <v>20</v>
      </c>
      <c r="K40" s="18">
        <v>20</v>
      </c>
    </row>
    <row r="41" spans="1:11" ht="38.25" x14ac:dyDescent="0.25">
      <c r="C41" s="6" t="s">
        <v>58</v>
      </c>
      <c r="D41" s="29" t="s">
        <v>128</v>
      </c>
      <c r="E41" s="18">
        <f t="shared" si="0"/>
        <v>50</v>
      </c>
      <c r="F41" s="18"/>
      <c r="G41" s="18"/>
      <c r="H41" s="18"/>
      <c r="I41" s="18"/>
      <c r="J41" s="18">
        <v>50</v>
      </c>
      <c r="K41" s="18"/>
    </row>
    <row r="42" spans="1:11" s="23" customFormat="1" x14ac:dyDescent="0.25">
      <c r="B42" s="24"/>
      <c r="C42" s="19"/>
      <c r="D42" s="22">
        <v>360</v>
      </c>
      <c r="E42" s="22">
        <f t="shared" ref="E42:K42" si="5">SUM(E35:E41)</f>
        <v>360</v>
      </c>
      <c r="F42" s="22">
        <f t="shared" si="5"/>
        <v>0</v>
      </c>
      <c r="G42" s="22">
        <f t="shared" si="5"/>
        <v>0</v>
      </c>
      <c r="H42" s="22">
        <f t="shared" si="5"/>
        <v>0</v>
      </c>
      <c r="I42" s="22">
        <f t="shared" si="5"/>
        <v>0</v>
      </c>
      <c r="J42" s="22">
        <f t="shared" si="5"/>
        <v>300</v>
      </c>
      <c r="K42" s="22">
        <f t="shared" si="5"/>
        <v>60</v>
      </c>
    </row>
    <row r="43" spans="1:11" ht="71.25" customHeight="1" x14ac:dyDescent="0.25">
      <c r="A43" s="9">
        <v>291101020</v>
      </c>
      <c r="B43" s="5" t="s">
        <v>61</v>
      </c>
      <c r="C43" s="43" t="s">
        <v>151</v>
      </c>
      <c r="D43" s="16" t="s">
        <v>133</v>
      </c>
      <c r="E43" s="18">
        <f t="shared" si="0"/>
        <v>60</v>
      </c>
      <c r="F43" s="18"/>
      <c r="G43" s="18"/>
      <c r="H43" s="18"/>
      <c r="I43" s="18"/>
      <c r="J43" s="18"/>
      <c r="K43" s="18">
        <f>40+20</f>
        <v>60</v>
      </c>
    </row>
    <row r="44" spans="1:11" ht="56.25" customHeight="1" x14ac:dyDescent="0.25">
      <c r="C44" s="6" t="s">
        <v>116</v>
      </c>
      <c r="D44" s="16" t="s">
        <v>121</v>
      </c>
      <c r="E44" s="18">
        <f t="shared" si="0"/>
        <v>40</v>
      </c>
      <c r="F44" s="18"/>
      <c r="G44" s="18"/>
      <c r="H44" s="18"/>
      <c r="I44" s="18"/>
      <c r="J44" s="18"/>
      <c r="K44" s="18">
        <v>40</v>
      </c>
    </row>
    <row r="45" spans="1:11" ht="44.25" customHeight="1" x14ac:dyDescent="0.25">
      <c r="C45" s="6" t="s">
        <v>153</v>
      </c>
      <c r="D45" s="16" t="s">
        <v>127</v>
      </c>
      <c r="E45" s="18">
        <f t="shared" si="0"/>
        <v>30</v>
      </c>
      <c r="F45" s="18"/>
      <c r="G45" s="18"/>
      <c r="H45" s="18"/>
      <c r="I45" s="18"/>
      <c r="J45" s="18"/>
      <c r="K45" s="18">
        <v>30</v>
      </c>
    </row>
    <row r="46" spans="1:11" ht="43.5" customHeight="1" x14ac:dyDescent="0.25">
      <c r="C46" s="6" t="s">
        <v>62</v>
      </c>
      <c r="D46" s="16" t="s">
        <v>152</v>
      </c>
      <c r="E46" s="18">
        <f t="shared" si="0"/>
        <v>40</v>
      </c>
      <c r="F46" s="18"/>
      <c r="G46" s="18"/>
      <c r="H46" s="18"/>
      <c r="I46" s="18"/>
      <c r="J46" s="18"/>
      <c r="K46" s="18">
        <v>40</v>
      </c>
    </row>
    <row r="47" spans="1:11" ht="64.5" customHeight="1" x14ac:dyDescent="0.25">
      <c r="C47" s="6" t="s">
        <v>154</v>
      </c>
      <c r="D47" s="16" t="s">
        <v>150</v>
      </c>
      <c r="E47" s="18">
        <f t="shared" si="0"/>
        <v>20</v>
      </c>
      <c r="F47" s="18"/>
      <c r="G47" s="18"/>
      <c r="H47" s="18"/>
      <c r="I47" s="18"/>
      <c r="J47" s="18"/>
      <c r="K47" s="18">
        <v>20</v>
      </c>
    </row>
    <row r="48" spans="1:11" ht="52.5" customHeight="1" x14ac:dyDescent="0.25">
      <c r="C48" s="43" t="s">
        <v>63</v>
      </c>
      <c r="D48" s="16" t="s">
        <v>134</v>
      </c>
      <c r="E48" s="18">
        <f t="shared" si="0"/>
        <v>50</v>
      </c>
      <c r="F48" s="18"/>
      <c r="G48" s="18"/>
      <c r="H48" s="18"/>
      <c r="I48" s="18"/>
      <c r="J48" s="18"/>
      <c r="K48" s="18">
        <f>40+10</f>
        <v>50</v>
      </c>
    </row>
    <row r="49" spans="1:11" s="26" customFormat="1" x14ac:dyDescent="0.25">
      <c r="B49" s="27"/>
      <c r="C49" s="28"/>
      <c r="D49" s="28">
        <v>240</v>
      </c>
      <c r="E49" s="30">
        <f t="shared" ref="E49:K49" si="6">SUM(E43:E48)</f>
        <v>240</v>
      </c>
      <c r="F49" s="30">
        <f t="shared" si="6"/>
        <v>0</v>
      </c>
      <c r="G49" s="30">
        <f t="shared" si="6"/>
        <v>0</v>
      </c>
      <c r="H49" s="30">
        <f t="shared" si="6"/>
        <v>0</v>
      </c>
      <c r="I49" s="30">
        <f t="shared" si="6"/>
        <v>0</v>
      </c>
      <c r="J49" s="30">
        <f t="shared" si="6"/>
        <v>0</v>
      </c>
      <c r="K49" s="30">
        <f t="shared" si="6"/>
        <v>240</v>
      </c>
    </row>
    <row r="50" spans="1:11" ht="45" customHeight="1" x14ac:dyDescent="0.25">
      <c r="A50" s="5" t="s">
        <v>65</v>
      </c>
      <c r="B50" s="5" t="s">
        <v>64</v>
      </c>
      <c r="C50" s="6" t="s">
        <v>66</v>
      </c>
      <c r="D50" s="48" t="s">
        <v>132</v>
      </c>
      <c r="E50" s="18">
        <f t="shared" si="0"/>
        <v>20</v>
      </c>
      <c r="F50" s="17">
        <v>20</v>
      </c>
    </row>
    <row r="51" spans="1:11" ht="53.25" customHeight="1" x14ac:dyDescent="0.25">
      <c r="C51" s="6" t="s">
        <v>67</v>
      </c>
      <c r="D51" s="48" t="s">
        <v>132</v>
      </c>
      <c r="E51" s="18">
        <f t="shared" si="0"/>
        <v>74</v>
      </c>
      <c r="F51" s="17">
        <v>34</v>
      </c>
      <c r="G51" s="17"/>
      <c r="H51" s="17">
        <v>40</v>
      </c>
      <c r="I51" s="17"/>
      <c r="J51" s="17"/>
    </row>
    <row r="52" spans="1:11" ht="51" x14ac:dyDescent="0.25">
      <c r="C52" s="6" t="s">
        <v>68</v>
      </c>
      <c r="D52" s="29" t="s">
        <v>132</v>
      </c>
      <c r="E52" s="18">
        <f t="shared" si="0"/>
        <v>0</v>
      </c>
      <c r="F52" s="17"/>
      <c r="G52" s="17"/>
      <c r="H52" s="17"/>
      <c r="I52" s="17"/>
      <c r="J52" s="17"/>
    </row>
    <row r="53" spans="1:11" ht="51" x14ac:dyDescent="0.25">
      <c r="C53" s="6" t="s">
        <v>69</v>
      </c>
      <c r="D53" s="29" t="s">
        <v>132</v>
      </c>
      <c r="E53" s="18">
        <f t="shared" si="0"/>
        <v>40</v>
      </c>
      <c r="F53" s="17">
        <v>40</v>
      </c>
      <c r="G53" s="17"/>
      <c r="H53" s="17"/>
      <c r="I53" s="17"/>
      <c r="J53" s="17"/>
    </row>
    <row r="54" spans="1:11" ht="51" x14ac:dyDescent="0.25">
      <c r="C54" s="6" t="s">
        <v>70</v>
      </c>
      <c r="D54" s="29" t="s">
        <v>132</v>
      </c>
      <c r="E54" s="18">
        <f t="shared" si="0"/>
        <v>20</v>
      </c>
      <c r="F54" s="17"/>
      <c r="G54" s="17"/>
      <c r="H54" s="17">
        <v>20</v>
      </c>
      <c r="I54" s="17"/>
      <c r="J54" s="17"/>
    </row>
    <row r="55" spans="1:11" ht="51" x14ac:dyDescent="0.25">
      <c r="C55" s="6" t="s">
        <v>71</v>
      </c>
      <c r="D55" s="29" t="s">
        <v>132</v>
      </c>
      <c r="E55" s="18">
        <f t="shared" si="0"/>
        <v>26</v>
      </c>
      <c r="F55" s="17"/>
      <c r="G55" s="17"/>
      <c r="H55" s="17">
        <v>26</v>
      </c>
      <c r="I55" s="17"/>
      <c r="J55" s="17"/>
    </row>
    <row r="56" spans="1:11" s="40" customFormat="1" x14ac:dyDescent="0.25">
      <c r="B56" s="41"/>
      <c r="C56" s="42"/>
      <c r="D56" s="42">
        <v>160</v>
      </c>
      <c r="E56" s="30">
        <f>SUM(E50:E55)</f>
        <v>180</v>
      </c>
      <c r="F56" s="30">
        <f t="shared" ref="F56:K56" si="7">SUM(F50:F55)</f>
        <v>94</v>
      </c>
      <c r="G56" s="30">
        <f t="shared" si="7"/>
        <v>0</v>
      </c>
      <c r="H56" s="30">
        <f t="shared" si="7"/>
        <v>86</v>
      </c>
      <c r="I56" s="30">
        <f t="shared" si="7"/>
        <v>0</v>
      </c>
      <c r="J56" s="30">
        <f t="shared" si="7"/>
        <v>0</v>
      </c>
      <c r="K56" s="30">
        <f t="shared" si="7"/>
        <v>0</v>
      </c>
    </row>
    <row r="57" spans="1:11" ht="75" x14ac:dyDescent="0.25">
      <c r="A57" s="9">
        <v>291201032</v>
      </c>
      <c r="B57" s="5" t="s">
        <v>23</v>
      </c>
      <c r="C57" s="6" t="s">
        <v>72</v>
      </c>
      <c r="D57" s="6"/>
      <c r="E57" s="18">
        <f t="shared" si="0"/>
        <v>0</v>
      </c>
    </row>
    <row r="58" spans="1:11" ht="63.75" x14ac:dyDescent="0.25">
      <c r="C58" s="6" t="s">
        <v>73</v>
      </c>
      <c r="D58" s="6"/>
      <c r="E58" s="18">
        <f t="shared" si="0"/>
        <v>0</v>
      </c>
    </row>
    <row r="59" spans="1:11" ht="26.25" customHeight="1" x14ac:dyDescent="0.25">
      <c r="C59" s="6" t="s">
        <v>75</v>
      </c>
      <c r="D59" s="6"/>
      <c r="E59" s="18">
        <f t="shared" si="0"/>
        <v>0</v>
      </c>
    </row>
    <row r="60" spans="1:11" ht="32.25" customHeight="1" x14ac:dyDescent="0.25">
      <c r="C60" s="6" t="s">
        <v>76</v>
      </c>
      <c r="D60" s="6"/>
      <c r="E60" s="18">
        <f t="shared" si="0"/>
        <v>0</v>
      </c>
    </row>
    <row r="61" spans="1:11" ht="38.25" x14ac:dyDescent="0.25">
      <c r="C61" s="6" t="s">
        <v>74</v>
      </c>
      <c r="D61" s="6"/>
      <c r="E61" s="18">
        <f t="shared" si="0"/>
        <v>0</v>
      </c>
    </row>
    <row r="62" spans="1:11" s="40" customFormat="1" x14ac:dyDescent="0.25">
      <c r="B62" s="41"/>
      <c r="C62" s="42"/>
      <c r="D62" s="42"/>
      <c r="E62" s="30">
        <f>SUM(E57:E61)</f>
        <v>0</v>
      </c>
      <c r="F62" s="30">
        <f t="shared" ref="F62:K62" si="8">SUM(F57:F61)</f>
        <v>0</v>
      </c>
      <c r="G62" s="30">
        <f t="shared" si="8"/>
        <v>0</v>
      </c>
      <c r="H62" s="30">
        <f t="shared" si="8"/>
        <v>0</v>
      </c>
      <c r="I62" s="30">
        <f t="shared" si="8"/>
        <v>0</v>
      </c>
      <c r="J62" s="30">
        <f t="shared" si="8"/>
        <v>0</v>
      </c>
      <c r="K62" s="30">
        <f t="shared" si="8"/>
        <v>0</v>
      </c>
    </row>
    <row r="63" spans="1:11" ht="89.25" x14ac:dyDescent="0.25">
      <c r="A63" s="5" t="s">
        <v>77</v>
      </c>
      <c r="B63" s="5" t="s">
        <v>24</v>
      </c>
      <c r="C63" s="6" t="s">
        <v>78</v>
      </c>
      <c r="D63" s="6"/>
      <c r="E63" s="18">
        <f t="shared" si="0"/>
        <v>0</v>
      </c>
      <c r="F63" s="18"/>
      <c r="G63" s="18"/>
      <c r="H63" s="18"/>
      <c r="I63" s="18"/>
      <c r="J63" s="18"/>
      <c r="K63" s="18"/>
    </row>
    <row r="64" spans="1:11" ht="76.5" x14ac:dyDescent="0.25">
      <c r="C64" s="6" t="s">
        <v>79</v>
      </c>
      <c r="D64" s="6"/>
      <c r="E64" s="18">
        <f t="shared" si="0"/>
        <v>0</v>
      </c>
      <c r="F64" s="18"/>
      <c r="G64" s="18"/>
      <c r="H64" s="18"/>
      <c r="I64" s="18"/>
      <c r="J64" s="18"/>
      <c r="K64" s="18"/>
    </row>
    <row r="65" spans="1:11" ht="63.75" x14ac:dyDescent="0.25">
      <c r="C65" s="6" t="s">
        <v>80</v>
      </c>
      <c r="D65" s="6"/>
      <c r="E65" s="18">
        <f t="shared" si="0"/>
        <v>0</v>
      </c>
      <c r="F65" s="18"/>
      <c r="G65" s="18"/>
      <c r="H65" s="18"/>
      <c r="I65" s="18"/>
      <c r="J65" s="18"/>
      <c r="K65" s="18"/>
    </row>
    <row r="66" spans="1:11" ht="63.75" x14ac:dyDescent="0.25">
      <c r="C66" s="6" t="s">
        <v>81</v>
      </c>
      <c r="D66" s="6"/>
      <c r="E66" s="18">
        <f t="shared" si="0"/>
        <v>0</v>
      </c>
      <c r="F66" s="18"/>
      <c r="G66" s="18"/>
      <c r="H66" s="18"/>
      <c r="I66" s="18"/>
      <c r="J66" s="18"/>
      <c r="K66" s="18"/>
    </row>
    <row r="67" spans="1:11" ht="63.75" x14ac:dyDescent="0.25">
      <c r="C67" s="6" t="s">
        <v>87</v>
      </c>
      <c r="D67" s="6"/>
      <c r="E67" s="18">
        <f t="shared" si="0"/>
        <v>0</v>
      </c>
      <c r="F67" s="18"/>
      <c r="G67" s="18"/>
      <c r="H67" s="18"/>
      <c r="I67" s="18"/>
      <c r="J67" s="18"/>
      <c r="K67" s="18"/>
    </row>
    <row r="68" spans="1:11" ht="89.25" x14ac:dyDescent="0.25">
      <c r="C68" s="6" t="s">
        <v>82</v>
      </c>
      <c r="D68" s="6"/>
      <c r="E68" s="18">
        <f t="shared" ref="E68:E76" si="9">SUM(F68:K68)</f>
        <v>0</v>
      </c>
      <c r="F68" s="18"/>
      <c r="G68" s="18"/>
      <c r="H68" s="18"/>
      <c r="I68" s="18"/>
      <c r="J68" s="18"/>
      <c r="K68" s="18"/>
    </row>
    <row r="69" spans="1:11" ht="51" x14ac:dyDescent="0.25">
      <c r="C69" s="6" t="s">
        <v>84</v>
      </c>
      <c r="D69" s="6"/>
      <c r="E69" s="18">
        <f t="shared" si="9"/>
        <v>0</v>
      </c>
      <c r="F69" s="18"/>
      <c r="G69" s="18"/>
      <c r="H69" s="18"/>
      <c r="I69" s="18"/>
      <c r="J69" s="18"/>
      <c r="K69" s="18"/>
    </row>
    <row r="70" spans="1:11" ht="89.25" x14ac:dyDescent="0.25">
      <c r="C70" s="6" t="s">
        <v>85</v>
      </c>
      <c r="D70" s="21" t="s">
        <v>109</v>
      </c>
      <c r="E70" s="18">
        <f t="shared" si="9"/>
        <v>48</v>
      </c>
      <c r="F70" s="18">
        <v>24</v>
      </c>
      <c r="G70" s="18">
        <v>24</v>
      </c>
      <c r="H70" s="18"/>
      <c r="I70" s="18"/>
      <c r="J70" s="18"/>
      <c r="K70" s="18"/>
    </row>
    <row r="71" spans="1:11" ht="51" x14ac:dyDescent="0.25">
      <c r="C71" s="6" t="s">
        <v>86</v>
      </c>
      <c r="D71" s="6"/>
      <c r="E71" s="18">
        <f t="shared" si="9"/>
        <v>0</v>
      </c>
      <c r="F71" s="18"/>
      <c r="G71" s="18"/>
      <c r="H71" s="18"/>
      <c r="I71" s="18"/>
      <c r="J71" s="18"/>
      <c r="K71" s="18"/>
    </row>
    <row r="72" spans="1:11" ht="76.5" x14ac:dyDescent="0.25">
      <c r="C72" s="6" t="s">
        <v>83</v>
      </c>
      <c r="D72" s="6"/>
      <c r="E72" s="18">
        <f t="shared" si="9"/>
        <v>0</v>
      </c>
      <c r="F72" s="18"/>
      <c r="G72" s="18"/>
      <c r="H72" s="18"/>
      <c r="I72" s="18"/>
      <c r="J72" s="18"/>
      <c r="K72" s="18"/>
    </row>
    <row r="73" spans="1:11" ht="38.25" x14ac:dyDescent="0.25">
      <c r="C73" s="6" t="s">
        <v>88</v>
      </c>
      <c r="D73" s="6"/>
      <c r="E73" s="18">
        <f t="shared" si="9"/>
        <v>0</v>
      </c>
      <c r="F73" s="18"/>
      <c r="G73" s="18"/>
      <c r="H73" s="18"/>
      <c r="I73" s="18"/>
      <c r="J73" s="18"/>
      <c r="K73" s="18"/>
    </row>
    <row r="74" spans="1:11" ht="51" x14ac:dyDescent="0.25">
      <c r="C74" s="6" t="s">
        <v>89</v>
      </c>
      <c r="D74" s="6"/>
      <c r="E74" s="18">
        <f t="shared" si="9"/>
        <v>0</v>
      </c>
      <c r="F74" s="18"/>
      <c r="G74" s="18"/>
      <c r="H74" s="18"/>
      <c r="I74" s="18"/>
      <c r="J74" s="18"/>
      <c r="K74" s="18"/>
    </row>
    <row r="75" spans="1:11" ht="76.5" x14ac:dyDescent="0.25">
      <c r="C75" s="6" t="s">
        <v>90</v>
      </c>
      <c r="D75" s="6"/>
      <c r="E75" s="18">
        <f t="shared" si="9"/>
        <v>0</v>
      </c>
      <c r="F75" s="18"/>
      <c r="G75" s="18"/>
      <c r="H75" s="18"/>
      <c r="I75" s="18"/>
      <c r="J75" s="18"/>
      <c r="K75" s="18"/>
    </row>
    <row r="76" spans="1:11" ht="38.25" x14ac:dyDescent="0.25">
      <c r="C76" s="6" t="s">
        <v>91</v>
      </c>
      <c r="D76" s="6"/>
      <c r="E76" s="18">
        <f t="shared" si="9"/>
        <v>0</v>
      </c>
      <c r="F76" s="18"/>
      <c r="G76" s="18"/>
      <c r="H76" s="18"/>
      <c r="I76" s="18"/>
      <c r="J76" s="18"/>
      <c r="K76" s="18"/>
    </row>
    <row r="77" spans="1:11" s="40" customFormat="1" x14ac:dyDescent="0.25">
      <c r="B77" s="41"/>
      <c r="C77" s="42"/>
      <c r="D77" s="42"/>
      <c r="E77" s="30">
        <f>SUM(E63:E76)</f>
        <v>48</v>
      </c>
      <c r="F77" s="30">
        <f t="shared" ref="F77:K77" si="10">SUM(F63:F76)</f>
        <v>24</v>
      </c>
      <c r="G77" s="30">
        <f t="shared" si="10"/>
        <v>24</v>
      </c>
      <c r="H77" s="30">
        <f t="shared" si="10"/>
        <v>0</v>
      </c>
      <c r="I77" s="30">
        <f t="shared" si="10"/>
        <v>0</v>
      </c>
      <c r="J77" s="30">
        <f t="shared" si="10"/>
        <v>0</v>
      </c>
      <c r="K77" s="30">
        <f t="shared" si="10"/>
        <v>0</v>
      </c>
    </row>
    <row r="78" spans="1:11" ht="51" x14ac:dyDescent="0.25">
      <c r="A78" s="9">
        <v>240201501</v>
      </c>
      <c r="B78" s="5" t="s">
        <v>25</v>
      </c>
      <c r="C78" s="6" t="s">
        <v>92</v>
      </c>
      <c r="D78" s="6"/>
      <c r="E78" s="18">
        <f t="shared" ref="E78:E85" si="11">SUM(F78:K78)</f>
        <v>0</v>
      </c>
    </row>
    <row r="79" spans="1:11" ht="51" x14ac:dyDescent="0.25">
      <c r="C79" s="6" t="s">
        <v>93</v>
      </c>
      <c r="D79" s="6"/>
      <c r="E79" s="18">
        <f t="shared" si="11"/>
        <v>0</v>
      </c>
    </row>
    <row r="80" spans="1:11" ht="38.25" customHeight="1" x14ac:dyDescent="0.25">
      <c r="C80" s="6" t="s">
        <v>94</v>
      </c>
      <c r="D80" s="6"/>
      <c r="E80" s="18">
        <f t="shared" si="11"/>
        <v>0</v>
      </c>
    </row>
    <row r="81" spans="1:11" ht="38.25" x14ac:dyDescent="0.25">
      <c r="C81" s="6" t="s">
        <v>95</v>
      </c>
      <c r="D81" s="6"/>
      <c r="E81" s="18">
        <f t="shared" si="11"/>
        <v>0</v>
      </c>
    </row>
    <row r="82" spans="1:11" ht="38.25" x14ac:dyDescent="0.25">
      <c r="C82" s="6" t="s">
        <v>96</v>
      </c>
      <c r="D82" s="6"/>
      <c r="E82" s="18">
        <f t="shared" si="11"/>
        <v>0</v>
      </c>
    </row>
    <row r="83" spans="1:11" ht="33" customHeight="1" x14ac:dyDescent="0.25">
      <c r="C83" s="6" t="s">
        <v>97</v>
      </c>
      <c r="D83" s="6"/>
      <c r="E83" s="18">
        <f t="shared" si="11"/>
        <v>0</v>
      </c>
    </row>
    <row r="84" spans="1:11" ht="38.25" x14ac:dyDescent="0.25">
      <c r="C84" s="6" t="s">
        <v>98</v>
      </c>
      <c r="D84" s="6"/>
      <c r="E84" s="18">
        <f t="shared" si="11"/>
        <v>0</v>
      </c>
    </row>
    <row r="85" spans="1:11" ht="25.5" x14ac:dyDescent="0.25">
      <c r="C85" s="6" t="s">
        <v>26</v>
      </c>
      <c r="D85" s="6"/>
      <c r="E85" s="18">
        <f t="shared" si="11"/>
        <v>0</v>
      </c>
    </row>
    <row r="86" spans="1:11" s="10" customFormat="1" x14ac:dyDescent="0.25">
      <c r="B86" s="11"/>
      <c r="C86" s="12"/>
      <c r="D86" s="12"/>
      <c r="E86" s="14"/>
    </row>
    <row r="87" spans="1:11" ht="42" customHeight="1" x14ac:dyDescent="0.25">
      <c r="A87" s="9">
        <v>240201502</v>
      </c>
      <c r="B87" s="5" t="s">
        <v>27</v>
      </c>
      <c r="C87" s="6" t="s">
        <v>104</v>
      </c>
      <c r="D87" s="6"/>
      <c r="E87" s="18">
        <f t="shared" ref="E87:E93" si="12">SUM(F87:K87)</f>
        <v>0</v>
      </c>
    </row>
    <row r="88" spans="1:11" ht="59.25" customHeight="1" x14ac:dyDescent="0.25">
      <c r="C88" s="6" t="s">
        <v>99</v>
      </c>
      <c r="D88" s="6"/>
      <c r="E88" s="18">
        <f t="shared" si="12"/>
        <v>0</v>
      </c>
    </row>
    <row r="89" spans="1:11" ht="56.25" customHeight="1" x14ac:dyDescent="0.25">
      <c r="C89" s="6" t="s">
        <v>100</v>
      </c>
      <c r="D89" s="6"/>
      <c r="E89" s="18">
        <f t="shared" si="12"/>
        <v>0</v>
      </c>
    </row>
    <row r="90" spans="1:11" ht="45" customHeight="1" x14ac:dyDescent="0.25">
      <c r="C90" s="8" t="s">
        <v>105</v>
      </c>
      <c r="D90" s="8"/>
      <c r="E90" s="18">
        <f t="shared" si="12"/>
        <v>0</v>
      </c>
    </row>
    <row r="91" spans="1:11" ht="41.25" customHeight="1" x14ac:dyDescent="0.25">
      <c r="C91" s="6" t="s">
        <v>101</v>
      </c>
      <c r="D91" s="6"/>
      <c r="E91" s="18">
        <f t="shared" si="12"/>
        <v>0</v>
      </c>
    </row>
    <row r="92" spans="1:11" ht="76.5" x14ac:dyDescent="0.25">
      <c r="C92" s="6" t="s">
        <v>102</v>
      </c>
      <c r="D92" s="6"/>
      <c r="E92" s="18">
        <f t="shared" si="12"/>
        <v>0</v>
      </c>
    </row>
    <row r="93" spans="1:11" ht="51" x14ac:dyDescent="0.25">
      <c r="C93" s="6" t="s">
        <v>103</v>
      </c>
      <c r="D93" s="6"/>
      <c r="E93" s="18">
        <f t="shared" si="12"/>
        <v>0</v>
      </c>
    </row>
    <row r="94" spans="1:11" s="31" customFormat="1" x14ac:dyDescent="0.25">
      <c r="B94" s="32"/>
      <c r="C94" s="33" t="s">
        <v>114</v>
      </c>
      <c r="D94" s="33"/>
      <c r="E94" s="35">
        <f t="shared" ref="E94:K94" si="13">+E86+E77+E62+E56+E49+E42+E34+E27+E18+E12</f>
        <v>2348</v>
      </c>
      <c r="F94" s="34">
        <f t="shared" si="13"/>
        <v>414</v>
      </c>
      <c r="G94" s="34">
        <f t="shared" si="13"/>
        <v>388</v>
      </c>
      <c r="H94" s="34">
        <f t="shared" si="13"/>
        <v>482</v>
      </c>
      <c r="I94" s="34">
        <f t="shared" si="13"/>
        <v>420</v>
      </c>
      <c r="J94" s="34">
        <f t="shared" si="13"/>
        <v>344</v>
      </c>
      <c r="K94" s="34">
        <f t="shared" si="13"/>
        <v>300</v>
      </c>
    </row>
    <row r="95" spans="1:11" x14ac:dyDescent="0.25">
      <c r="C95" s="7" t="s">
        <v>115</v>
      </c>
      <c r="E95" s="3">
        <f>120*3*6</f>
        <v>2160</v>
      </c>
    </row>
  </sheetData>
  <autoFilter ref="A4:K85"/>
  <mergeCells count="2">
    <mergeCell ref="C10:C11"/>
    <mergeCell ref="B1:C1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Hoja1</vt:lpstr>
      <vt:lpstr>Programa GPI</vt:lpstr>
      <vt:lpstr>OPCIONES</vt:lpstr>
      <vt:lpstr>origen</vt:lpstr>
      <vt:lpstr>rubros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rmalagon</dc:creator>
  <cp:lastModifiedBy>ADMIN</cp:lastModifiedBy>
  <cp:lastPrinted>2012-09-21T15:05:01Z</cp:lastPrinted>
  <dcterms:created xsi:type="dcterms:W3CDTF">2012-08-13T04:08:32Z</dcterms:created>
  <dcterms:modified xsi:type="dcterms:W3CDTF">2014-05-29T01:01:45Z</dcterms:modified>
</cp:coreProperties>
</file>