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EAULIE\GitRepository\Berberich_HarshaSedCH4_2019\data\"/>
    </mc:Choice>
  </mc:AlternateContent>
  <xr:revisionPtr revIDLastSave="0" documentId="8_{F26CFACB-32D9-4873-8575-97C9968766B1}" xr6:coauthVersionLast="41" xr6:coauthVersionMax="41" xr10:uidLastSave="{00000000-0000-0000-0000-000000000000}"/>
  <bookViews>
    <workbookView xWindow="21915" yWindow="1200" windowWidth="14400" windowHeight="10755" xr2:uid="{2703EA79-0D6C-2E4A-BAB8-BF882D7B932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3" i="1" l="1"/>
  <c r="M16" i="1"/>
  <c r="O16" i="1" l="1"/>
  <c r="O3" i="1"/>
  <c r="K5" i="1" l="1"/>
  <c r="K12" i="1"/>
  <c r="K8" i="1"/>
  <c r="K13" i="1"/>
  <c r="K6" i="1"/>
  <c r="K14" i="1"/>
  <c r="K15" i="1"/>
  <c r="K9" i="1"/>
  <c r="K7" i="1"/>
  <c r="K2" i="1"/>
  <c r="K11" i="1"/>
  <c r="K10" i="1"/>
  <c r="K4" i="1"/>
  <c r="H10" i="1"/>
  <c r="H11" i="1"/>
  <c r="H2" i="1"/>
  <c r="H3" i="1"/>
  <c r="H7" i="1"/>
  <c r="H9" i="1"/>
  <c r="H15" i="1"/>
  <c r="H14" i="1"/>
  <c r="H16" i="1"/>
  <c r="H6" i="1"/>
  <c r="H13" i="1"/>
  <c r="H8" i="1"/>
  <c r="H12" i="1"/>
  <c r="H5" i="1"/>
  <c r="H4" i="1"/>
  <c r="L13" i="1" l="1"/>
  <c r="N13" i="1" s="1"/>
  <c r="M9" i="1"/>
  <c r="O9" i="1" s="1"/>
  <c r="L7" i="1"/>
  <c r="N7" i="1" s="1"/>
  <c r="L11" i="1"/>
  <c r="N11" i="1" s="1"/>
  <c r="M15" i="1"/>
  <c r="O15" i="1" s="1"/>
  <c r="L4" i="1"/>
  <c r="N4" i="1" s="1"/>
  <c r="L6" i="1"/>
  <c r="N6" i="1" s="1"/>
  <c r="L16" i="1"/>
  <c r="N16" i="1" s="1"/>
  <c r="L10" i="1"/>
  <c r="N10" i="1" s="1"/>
  <c r="M14" i="1"/>
  <c r="O14" i="1" s="1"/>
  <c r="L2" i="1"/>
  <c r="N2" i="1" s="1"/>
  <c r="L14" i="1"/>
  <c r="N14" i="1" s="1"/>
  <c r="M4" i="1"/>
  <c r="O4" i="1" s="1"/>
  <c r="M6" i="1"/>
  <c r="O6" i="1" s="1"/>
  <c r="L15" i="1"/>
  <c r="N15" i="1" s="1"/>
  <c r="M10" i="1"/>
  <c r="O10" i="1" s="1"/>
  <c r="M13" i="1"/>
  <c r="O13" i="1" s="1"/>
  <c r="L5" i="1"/>
  <c r="N5" i="1" s="1"/>
  <c r="L9" i="1"/>
  <c r="N9" i="1" s="1"/>
  <c r="M11" i="1"/>
  <c r="O11" i="1" s="1"/>
  <c r="M8" i="1"/>
  <c r="O8" i="1" s="1"/>
  <c r="L12" i="1"/>
  <c r="N12" i="1" s="1"/>
  <c r="N19" i="1" s="1"/>
  <c r="M2" i="1"/>
  <c r="O2" i="1" s="1"/>
  <c r="O20" i="1" s="1"/>
  <c r="M12" i="1"/>
  <c r="O12" i="1" s="1"/>
  <c r="O19" i="1" s="1"/>
  <c r="L8" i="1"/>
  <c r="N8" i="1" s="1"/>
  <c r="L3" i="1"/>
  <c r="N3" i="1" s="1"/>
  <c r="M7" i="1"/>
  <c r="O7" i="1" s="1"/>
  <c r="M5" i="1"/>
  <c r="O5" i="1" s="1"/>
  <c r="O18" i="1" l="1"/>
  <c r="N20" i="1"/>
  <c r="N18" i="1"/>
</calcChain>
</file>

<file path=xl/sharedStrings.xml><?xml version="1.0" encoding="utf-8"?>
<sst xmlns="http://schemas.openxmlformats.org/spreadsheetml/2006/main" count="78" uniqueCount="63">
  <si>
    <t>Site 1</t>
  </si>
  <si>
    <t>Site 2</t>
  </si>
  <si>
    <t>Site 3</t>
  </si>
  <si>
    <t>Site 4</t>
  </si>
  <si>
    <t>Site 5</t>
  </si>
  <si>
    <t>Site 6</t>
  </si>
  <si>
    <t>Site 7</t>
  </si>
  <si>
    <t>Site 8</t>
  </si>
  <si>
    <t>Site 9</t>
  </si>
  <si>
    <t>SIte 10</t>
  </si>
  <si>
    <t>Site 11</t>
  </si>
  <si>
    <t>Site 12</t>
  </si>
  <si>
    <t>Site 13</t>
  </si>
  <si>
    <t>Site 14</t>
  </si>
  <si>
    <t>Site 15</t>
  </si>
  <si>
    <t>site</t>
  </si>
  <si>
    <t>EFL</t>
  </si>
  <si>
    <t>L3</t>
  </si>
  <si>
    <t>EMB</t>
  </si>
  <si>
    <t>L4</t>
  </si>
  <si>
    <t>ENN</t>
  </si>
  <si>
    <t>T1</t>
  </si>
  <si>
    <t>EUS</t>
  </si>
  <si>
    <t>R1</t>
  </si>
  <si>
    <t>ECP</t>
  </si>
  <si>
    <t>T2</t>
  </si>
  <si>
    <t>HWD</t>
  </si>
  <si>
    <t>L5</t>
  </si>
  <si>
    <t>HCW</t>
  </si>
  <si>
    <t>T5</t>
  </si>
  <si>
    <t>HND</t>
  </si>
  <si>
    <t>T3</t>
  </si>
  <si>
    <t>HST</t>
  </si>
  <si>
    <t>T4</t>
  </si>
  <si>
    <t>HTM</t>
  </si>
  <si>
    <t>R2</t>
  </si>
  <si>
    <t>EOF</t>
  </si>
  <si>
    <t>L6</t>
  </si>
  <si>
    <t>HCE</t>
  </si>
  <si>
    <t>L2</t>
  </si>
  <si>
    <t>HEB</t>
  </si>
  <si>
    <t>L1</t>
  </si>
  <si>
    <t>HRM</t>
  </si>
  <si>
    <t>R4</t>
  </si>
  <si>
    <t>HEF</t>
  </si>
  <si>
    <t>R3</t>
  </si>
  <si>
    <t>site.name</t>
  </si>
  <si>
    <t>site.id</t>
  </si>
  <si>
    <t>site.depth.m</t>
  </si>
  <si>
    <t>zone</t>
  </si>
  <si>
    <t>lacustrine</t>
  </si>
  <si>
    <t>transitional</t>
  </si>
  <si>
    <t>riverine</t>
  </si>
  <si>
    <t>shallow.umol.ch4</t>
  </si>
  <si>
    <t>deep.umol.ch4</t>
  </si>
  <si>
    <t>shallow.uM.ch4</t>
  </si>
  <si>
    <t>deep.uM.ch4</t>
  </si>
  <si>
    <t>Shallow1.ch4.ppm</t>
  </si>
  <si>
    <t>Shallow.ch4.ppm</t>
  </si>
  <si>
    <t>deep.ch4.ppm.mean</t>
  </si>
  <si>
    <t>Deep1.ch4.ppm</t>
  </si>
  <si>
    <t>Deep2.ch4.ppm</t>
  </si>
  <si>
    <t>shallow.ch4.ppm.mean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</si>
</sst>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2" xfId="0" applyBorder="1"/>
    <xf numFmtId="0" fontId="1" fillId="0" borderId="2" xfId="0" applyFont="1" applyBorder="1"/>
    <xf numFmtId="1" fontId="1" fillId="0" borderId="2" xfId="0" applyNumberFormat="1" applyFont="1" applyBorder="1" applyAlignment="1">
      <alignment horizontal="center"/>
    </xf>
    <xf numFmtId="0" fontId="1" fillId="0" borderId="1" xfId="0" applyFont="1" applyBorder="1"/>
    <xf numFmtId="2" fontId="1" fillId="0" borderId="1" xfId="0" applyNumberFormat="1" applyFont="1" applyFill="1" applyBorder="1"/>
    <xf numFmtId="0" fontId="1" fillId="0" borderId="0" xfId="0" applyFont="1" applyBorder="1"/>
    <xf numFmtId="2" fontId="1" fillId="0" borderId="0" xfId="0" applyNumberFormat="1" applyFont="1" applyFill="1" applyBorder="1"/>
  </cellXfs>
  <cellStyles count="1">
    <cellStyle name="Normal" xfId="0" builtinId="0"/>
  </cellStyles>
  <dxfs count="14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/>
        <bottom/>
        <vertical/>
        <horizontal/>
      </border>
    </dxf>
    <dxf>
      <numFmt numFmtId="164" formatCode="0.000"/>
    </dxf>
    <dxf>
      <numFmt numFmtId="164" formatCode="0.0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" formatCode="0"/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" formatCode="0"/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numFmt numFmtId="165" formatCode="0.0"/>
    </dxf>
    <dxf>
      <alignment horizontal="center" vertical="bottom" textRotation="0" wrapText="0" indent="0" justifyLastLine="0" shrinkToFit="0" readingOrder="0"/>
    </dxf>
    <dxf>
      <border outline="0">
        <right style="thin">
          <color indexed="64"/>
        </righ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6FF89FC-0871-FB4C-A559-95D54C151F4F}" name="Table1" displayName="Table1" ref="A1:O16" totalsRowShown="0" tableBorderDxfId="13">
  <autoFilter ref="A1:O16" xr:uid="{B7859BB6-6A8C-4D4B-8BAA-E5B39F23905A}"/>
  <sortState xmlns:xlrd2="http://schemas.microsoft.com/office/spreadsheetml/2017/richdata2" ref="A2:O16">
    <sortCondition ref="C1:C16"/>
  </sortState>
  <tableColumns count="15">
    <tableColumn id="1" xr3:uid="{2308EEB8-2E5D-394E-9CB9-0886D7A2573F}" name="site" dataDxfId="12"/>
    <tableColumn id="2" xr3:uid="{928B8F24-60A4-A944-8755-5276BD201D65}" name="site.name"/>
    <tableColumn id="3" xr3:uid="{CC9039D0-1415-F249-A7A4-1C1012856532}" name="site.id"/>
    <tableColumn id="4" xr3:uid="{98497E0D-52FE-6B47-82CC-216D825A1B4F}" name="site.depth.m" dataDxfId="11"/>
    <tableColumn id="5" xr3:uid="{06AA768A-C9B2-B744-AC93-49557DD63600}" name="zone" dataDxfId="10"/>
    <tableColumn id="6" xr3:uid="{AEE76D8D-3B87-3944-84BB-8F873714CC7F}" name="Shallow1.ch4.ppm" dataDxfId="9"/>
    <tableColumn id="7" xr3:uid="{A8B70CC4-FCDD-304A-A6A5-E6665D3866AE}" name="Shallow.ch4.ppm" dataDxfId="8"/>
    <tableColumn id="8" xr3:uid="{82ABB466-AB9C-E543-AD0D-69E8C977B052}" name="shallow.ch4.ppm.mean" dataDxfId="7">
      <calculatedColumnFormula>AVERAGE(F2:G2)</calculatedColumnFormula>
    </tableColumn>
    <tableColumn id="9" xr3:uid="{A8095A78-8B62-4E42-B445-2158EAA73558}" name="Deep1.ch4.ppm" dataDxfId="6"/>
    <tableColumn id="10" xr3:uid="{FAB20BAC-BBC5-104E-A653-589AC1C9907D}" name="Deep2.ch4.ppm" dataDxfId="5"/>
    <tableColumn id="11" xr3:uid="{55FB61D1-2725-A842-88A6-35996A9FFD23}" name="deep.ch4.ppm.mean" dataDxfId="4">
      <calculatedColumnFormula>AVERAGE(I2:J2)</calculatedColumnFormula>
    </tableColumn>
    <tableColumn id="12" xr3:uid="{60185162-2EB3-C64C-B325-0F2B39CB230B}" name="shallow.umol.ch4" dataDxfId="3">
      <calculatedColumnFormula>((H2/1000000) * ((101*0.02)/(8.3145*296.15)))*1000000</calculatedColumnFormula>
    </tableColumn>
    <tableColumn id="13" xr3:uid="{BECA1E42-7B15-5F47-9E14-8364DEDC28E0}" name="deep.umol.ch4" dataDxfId="2">
      <calculatedColumnFormula>((K2/1000000) * ((101*0.02)/(8.3145*296.15)))*1000000</calculatedColumnFormula>
    </tableColumn>
    <tableColumn id="14" xr3:uid="{7B40014C-6843-1F45-A402-97896F05EFB1}" name="shallow.uM.ch4" dataDxfId="1">
      <calculatedColumnFormula>L2/0.125</calculatedColumnFormula>
    </tableColumn>
    <tableColumn id="15" xr3:uid="{3AB7714A-60BF-A64C-B3CB-18DABC2B353E}" name="deep.uM.ch4" dataDxfId="0">
      <calculatedColumnFormula>M2/0.125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5F4A7-D520-5846-8946-C74A5D191390}">
  <dimension ref="A1:O20"/>
  <sheetViews>
    <sheetView tabSelected="1"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L10" sqref="L10"/>
    </sheetView>
  </sheetViews>
  <sheetFormatPr defaultColWidth="11" defaultRowHeight="15.75" x14ac:dyDescent="0.25"/>
  <cols>
    <col min="1" max="1" width="8.875" customWidth="1"/>
    <col min="2" max="2" width="11.625" customWidth="1"/>
    <col min="3" max="3" width="8.875" customWidth="1"/>
    <col min="4" max="4" width="14.625" customWidth="1"/>
    <col min="5" max="5" width="10.875" customWidth="1"/>
    <col min="6" max="6" width="18.5" customWidth="1"/>
    <col min="7" max="7" width="17.5" customWidth="1"/>
    <col min="8" max="8" width="22.5" customWidth="1"/>
    <col min="9" max="10" width="16.125" customWidth="1"/>
    <col min="11" max="11" width="20.125" customWidth="1"/>
    <col min="12" max="12" width="17.875" customWidth="1"/>
    <col min="13" max="13" width="15.5" customWidth="1"/>
    <col min="14" max="14" width="16.375" customWidth="1"/>
    <col min="15" max="15" width="14" customWidth="1"/>
  </cols>
  <sheetData>
    <row r="1" spans="1:15" x14ac:dyDescent="0.25">
      <c r="A1" t="s">
        <v>15</v>
      </c>
      <c r="B1" t="s">
        <v>46</v>
      </c>
      <c r="C1" t="s">
        <v>47</v>
      </c>
      <c r="D1" t="s">
        <v>48</v>
      </c>
      <c r="E1" s="6" t="s">
        <v>49</v>
      </c>
      <c r="F1" t="s">
        <v>57</v>
      </c>
      <c r="G1" t="s">
        <v>58</v>
      </c>
      <c r="H1" s="7" t="s">
        <v>62</v>
      </c>
      <c r="I1" t="s">
        <v>60</v>
      </c>
      <c r="J1" t="s">
        <v>61</v>
      </c>
      <c r="K1" s="7" t="s">
        <v>59</v>
      </c>
      <c r="L1" t="s">
        <v>53</v>
      </c>
      <c r="M1" t="s">
        <v>54</v>
      </c>
      <c r="N1" s="9" t="s">
        <v>55</v>
      </c>
      <c r="O1" s="11" t="s">
        <v>56</v>
      </c>
    </row>
    <row r="2" spans="1:15" x14ac:dyDescent="0.25">
      <c r="A2" s="4" t="s">
        <v>12</v>
      </c>
      <c r="B2" t="s">
        <v>40</v>
      </c>
      <c r="C2" t="s">
        <v>41</v>
      </c>
      <c r="D2" s="3">
        <v>12</v>
      </c>
      <c r="E2" s="6" t="s">
        <v>50</v>
      </c>
      <c r="F2" s="5">
        <v>35.063652096971182</v>
      </c>
      <c r="G2" s="5">
        <v>35.681997043248415</v>
      </c>
      <c r="H2" s="8">
        <f t="shared" ref="H2:H16" si="0">AVERAGE(F2:G2)</f>
        <v>35.372824570109799</v>
      </c>
      <c r="I2" s="5">
        <v>21.470368296630316</v>
      </c>
      <c r="J2" s="5">
        <v>18.998945459927619</v>
      </c>
      <c r="K2" s="8">
        <f>AVERAGE(I2:J2)</f>
        <v>20.234656878278969</v>
      </c>
      <c r="L2" s="2">
        <f t="shared" ref="L2:L16" si="1">((H2/1000000) * ((101*0.02)/(8.3145*296.15)))*1000000</f>
        <v>2.9018384776996368E-2</v>
      </c>
      <c r="M2" s="2">
        <f t="shared" ref="M2:M16" si="2">((K2/1000000) * ((101*0.02)/(8.3145*296.15)))*1000000</f>
        <v>1.6599665598108968E-2</v>
      </c>
      <c r="N2" s="10">
        <f t="shared" ref="N2:N16" si="3">L2/0.125</f>
        <v>0.23214707821597094</v>
      </c>
      <c r="O2" s="12">
        <f t="shared" ref="O2:O16" si="4">M2/0.125</f>
        <v>0.13279732478487175</v>
      </c>
    </row>
    <row r="3" spans="1:15" x14ac:dyDescent="0.25">
      <c r="A3" s="4" t="s">
        <v>11</v>
      </c>
      <c r="B3" t="s">
        <v>38</v>
      </c>
      <c r="C3" t="s">
        <v>39</v>
      </c>
      <c r="D3" s="3">
        <v>14</v>
      </c>
      <c r="E3" s="6" t="s">
        <v>50</v>
      </c>
      <c r="F3" s="5">
        <v>40.749242944910023</v>
      </c>
      <c r="G3" s="5">
        <v>37.484745360887558</v>
      </c>
      <c r="H3" s="8">
        <f t="shared" si="0"/>
        <v>39.116994152898791</v>
      </c>
      <c r="I3" s="5"/>
      <c r="J3" s="5"/>
      <c r="K3" s="8">
        <v>0</v>
      </c>
      <c r="L3" s="2">
        <f t="shared" si="1"/>
        <v>3.208994479359472E-2</v>
      </c>
      <c r="M3" s="2">
        <f t="shared" si="2"/>
        <v>0</v>
      </c>
      <c r="N3" s="10">
        <f t="shared" si="3"/>
        <v>0.25671955834875776</v>
      </c>
      <c r="O3" s="12">
        <f t="shared" si="4"/>
        <v>0</v>
      </c>
    </row>
    <row r="4" spans="1:15" x14ac:dyDescent="0.25">
      <c r="A4" s="4" t="s">
        <v>0</v>
      </c>
      <c r="B4" t="s">
        <v>16</v>
      </c>
      <c r="C4" t="s">
        <v>17</v>
      </c>
      <c r="D4" s="3">
        <v>16.5</v>
      </c>
      <c r="E4" s="6" t="s">
        <v>50</v>
      </c>
      <c r="F4" s="5">
        <v>36.982340092037312</v>
      </c>
      <c r="G4" s="5">
        <v>33.069944310628777</v>
      </c>
      <c r="H4" s="8">
        <f t="shared" si="0"/>
        <v>35.026142201333045</v>
      </c>
      <c r="I4" s="5">
        <v>144.96764631672454</v>
      </c>
      <c r="J4" s="5">
        <v>192.69766587635385</v>
      </c>
      <c r="K4" s="8">
        <f t="shared" ref="K4:K15" si="5">AVERAGE(I4:J4)</f>
        <v>168.83265609653921</v>
      </c>
      <c r="L4" s="2">
        <f t="shared" si="1"/>
        <v>2.8733981071755784E-2</v>
      </c>
      <c r="M4" s="2">
        <f t="shared" si="2"/>
        <v>0.13850324471039177</v>
      </c>
      <c r="N4" s="10">
        <f t="shared" si="3"/>
        <v>0.22987184857404627</v>
      </c>
      <c r="O4" s="12">
        <f t="shared" si="4"/>
        <v>1.1080259576831342</v>
      </c>
    </row>
    <row r="5" spans="1:15" x14ac:dyDescent="0.25">
      <c r="A5" s="4" t="s">
        <v>1</v>
      </c>
      <c r="B5" t="s">
        <v>18</v>
      </c>
      <c r="C5" t="s">
        <v>19</v>
      </c>
      <c r="D5" s="3">
        <v>22.5</v>
      </c>
      <c r="E5" s="6" t="s">
        <v>50</v>
      </c>
      <c r="F5" s="5">
        <v>26.743060393776208</v>
      </c>
      <c r="G5" s="5">
        <v>18.715180521856748</v>
      </c>
      <c r="H5" s="8">
        <f t="shared" si="0"/>
        <v>22.729120457816478</v>
      </c>
      <c r="I5" s="5">
        <v>1156.0016568039764</v>
      </c>
      <c r="J5" s="5">
        <v>1066.8699525587019</v>
      </c>
      <c r="K5" s="8">
        <f t="shared" si="5"/>
        <v>1111.4358046813391</v>
      </c>
      <c r="L5" s="2">
        <f t="shared" si="1"/>
        <v>1.8646019115051152E-2</v>
      </c>
      <c r="M5" s="2">
        <f t="shared" si="2"/>
        <v>0.91177541593403955</v>
      </c>
      <c r="N5" s="10">
        <f t="shared" si="3"/>
        <v>0.14916815292040922</v>
      </c>
      <c r="O5" s="12">
        <f t="shared" si="4"/>
        <v>7.2942033274723164</v>
      </c>
    </row>
    <row r="6" spans="1:15" x14ac:dyDescent="0.25">
      <c r="A6" s="4" t="s">
        <v>5</v>
      </c>
      <c r="B6" t="s">
        <v>26</v>
      </c>
      <c r="C6" t="s">
        <v>27</v>
      </c>
      <c r="D6" s="3">
        <v>26</v>
      </c>
      <c r="E6" s="6" t="s">
        <v>50</v>
      </c>
      <c r="F6" s="5">
        <v>30.387418440749599</v>
      </c>
      <c r="G6" s="5">
        <v>27.167495130206994</v>
      </c>
      <c r="H6" s="8">
        <f t="shared" si="0"/>
        <v>28.777456785478297</v>
      </c>
      <c r="I6" s="5">
        <v>469.05062877836451</v>
      </c>
      <c r="J6" s="5">
        <v>468.43080687199995</v>
      </c>
      <c r="K6" s="8">
        <f t="shared" si="5"/>
        <v>468.74071782518223</v>
      </c>
      <c r="L6" s="2">
        <f t="shared" si="1"/>
        <v>2.3607821090149438E-2</v>
      </c>
      <c r="M6" s="2">
        <f t="shared" si="2"/>
        <v>0.3845352661486483</v>
      </c>
      <c r="N6" s="10">
        <f t="shared" si="3"/>
        <v>0.1888625687211955</v>
      </c>
      <c r="O6" s="12">
        <f t="shared" si="4"/>
        <v>3.0762821291891864</v>
      </c>
    </row>
    <row r="7" spans="1:15" x14ac:dyDescent="0.25">
      <c r="A7" s="4" t="s">
        <v>10</v>
      </c>
      <c r="B7" t="s">
        <v>36</v>
      </c>
      <c r="C7" t="s">
        <v>37</v>
      </c>
      <c r="D7" s="3">
        <v>31</v>
      </c>
      <c r="E7" s="6" t="s">
        <v>50</v>
      </c>
      <c r="F7" s="5">
        <v>26.078516863593144</v>
      </c>
      <c r="G7" s="5">
        <v>24.155221172223921</v>
      </c>
      <c r="H7" s="8">
        <f t="shared" si="0"/>
        <v>25.116869017908535</v>
      </c>
      <c r="I7" s="5">
        <v>34.868145974251178</v>
      </c>
      <c r="J7" s="5">
        <v>31.942374114476173</v>
      </c>
      <c r="K7" s="8">
        <f t="shared" si="5"/>
        <v>33.405260044363672</v>
      </c>
      <c r="L7" s="2">
        <f t="shared" si="1"/>
        <v>2.0604828096509185E-2</v>
      </c>
      <c r="M7" s="2">
        <f t="shared" si="2"/>
        <v>2.7404277190860443E-2</v>
      </c>
      <c r="N7" s="10">
        <f t="shared" si="3"/>
        <v>0.16483862477207348</v>
      </c>
      <c r="O7" s="12">
        <f t="shared" si="4"/>
        <v>0.21923421752688355</v>
      </c>
    </row>
    <row r="8" spans="1:15" x14ac:dyDescent="0.25">
      <c r="A8" s="4" t="s">
        <v>3</v>
      </c>
      <c r="B8" t="s">
        <v>22</v>
      </c>
      <c r="C8" t="s">
        <v>23</v>
      </c>
      <c r="D8" s="3">
        <v>2.5</v>
      </c>
      <c r="E8" s="6" t="s">
        <v>52</v>
      </c>
      <c r="F8" s="5">
        <v>919.29539407515108</v>
      </c>
      <c r="G8" s="5">
        <v>887.55306584567506</v>
      </c>
      <c r="H8" s="8">
        <f t="shared" si="0"/>
        <v>903.42422996041307</v>
      </c>
      <c r="I8" s="5">
        <v>280.17140127668836</v>
      </c>
      <c r="J8" s="5">
        <v>269.30371117286853</v>
      </c>
      <c r="K8" s="8">
        <f t="shared" si="5"/>
        <v>274.73755622477847</v>
      </c>
      <c r="L8" s="2">
        <f t="shared" si="1"/>
        <v>0.74113142618544192</v>
      </c>
      <c r="M8" s="2">
        <f t="shared" si="2"/>
        <v>0.2253831922135798</v>
      </c>
      <c r="N8" s="10">
        <f t="shared" si="3"/>
        <v>5.9290514094835354</v>
      </c>
      <c r="O8" s="12">
        <f t="shared" si="4"/>
        <v>1.8030655377086384</v>
      </c>
    </row>
    <row r="9" spans="1:15" x14ac:dyDescent="0.25">
      <c r="A9" s="4" t="s">
        <v>9</v>
      </c>
      <c r="B9" t="s">
        <v>34</v>
      </c>
      <c r="C9" t="s">
        <v>35</v>
      </c>
      <c r="D9" s="3">
        <v>3</v>
      </c>
      <c r="E9" s="6" t="s">
        <v>52</v>
      </c>
      <c r="F9" s="5">
        <v>112.00895134934457</v>
      </c>
      <c r="G9" s="5"/>
      <c r="H9" s="8">
        <f t="shared" si="0"/>
        <v>112.00895134934457</v>
      </c>
      <c r="I9" s="5">
        <v>132.53482090793705</v>
      </c>
      <c r="J9" s="5"/>
      <c r="K9" s="8">
        <f t="shared" si="5"/>
        <v>132.53482090793705</v>
      </c>
      <c r="L9" s="2">
        <f t="shared" si="1"/>
        <v>9.1887455644966559E-2</v>
      </c>
      <c r="M9" s="2">
        <f t="shared" si="2"/>
        <v>0.1087260199375388</v>
      </c>
      <c r="N9" s="10">
        <f t="shared" si="3"/>
        <v>0.73509964515973247</v>
      </c>
      <c r="O9" s="12">
        <f t="shared" si="4"/>
        <v>0.86980815950031043</v>
      </c>
    </row>
    <row r="10" spans="1:15" x14ac:dyDescent="0.25">
      <c r="A10" s="4" t="s">
        <v>14</v>
      </c>
      <c r="B10" t="s">
        <v>44</v>
      </c>
      <c r="C10" t="s">
        <v>45</v>
      </c>
      <c r="D10" s="3">
        <v>4</v>
      </c>
      <c r="E10" s="6" t="s">
        <v>52</v>
      </c>
      <c r="F10" s="5">
        <v>160.00479804489103</v>
      </c>
      <c r="G10" s="5">
        <v>162.4884660371788</v>
      </c>
      <c r="H10" s="8">
        <f t="shared" si="0"/>
        <v>161.2466320410349</v>
      </c>
      <c r="I10" s="5">
        <v>399.00199262550899</v>
      </c>
      <c r="J10" s="5">
        <v>370.37191502834401</v>
      </c>
      <c r="K10" s="8">
        <f t="shared" si="5"/>
        <v>384.68695382692647</v>
      </c>
      <c r="L10" s="2">
        <f t="shared" si="1"/>
        <v>0.13227998808201982</v>
      </c>
      <c r="M10" s="2">
        <f t="shared" si="2"/>
        <v>0.31558107616526532</v>
      </c>
      <c r="N10" s="10">
        <f t="shared" si="3"/>
        <v>1.0582399046561586</v>
      </c>
      <c r="O10" s="12">
        <f t="shared" si="4"/>
        <v>2.5246486093221225</v>
      </c>
    </row>
    <row r="11" spans="1:15" x14ac:dyDescent="0.25">
      <c r="A11" s="4" t="s">
        <v>13</v>
      </c>
      <c r="B11" t="s">
        <v>42</v>
      </c>
      <c r="C11" t="s">
        <v>43</v>
      </c>
      <c r="D11" s="3">
        <v>5</v>
      </c>
      <c r="E11" s="6" t="s">
        <v>52</v>
      </c>
      <c r="F11" s="5">
        <v>189.07291232499921</v>
      </c>
      <c r="G11" s="5">
        <v>153.10791047195099</v>
      </c>
      <c r="H11" s="8">
        <f t="shared" si="0"/>
        <v>171.09041139847511</v>
      </c>
      <c r="I11" s="5">
        <v>256.637880485567</v>
      </c>
      <c r="J11" s="5">
        <v>281.98268296065834</v>
      </c>
      <c r="K11" s="8">
        <f t="shared" si="5"/>
        <v>269.31028172311267</v>
      </c>
      <c r="L11" s="2">
        <f t="shared" si="1"/>
        <v>0.14035541266361884</v>
      </c>
      <c r="M11" s="2">
        <f t="shared" si="2"/>
        <v>0.22093088336649949</v>
      </c>
      <c r="N11" s="10">
        <f t="shared" si="3"/>
        <v>1.1228433013089507</v>
      </c>
      <c r="O11" s="12">
        <f t="shared" si="4"/>
        <v>1.7674470669319959</v>
      </c>
    </row>
    <row r="12" spans="1:15" x14ac:dyDescent="0.25">
      <c r="A12" s="4" t="s">
        <v>2</v>
      </c>
      <c r="B12" t="s">
        <v>20</v>
      </c>
      <c r="C12" t="s">
        <v>21</v>
      </c>
      <c r="D12" s="3">
        <v>9</v>
      </c>
      <c r="E12" s="6" t="s">
        <v>51</v>
      </c>
      <c r="F12" s="5">
        <v>150.16447185786333</v>
      </c>
      <c r="G12" s="5">
        <v>113.54443726852472</v>
      </c>
      <c r="H12" s="8">
        <f t="shared" si="0"/>
        <v>131.85445456319403</v>
      </c>
      <c r="I12" s="5">
        <v>109.3173832781232</v>
      </c>
      <c r="J12" s="5">
        <v>102.09415837639048</v>
      </c>
      <c r="K12" s="8">
        <f t="shared" si="5"/>
        <v>105.70577082725684</v>
      </c>
      <c r="L12" s="2">
        <f t="shared" si="1"/>
        <v>0.10816787586448236</v>
      </c>
      <c r="M12" s="2">
        <f t="shared" si="2"/>
        <v>8.6716590159054294E-2</v>
      </c>
      <c r="N12" s="10">
        <f t="shared" si="3"/>
        <v>0.86534300691585886</v>
      </c>
      <c r="O12" s="12">
        <f t="shared" si="4"/>
        <v>0.69373272127243435</v>
      </c>
    </row>
    <row r="13" spans="1:15" x14ac:dyDescent="0.25">
      <c r="A13" s="4" t="s">
        <v>4</v>
      </c>
      <c r="B13" t="s">
        <v>24</v>
      </c>
      <c r="C13" t="s">
        <v>25</v>
      </c>
      <c r="D13" s="3">
        <v>9</v>
      </c>
      <c r="E13" s="6" t="s">
        <v>51</v>
      </c>
      <c r="F13" s="5">
        <v>111.04506069779475</v>
      </c>
      <c r="G13" s="5">
        <v>104.16597317046053</v>
      </c>
      <c r="H13" s="8">
        <f t="shared" si="0"/>
        <v>107.60551693412765</v>
      </c>
      <c r="I13" s="5">
        <v>492.09135830117475</v>
      </c>
      <c r="J13" s="5">
        <v>446.14569062726667</v>
      </c>
      <c r="K13" s="8">
        <f t="shared" si="5"/>
        <v>469.11852446422074</v>
      </c>
      <c r="L13" s="2">
        <f t="shared" si="1"/>
        <v>8.8275062352828726E-2</v>
      </c>
      <c r="M13" s="2">
        <f t="shared" si="2"/>
        <v>0.38484520290253105</v>
      </c>
      <c r="N13" s="10">
        <f t="shared" si="3"/>
        <v>0.70620049882262981</v>
      </c>
      <c r="O13" s="12">
        <f t="shared" si="4"/>
        <v>3.0787616232202484</v>
      </c>
    </row>
    <row r="14" spans="1:15" x14ac:dyDescent="0.25">
      <c r="A14" s="4" t="s">
        <v>7</v>
      </c>
      <c r="B14" t="s">
        <v>30</v>
      </c>
      <c r="C14" t="s">
        <v>31</v>
      </c>
      <c r="D14" s="3">
        <v>9</v>
      </c>
      <c r="E14" s="6" t="s">
        <v>51</v>
      </c>
      <c r="F14" s="5">
        <v>47.987516139567063</v>
      </c>
      <c r="G14" s="5">
        <v>44.85259819502182</v>
      </c>
      <c r="H14" s="8">
        <f t="shared" si="0"/>
        <v>46.420057167294445</v>
      </c>
      <c r="I14" s="5">
        <v>15.550110058758595</v>
      </c>
      <c r="J14" s="5">
        <v>14.71579263400322</v>
      </c>
      <c r="K14" s="8">
        <f t="shared" si="5"/>
        <v>15.132951346380906</v>
      </c>
      <c r="L14" s="2">
        <f t="shared" si="1"/>
        <v>3.8081072026941526E-2</v>
      </c>
      <c r="M14" s="2">
        <f t="shared" si="2"/>
        <v>1.2414439907406108E-2</v>
      </c>
      <c r="N14" s="10">
        <f t="shared" si="3"/>
        <v>0.30464857621553221</v>
      </c>
      <c r="O14" s="12">
        <f t="shared" si="4"/>
        <v>9.9315519259248863E-2</v>
      </c>
    </row>
    <row r="15" spans="1:15" x14ac:dyDescent="0.25">
      <c r="A15" s="4" t="s">
        <v>8</v>
      </c>
      <c r="B15" t="s">
        <v>32</v>
      </c>
      <c r="C15" t="s">
        <v>33</v>
      </c>
      <c r="D15" s="3">
        <v>10</v>
      </c>
      <c r="E15" s="6" t="s">
        <v>51</v>
      </c>
      <c r="F15" s="5">
        <v>58.153834521007482</v>
      </c>
      <c r="G15" s="5"/>
      <c r="H15" s="8">
        <f t="shared" si="0"/>
        <v>58.153834521007482</v>
      </c>
      <c r="I15" s="5">
        <v>23.662876877964209</v>
      </c>
      <c r="J15" s="5"/>
      <c r="K15" s="8">
        <f t="shared" si="5"/>
        <v>23.662876877964209</v>
      </c>
      <c r="L15" s="2">
        <f t="shared" si="1"/>
        <v>4.7706971860379518E-2</v>
      </c>
      <c r="M15" s="2">
        <f t="shared" si="2"/>
        <v>1.9412033800537534E-2</v>
      </c>
      <c r="N15" s="10">
        <f t="shared" si="3"/>
        <v>0.38165577488303615</v>
      </c>
      <c r="O15" s="12">
        <f t="shared" si="4"/>
        <v>0.15529627040430027</v>
      </c>
    </row>
    <row r="16" spans="1:15" x14ac:dyDescent="0.25">
      <c r="A16" s="4" t="s">
        <v>6</v>
      </c>
      <c r="B16" t="s">
        <v>28</v>
      </c>
      <c r="C16" t="s">
        <v>29</v>
      </c>
      <c r="D16" s="3">
        <v>11</v>
      </c>
      <c r="E16" s="6" t="s">
        <v>51</v>
      </c>
      <c r="F16" s="5">
        <v>12.717311360751973</v>
      </c>
      <c r="G16" s="5"/>
      <c r="H16" s="8">
        <f t="shared" si="0"/>
        <v>12.717311360751973</v>
      </c>
      <c r="I16" s="5"/>
      <c r="J16" s="5"/>
      <c r="K16" s="8">
        <v>0</v>
      </c>
      <c r="L16" s="2">
        <f t="shared" si="1"/>
        <v>1.0432749967810176E-2</v>
      </c>
      <c r="M16" s="2">
        <f t="shared" si="2"/>
        <v>0</v>
      </c>
      <c r="N16" s="10">
        <f t="shared" si="3"/>
        <v>8.3461999742481405E-2</v>
      </c>
      <c r="O16" s="12">
        <f t="shared" si="4"/>
        <v>0</v>
      </c>
    </row>
    <row r="18" spans="13:15" x14ac:dyDescent="0.25">
      <c r="M18" t="s">
        <v>52</v>
      </c>
      <c r="N18" s="1">
        <f>AVERAGE(N8:N11)</f>
        <v>2.2113085651520943</v>
      </c>
      <c r="O18" s="1">
        <f>AVERAGE(O8:O11)</f>
        <v>1.7412423433657669</v>
      </c>
    </row>
    <row r="19" spans="13:15" x14ac:dyDescent="0.25">
      <c r="M19" t="s">
        <v>51</v>
      </c>
      <c r="N19" s="1">
        <f>AVERAGE(N12:N16)</f>
        <v>0.46826197131590763</v>
      </c>
      <c r="O19" s="1">
        <f>AVERAGE(O12:O16)</f>
        <v>0.8054212268312464</v>
      </c>
    </row>
    <row r="20" spans="13:15" x14ac:dyDescent="0.25">
      <c r="M20" t="s">
        <v>50</v>
      </c>
      <c r="N20" s="1">
        <f>AVERAGE(N2:N7)</f>
        <v>0.2036013052587422</v>
      </c>
      <c r="O20" s="1">
        <f>AVERAGE(O2:O7)</f>
        <v>1.9717571594427321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Berberich, Megan (berberme)</dc:creator>
  <cp:lastModifiedBy>Beaulieu, Jake</cp:lastModifiedBy>
  <dcterms:created xsi:type="dcterms:W3CDTF">2019-09-16T22:39:16Z</dcterms:created>
  <dcterms:modified xsi:type="dcterms:W3CDTF">2019-09-17T17:26:14Z</dcterms:modified>
</cp:coreProperties>
</file>