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700" yWindow="0" windowWidth="25600" windowHeight="16060" tabRatio="500" firstSheet="1" activeTab="1"/>
  </bookViews>
  <sheets>
    <sheet name="Before Normalization" sheetId="4" r:id="rId1"/>
    <sheet name="After Normalization" sheetId="1" r:id="rId2"/>
    <sheet name="Parameters Optimized" sheetId="2" r:id="rId3"/>
    <sheet name="Improvement" sheetId="5" r:id="rId4"/>
    <sheet name="Feature Selection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5" l="1"/>
  <c r="H10" i="5"/>
  <c r="I10" i="5"/>
  <c r="J10" i="5"/>
  <c r="G10" i="5"/>
  <c r="J11" i="5"/>
  <c r="F13" i="4"/>
  <c r="G13" i="4"/>
  <c r="H13" i="4"/>
  <c r="E13" i="4"/>
  <c r="F12" i="4"/>
  <c r="G12" i="4"/>
  <c r="H12" i="4"/>
  <c r="E12" i="4"/>
  <c r="F31" i="4"/>
  <c r="G31" i="4"/>
  <c r="H31" i="4"/>
  <c r="E31" i="4"/>
  <c r="F30" i="4"/>
  <c r="G30" i="4"/>
  <c r="H30" i="4"/>
  <c r="E30" i="4"/>
  <c r="F25" i="4"/>
  <c r="G25" i="4"/>
  <c r="H25" i="4"/>
  <c r="E25" i="4"/>
  <c r="F24" i="4"/>
  <c r="G24" i="4"/>
  <c r="H24" i="4"/>
  <c r="E24" i="4"/>
  <c r="F19" i="4"/>
  <c r="G19" i="4"/>
  <c r="H19" i="4"/>
  <c r="E19" i="4"/>
  <c r="F18" i="4"/>
  <c r="G18" i="4"/>
  <c r="H18" i="4"/>
  <c r="E18" i="4"/>
  <c r="F13" i="1"/>
  <c r="G13" i="1"/>
  <c r="H13" i="1"/>
  <c r="E13" i="1"/>
  <c r="F12" i="1"/>
  <c r="G12" i="1"/>
  <c r="H12" i="1"/>
  <c r="E12" i="1"/>
  <c r="H14" i="5"/>
  <c r="I14" i="5"/>
  <c r="J14" i="5"/>
  <c r="G14" i="5"/>
  <c r="H15" i="5"/>
  <c r="I15" i="5"/>
  <c r="J15" i="5"/>
  <c r="G15" i="5"/>
  <c r="F10" i="2"/>
  <c r="G10" i="2"/>
  <c r="H10" i="2"/>
  <c r="E10" i="2"/>
  <c r="F19" i="1"/>
  <c r="G19" i="1"/>
  <c r="H19" i="1"/>
  <c r="E19" i="1"/>
  <c r="F18" i="1"/>
  <c r="G18" i="1"/>
  <c r="H18" i="1"/>
  <c r="E18" i="1"/>
  <c r="E24" i="1"/>
  <c r="F24" i="1"/>
  <c r="G24" i="1"/>
  <c r="H24" i="1"/>
  <c r="E30" i="1"/>
  <c r="F30" i="1"/>
  <c r="G30" i="1"/>
  <c r="H30" i="1"/>
  <c r="F31" i="1"/>
  <c r="G31" i="1"/>
  <c r="H31" i="1"/>
  <c r="E31" i="1"/>
  <c r="F25" i="1"/>
  <c r="G25" i="1"/>
  <c r="H25" i="1"/>
  <c r="E25" i="1"/>
  <c r="H18" i="5"/>
  <c r="I18" i="5"/>
  <c r="J18" i="5"/>
  <c r="G18" i="5"/>
  <c r="H17" i="5"/>
  <c r="I17" i="5"/>
  <c r="J17" i="5"/>
  <c r="G17" i="5"/>
  <c r="J16" i="5"/>
  <c r="F11" i="2"/>
  <c r="G11" i="2"/>
  <c r="H11" i="2"/>
  <c r="E11" i="2"/>
  <c r="E33" i="1"/>
  <c r="E28" i="1"/>
  <c r="H20" i="4"/>
  <c r="F21" i="4"/>
  <c r="G21" i="4"/>
  <c r="H21" i="4"/>
  <c r="E21" i="4"/>
  <c r="F20" i="4"/>
  <c r="G20" i="4"/>
  <c r="E20" i="4"/>
  <c r="F17" i="4"/>
  <c r="G17" i="4"/>
  <c r="H17" i="4"/>
  <c r="E17" i="4"/>
  <c r="F16" i="4"/>
  <c r="G16" i="4"/>
  <c r="H16" i="4"/>
  <c r="E16" i="4"/>
  <c r="F13" i="3"/>
  <c r="G13" i="3"/>
  <c r="H13" i="3"/>
  <c r="E13" i="3"/>
  <c r="F22" i="4"/>
  <c r="H22" i="4"/>
  <c r="F12" i="3"/>
  <c r="G12" i="3"/>
  <c r="H12" i="3"/>
  <c r="E12" i="3"/>
  <c r="F11" i="3"/>
  <c r="G11" i="3"/>
  <c r="H11" i="3"/>
  <c r="E11" i="3"/>
  <c r="I12" i="5"/>
  <c r="I11" i="5"/>
  <c r="F9" i="2"/>
  <c r="G9" i="2"/>
  <c r="H9" i="2"/>
  <c r="F15" i="4"/>
  <c r="G15" i="4"/>
  <c r="H15" i="4"/>
  <c r="E15" i="4"/>
  <c r="F14" i="4"/>
  <c r="G14" i="4"/>
  <c r="H14" i="4"/>
  <c r="E14" i="4"/>
  <c r="F11" i="4"/>
  <c r="G11" i="4"/>
  <c r="H11" i="4"/>
  <c r="E11" i="4"/>
  <c r="F10" i="4"/>
  <c r="G10" i="4"/>
  <c r="H10" i="4"/>
  <c r="E10" i="4"/>
  <c r="E22" i="4"/>
  <c r="G22" i="4"/>
  <c r="E23" i="4"/>
  <c r="F23" i="4"/>
  <c r="G23" i="4"/>
  <c r="H23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2" i="4"/>
  <c r="F32" i="4"/>
  <c r="G32" i="4"/>
  <c r="H32" i="4"/>
  <c r="E33" i="4"/>
  <c r="F33" i="4"/>
  <c r="G33" i="4"/>
  <c r="H33" i="4"/>
  <c r="F28" i="1"/>
  <c r="G28" i="1"/>
  <c r="G29" i="1"/>
  <c r="G32" i="1"/>
  <c r="G33" i="1"/>
  <c r="F33" i="1"/>
  <c r="F32" i="1"/>
  <c r="E32" i="1"/>
  <c r="E29" i="1"/>
  <c r="F29" i="1"/>
  <c r="H28" i="1"/>
  <c r="F22" i="1"/>
  <c r="G22" i="1"/>
  <c r="H22" i="1"/>
  <c r="E22" i="1"/>
  <c r="F23" i="1"/>
  <c r="G23" i="1"/>
  <c r="H23" i="1"/>
  <c r="E23" i="1"/>
  <c r="H29" i="1"/>
  <c r="H33" i="1"/>
  <c r="H11" i="5"/>
  <c r="G11" i="5"/>
  <c r="H12" i="5"/>
  <c r="J12" i="5"/>
  <c r="G12" i="5"/>
  <c r="F27" i="1"/>
  <c r="G27" i="1"/>
  <c r="H27" i="1"/>
  <c r="E27" i="1"/>
  <c r="F26" i="1"/>
  <c r="G26" i="1"/>
  <c r="H26" i="1"/>
  <c r="E26" i="1"/>
  <c r="H32" i="1"/>
  <c r="F10" i="3"/>
  <c r="G10" i="3"/>
  <c r="H10" i="3"/>
  <c r="E10" i="3"/>
  <c r="E9" i="2"/>
  <c r="E20" i="1"/>
  <c r="F11" i="1"/>
  <c r="G11" i="1"/>
  <c r="H11" i="1"/>
  <c r="E11" i="1"/>
  <c r="F10" i="1"/>
  <c r="G10" i="1"/>
  <c r="H10" i="1"/>
  <c r="E10" i="1"/>
  <c r="F17" i="1"/>
  <c r="G17" i="1"/>
  <c r="H17" i="1"/>
  <c r="E17" i="1"/>
  <c r="F16" i="1"/>
  <c r="G16" i="1"/>
  <c r="H16" i="1"/>
  <c r="E16" i="1"/>
  <c r="F21" i="1"/>
  <c r="G21" i="1"/>
  <c r="H21" i="1"/>
  <c r="E21" i="1"/>
  <c r="F20" i="1"/>
  <c r="G20" i="1"/>
  <c r="H20" i="1"/>
  <c r="F15" i="1"/>
  <c r="G15" i="1"/>
  <c r="H15" i="1"/>
  <c r="E15" i="1"/>
  <c r="G14" i="1"/>
  <c r="F14" i="1"/>
  <c r="H14" i="1"/>
  <c r="E14" i="1"/>
</calcChain>
</file>

<file path=xl/sharedStrings.xml><?xml version="1.0" encoding="utf-8"?>
<sst xmlns="http://schemas.openxmlformats.org/spreadsheetml/2006/main" count="324" uniqueCount="43">
  <si>
    <t>Data</t>
  </si>
  <si>
    <t>Mode</t>
  </si>
  <si>
    <t>Ensemble</t>
  </si>
  <si>
    <t>Bagging</t>
  </si>
  <si>
    <t>No</t>
  </si>
  <si>
    <t>Yes</t>
  </si>
  <si>
    <t>accuracy</t>
  </si>
  <si>
    <t>precision</t>
  </si>
  <si>
    <t>recall</t>
  </si>
  <si>
    <t>DropNa</t>
  </si>
  <si>
    <t>f1-score</t>
  </si>
  <si>
    <t>Legend Key</t>
  </si>
  <si>
    <t>KNN + Logistic Regression + Random Forest</t>
  </si>
  <si>
    <t>Best Score|Data</t>
  </si>
  <si>
    <t>KNN + Logistic Regression + Random Forest + Naïve Bayes + SVM</t>
  </si>
  <si>
    <t>TP</t>
  </si>
  <si>
    <t>FP</t>
  </si>
  <si>
    <t>TN</t>
  </si>
  <si>
    <t>FN</t>
  </si>
  <si>
    <t>Features</t>
  </si>
  <si>
    <t>Method</t>
  </si>
  <si>
    <t>Filter</t>
  </si>
  <si>
    <t>KNN</t>
  </si>
  <si>
    <t>Random Forest</t>
  </si>
  <si>
    <t>Parameters Optimized</t>
  </si>
  <si>
    <t>Z-score Normalized</t>
  </si>
  <si>
    <t>RF</t>
  </si>
  <si>
    <t>Bagged</t>
  </si>
  <si>
    <t>Best Model Overall</t>
  </si>
  <si>
    <t>Bold</t>
  </si>
  <si>
    <t>Regular</t>
  </si>
  <si>
    <t>All</t>
  </si>
  <si>
    <t>Stages</t>
  </si>
  <si>
    <t>KNN  + Random Forest + Naïve Bayes</t>
  </si>
  <si>
    <t>Ensemble b</t>
  </si>
  <si>
    <t>Ensemble a</t>
  </si>
  <si>
    <t>Ensemble c</t>
  </si>
  <si>
    <t>C</t>
  </si>
  <si>
    <t>B</t>
  </si>
  <si>
    <t>A</t>
  </si>
  <si>
    <t>Ensemble A</t>
  </si>
  <si>
    <t>Ensemble B</t>
  </si>
  <si>
    <t>Ensemble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</si>
</sst>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/>
    <xf numFmtId="0" fontId="0" fillId="0" borderId="8" xfId="0" applyBorder="1"/>
    <xf numFmtId="0" fontId="0" fillId="0" borderId="9" xfId="0" applyBorder="1"/>
    <xf numFmtId="10" fontId="0" fillId="0" borderId="3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6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7" xfId="0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3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/>
    <xf numFmtId="0" fontId="3" fillId="4" borderId="10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3" borderId="0" xfId="0" applyNumberFormat="1" applyFont="1" applyFill="1" applyBorder="1" applyAlignment="1">
      <alignment horizontal="center" vertical="center"/>
    </xf>
    <xf numFmtId="10" fontId="0" fillId="3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ont="1" applyBorder="1" applyAlignment="1"/>
    <xf numFmtId="0" fontId="0" fillId="3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10" fontId="4" fillId="5" borderId="0" xfId="0" applyNumberFormat="1" applyFont="1" applyFill="1" applyBorder="1" applyAlignment="1">
      <alignment horizontal="center" vertical="center"/>
    </xf>
    <xf numFmtId="10" fontId="4" fillId="5" borderId="6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2" xfId="0" applyNumberForma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5" borderId="1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2" workbookViewId="0">
      <selection activeCell="J20" sqref="J20:M20"/>
    </sheetView>
  </sheetViews>
  <sheetFormatPr baseColWidth="10" defaultRowHeight="15" x14ac:dyDescent="0"/>
  <cols>
    <col min="2" max="2" width="16.6640625" bestFit="1" customWidth="1"/>
  </cols>
  <sheetData>
    <row r="2" spans="2:13">
      <c r="B2" s="96" t="s">
        <v>11</v>
      </c>
      <c r="C2" s="97"/>
      <c r="D2" s="97"/>
      <c r="E2" s="97"/>
      <c r="F2" s="97"/>
      <c r="G2" s="97"/>
      <c r="H2" s="98"/>
    </row>
    <row r="3" spans="2:13">
      <c r="B3" s="14" t="s">
        <v>40</v>
      </c>
      <c r="C3" s="99" t="s">
        <v>12</v>
      </c>
      <c r="D3" s="100"/>
      <c r="E3" s="100"/>
      <c r="F3" s="100"/>
      <c r="G3" s="100"/>
      <c r="H3" s="101"/>
    </row>
    <row r="4" spans="2:13">
      <c r="B4" s="14" t="s">
        <v>41</v>
      </c>
      <c r="C4" s="110" t="s">
        <v>33</v>
      </c>
      <c r="D4" s="109"/>
      <c r="E4" s="109"/>
      <c r="F4" s="109"/>
      <c r="G4" s="109"/>
      <c r="H4" s="111"/>
    </row>
    <row r="5" spans="2:13">
      <c r="B5" s="14" t="s">
        <v>42</v>
      </c>
      <c r="C5" s="99" t="s">
        <v>14</v>
      </c>
      <c r="D5" s="102"/>
      <c r="E5" s="102"/>
      <c r="F5" s="102"/>
      <c r="G5" s="102"/>
      <c r="H5" s="103"/>
    </row>
    <row r="6" spans="2:13">
      <c r="B6" s="12" t="s">
        <v>13</v>
      </c>
      <c r="C6" s="58"/>
      <c r="D6" s="50"/>
      <c r="E6" s="51"/>
      <c r="F6" s="51"/>
      <c r="G6" s="51"/>
      <c r="H6" s="51"/>
    </row>
    <row r="7" spans="2:13">
      <c r="B7" s="64" t="s">
        <v>28</v>
      </c>
      <c r="C7" s="72" t="s">
        <v>29</v>
      </c>
      <c r="D7" s="49"/>
      <c r="E7" s="48"/>
      <c r="F7" s="48"/>
      <c r="G7" s="32"/>
      <c r="H7" s="32"/>
    </row>
    <row r="9" spans="2:13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33" t="s">
        <v>17</v>
      </c>
      <c r="K9" s="33" t="s">
        <v>16</v>
      </c>
      <c r="L9" s="33" t="s">
        <v>18</v>
      </c>
      <c r="M9" s="1" t="s">
        <v>15</v>
      </c>
    </row>
    <row r="10" spans="2:13">
      <c r="B10" s="82" t="s">
        <v>9</v>
      </c>
      <c r="C10" s="83" t="s">
        <v>39</v>
      </c>
      <c r="D10" s="83" t="s">
        <v>4</v>
      </c>
      <c r="E10" s="18">
        <f t="shared" ref="E10:E15" si="0">(J10+M10)/SUM(J10:M10)</f>
        <v>0.86260858033286913</v>
      </c>
      <c r="F10" s="18">
        <f t="shared" ref="F10:F15" si="1">M10/(M10+K10)</f>
        <v>0.48042088438998404</v>
      </c>
      <c r="G10" s="18">
        <f t="shared" ref="G10:G15" si="2">M10/(M10+L10)</f>
        <v>0.93688311688311687</v>
      </c>
      <c r="H10" s="26">
        <f t="shared" ref="H10:H15" si="3">2*((F10*G10)/(F10+G10))</f>
        <v>0.63514703292833252</v>
      </c>
      <c r="J10" s="9">
        <v>22411</v>
      </c>
      <c r="K10" s="3">
        <v>3901</v>
      </c>
      <c r="L10" s="3">
        <v>243</v>
      </c>
      <c r="M10" s="56">
        <v>3607</v>
      </c>
    </row>
    <row r="11" spans="2:13">
      <c r="B11" s="84" t="s">
        <v>9</v>
      </c>
      <c r="C11" s="85" t="s">
        <v>39</v>
      </c>
      <c r="D11" s="85" t="s">
        <v>5</v>
      </c>
      <c r="E11" s="18">
        <f t="shared" si="0"/>
        <v>0.85786751541674955</v>
      </c>
      <c r="F11" s="18">
        <f t="shared" si="1"/>
        <v>0.46030900372935535</v>
      </c>
      <c r="G11" s="18">
        <f t="shared" si="2"/>
        <v>0.9363316174478461</v>
      </c>
      <c r="H11" s="26">
        <f t="shared" si="3"/>
        <v>0.6171979641039379</v>
      </c>
      <c r="J11" s="10">
        <v>22419</v>
      </c>
      <c r="K11" s="5">
        <v>4052</v>
      </c>
      <c r="L11" s="5">
        <v>235</v>
      </c>
      <c r="M11" s="52">
        <v>3456</v>
      </c>
    </row>
    <row r="12" spans="2:13">
      <c r="B12" s="91" t="s">
        <v>9</v>
      </c>
      <c r="C12" s="68" t="s">
        <v>38</v>
      </c>
      <c r="D12" s="68" t="s">
        <v>4</v>
      </c>
      <c r="E12" s="28">
        <f t="shared" ref="E12:E13" si="4">(J12+M12)/SUM(J12:M12)</f>
        <v>0.86545985014256344</v>
      </c>
      <c r="F12" s="28">
        <f t="shared" ref="F12:F13" si="5">M12/(M12+K12)</f>
        <v>0.50119872136387855</v>
      </c>
      <c r="G12" s="28">
        <f t="shared" ref="G12:G13" si="6">M12/(M12+L12)</f>
        <v>0.92320902845927377</v>
      </c>
      <c r="H12" s="29">
        <f t="shared" ref="H12:H13" si="7">2*((F12*G12)/(F12+G12))</f>
        <v>0.64968922651933703</v>
      </c>
      <c r="J12" s="10">
        <v>22341</v>
      </c>
      <c r="K12" s="5">
        <v>3745</v>
      </c>
      <c r="L12" s="5">
        <v>313</v>
      </c>
      <c r="M12" s="52">
        <v>3763</v>
      </c>
    </row>
    <row r="13" spans="2:13">
      <c r="B13" s="84" t="s">
        <v>9</v>
      </c>
      <c r="C13" s="85" t="s">
        <v>38</v>
      </c>
      <c r="D13" s="85" t="s">
        <v>5</v>
      </c>
      <c r="E13" s="18">
        <f t="shared" si="4"/>
        <v>0.86101717392745836</v>
      </c>
      <c r="F13" s="18">
        <f t="shared" si="5"/>
        <v>0.48215237080447521</v>
      </c>
      <c r="G13" s="18">
        <f t="shared" si="6"/>
        <v>0.92252803261977578</v>
      </c>
      <c r="H13" s="26">
        <f t="shared" si="7"/>
        <v>0.63331000699790052</v>
      </c>
      <c r="J13" s="10">
        <v>22350</v>
      </c>
      <c r="K13" s="5">
        <v>3888</v>
      </c>
      <c r="L13" s="5">
        <v>304</v>
      </c>
      <c r="M13" s="52">
        <v>3620</v>
      </c>
    </row>
    <row r="14" spans="2:13">
      <c r="B14" s="84" t="s">
        <v>9</v>
      </c>
      <c r="C14" s="85" t="s">
        <v>37</v>
      </c>
      <c r="D14" s="85" t="s">
        <v>4</v>
      </c>
      <c r="E14" s="18">
        <f t="shared" si="0"/>
        <v>0.86307274053444727</v>
      </c>
      <c r="F14" s="18">
        <f t="shared" si="1"/>
        <v>0.48135322322855623</v>
      </c>
      <c r="G14" s="18">
        <f t="shared" si="2"/>
        <v>0.9387012987012987</v>
      </c>
      <c r="H14" s="26">
        <f t="shared" si="3"/>
        <v>0.63637964430357463</v>
      </c>
      <c r="J14" s="10">
        <v>22418</v>
      </c>
      <c r="K14" s="5">
        <v>3894</v>
      </c>
      <c r="L14" s="5">
        <v>236</v>
      </c>
      <c r="M14" s="52">
        <v>3614</v>
      </c>
    </row>
    <row r="15" spans="2:13">
      <c r="B15" s="86" t="s">
        <v>9</v>
      </c>
      <c r="C15" s="87" t="s">
        <v>37</v>
      </c>
      <c r="D15" s="87" t="s">
        <v>5</v>
      </c>
      <c r="E15" s="18">
        <f t="shared" si="0"/>
        <v>0.84984417478947016</v>
      </c>
      <c r="F15" s="18">
        <f t="shared" si="1"/>
        <v>0.42741076185402238</v>
      </c>
      <c r="G15" s="18">
        <f t="shared" si="2"/>
        <v>0.9331200930503053</v>
      </c>
      <c r="H15" s="26">
        <f t="shared" si="3"/>
        <v>0.58627934593952691</v>
      </c>
      <c r="J15" s="11">
        <v>22424</v>
      </c>
      <c r="K15" s="8">
        <v>4299</v>
      </c>
      <c r="L15" s="8">
        <v>230</v>
      </c>
      <c r="M15" s="55">
        <v>3209</v>
      </c>
    </row>
    <row r="16" spans="2:13">
      <c r="B16" s="35" t="s">
        <v>1</v>
      </c>
      <c r="C16" s="83" t="s">
        <v>39</v>
      </c>
      <c r="D16" s="83" t="s">
        <v>4</v>
      </c>
      <c r="E16" s="17">
        <f t="shared" ref="E16:E21" si="8">(J16+M16)/SUM(J16:M16)</f>
        <v>0.81794730053436526</v>
      </c>
      <c r="F16" s="17">
        <f t="shared" ref="F16:F21" si="9">M16/(M16+K16)</f>
        <v>0.30525221008840353</v>
      </c>
      <c r="G16" s="17">
        <f t="shared" ref="G16:G21" si="10">M16/(M16+L16)</f>
        <v>0.80081855388813095</v>
      </c>
      <c r="H16" s="27">
        <f t="shared" ref="H16:H21" si="11">2*((F16*G16)/(F16+G16))</f>
        <v>0.44201807228915663</v>
      </c>
      <c r="J16" s="10">
        <v>12143</v>
      </c>
      <c r="K16" s="5">
        <v>2672</v>
      </c>
      <c r="L16" s="5">
        <v>292</v>
      </c>
      <c r="M16" s="52">
        <v>1174</v>
      </c>
    </row>
    <row r="17" spans="2:13">
      <c r="B17" s="34" t="s">
        <v>1</v>
      </c>
      <c r="C17" s="85" t="s">
        <v>39</v>
      </c>
      <c r="D17" s="85" t="s">
        <v>5</v>
      </c>
      <c r="E17" s="18">
        <f t="shared" si="8"/>
        <v>0.81813156440022117</v>
      </c>
      <c r="F17" s="18">
        <f t="shared" si="9"/>
        <v>0.30629225169006763</v>
      </c>
      <c r="G17" s="18">
        <f t="shared" si="10"/>
        <v>0.80081577158395645</v>
      </c>
      <c r="H17" s="26">
        <f t="shared" si="11"/>
        <v>0.44310701523415469</v>
      </c>
      <c r="J17" s="10">
        <v>12142</v>
      </c>
      <c r="K17" s="5">
        <v>2668</v>
      </c>
      <c r="L17" s="5">
        <v>293</v>
      </c>
      <c r="M17" s="52">
        <v>1178</v>
      </c>
    </row>
    <row r="18" spans="2:13">
      <c r="B18" s="34" t="s">
        <v>1</v>
      </c>
      <c r="C18" s="85" t="s">
        <v>38</v>
      </c>
      <c r="D18" s="85" t="s">
        <v>4</v>
      </c>
      <c r="E18" s="18">
        <f t="shared" ref="E18:E19" si="12">(J18+M18)/SUM(J18:M18)</f>
        <v>0.81856151342055161</v>
      </c>
      <c r="F18" s="18">
        <f t="shared" ref="F18:F19" si="13">M18/(M18+K18)</f>
        <v>0.32449297971918878</v>
      </c>
      <c r="G18" s="18">
        <f t="shared" ref="G18:G19" si="14">M18/(M18+L18)</f>
        <v>0.77805486284289271</v>
      </c>
      <c r="H18" s="26">
        <f t="shared" ref="H18:H19" si="15">2*((F18*G18)/(F18+G18))</f>
        <v>0.45798165137614683</v>
      </c>
      <c r="J18" s="10">
        <v>12079</v>
      </c>
      <c r="K18" s="5">
        <v>2598</v>
      </c>
      <c r="L18" s="5">
        <v>356</v>
      </c>
      <c r="M18" s="52">
        <v>1248</v>
      </c>
    </row>
    <row r="19" spans="2:13">
      <c r="B19" s="67" t="s">
        <v>1</v>
      </c>
      <c r="C19" s="68" t="s">
        <v>38</v>
      </c>
      <c r="D19" s="68" t="s">
        <v>5</v>
      </c>
      <c r="E19" s="28">
        <f t="shared" si="12"/>
        <v>0.81862293470917025</v>
      </c>
      <c r="F19" s="28">
        <f t="shared" si="13"/>
        <v>0.32475299011960479</v>
      </c>
      <c r="G19" s="28">
        <f t="shared" si="14"/>
        <v>0.77819314641744552</v>
      </c>
      <c r="H19" s="29">
        <f t="shared" si="15"/>
        <v>0.45826453861676764</v>
      </c>
      <c r="J19" s="10">
        <v>12079</v>
      </c>
      <c r="K19" s="5">
        <v>2597</v>
      </c>
      <c r="L19" s="5">
        <v>356</v>
      </c>
      <c r="M19" s="52">
        <v>1249</v>
      </c>
    </row>
    <row r="20" spans="2:13">
      <c r="B20" s="34" t="s">
        <v>1</v>
      </c>
      <c r="C20" s="85" t="s">
        <v>37</v>
      </c>
      <c r="D20" s="85" t="s">
        <v>4</v>
      </c>
      <c r="E20" s="18">
        <f t="shared" si="8"/>
        <v>0.81573613414409429</v>
      </c>
      <c r="F20" s="18">
        <f t="shared" si="9"/>
        <v>0.28185127405096205</v>
      </c>
      <c r="G20" s="18">
        <f t="shared" si="10"/>
        <v>0.81996974281391832</v>
      </c>
      <c r="H20" s="26">
        <f>2*((F20*G20)/(F20+G20))</f>
        <v>0.41950464396284837</v>
      </c>
      <c r="J20" s="10">
        <v>12197</v>
      </c>
      <c r="K20" s="5">
        <v>2762</v>
      </c>
      <c r="L20" s="5">
        <v>238</v>
      </c>
      <c r="M20" s="52">
        <v>1084</v>
      </c>
    </row>
    <row r="21" spans="2:13">
      <c r="B21" s="39" t="s">
        <v>1</v>
      </c>
      <c r="C21" s="87" t="s">
        <v>37</v>
      </c>
      <c r="D21" s="87" t="s">
        <v>5</v>
      </c>
      <c r="E21" s="18">
        <f t="shared" si="8"/>
        <v>0.81807014311160253</v>
      </c>
      <c r="F21" s="18">
        <f t="shared" si="9"/>
        <v>0.28497139885595424</v>
      </c>
      <c r="G21" s="18">
        <f t="shared" si="10"/>
        <v>0.8379204892966361</v>
      </c>
      <c r="H21" s="26">
        <f t="shared" si="11"/>
        <v>0.4253007372914242</v>
      </c>
      <c r="J21" s="11">
        <v>12223</v>
      </c>
      <c r="K21" s="8">
        <v>2750</v>
      </c>
      <c r="L21" s="8">
        <v>212</v>
      </c>
      <c r="M21" s="55">
        <v>1096</v>
      </c>
    </row>
    <row r="22" spans="2:13">
      <c r="B22" s="44" t="s">
        <v>22</v>
      </c>
      <c r="C22" s="3" t="s">
        <v>39</v>
      </c>
      <c r="D22" s="3" t="s">
        <v>4</v>
      </c>
      <c r="E22" s="17">
        <f>(J22+M22)/SUM(J22:M22)</f>
        <v>0.80546972585628818</v>
      </c>
      <c r="F22" s="17">
        <f>M22/(M22+K22)</f>
        <v>4.2507204610951012E-2</v>
      </c>
      <c r="G22" s="17">
        <f t="shared" ref="G22:G33" si="16">M22/(M22+L22)</f>
        <v>0.28162291169451076</v>
      </c>
      <c r="H22" s="27">
        <f>2*((F22*G22)/(F22+G22))</f>
        <v>7.3865414710485133E-2</v>
      </c>
      <c r="I22" s="32"/>
      <c r="J22" s="10">
        <v>12134</v>
      </c>
      <c r="K22" s="5">
        <v>2658</v>
      </c>
      <c r="L22" s="5">
        <v>301</v>
      </c>
      <c r="M22" s="52">
        <v>118</v>
      </c>
    </row>
    <row r="23" spans="2:13">
      <c r="B23" s="92" t="s">
        <v>22</v>
      </c>
      <c r="C23" s="93" t="s">
        <v>39</v>
      </c>
      <c r="D23" s="93" t="s">
        <v>5</v>
      </c>
      <c r="E23" s="94">
        <f>(J23+M23)/SUM(J23:M23)</f>
        <v>0.82034273079049203</v>
      </c>
      <c r="F23" s="94">
        <f t="shared" ref="F23:F33" si="17">M23/(M23+K23)</f>
        <v>0.31305252210088402</v>
      </c>
      <c r="G23" s="94">
        <f t="shared" si="16"/>
        <v>0.80968392737054473</v>
      </c>
      <c r="H23" s="95">
        <f t="shared" ref="H23:H33" si="18">2*((F23*G23)/(F23+G23))</f>
        <v>0.45152822051378205</v>
      </c>
      <c r="I23" s="32"/>
      <c r="J23" s="10">
        <v>12152</v>
      </c>
      <c r="K23" s="5">
        <v>2642</v>
      </c>
      <c r="L23" s="5">
        <v>283</v>
      </c>
      <c r="M23" s="52">
        <v>1204</v>
      </c>
    </row>
    <row r="24" spans="2:13">
      <c r="B24" s="20" t="s">
        <v>22</v>
      </c>
      <c r="C24" s="123" t="s">
        <v>38</v>
      </c>
      <c r="D24" s="123" t="s">
        <v>4</v>
      </c>
      <c r="E24" s="18">
        <f>(J24+M24)/SUM(J24:M24)</f>
        <v>0.81856151342055161</v>
      </c>
      <c r="F24" s="18">
        <f t="shared" ref="F24:F25" si="19">M24/(M24+K24)</f>
        <v>0.32735309412376495</v>
      </c>
      <c r="G24" s="18">
        <f t="shared" ref="G24:G25" si="20">M24/(M24+L24)</f>
        <v>0.77429274292742922</v>
      </c>
      <c r="H24" s="26">
        <f t="shared" ref="H24:H25" si="21">2*((F24*G24)/(F24+G24))</f>
        <v>0.46016081871345027</v>
      </c>
      <c r="I24" s="32"/>
      <c r="J24" s="10">
        <v>12068</v>
      </c>
      <c r="K24" s="5">
        <v>2587</v>
      </c>
      <c r="L24" s="5">
        <v>367</v>
      </c>
      <c r="M24" s="52">
        <v>1259</v>
      </c>
    </row>
    <row r="25" spans="2:13">
      <c r="B25" s="20" t="s">
        <v>22</v>
      </c>
      <c r="C25" s="123" t="s">
        <v>38</v>
      </c>
      <c r="D25" s="123" t="s">
        <v>5</v>
      </c>
      <c r="E25" s="18">
        <f>(J25+M25)/SUM(J25:M25)</f>
        <v>0.81954425403844977</v>
      </c>
      <c r="F25" s="18">
        <f t="shared" si="19"/>
        <v>0.32709308372334894</v>
      </c>
      <c r="G25" s="18">
        <f t="shared" si="20"/>
        <v>0.78233830845771146</v>
      </c>
      <c r="H25" s="26">
        <f t="shared" si="21"/>
        <v>0.46131279794646135</v>
      </c>
      <c r="I25" s="32"/>
      <c r="J25" s="10">
        <v>12085</v>
      </c>
      <c r="K25" s="5">
        <v>2588</v>
      </c>
      <c r="L25" s="5">
        <v>350</v>
      </c>
      <c r="M25" s="52">
        <v>1258</v>
      </c>
    </row>
    <row r="26" spans="2:13">
      <c r="B26" s="20" t="s">
        <v>22</v>
      </c>
      <c r="C26" s="5" t="s">
        <v>37</v>
      </c>
      <c r="D26" s="5" t="s">
        <v>4</v>
      </c>
      <c r="E26" s="18">
        <f>(J26+M26)/SUM(J26:M26)</f>
        <v>0.81702598120508563</v>
      </c>
      <c r="F26" s="18">
        <f t="shared" si="17"/>
        <v>0.28341133645345812</v>
      </c>
      <c r="G26" s="18">
        <f t="shared" si="16"/>
        <v>0.83015993907083019</v>
      </c>
      <c r="H26" s="26">
        <f t="shared" si="18"/>
        <v>0.42256251211475093</v>
      </c>
      <c r="I26" s="32"/>
      <c r="J26" s="10">
        <v>12212</v>
      </c>
      <c r="K26" s="5">
        <v>2756</v>
      </c>
      <c r="L26" s="5">
        <v>223</v>
      </c>
      <c r="M26" s="52">
        <v>1090</v>
      </c>
    </row>
    <row r="27" spans="2:13">
      <c r="B27" s="45" t="s">
        <v>22</v>
      </c>
      <c r="C27" s="8" t="s">
        <v>37</v>
      </c>
      <c r="D27" s="8" t="s">
        <v>5</v>
      </c>
      <c r="E27" s="19">
        <f t="shared" ref="E27" si="22">(J27+M27)/SUM(J27:M27)</f>
        <v>0.81616608316442474</v>
      </c>
      <c r="F27" s="19">
        <f t="shared" si="17"/>
        <v>0.2795111804472179</v>
      </c>
      <c r="G27" s="19">
        <f t="shared" si="16"/>
        <v>0.8288357748650732</v>
      </c>
      <c r="H27" s="31">
        <f t="shared" si="18"/>
        <v>0.41804394322379934</v>
      </c>
      <c r="J27" s="11">
        <v>12213</v>
      </c>
      <c r="K27" s="8">
        <v>2771</v>
      </c>
      <c r="L27" s="8">
        <v>222</v>
      </c>
      <c r="M27" s="55">
        <v>1075</v>
      </c>
    </row>
    <row r="28" spans="2:13">
      <c r="B28" s="44" t="s">
        <v>23</v>
      </c>
      <c r="C28" s="3" t="s">
        <v>39</v>
      </c>
      <c r="D28" s="3" t="s">
        <v>4</v>
      </c>
      <c r="E28" s="17">
        <f>(J28+M28)/SUM(J28:M28)</f>
        <v>0.81794730053436526</v>
      </c>
      <c r="F28" s="17">
        <f t="shared" si="17"/>
        <v>0.30395215808632348</v>
      </c>
      <c r="G28" s="17">
        <f t="shared" si="16"/>
        <v>0.80288461538461542</v>
      </c>
      <c r="H28" s="27">
        <f t="shared" si="18"/>
        <v>0.44096567333081865</v>
      </c>
      <c r="J28" s="9">
        <v>12148</v>
      </c>
      <c r="K28" s="3">
        <v>2677</v>
      </c>
      <c r="L28" s="3">
        <v>287</v>
      </c>
      <c r="M28" s="56">
        <v>1169</v>
      </c>
    </row>
    <row r="29" spans="2:13">
      <c r="B29" s="20" t="s">
        <v>23</v>
      </c>
      <c r="C29" s="5" t="s">
        <v>39</v>
      </c>
      <c r="D29" s="5" t="s">
        <v>5</v>
      </c>
      <c r="E29" s="18">
        <f>(J29+M29)/SUM(J29:M29)</f>
        <v>0.81978993919292431</v>
      </c>
      <c r="F29" s="18">
        <f t="shared" si="17"/>
        <v>0.30733229329173167</v>
      </c>
      <c r="G29" s="18">
        <f t="shared" si="16"/>
        <v>0.81404958677685946</v>
      </c>
      <c r="H29" s="26">
        <f t="shared" si="18"/>
        <v>0.44620611551528877</v>
      </c>
      <c r="J29" s="10">
        <v>12165</v>
      </c>
      <c r="K29" s="5">
        <v>2664</v>
      </c>
      <c r="L29" s="5">
        <v>270</v>
      </c>
      <c r="M29" s="52">
        <v>1182</v>
      </c>
    </row>
    <row r="30" spans="2:13">
      <c r="B30" s="20" t="s">
        <v>23</v>
      </c>
      <c r="C30" s="5" t="s">
        <v>38</v>
      </c>
      <c r="D30" s="5" t="s">
        <v>4</v>
      </c>
      <c r="E30" s="18">
        <f>(J30+M30)/SUM(J30:M30)</f>
        <v>0.81776303666850936</v>
      </c>
      <c r="F30" s="18">
        <f t="shared" ref="F30:F31" si="23">M30/(M30+K30)</f>
        <v>0.32241289651586064</v>
      </c>
      <c r="G30" s="18">
        <f t="shared" ref="G30:G31" si="24">M30/(M30+L30)</f>
        <v>0.7745159275452842</v>
      </c>
      <c r="H30" s="26">
        <f t="shared" ref="H30:H31" si="25">2*((F30*G30)/(F30+G30))</f>
        <v>0.455296493482651</v>
      </c>
      <c r="J30" s="10">
        <v>12074</v>
      </c>
      <c r="K30" s="5">
        <v>2606</v>
      </c>
      <c r="L30" s="5">
        <v>361</v>
      </c>
      <c r="M30" s="52">
        <v>1240</v>
      </c>
    </row>
    <row r="31" spans="2:13">
      <c r="B31" s="124" t="s">
        <v>23</v>
      </c>
      <c r="C31" s="68" t="s">
        <v>38</v>
      </c>
      <c r="D31" s="68" t="s">
        <v>5</v>
      </c>
      <c r="E31" s="28">
        <f>(J31+M31)/SUM(J31:M31)</f>
        <v>0.81966709661568704</v>
      </c>
      <c r="F31" s="28">
        <f t="shared" si="23"/>
        <v>0.32449297971918878</v>
      </c>
      <c r="G31" s="28">
        <f t="shared" si="24"/>
        <v>0.78688524590163933</v>
      </c>
      <c r="H31" s="29">
        <f t="shared" si="25"/>
        <v>0.45949926362297505</v>
      </c>
      <c r="J31" s="10">
        <v>12097</v>
      </c>
      <c r="K31" s="5">
        <v>2598</v>
      </c>
      <c r="L31" s="5">
        <v>338</v>
      </c>
      <c r="M31" s="52">
        <v>1248</v>
      </c>
    </row>
    <row r="32" spans="2:13">
      <c r="B32" s="20" t="s">
        <v>23</v>
      </c>
      <c r="C32" s="5" t="s">
        <v>37</v>
      </c>
      <c r="D32" s="5" t="s">
        <v>4</v>
      </c>
      <c r="E32" s="18">
        <f>(J32+M32)/SUM(J32:M32)</f>
        <v>0.81647318960751791</v>
      </c>
      <c r="F32" s="18">
        <f t="shared" si="17"/>
        <v>0.28315132605304211</v>
      </c>
      <c r="G32" s="18">
        <f t="shared" si="16"/>
        <v>0.82499999999999996</v>
      </c>
      <c r="H32" s="26">
        <f t="shared" si="18"/>
        <v>0.42160278745644597</v>
      </c>
      <c r="J32" s="10">
        <v>12204</v>
      </c>
      <c r="K32" s="5">
        <v>2757</v>
      </c>
      <c r="L32" s="5">
        <v>231</v>
      </c>
      <c r="M32" s="52">
        <v>1089</v>
      </c>
    </row>
    <row r="33" spans="2:13">
      <c r="B33" s="125" t="s">
        <v>23</v>
      </c>
      <c r="C33" s="87" t="s">
        <v>37</v>
      </c>
      <c r="D33" s="87" t="s">
        <v>5</v>
      </c>
      <c r="E33" s="19">
        <f t="shared" ref="E33" si="26">(J33+M33)/SUM(J33:M33)</f>
        <v>0.81616608316442474</v>
      </c>
      <c r="F33" s="19">
        <f t="shared" si="17"/>
        <v>0.27743109724388976</v>
      </c>
      <c r="G33" s="19">
        <f t="shared" si="16"/>
        <v>0.83294301327088216</v>
      </c>
      <c r="H33" s="31">
        <f t="shared" si="18"/>
        <v>0.41622781353618099</v>
      </c>
      <c r="J33" s="11">
        <v>12221</v>
      </c>
      <c r="K33" s="8">
        <v>2779</v>
      </c>
      <c r="L33" s="8">
        <v>214</v>
      </c>
      <c r="M33" s="55">
        <v>1067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workbookViewId="0">
      <selection activeCell="F23" sqref="F23"/>
    </sheetView>
  </sheetViews>
  <sheetFormatPr baseColWidth="10" defaultRowHeight="15" x14ac:dyDescent="0"/>
  <cols>
    <col min="2" max="2" width="17.83203125" bestFit="1" customWidth="1"/>
    <col min="3" max="3" width="12.6640625" customWidth="1"/>
    <col min="4" max="4" width="7.6640625" bestFit="1" customWidth="1"/>
  </cols>
  <sheetData>
    <row r="2" spans="2:13">
      <c r="B2" s="96" t="s">
        <v>11</v>
      </c>
      <c r="C2" s="97"/>
      <c r="D2" s="97"/>
      <c r="E2" s="97"/>
      <c r="F2" s="97"/>
      <c r="G2" s="97"/>
      <c r="H2" s="98"/>
    </row>
    <row r="3" spans="2:13">
      <c r="B3" s="14" t="s">
        <v>40</v>
      </c>
      <c r="C3" s="99" t="s">
        <v>12</v>
      </c>
      <c r="D3" s="100"/>
      <c r="E3" s="100"/>
      <c r="F3" s="100"/>
      <c r="G3" s="100"/>
      <c r="H3" s="101"/>
    </row>
    <row r="4" spans="2:13">
      <c r="B4" s="14" t="s">
        <v>41</v>
      </c>
      <c r="C4" s="99" t="s">
        <v>33</v>
      </c>
      <c r="D4" s="100"/>
      <c r="E4" s="100"/>
      <c r="F4" s="100"/>
      <c r="G4" s="100"/>
      <c r="H4" s="101"/>
    </row>
    <row r="5" spans="2:13">
      <c r="B5" s="14" t="s">
        <v>42</v>
      </c>
      <c r="C5" s="99" t="s">
        <v>14</v>
      </c>
      <c r="D5" s="102"/>
      <c r="E5" s="102"/>
      <c r="F5" s="102"/>
      <c r="G5" s="102"/>
      <c r="H5" s="103"/>
    </row>
    <row r="6" spans="2:13">
      <c r="B6" s="12" t="s">
        <v>13</v>
      </c>
      <c r="C6" s="73" t="s">
        <v>30</v>
      </c>
      <c r="D6" s="51"/>
      <c r="E6" s="51"/>
      <c r="F6" s="51"/>
      <c r="G6" s="51"/>
      <c r="H6" s="51"/>
    </row>
    <row r="7" spans="2:13">
      <c r="B7" s="64" t="s">
        <v>28</v>
      </c>
      <c r="C7" s="72" t="s">
        <v>29</v>
      </c>
    </row>
    <row r="9" spans="2:13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13" t="s">
        <v>17</v>
      </c>
      <c r="K9" s="13" t="s">
        <v>16</v>
      </c>
      <c r="L9" s="13" t="s">
        <v>18</v>
      </c>
      <c r="M9" s="1" t="s">
        <v>15</v>
      </c>
    </row>
    <row r="10" spans="2:13">
      <c r="B10" s="82" t="s">
        <v>9</v>
      </c>
      <c r="C10" s="83" t="s">
        <v>39</v>
      </c>
      <c r="D10" s="83" t="s">
        <v>4</v>
      </c>
      <c r="E10" s="18">
        <f t="shared" ref="E10:E21" si="0">(J10+M10)/SUM(J10:M10)</f>
        <v>0.90942245209203632</v>
      </c>
      <c r="F10" s="18">
        <f t="shared" ref="F10:F22" si="1">M10/(M10+K10)</f>
        <v>0.75412892914224827</v>
      </c>
      <c r="G10" s="18">
        <f t="shared" ref="G10:G22" si="2">M10/(M10+L10)</f>
        <v>0.86469150885766644</v>
      </c>
      <c r="H10" s="26">
        <f t="shared" ref="H10:H22" si="3">2*((F10*G10)/(F10+G10))</f>
        <v>0.80563460443938528</v>
      </c>
      <c r="J10" s="10">
        <v>21768</v>
      </c>
      <c r="K10" s="5">
        <v>1846</v>
      </c>
      <c r="L10" s="5">
        <v>886</v>
      </c>
      <c r="M10" s="52">
        <v>5662</v>
      </c>
    </row>
    <row r="11" spans="2:13" ht="16" customHeight="1">
      <c r="B11" s="10" t="s">
        <v>9</v>
      </c>
      <c r="C11" s="5" t="s">
        <v>39</v>
      </c>
      <c r="D11" s="5" t="s">
        <v>5</v>
      </c>
      <c r="E11" s="18">
        <f t="shared" si="0"/>
        <v>0.90418407267422585</v>
      </c>
      <c r="F11" s="18">
        <f t="shared" si="1"/>
        <v>0.74200852424080976</v>
      </c>
      <c r="G11" s="18">
        <f t="shared" si="2"/>
        <v>0.85392397302268552</v>
      </c>
      <c r="H11" s="26">
        <f t="shared" si="3"/>
        <v>0.79404218928164194</v>
      </c>
      <c r="J11" s="10">
        <v>21701</v>
      </c>
      <c r="K11" s="5">
        <v>1937</v>
      </c>
      <c r="L11" s="5">
        <v>953</v>
      </c>
      <c r="M11" s="52">
        <v>5571</v>
      </c>
    </row>
    <row r="12" spans="2:13" ht="16" customHeight="1">
      <c r="B12" s="10" t="s">
        <v>9</v>
      </c>
      <c r="C12" s="5" t="s">
        <v>38</v>
      </c>
      <c r="D12" s="5" t="s">
        <v>4</v>
      </c>
      <c r="E12" s="18">
        <f t="shared" ref="E12:E13" si="4">(J12+M12)/SUM(J12:M12)</f>
        <v>0.93574696638153965</v>
      </c>
      <c r="F12" s="18">
        <f t="shared" ref="F12:F13" si="5">M12/(M12+K12)</f>
        <v>0.93393713372402776</v>
      </c>
      <c r="G12" s="18">
        <f t="shared" ref="G12:G13" si="6">M12/(M12+L12)</f>
        <v>0.82942985568961436</v>
      </c>
      <c r="H12" s="26">
        <f t="shared" ref="H12:H13" si="7">2*((F12*G12)/(F12+G12))</f>
        <v>0.8785866432777848</v>
      </c>
      <c r="J12" s="4">
        <v>21212</v>
      </c>
      <c r="K12" s="121">
        <v>496</v>
      </c>
      <c r="L12" s="121">
        <v>1442</v>
      </c>
      <c r="M12" s="122">
        <v>7012</v>
      </c>
    </row>
    <row r="13" spans="2:13" ht="16" customHeight="1">
      <c r="B13" s="91" t="s">
        <v>9</v>
      </c>
      <c r="C13" s="68" t="s">
        <v>38</v>
      </c>
      <c r="D13" s="68" t="s">
        <v>5</v>
      </c>
      <c r="E13" s="28">
        <f t="shared" si="4"/>
        <v>0.92629799084941322</v>
      </c>
      <c r="F13" s="28">
        <f t="shared" si="5"/>
        <v>0.88985082578582841</v>
      </c>
      <c r="G13" s="28">
        <f t="shared" si="6"/>
        <v>0.82716355082332549</v>
      </c>
      <c r="H13" s="29">
        <f t="shared" si="7"/>
        <v>0.8573628488931665</v>
      </c>
      <c r="J13" s="10">
        <v>21258</v>
      </c>
      <c r="K13" s="5">
        <v>827</v>
      </c>
      <c r="L13" s="5">
        <v>1396</v>
      </c>
      <c r="M13" s="52">
        <v>6681</v>
      </c>
    </row>
    <row r="14" spans="2:13">
      <c r="B14" s="10" t="s">
        <v>9</v>
      </c>
      <c r="C14" s="65" t="s">
        <v>37</v>
      </c>
      <c r="D14" s="5" t="s">
        <v>4</v>
      </c>
      <c r="E14" s="18">
        <f t="shared" si="0"/>
        <v>0.88737484251707444</v>
      </c>
      <c r="F14" s="18">
        <f t="shared" si="1"/>
        <v>0.75839104954714975</v>
      </c>
      <c r="G14" s="18">
        <f t="shared" si="2"/>
        <v>0.78246530163528927</v>
      </c>
      <c r="H14" s="26">
        <f t="shared" si="3"/>
        <v>0.77024010821778843</v>
      </c>
      <c r="J14" s="10">
        <v>21071</v>
      </c>
      <c r="K14" s="5">
        <v>1814</v>
      </c>
      <c r="L14" s="5">
        <v>1583</v>
      </c>
      <c r="M14" s="52">
        <v>5694</v>
      </c>
    </row>
    <row r="15" spans="2:13">
      <c r="B15" s="11" t="s">
        <v>9</v>
      </c>
      <c r="C15" s="65" t="s">
        <v>37</v>
      </c>
      <c r="D15" s="8" t="s">
        <v>5</v>
      </c>
      <c r="E15" s="18">
        <f t="shared" si="0"/>
        <v>0.90614017638087663</v>
      </c>
      <c r="F15" s="18">
        <f t="shared" si="1"/>
        <v>0.74547149706979221</v>
      </c>
      <c r="G15" s="18">
        <f t="shared" si="2"/>
        <v>0.85883075034525092</v>
      </c>
      <c r="H15" s="26">
        <f t="shared" si="3"/>
        <v>0.79814616755793222</v>
      </c>
      <c r="J15" s="10">
        <v>21734</v>
      </c>
      <c r="K15" s="5">
        <v>1911</v>
      </c>
      <c r="L15" s="5">
        <v>920</v>
      </c>
      <c r="M15" s="52">
        <v>5597</v>
      </c>
    </row>
    <row r="16" spans="2:13">
      <c r="B16" s="2" t="s">
        <v>1</v>
      </c>
      <c r="C16" s="3" t="s">
        <v>39</v>
      </c>
      <c r="D16" s="3" t="s">
        <v>4</v>
      </c>
      <c r="E16" s="17">
        <f t="shared" si="0"/>
        <v>0.81886861986364479</v>
      </c>
      <c r="F16" s="17">
        <f t="shared" si="1"/>
        <v>0.45423816952678109</v>
      </c>
      <c r="G16" s="17">
        <f t="shared" si="2"/>
        <v>0.67269926838659988</v>
      </c>
      <c r="H16" s="27">
        <f t="shared" si="3"/>
        <v>0.54229396243985728</v>
      </c>
      <c r="J16" s="2">
        <v>11585</v>
      </c>
      <c r="K16" s="46">
        <v>2099</v>
      </c>
      <c r="L16" s="46">
        <v>850</v>
      </c>
      <c r="M16" s="53">
        <v>1747</v>
      </c>
    </row>
    <row r="17" spans="2:14">
      <c r="B17" s="4" t="s">
        <v>1</v>
      </c>
      <c r="C17" s="5" t="s">
        <v>39</v>
      </c>
      <c r="D17" s="5" t="s">
        <v>5</v>
      </c>
      <c r="E17" s="18">
        <f t="shared" si="0"/>
        <v>0.8243351145507033</v>
      </c>
      <c r="F17" s="18">
        <f t="shared" si="1"/>
        <v>0.47971918876755071</v>
      </c>
      <c r="G17" s="18">
        <f t="shared" si="2"/>
        <v>0.68232248520710059</v>
      </c>
      <c r="H17" s="26">
        <f t="shared" si="3"/>
        <v>0.56335877862595418</v>
      </c>
      <c r="J17" s="10">
        <v>11576</v>
      </c>
      <c r="K17" s="5">
        <v>2001</v>
      </c>
      <c r="L17" s="5">
        <v>859</v>
      </c>
      <c r="M17" s="52">
        <v>1845</v>
      </c>
    </row>
    <row r="18" spans="2:14">
      <c r="B18" s="4" t="s">
        <v>1</v>
      </c>
      <c r="C18" s="5" t="s">
        <v>38</v>
      </c>
      <c r="D18" s="5" t="s">
        <v>4</v>
      </c>
      <c r="E18" s="18">
        <f t="shared" ref="E18:E19" si="8">(J18+M18)/SUM(J18:M18)</f>
        <v>0.80824273693262083</v>
      </c>
      <c r="F18" s="18">
        <f t="shared" ref="F18:F19" si="9">M18/(M18+K18)</f>
        <v>0.6180447217888716</v>
      </c>
      <c r="G18" s="18">
        <f t="shared" ref="G18:G19" si="10">M18/(M18+L18)</f>
        <v>0.58982630272952852</v>
      </c>
      <c r="H18" s="26">
        <f t="shared" ref="H18:H19" si="11">2*((F18*G18)/(F18+G18))</f>
        <v>0.60360589131538855</v>
      </c>
      <c r="J18" s="10">
        <v>10782</v>
      </c>
      <c r="K18" s="5">
        <v>1469</v>
      </c>
      <c r="L18" s="5">
        <v>1653</v>
      </c>
      <c r="M18" s="52">
        <v>2377</v>
      </c>
    </row>
    <row r="19" spans="2:14">
      <c r="B19" s="4" t="s">
        <v>1</v>
      </c>
      <c r="C19" s="5" t="s">
        <v>38</v>
      </c>
      <c r="D19" s="5" t="s">
        <v>5</v>
      </c>
      <c r="E19" s="18">
        <f t="shared" si="8"/>
        <v>0.81690313862784836</v>
      </c>
      <c r="F19" s="18">
        <f t="shared" si="9"/>
        <v>0.61674466978679143</v>
      </c>
      <c r="G19" s="18">
        <f t="shared" si="10"/>
        <v>0.61149780871358594</v>
      </c>
      <c r="H19" s="26">
        <f t="shared" si="11"/>
        <v>0.61411003236245942</v>
      </c>
      <c r="J19" s="10">
        <v>10928</v>
      </c>
      <c r="K19" s="5">
        <v>1474</v>
      </c>
      <c r="L19" s="5">
        <v>1507</v>
      </c>
      <c r="M19" s="52">
        <v>2372</v>
      </c>
    </row>
    <row r="20" spans="2:14">
      <c r="B20" s="67" t="s">
        <v>1</v>
      </c>
      <c r="C20" s="66" t="s">
        <v>37</v>
      </c>
      <c r="D20" s="66" t="s">
        <v>4</v>
      </c>
      <c r="E20" s="69">
        <f>(J20+M20)/SUM(J20:M20)</f>
        <v>0.82341379522142377</v>
      </c>
      <c r="F20" s="69">
        <f t="shared" si="1"/>
        <v>0.54966198647945919</v>
      </c>
      <c r="G20" s="69">
        <f t="shared" si="2"/>
        <v>0.64906355541909733</v>
      </c>
      <c r="H20" s="70">
        <f t="shared" si="3"/>
        <v>0.59524144727579897</v>
      </c>
      <c r="J20" s="10">
        <v>11292</v>
      </c>
      <c r="K20" s="5">
        <v>1732</v>
      </c>
      <c r="L20" s="5">
        <v>1143</v>
      </c>
      <c r="M20" s="52">
        <v>2114</v>
      </c>
    </row>
    <row r="21" spans="2:14">
      <c r="B21" s="6" t="s">
        <v>1</v>
      </c>
      <c r="C21" s="65" t="s">
        <v>37</v>
      </c>
      <c r="D21" s="8" t="s">
        <v>5</v>
      </c>
      <c r="E21" s="19">
        <f t="shared" si="0"/>
        <v>0.8257478041889319</v>
      </c>
      <c r="F21" s="19">
        <f t="shared" si="1"/>
        <v>0.48985959438377535</v>
      </c>
      <c r="G21" s="19">
        <f t="shared" si="2"/>
        <v>0.68285610728524826</v>
      </c>
      <c r="H21" s="31">
        <f t="shared" si="3"/>
        <v>0.57047691143073431</v>
      </c>
      <c r="J21" s="6">
        <v>11560</v>
      </c>
      <c r="K21" s="7">
        <v>1962</v>
      </c>
      <c r="L21" s="7">
        <v>875</v>
      </c>
      <c r="M21" s="54">
        <v>1884</v>
      </c>
    </row>
    <row r="22" spans="2:14">
      <c r="B22" s="35" t="s">
        <v>22</v>
      </c>
      <c r="C22" s="3" t="s">
        <v>39</v>
      </c>
      <c r="D22" s="3" t="s">
        <v>4</v>
      </c>
      <c r="E22" s="18">
        <f>(J22+M22)/SUM(J22:M22)</f>
        <v>0.83723358516061663</v>
      </c>
      <c r="F22" s="18">
        <f t="shared" si="1"/>
        <v>0.43967758710348415</v>
      </c>
      <c r="G22" s="18">
        <f t="shared" si="2"/>
        <v>0.77355901189387011</v>
      </c>
      <c r="H22" s="26">
        <f t="shared" si="3"/>
        <v>0.56067639257294433</v>
      </c>
      <c r="I22" s="32"/>
      <c r="J22" s="10">
        <v>11940</v>
      </c>
      <c r="K22" s="5">
        <v>2155</v>
      </c>
      <c r="L22" s="5">
        <v>495</v>
      </c>
      <c r="M22" s="52">
        <v>1691</v>
      </c>
      <c r="N22" s="32"/>
    </row>
    <row r="23" spans="2:14">
      <c r="B23" s="34" t="s">
        <v>22</v>
      </c>
      <c r="C23" s="85" t="s">
        <v>39</v>
      </c>
      <c r="D23" s="85" t="s">
        <v>5</v>
      </c>
      <c r="E23" s="18">
        <f>(J23+M23)/SUM(J23:M23)</f>
        <v>0.84306860757938706</v>
      </c>
      <c r="F23" s="18">
        <f t="shared" ref="F23:F24" si="12">M23/(M23+K23)</f>
        <v>0.46177847113884557</v>
      </c>
      <c r="G23" s="18">
        <f t="shared" ref="G23:G24" si="13">M23/(M23+L23)</f>
        <v>0.78549314462627151</v>
      </c>
      <c r="H23" s="26">
        <f t="shared" ref="H23:H24" si="14">2*((F23*G23)/(F23+G23))</f>
        <v>0.58162764041264114</v>
      </c>
      <c r="I23" s="32"/>
      <c r="J23" s="10">
        <v>11950</v>
      </c>
      <c r="K23" s="5">
        <v>2070</v>
      </c>
      <c r="L23" s="5">
        <v>485</v>
      </c>
      <c r="M23" s="52">
        <v>1776</v>
      </c>
      <c r="N23" s="32"/>
    </row>
    <row r="24" spans="2:14">
      <c r="B24" s="34" t="s">
        <v>22</v>
      </c>
      <c r="C24" s="85" t="s">
        <v>38</v>
      </c>
      <c r="D24" s="85" t="s">
        <v>4</v>
      </c>
      <c r="E24" s="18">
        <f>(J24+M24)/SUM(J24:M24)</f>
        <v>0.8443584546403784</v>
      </c>
      <c r="F24" s="18">
        <f t="shared" si="12"/>
        <v>0.56474258970358815</v>
      </c>
      <c r="G24" s="18">
        <f t="shared" si="13"/>
        <v>0.71635883905013198</v>
      </c>
      <c r="H24" s="26">
        <f t="shared" si="14"/>
        <v>0.63157894736842113</v>
      </c>
      <c r="I24" s="32"/>
      <c r="J24" s="10">
        <v>11575</v>
      </c>
      <c r="K24" s="5">
        <v>1674</v>
      </c>
      <c r="L24" s="5">
        <v>860</v>
      </c>
      <c r="M24" s="52">
        <v>2172</v>
      </c>
      <c r="N24" s="32"/>
    </row>
    <row r="25" spans="2:14">
      <c r="B25" s="67" t="s">
        <v>22</v>
      </c>
      <c r="C25" s="68" t="s">
        <v>38</v>
      </c>
      <c r="D25" s="68" t="s">
        <v>5</v>
      </c>
      <c r="E25" s="28">
        <f>(J25+M25)/SUM(J25:M25)</f>
        <v>0.85406301824212272</v>
      </c>
      <c r="F25" s="28">
        <f t="shared" ref="F25" si="15">M25/(M25+K25)</f>
        <v>0.5975039001560063</v>
      </c>
      <c r="G25" s="28">
        <f t="shared" ref="G25" si="16">M25/(M25+L25)</f>
        <v>0.73512476007677541</v>
      </c>
      <c r="H25" s="29">
        <f t="shared" ref="H25" si="17">2*((F25*G25)/(F25+G25))</f>
        <v>0.65920826161790025</v>
      </c>
      <c r="I25" s="32"/>
      <c r="J25" s="84">
        <v>11607</v>
      </c>
      <c r="K25" s="85">
        <v>1548</v>
      </c>
      <c r="L25" s="85">
        <v>828</v>
      </c>
      <c r="M25" s="112">
        <v>2298</v>
      </c>
      <c r="N25" s="32"/>
    </row>
    <row r="26" spans="2:14">
      <c r="B26" s="34" t="s">
        <v>22</v>
      </c>
      <c r="C26" s="65" t="s">
        <v>37</v>
      </c>
      <c r="D26" s="5" t="s">
        <v>4</v>
      </c>
      <c r="E26" s="18">
        <f t="shared" ref="E26" si="18">(J26+M26)/SUM(J26:M26)</f>
        <v>0.83680363614028619</v>
      </c>
      <c r="F26" s="18">
        <f t="shared" ref="F26" si="19">M26/(M26+K26)</f>
        <v>0.43655746229849196</v>
      </c>
      <c r="G26" s="18">
        <f t="shared" ref="G26" si="20">M26/(M26+L26)</f>
        <v>0.7740894421392347</v>
      </c>
      <c r="H26" s="26">
        <f t="shared" ref="H26" si="21">2*((F26*G26)/(F26+G26))</f>
        <v>0.55827098919368245</v>
      </c>
      <c r="I26" s="32"/>
      <c r="J26" s="10">
        <v>11945</v>
      </c>
      <c r="K26" s="5">
        <v>2167</v>
      </c>
      <c r="L26" s="5">
        <v>490</v>
      </c>
      <c r="M26" s="52">
        <v>1679</v>
      </c>
      <c r="N26" s="32"/>
    </row>
    <row r="27" spans="2:14">
      <c r="B27" s="39" t="s">
        <v>22</v>
      </c>
      <c r="C27" s="65" t="s">
        <v>37</v>
      </c>
      <c r="D27" s="8" t="s">
        <v>5</v>
      </c>
      <c r="E27" s="18">
        <f t="shared" ref="E27" si="22">(J27+M27)/SUM(J27:M27)</f>
        <v>0.84239297340458208</v>
      </c>
      <c r="F27" s="18">
        <f t="shared" ref="F27:F28" si="23">M27/(M27+K27)</f>
        <v>0.46099843993759748</v>
      </c>
      <c r="G27" s="18">
        <f t="shared" ref="G27:G28" si="24">M27/(M27+L27)</f>
        <v>0.78243601059135037</v>
      </c>
      <c r="H27" s="26">
        <f t="shared" ref="H27:H28" si="25">2*((F27*G27)/(F27+G27))</f>
        <v>0.58017015706806285</v>
      </c>
      <c r="I27" s="32"/>
      <c r="J27" s="11">
        <v>11942</v>
      </c>
      <c r="K27" s="8">
        <v>2073</v>
      </c>
      <c r="L27" s="8">
        <v>493</v>
      </c>
      <c r="M27" s="55">
        <v>1773</v>
      </c>
      <c r="N27" s="32"/>
    </row>
    <row r="28" spans="2:14">
      <c r="B28" s="44" t="s">
        <v>23</v>
      </c>
      <c r="C28" s="3" t="s">
        <v>39</v>
      </c>
      <c r="D28" s="3" t="s">
        <v>4</v>
      </c>
      <c r="E28" s="17">
        <f>(J28+M28)/SUM(J28:M28)</f>
        <v>0.8520975370063264</v>
      </c>
      <c r="F28" s="17">
        <f t="shared" si="23"/>
        <v>0.59594383775351012</v>
      </c>
      <c r="G28" s="17">
        <f t="shared" si="24"/>
        <v>0.72854418308963764</v>
      </c>
      <c r="H28" s="27">
        <f t="shared" si="25"/>
        <v>0.65560640732265452</v>
      </c>
      <c r="I28" s="32"/>
      <c r="J28" s="9">
        <v>11581</v>
      </c>
      <c r="K28" s="3">
        <v>1554</v>
      </c>
      <c r="L28" s="3">
        <v>854</v>
      </c>
      <c r="M28" s="56">
        <v>2292</v>
      </c>
      <c r="N28" s="32"/>
    </row>
    <row r="29" spans="2:14">
      <c r="B29" s="20" t="s">
        <v>23</v>
      </c>
      <c r="C29" s="5" t="s">
        <v>39</v>
      </c>
      <c r="D29" s="5" t="s">
        <v>5</v>
      </c>
      <c r="E29" s="18">
        <f>(J29+M29)/SUM(J29:M29)</f>
        <v>0.85645844849824948</v>
      </c>
      <c r="F29" s="18">
        <f t="shared" ref="F29:F30" si="26">M29/(M29+K29)</f>
        <v>0.61336453458138329</v>
      </c>
      <c r="G29" s="18">
        <f t="shared" ref="G29:G30" si="27">M29/(M29+L29)</f>
        <v>0.73511997507011528</v>
      </c>
      <c r="H29" s="26">
        <f t="shared" ref="H29:H30" si="28">2*((F29*G29)/(F29+G29))</f>
        <v>0.66874557051736361</v>
      </c>
      <c r="I29" s="32"/>
      <c r="J29" s="10">
        <v>11585</v>
      </c>
      <c r="K29" s="5">
        <v>1487</v>
      </c>
      <c r="L29" s="5">
        <v>850</v>
      </c>
      <c r="M29" s="52">
        <v>2359</v>
      </c>
      <c r="N29" s="32"/>
    </row>
    <row r="30" spans="2:14">
      <c r="B30" s="20" t="s">
        <v>23</v>
      </c>
      <c r="C30" s="5" t="s">
        <v>38</v>
      </c>
      <c r="D30" s="5" t="s">
        <v>4</v>
      </c>
      <c r="E30" s="18">
        <f>(J30+M30)/SUM(J30:M30)</f>
        <v>0.83913764510779432</v>
      </c>
      <c r="F30" s="18">
        <f t="shared" si="26"/>
        <v>0.6749869994799792</v>
      </c>
      <c r="G30" s="18">
        <f t="shared" si="27"/>
        <v>0.65472887767969734</v>
      </c>
      <c r="H30" s="26">
        <f t="shared" si="28"/>
        <v>0.66470362309563424</v>
      </c>
      <c r="I30" s="32"/>
      <c r="J30" s="10">
        <v>11066</v>
      </c>
      <c r="K30" s="5">
        <v>1250</v>
      </c>
      <c r="L30" s="5">
        <v>1369</v>
      </c>
      <c r="M30" s="52">
        <v>2596</v>
      </c>
      <c r="N30" s="32"/>
    </row>
    <row r="31" spans="2:14">
      <c r="B31" s="20" t="s">
        <v>23</v>
      </c>
      <c r="C31" s="5" t="s">
        <v>38</v>
      </c>
      <c r="D31" s="5" t="s">
        <v>5</v>
      </c>
      <c r="E31" s="18">
        <f>(J31+M31)/SUM(J31:M31)</f>
        <v>0.84362139917695478</v>
      </c>
      <c r="F31" s="18">
        <f t="shared" ref="F31" si="29">M31/(M31+K31)</f>
        <v>0.6749869994799792</v>
      </c>
      <c r="G31" s="18">
        <f t="shared" ref="G31" si="30">M31/(M31+L31)</f>
        <v>0.66700924974306264</v>
      </c>
      <c r="H31" s="26">
        <f t="shared" ref="H31" si="31">2*((F31*G31)/(F31+G31))</f>
        <v>0.67097441199276298</v>
      </c>
      <c r="I31" s="32"/>
      <c r="J31" s="10">
        <v>11139</v>
      </c>
      <c r="K31" s="5">
        <v>1250</v>
      </c>
      <c r="L31" s="5">
        <v>1296</v>
      </c>
      <c r="M31" s="52">
        <v>2596</v>
      </c>
      <c r="N31" s="32"/>
    </row>
    <row r="32" spans="2:14">
      <c r="B32" s="20" t="s">
        <v>23</v>
      </c>
      <c r="C32" s="65" t="s">
        <v>37</v>
      </c>
      <c r="D32" s="5" t="s">
        <v>4</v>
      </c>
      <c r="E32" s="18">
        <f>(J32+M32)/SUM(J32:M32)</f>
        <v>0.85326454149008046</v>
      </c>
      <c r="F32" s="18">
        <f t="shared" ref="F32:F33" si="32">M32/(M32+K32)</f>
        <v>0.63598543941757668</v>
      </c>
      <c r="G32" s="18">
        <f t="shared" ref="G32:G33" si="33">M32/(M32+L32)</f>
        <v>0.7120815138282387</v>
      </c>
      <c r="H32" s="26">
        <f t="shared" ref="H32:H33" si="34">2*((F32*G32)/(F32+G32))</f>
        <v>0.67188572998214524</v>
      </c>
      <c r="I32" s="32"/>
      <c r="J32" s="10">
        <v>11446</v>
      </c>
      <c r="K32" s="5">
        <v>1400</v>
      </c>
      <c r="L32" s="5">
        <v>989</v>
      </c>
      <c r="M32" s="52">
        <v>2446</v>
      </c>
      <c r="N32" s="32"/>
    </row>
    <row r="33" spans="2:13">
      <c r="B33" s="71" t="s">
        <v>23</v>
      </c>
      <c r="C33" s="61" t="s">
        <v>37</v>
      </c>
      <c r="D33" s="61" t="s">
        <v>5</v>
      </c>
      <c r="E33" s="62">
        <f>(J33+M33)/SUM(J33:M33)</f>
        <v>0.85510718014863951</v>
      </c>
      <c r="F33" s="62">
        <f t="shared" si="32"/>
        <v>0.64118564742589701</v>
      </c>
      <c r="G33" s="62">
        <f t="shared" si="33"/>
        <v>0.71582002902757624</v>
      </c>
      <c r="H33" s="63">
        <f t="shared" si="34"/>
        <v>0.67645041832396113</v>
      </c>
      <c r="J33" s="11">
        <v>11456</v>
      </c>
      <c r="K33" s="8">
        <v>1380</v>
      </c>
      <c r="L33" s="8">
        <v>979</v>
      </c>
      <c r="M33" s="55">
        <v>2466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E32" sqref="E32"/>
    </sheetView>
  </sheetViews>
  <sheetFormatPr baseColWidth="10" defaultRowHeight="15" x14ac:dyDescent="0"/>
  <cols>
    <col min="2" max="2" width="16.6640625" bestFit="1" customWidth="1"/>
    <col min="3" max="3" width="14.33203125" customWidth="1"/>
  </cols>
  <sheetData>
    <row r="2" spans="2:13">
      <c r="B2" s="96" t="s">
        <v>11</v>
      </c>
      <c r="C2" s="97"/>
      <c r="D2" s="97"/>
      <c r="E2" s="97"/>
      <c r="F2" s="97"/>
      <c r="G2" s="97"/>
      <c r="H2" s="98"/>
    </row>
    <row r="3" spans="2:13">
      <c r="B3" s="14" t="s">
        <v>40</v>
      </c>
      <c r="C3" s="104" t="s">
        <v>12</v>
      </c>
      <c r="D3" s="104"/>
      <c r="E3" s="104"/>
      <c r="F3" s="104"/>
      <c r="G3" s="104"/>
      <c r="H3" s="104"/>
    </row>
    <row r="4" spans="2:13">
      <c r="B4" s="14" t="s">
        <v>41</v>
      </c>
      <c r="C4" s="99" t="s">
        <v>33</v>
      </c>
      <c r="D4" s="100"/>
      <c r="E4" s="100"/>
      <c r="F4" s="100"/>
      <c r="G4" s="100"/>
      <c r="H4" s="101"/>
    </row>
    <row r="5" spans="2:13">
      <c r="B5" s="14" t="s">
        <v>42</v>
      </c>
      <c r="C5" s="104" t="s">
        <v>14</v>
      </c>
      <c r="D5" s="104"/>
      <c r="E5" s="104"/>
      <c r="F5" s="104"/>
      <c r="G5" s="104"/>
      <c r="H5" s="104"/>
    </row>
    <row r="6" spans="2:13">
      <c r="B6" s="64" t="s">
        <v>28</v>
      </c>
      <c r="C6" s="72" t="s">
        <v>29</v>
      </c>
    </row>
    <row r="8" spans="2:13">
      <c r="B8" s="1" t="s">
        <v>0</v>
      </c>
      <c r="C8" s="1" t="s">
        <v>2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10</v>
      </c>
      <c r="J8" s="30" t="s">
        <v>17</v>
      </c>
      <c r="K8" s="30" t="s">
        <v>16</v>
      </c>
      <c r="L8" s="30" t="s">
        <v>18</v>
      </c>
      <c r="M8" s="1" t="s">
        <v>15</v>
      </c>
    </row>
    <row r="9" spans="2:13">
      <c r="B9" s="4" t="s">
        <v>1</v>
      </c>
      <c r="C9" s="47" t="s">
        <v>37</v>
      </c>
      <c r="D9" s="5" t="s">
        <v>4</v>
      </c>
      <c r="E9" s="107">
        <f>(J9+M9)/SUM(J9:M9)</f>
        <v>0.83569805294515076</v>
      </c>
      <c r="F9" s="107">
        <f>M9/(M9+K9)</f>
        <v>0.55928237129485181</v>
      </c>
      <c r="G9" s="107">
        <f>M9/(M9+L9)</f>
        <v>0.68700095816033213</v>
      </c>
      <c r="H9" s="108">
        <f>2*((F9*G9)/(F9+G9))</f>
        <v>0.61659739142898085</v>
      </c>
      <c r="J9" s="10">
        <v>11455</v>
      </c>
      <c r="K9" s="5">
        <v>1695</v>
      </c>
      <c r="L9" s="5">
        <v>980</v>
      </c>
      <c r="M9" s="52">
        <v>2151</v>
      </c>
    </row>
    <row r="10" spans="2:13">
      <c r="B10" s="76" t="s">
        <v>22</v>
      </c>
      <c r="C10" s="77" t="s">
        <v>38</v>
      </c>
      <c r="D10" s="60" t="s">
        <v>5</v>
      </c>
      <c r="E10" s="18">
        <f>(J10+M10)/SUM(J10:M10)</f>
        <v>0.85621276334377494</v>
      </c>
      <c r="F10" s="18">
        <f>M10/(M10+K10)</f>
        <v>0.56942277691107646</v>
      </c>
      <c r="G10" s="18">
        <f>M10/(M10+L10)</f>
        <v>0.76173913043478259</v>
      </c>
      <c r="H10" s="26">
        <f>2*((F10*G10)/(F10+G10))</f>
        <v>0.65168873679511974</v>
      </c>
      <c r="J10" s="10">
        <v>11750</v>
      </c>
      <c r="K10" s="5">
        <v>1656</v>
      </c>
      <c r="L10" s="5">
        <v>685</v>
      </c>
      <c r="M10" s="52">
        <v>2190</v>
      </c>
    </row>
    <row r="11" spans="2:13">
      <c r="B11" s="113" t="s">
        <v>23</v>
      </c>
      <c r="C11" s="114" t="s">
        <v>37</v>
      </c>
      <c r="D11" s="115" t="s">
        <v>5</v>
      </c>
      <c r="E11" s="116">
        <f>(J11+M11)/SUM(J11:M11)</f>
        <v>0.85725692525029173</v>
      </c>
      <c r="F11" s="116">
        <f>M11/(M11+K11)</f>
        <v>0.6365054602184087</v>
      </c>
      <c r="G11" s="116">
        <f>M11/(M11+L11)</f>
        <v>0.72554831061055125</v>
      </c>
      <c r="H11" s="117">
        <f>2*((F11*G11)/(F11+G11))</f>
        <v>0.6781163434903047</v>
      </c>
      <c r="J11" s="11">
        <v>11509</v>
      </c>
      <c r="K11" s="8">
        <v>1398</v>
      </c>
      <c r="L11" s="8">
        <v>926</v>
      </c>
      <c r="M11" s="55">
        <v>2448</v>
      </c>
    </row>
  </sheetData>
  <mergeCells count="4">
    <mergeCell ref="C5:H5"/>
    <mergeCell ref="C3:H3"/>
    <mergeCell ref="B2:H2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20" sqref="C20"/>
    </sheetView>
  </sheetViews>
  <sheetFormatPr baseColWidth="10" defaultRowHeight="15" x14ac:dyDescent="0"/>
  <cols>
    <col min="1" max="2" width="18" customWidth="1"/>
    <col min="3" max="3" width="16.6640625" bestFit="1" customWidth="1"/>
    <col min="4" max="4" width="16.83203125" bestFit="1" customWidth="1"/>
    <col min="5" max="5" width="7.1640625" bestFit="1" customWidth="1"/>
    <col min="6" max="6" width="19.1640625" bestFit="1" customWidth="1"/>
    <col min="10" max="10" width="7.83203125" bestFit="1" customWidth="1"/>
  </cols>
  <sheetData>
    <row r="2" spans="1:15">
      <c r="B2" s="96" t="s">
        <v>11</v>
      </c>
      <c r="C2" s="97"/>
      <c r="D2" s="97"/>
      <c r="E2" s="97"/>
      <c r="F2" s="97"/>
      <c r="G2" s="97"/>
      <c r="H2" s="98"/>
    </row>
    <row r="3" spans="1:15">
      <c r="B3" s="14" t="s">
        <v>40</v>
      </c>
      <c r="C3" s="99" t="s">
        <v>12</v>
      </c>
      <c r="D3" s="100"/>
      <c r="E3" s="100"/>
      <c r="F3" s="100"/>
      <c r="G3" s="100"/>
      <c r="H3" s="101"/>
    </row>
    <row r="4" spans="1:15">
      <c r="B4" s="14" t="s">
        <v>41</v>
      </c>
      <c r="C4" s="99" t="s">
        <v>33</v>
      </c>
      <c r="D4" s="100"/>
      <c r="E4" s="100"/>
      <c r="F4" s="100"/>
      <c r="G4" s="100"/>
      <c r="H4" s="101"/>
    </row>
    <row r="5" spans="1:15">
      <c r="B5" s="14" t="s">
        <v>42</v>
      </c>
      <c r="C5" s="99" t="s">
        <v>14</v>
      </c>
      <c r="D5" s="102"/>
      <c r="E5" s="102"/>
      <c r="F5" s="102"/>
      <c r="G5" s="102"/>
      <c r="H5" s="103"/>
      <c r="I5" s="48"/>
    </row>
    <row r="6" spans="1:15">
      <c r="B6" s="12" t="s">
        <v>13</v>
      </c>
      <c r="C6" s="58"/>
      <c r="D6" s="50"/>
      <c r="E6" s="81"/>
      <c r="F6" s="81"/>
      <c r="G6" s="36"/>
      <c r="H6" s="36"/>
    </row>
    <row r="7" spans="1:15">
      <c r="B7" s="90" t="s">
        <v>28</v>
      </c>
      <c r="C7" s="72" t="s">
        <v>29</v>
      </c>
    </row>
    <row r="9" spans="1:15">
      <c r="A9" s="1" t="s">
        <v>32</v>
      </c>
      <c r="B9" s="1"/>
      <c r="C9" s="1" t="s">
        <v>0</v>
      </c>
      <c r="D9" s="1" t="s">
        <v>25</v>
      </c>
      <c r="E9" s="1" t="s">
        <v>27</v>
      </c>
      <c r="F9" s="1" t="s">
        <v>24</v>
      </c>
      <c r="G9" s="1" t="s">
        <v>6</v>
      </c>
      <c r="H9" s="1" t="s">
        <v>7</v>
      </c>
      <c r="I9" s="1" t="s">
        <v>8</v>
      </c>
      <c r="J9" s="1" t="s">
        <v>10</v>
      </c>
      <c r="L9" s="33" t="s">
        <v>17</v>
      </c>
      <c r="M9" s="33" t="s">
        <v>16</v>
      </c>
      <c r="N9" s="33" t="s">
        <v>18</v>
      </c>
      <c r="O9" s="1" t="s">
        <v>15</v>
      </c>
    </row>
    <row r="10" spans="1:15">
      <c r="A10" s="88">
        <v>1</v>
      </c>
      <c r="B10" s="127" t="s">
        <v>42</v>
      </c>
      <c r="C10" s="2" t="s">
        <v>1</v>
      </c>
      <c r="D10" s="46" t="s">
        <v>4</v>
      </c>
      <c r="E10" s="46" t="s">
        <v>4</v>
      </c>
      <c r="F10" s="3" t="s">
        <v>4</v>
      </c>
      <c r="G10" s="18">
        <f>(L10+O10)/SUM(L10:O10)</f>
        <v>0.81573613414409429</v>
      </c>
      <c r="H10" s="18">
        <f>O10/(O10+M10)</f>
        <v>0.28185127405096205</v>
      </c>
      <c r="I10" s="18">
        <f>O10/(O10+N10)</f>
        <v>0.81996974281391832</v>
      </c>
      <c r="J10" s="26">
        <f>2*((H10*I10)/(H10+I10))</f>
        <v>0.41950464396284837</v>
      </c>
      <c r="L10" s="10">
        <v>12197</v>
      </c>
      <c r="M10" s="5">
        <v>2762</v>
      </c>
      <c r="N10" s="5">
        <v>238</v>
      </c>
      <c r="O10" s="52">
        <v>1084</v>
      </c>
    </row>
    <row r="11" spans="1:15">
      <c r="A11" s="88">
        <v>2</v>
      </c>
      <c r="B11" s="126"/>
      <c r="C11" s="4" t="s">
        <v>1</v>
      </c>
      <c r="D11" s="47" t="s">
        <v>5</v>
      </c>
      <c r="E11" s="47" t="s">
        <v>4</v>
      </c>
      <c r="F11" s="47" t="s">
        <v>4</v>
      </c>
      <c r="G11" s="18">
        <f>(L11+O11)/SUM(L11:O11)</f>
        <v>0.82341379522142377</v>
      </c>
      <c r="H11" s="18">
        <f>O11/(O11+M11)</f>
        <v>0.54966198647945919</v>
      </c>
      <c r="I11" s="18">
        <f>O11/(O11+N11)</f>
        <v>0.64906355541909733</v>
      </c>
      <c r="J11" s="26">
        <f>2*((H11*I11)/(H11+I11))</f>
        <v>0.59524144727579897</v>
      </c>
      <c r="L11" s="10">
        <v>11292</v>
      </c>
      <c r="M11" s="5">
        <v>1732</v>
      </c>
      <c r="N11" s="5">
        <v>1143</v>
      </c>
      <c r="O11" s="52">
        <v>2114</v>
      </c>
    </row>
    <row r="12" spans="1:15">
      <c r="A12" s="89">
        <v>3</v>
      </c>
      <c r="B12" s="126"/>
      <c r="C12" s="67" t="s">
        <v>1</v>
      </c>
      <c r="D12" s="80" t="s">
        <v>5</v>
      </c>
      <c r="E12" s="80" t="s">
        <v>4</v>
      </c>
      <c r="F12" s="80" t="s">
        <v>5</v>
      </c>
      <c r="G12" s="28">
        <f>(L12+O12)/SUM(L12:O12)</f>
        <v>0.83569805294515076</v>
      </c>
      <c r="H12" s="28">
        <f>O12/(O12+M12)</f>
        <v>0.55928237129485181</v>
      </c>
      <c r="I12" s="28">
        <f>O12/(O12+N12)</f>
        <v>0.68700095816033213</v>
      </c>
      <c r="J12" s="29">
        <f>2*((H12*I12)/(H12+I12))</f>
        <v>0.61659739142898085</v>
      </c>
      <c r="L12" s="20">
        <v>11455</v>
      </c>
      <c r="M12" s="21">
        <v>1695</v>
      </c>
      <c r="N12" s="21">
        <v>980</v>
      </c>
      <c r="O12" s="22">
        <v>2151</v>
      </c>
    </row>
    <row r="13" spans="1:15">
      <c r="A13" s="88">
        <v>1</v>
      </c>
      <c r="B13" s="127" t="s">
        <v>41</v>
      </c>
      <c r="C13" s="35" t="s">
        <v>22</v>
      </c>
      <c r="D13" s="46" t="s">
        <v>4</v>
      </c>
      <c r="E13" s="59" t="s">
        <v>5</v>
      </c>
      <c r="F13" s="3" t="s">
        <v>4</v>
      </c>
      <c r="G13" s="17">
        <v>0.82095600000000002</v>
      </c>
      <c r="H13" s="17">
        <v>0.308112</v>
      </c>
      <c r="I13" s="17">
        <v>0.823488</v>
      </c>
      <c r="J13" s="27">
        <f>2*(G13*H13)/(G13+H13)</f>
        <v>0.4480622868985748</v>
      </c>
      <c r="L13" s="10">
        <v>12085</v>
      </c>
      <c r="M13" s="5">
        <v>2588</v>
      </c>
      <c r="N13" s="5">
        <v>350</v>
      </c>
      <c r="O13" s="52">
        <v>1258</v>
      </c>
    </row>
    <row r="14" spans="1:15">
      <c r="A14" s="88">
        <v>2</v>
      </c>
      <c r="B14" s="126"/>
      <c r="C14" s="34" t="s">
        <v>22</v>
      </c>
      <c r="D14" s="47" t="s">
        <v>5</v>
      </c>
      <c r="E14" s="43" t="s">
        <v>5</v>
      </c>
      <c r="F14" s="47" t="s">
        <v>4</v>
      </c>
      <c r="G14" s="18">
        <f>(L14+O14)/SUM(L14:O14)</f>
        <v>0.85406301824212272</v>
      </c>
      <c r="H14" s="18">
        <f>O14/(O14+M14)</f>
        <v>0.5975039001560063</v>
      </c>
      <c r="I14" s="18">
        <f>O14/(O14+N14)</f>
        <v>0.73512476007677541</v>
      </c>
      <c r="J14" s="26">
        <f>2*((H14*I14)/(H14+I14))</f>
        <v>0.65920826161790025</v>
      </c>
      <c r="L14" s="84">
        <v>11607</v>
      </c>
      <c r="M14" s="85">
        <v>1548</v>
      </c>
      <c r="N14" s="85">
        <v>828</v>
      </c>
      <c r="O14" s="112">
        <v>2298</v>
      </c>
    </row>
    <row r="15" spans="1:15">
      <c r="A15" s="89">
        <v>3</v>
      </c>
      <c r="B15" s="128"/>
      <c r="C15" s="67" t="s">
        <v>22</v>
      </c>
      <c r="D15" s="80" t="s">
        <v>5</v>
      </c>
      <c r="E15" s="80" t="s">
        <v>5</v>
      </c>
      <c r="F15" s="80" t="s">
        <v>5</v>
      </c>
      <c r="G15" s="28">
        <f>(L15+O15)/SUM(L15:O15)</f>
        <v>0.85621276334377494</v>
      </c>
      <c r="H15" s="28">
        <f>O15/(O15+M15)</f>
        <v>0.56942277691107646</v>
      </c>
      <c r="I15" s="28">
        <f>O15/(O15+N15)</f>
        <v>0.76173913043478259</v>
      </c>
      <c r="J15" s="29">
        <f>2*((H15*I15)/(H15+I15))</f>
        <v>0.65168873679511974</v>
      </c>
      <c r="L15" s="10">
        <v>11750</v>
      </c>
      <c r="M15" s="5">
        <v>1656</v>
      </c>
      <c r="N15" s="5">
        <v>685</v>
      </c>
      <c r="O15" s="52">
        <v>2190</v>
      </c>
    </row>
    <row r="16" spans="1:15">
      <c r="A16" s="88">
        <v>1</v>
      </c>
      <c r="B16" s="126" t="s">
        <v>42</v>
      </c>
      <c r="C16" s="35" t="s">
        <v>23</v>
      </c>
      <c r="D16" s="46" t="s">
        <v>4</v>
      </c>
      <c r="E16" s="59" t="s">
        <v>5</v>
      </c>
      <c r="F16" s="3" t="s">
        <v>4</v>
      </c>
      <c r="G16" s="17">
        <v>0.82095600000000002</v>
      </c>
      <c r="H16" s="17">
        <v>0.308112</v>
      </c>
      <c r="I16" s="17">
        <v>0.823488</v>
      </c>
      <c r="J16" s="27">
        <f>2*(G16*H16)/(G16+H16)</f>
        <v>0.4480622868985748</v>
      </c>
      <c r="L16" s="9">
        <v>12221</v>
      </c>
      <c r="M16" s="3">
        <v>2779</v>
      </c>
      <c r="N16" s="3">
        <v>214</v>
      </c>
      <c r="O16" s="56">
        <v>1067</v>
      </c>
    </row>
    <row r="17" spans="1:15">
      <c r="A17" s="88">
        <v>2</v>
      </c>
      <c r="B17" s="126"/>
      <c r="C17" s="34" t="s">
        <v>23</v>
      </c>
      <c r="D17" s="47" t="s">
        <v>5</v>
      </c>
      <c r="E17" s="43" t="s">
        <v>5</v>
      </c>
      <c r="F17" s="47" t="s">
        <v>4</v>
      </c>
      <c r="G17" s="18">
        <f>(L17+O17)/SUM(L17:O17)</f>
        <v>0.85510718014863951</v>
      </c>
      <c r="H17" s="18">
        <f>O17/(O17+M17)</f>
        <v>0.64118564742589701</v>
      </c>
      <c r="I17" s="18">
        <f>O17/(O17+N17)</f>
        <v>0.71582002902757624</v>
      </c>
      <c r="J17" s="26">
        <f>2*((H17*I17)/(H17+I17))</f>
        <v>0.67645041832396113</v>
      </c>
      <c r="L17" s="10">
        <v>11456</v>
      </c>
      <c r="M17" s="5">
        <v>1380</v>
      </c>
      <c r="N17" s="5">
        <v>979</v>
      </c>
      <c r="O17" s="52">
        <v>2466</v>
      </c>
    </row>
    <row r="18" spans="1:15">
      <c r="A18" s="89">
        <v>3</v>
      </c>
      <c r="B18" s="128"/>
      <c r="C18" s="119" t="s">
        <v>23</v>
      </c>
      <c r="D18" s="118" t="s">
        <v>5</v>
      </c>
      <c r="E18" s="120" t="s">
        <v>5</v>
      </c>
      <c r="F18" s="120" t="s">
        <v>5</v>
      </c>
      <c r="G18" s="62">
        <f>(L18+O18)/SUM(L18:O18)</f>
        <v>0.85725692525029173</v>
      </c>
      <c r="H18" s="62">
        <f>O18/(O18+M18)</f>
        <v>0.6365054602184087</v>
      </c>
      <c r="I18" s="62">
        <f>O18/(O18+N18)</f>
        <v>0.72554831061055125</v>
      </c>
      <c r="J18" s="63">
        <f>2*((H18*I18)/(H18+I18))</f>
        <v>0.6781163434903047</v>
      </c>
      <c r="L18" s="45">
        <v>11509</v>
      </c>
      <c r="M18" s="106">
        <v>1398</v>
      </c>
      <c r="N18" s="106">
        <v>926</v>
      </c>
      <c r="O18" s="105">
        <v>2448</v>
      </c>
    </row>
  </sheetData>
  <mergeCells count="7">
    <mergeCell ref="B16:B18"/>
    <mergeCell ref="B2:H2"/>
    <mergeCell ref="C3:H3"/>
    <mergeCell ref="C4:H4"/>
    <mergeCell ref="C5:H5"/>
    <mergeCell ref="B13:B15"/>
    <mergeCell ref="B10:B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H29" sqref="H29"/>
    </sheetView>
  </sheetViews>
  <sheetFormatPr baseColWidth="10" defaultRowHeight="15" x14ac:dyDescent="0"/>
  <cols>
    <col min="2" max="2" width="15.5" customWidth="1"/>
    <col min="3" max="6" width="14" customWidth="1"/>
    <col min="7" max="7" width="13.1640625" customWidth="1"/>
    <col min="8" max="8" width="14" customWidth="1"/>
  </cols>
  <sheetData>
    <row r="2" spans="2:13">
      <c r="B2" s="96" t="s">
        <v>11</v>
      </c>
      <c r="C2" s="97"/>
      <c r="D2" s="97"/>
      <c r="E2" s="97"/>
      <c r="F2" s="97"/>
      <c r="G2" s="97"/>
      <c r="H2" s="98"/>
    </row>
    <row r="3" spans="2:13">
      <c r="B3" s="14" t="s">
        <v>35</v>
      </c>
      <c r="C3" s="99" t="s">
        <v>12</v>
      </c>
      <c r="D3" s="100"/>
      <c r="E3" s="100"/>
      <c r="F3" s="100"/>
      <c r="G3" s="100"/>
      <c r="H3" s="101"/>
    </row>
    <row r="4" spans="2:13">
      <c r="B4" s="14" t="s">
        <v>34</v>
      </c>
      <c r="C4" s="99" t="s">
        <v>33</v>
      </c>
      <c r="D4" s="100"/>
      <c r="E4" s="100"/>
      <c r="F4" s="100"/>
      <c r="G4" s="100"/>
      <c r="H4" s="101"/>
    </row>
    <row r="5" spans="2:13">
      <c r="B5" s="14" t="s">
        <v>36</v>
      </c>
      <c r="C5" s="99" t="s">
        <v>14</v>
      </c>
      <c r="D5" s="102"/>
      <c r="E5" s="102"/>
      <c r="F5" s="102"/>
      <c r="G5" s="102"/>
      <c r="H5" s="103"/>
    </row>
    <row r="6" spans="2:13">
      <c r="B6" s="12" t="s">
        <v>13</v>
      </c>
      <c r="C6" s="58"/>
      <c r="D6" s="50"/>
      <c r="E6" s="81"/>
      <c r="F6" s="81"/>
      <c r="G6" s="36"/>
      <c r="H6" s="36"/>
    </row>
    <row r="7" spans="2:13">
      <c r="B7" s="57"/>
      <c r="C7" s="57"/>
      <c r="D7" s="48"/>
      <c r="E7" s="48"/>
      <c r="F7" s="48"/>
      <c r="G7" s="32"/>
      <c r="H7" s="32"/>
    </row>
    <row r="9" spans="2:13">
      <c r="B9" s="1" t="s">
        <v>0</v>
      </c>
      <c r="C9" s="1" t="s">
        <v>20</v>
      </c>
      <c r="D9" s="1" t="s">
        <v>19</v>
      </c>
      <c r="E9" s="1" t="s">
        <v>6</v>
      </c>
      <c r="F9" s="1" t="s">
        <v>7</v>
      </c>
      <c r="G9" s="1" t="s">
        <v>8</v>
      </c>
      <c r="H9" s="1" t="s">
        <v>10</v>
      </c>
      <c r="J9" s="33" t="s">
        <v>17</v>
      </c>
      <c r="K9" s="33" t="s">
        <v>16</v>
      </c>
      <c r="L9" s="33" t="s">
        <v>18</v>
      </c>
      <c r="M9" s="1" t="s">
        <v>15</v>
      </c>
    </row>
    <row r="10" spans="2:13">
      <c r="B10" s="2" t="s">
        <v>1</v>
      </c>
      <c r="C10" s="3" t="s">
        <v>21</v>
      </c>
      <c r="D10" s="3">
        <v>20</v>
      </c>
      <c r="E10" s="18">
        <f>(J10+M10)/SUM(J10:M10)</f>
        <v>0.82501074872550828</v>
      </c>
      <c r="F10" s="18">
        <f>M10/(M10+K10)</f>
        <v>0.51066042641705667</v>
      </c>
      <c r="G10" s="18">
        <f>M10/(M10+L10)</f>
        <v>0.67007847151142952</v>
      </c>
      <c r="H10" s="26">
        <f>2*((F10*G10)/(F10+G10))</f>
        <v>0.57960749594215732</v>
      </c>
      <c r="J10" s="23">
        <v>11468</v>
      </c>
      <c r="K10" s="24">
        <v>1882</v>
      </c>
      <c r="L10" s="24">
        <v>967</v>
      </c>
      <c r="M10" s="25">
        <v>1964</v>
      </c>
    </row>
    <row r="11" spans="2:13">
      <c r="B11" s="4" t="s">
        <v>1</v>
      </c>
      <c r="C11" s="5" t="s">
        <v>21</v>
      </c>
      <c r="D11" s="5">
        <v>40</v>
      </c>
      <c r="E11" s="18">
        <f>(J11+M11)/SUM(J11:M11)</f>
        <v>0.83250414593698174</v>
      </c>
      <c r="F11" s="18">
        <f>M11/(M11+K11)</f>
        <v>0.55746229849193962</v>
      </c>
      <c r="G11" s="18">
        <f>M11/(M11+L11)</f>
        <v>0.67655411801830234</v>
      </c>
      <c r="H11" s="26">
        <f>2*((F11*G11)/(F11+G11))</f>
        <v>0.6112615823235924</v>
      </c>
      <c r="J11" s="20">
        <v>11410</v>
      </c>
      <c r="K11" s="21">
        <v>1702</v>
      </c>
      <c r="L11" s="21">
        <v>1025</v>
      </c>
      <c r="M11" s="22">
        <v>2144</v>
      </c>
    </row>
    <row r="12" spans="2:13">
      <c r="B12" s="4" t="s">
        <v>1</v>
      </c>
      <c r="C12" s="47" t="s">
        <v>21</v>
      </c>
      <c r="D12" s="5">
        <v>60</v>
      </c>
      <c r="E12" s="18">
        <f>(J12+M12)/SUM(J12:M12)</f>
        <v>0.83379399299797308</v>
      </c>
      <c r="F12" s="18">
        <f>M12/(M12+K12)</f>
        <v>0.56240249609984394</v>
      </c>
      <c r="G12" s="18">
        <f>M12/(M12+L12)</f>
        <v>0.67890772128060262</v>
      </c>
      <c r="H12" s="26">
        <f>2*((F12*G12)/(F12+G12))</f>
        <v>0.6151877133105802</v>
      </c>
      <c r="J12" s="23">
        <v>11412</v>
      </c>
      <c r="K12" s="74">
        <v>1683</v>
      </c>
      <c r="L12" s="74">
        <v>1023</v>
      </c>
      <c r="M12" s="25">
        <v>2163</v>
      </c>
    </row>
    <row r="13" spans="2:13">
      <c r="B13" s="78" t="s">
        <v>1</v>
      </c>
      <c r="C13" s="79" t="s">
        <v>30</v>
      </c>
      <c r="D13" s="75" t="s">
        <v>31</v>
      </c>
      <c r="E13" s="28">
        <f>(J13+M13)/SUM(J13:M13)</f>
        <v>0.83569805294515076</v>
      </c>
      <c r="F13" s="28">
        <f>M13/(M13+K13)</f>
        <v>0.55928237129485181</v>
      </c>
      <c r="G13" s="28">
        <f>M13/(M13+L13)</f>
        <v>0.68700095816033213</v>
      </c>
      <c r="H13" s="29">
        <f t="shared" ref="H13" si="0">2*((F13*G13)/(F13+G13))</f>
        <v>0.61659739142898085</v>
      </c>
      <c r="J13" s="20">
        <v>11455</v>
      </c>
      <c r="K13" s="21">
        <v>1695</v>
      </c>
      <c r="L13" s="21">
        <v>980</v>
      </c>
      <c r="M13" s="22">
        <v>2151</v>
      </c>
    </row>
    <row r="14" spans="2:13">
      <c r="B14" s="34" t="s">
        <v>22</v>
      </c>
      <c r="C14" s="5" t="s">
        <v>21</v>
      </c>
      <c r="D14" s="5">
        <v>20</v>
      </c>
      <c r="E14" s="36"/>
      <c r="F14" s="36"/>
      <c r="G14" s="36"/>
      <c r="H14" s="37"/>
      <c r="J14" s="40"/>
      <c r="K14" s="36"/>
      <c r="L14" s="36"/>
      <c r="M14" s="37"/>
    </row>
    <row r="15" spans="2:13">
      <c r="B15" s="34" t="s">
        <v>22</v>
      </c>
      <c r="C15" s="5" t="s">
        <v>21</v>
      </c>
      <c r="D15" s="5">
        <v>40</v>
      </c>
      <c r="E15" s="32"/>
      <c r="F15" s="32"/>
      <c r="G15" s="32"/>
      <c r="H15" s="38"/>
      <c r="J15" s="41"/>
      <c r="K15" s="32"/>
      <c r="L15" s="32"/>
      <c r="M15" s="38"/>
    </row>
    <row r="16" spans="2:13">
      <c r="B16" s="34" t="s">
        <v>22</v>
      </c>
      <c r="C16" s="5" t="s">
        <v>21</v>
      </c>
      <c r="D16" s="5">
        <v>60</v>
      </c>
      <c r="E16" s="32"/>
      <c r="F16" s="32"/>
      <c r="G16" s="32"/>
      <c r="H16" s="38"/>
      <c r="J16" s="41"/>
      <c r="K16" s="32"/>
      <c r="L16" s="32"/>
      <c r="M16" s="38"/>
    </row>
    <row r="17" spans="2:13">
      <c r="B17" s="39" t="s">
        <v>22</v>
      </c>
      <c r="C17" s="7" t="s">
        <v>30</v>
      </c>
      <c r="D17" s="8" t="s">
        <v>31</v>
      </c>
      <c r="E17" s="15"/>
      <c r="F17" s="15"/>
      <c r="G17" s="15"/>
      <c r="H17" s="16"/>
      <c r="J17" s="42"/>
      <c r="K17" s="15"/>
      <c r="L17" s="15"/>
      <c r="M17" s="16"/>
    </row>
    <row r="18" spans="2:13">
      <c r="B18" s="35" t="s">
        <v>26</v>
      </c>
      <c r="C18" s="3" t="s">
        <v>21</v>
      </c>
      <c r="D18" s="3">
        <v>20</v>
      </c>
      <c r="E18" s="36"/>
      <c r="F18" s="36"/>
      <c r="G18" s="36"/>
      <c r="H18" s="37"/>
      <c r="J18" s="41"/>
      <c r="K18" s="32"/>
      <c r="L18" s="32"/>
      <c r="M18" s="38"/>
    </row>
    <row r="19" spans="2:13">
      <c r="B19" s="34" t="s">
        <v>26</v>
      </c>
      <c r="C19" s="5" t="s">
        <v>21</v>
      </c>
      <c r="D19" s="5">
        <v>40</v>
      </c>
      <c r="E19" s="32"/>
      <c r="F19" s="32"/>
      <c r="G19" s="32"/>
      <c r="H19" s="38"/>
      <c r="J19" s="41"/>
      <c r="K19" s="32"/>
      <c r="L19" s="32"/>
      <c r="M19" s="38"/>
    </row>
    <row r="20" spans="2:13">
      <c r="B20" s="34" t="s">
        <v>26</v>
      </c>
      <c r="C20" s="5" t="s">
        <v>21</v>
      </c>
      <c r="D20" s="5">
        <v>60</v>
      </c>
      <c r="E20" s="32"/>
      <c r="F20" s="32"/>
      <c r="G20" s="32"/>
      <c r="H20" s="38"/>
      <c r="J20" s="41"/>
      <c r="K20" s="32"/>
      <c r="L20" s="32"/>
      <c r="M20" s="38"/>
    </row>
    <row r="21" spans="2:13">
      <c r="B21" s="39" t="s">
        <v>26</v>
      </c>
      <c r="C21" s="7" t="s">
        <v>30</v>
      </c>
      <c r="D21" s="8" t="s">
        <v>31</v>
      </c>
      <c r="E21" s="15"/>
      <c r="F21" s="15"/>
      <c r="G21" s="15"/>
      <c r="H21" s="16"/>
      <c r="J21" s="42"/>
      <c r="K21" s="15"/>
      <c r="L21" s="15"/>
      <c r="M21" s="16"/>
    </row>
  </sheetData>
  <mergeCells count="4">
    <mergeCell ref="C3:H3"/>
    <mergeCell ref="C4:H4"/>
    <mergeCell ref="C5:H5"/>
    <mergeCell ref="B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Normalization</vt:lpstr>
      <vt:lpstr>After Normalization</vt:lpstr>
      <vt:lpstr>Parameters Optimized</vt:lpstr>
      <vt:lpstr>Improvement</vt:lpstr>
      <vt:lpstr>Feature 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Berretta</dc:creator>
  <cp:lastModifiedBy>Matias Berretta</cp:lastModifiedBy>
  <dcterms:created xsi:type="dcterms:W3CDTF">2017-11-24T15:58:07Z</dcterms:created>
  <dcterms:modified xsi:type="dcterms:W3CDTF">2017-12-03T00:41:08Z</dcterms:modified>
</cp:coreProperties>
</file>