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00" firstSheet="0" activeTab="0" autoFilterDateGrouping="1"/>
  </bookViews>
  <sheets>
    <sheet xmlns:r="http://schemas.openxmlformats.org/officeDocument/2006/relationships" name="CI" sheetId="1" state="visible" r:id="rId1"/>
    <sheet xmlns:r="http://schemas.openxmlformats.org/officeDocument/2006/relationships" name="PL" sheetId="2" state="visible" r:id="rId2"/>
  </sheets>
  <definedNames>
    <definedName name="Excel_BuiltIn_Print_Area" localSheetId="0">CI!$C$2:$J$81</definedName>
    <definedName name="Excel_BuiltIn_Print_Area" localSheetId="1">PL!$B$2:$I$113</definedName>
    <definedName name="_xlnm.Print_Area" localSheetId="0">'CI'!$C$2:$J$81</definedName>
    <definedName name="_xlnm.Print_Area" localSheetId="1">'PL'!$B$2:$I$113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Arial"/>
      <sz val="10"/>
    </font>
    <font>
      <name val="宋体"/>
      <charset val="134"/>
      <color indexed="8"/>
      <sz val="11"/>
    </font>
    <font>
      <name val="Arial"/>
      <family val="2"/>
      <sz val="10"/>
    </font>
    <font>
      <name val="Tahoma"/>
      <charset val="134"/>
      <family val="2"/>
      <color indexed="8"/>
      <sz val="11"/>
    </font>
    <font>
      <name val="Verdana"/>
      <family val="2"/>
      <sz val="11"/>
    </font>
    <font>
      <name val="Verdana"/>
      <family val="2"/>
      <b val="1"/>
      <sz val="16"/>
    </font>
    <font>
      <name val="Verdana"/>
      <family val="2"/>
      <b val="1"/>
      <sz val="11"/>
    </font>
    <font>
      <name val="Verdana"/>
      <family val="2"/>
      <sz val="8"/>
    </font>
    <font>
      <name val="Verdana"/>
      <family val="2"/>
      <color indexed="8"/>
      <sz val="14"/>
    </font>
    <font>
      <name val="Verdana"/>
      <family val="2"/>
      <sz val="14"/>
    </font>
    <font>
      <name val="Verdana"/>
      <family val="2"/>
      <b val="1"/>
      <sz val="8"/>
    </font>
    <font>
      <name val="Verdana"/>
      <family val="2"/>
      <sz val="12"/>
    </font>
    <font>
      <name val="Verdana"/>
      <family val="2"/>
      <color indexed="8"/>
      <sz val="8"/>
    </font>
    <font>
      <name val="Verdana"/>
      <family val="2"/>
      <color indexed="8"/>
      <sz val="12"/>
    </font>
    <font>
      <name val="Verdana"/>
      <family val="2"/>
      <sz val="9"/>
    </font>
    <font>
      <name val="Verdana"/>
      <family val="2"/>
      <sz val="10"/>
    </font>
    <font>
      <name val="Verdana"/>
      <family val="2"/>
      <color indexed="8"/>
      <sz val="14"/>
      <u val="single"/>
    </font>
    <font>
      <name val="Verdana"/>
      <family val="2"/>
      <b val="1"/>
      <sz val="10"/>
    </font>
    <font>
      <name val="Verdana"/>
      <family val="2"/>
      <b val="1"/>
      <sz val="12"/>
    </font>
    <font>
      <name val="Verdana"/>
      <family val="2"/>
      <b val="1"/>
      <sz val="14"/>
    </font>
    <font>
      <name val="Arial"/>
      <family val="2"/>
      <sz val="14"/>
    </font>
    <font>
      <name val="Verdana"/>
      <family val="2"/>
      <b val="1"/>
      <sz val="13"/>
    </font>
    <font>
      <name val="Verdana"/>
      <family val="2"/>
      <sz val="13"/>
    </font>
    <font>
      <name val="Verdana"/>
      <family val="2"/>
      <sz val="16"/>
    </font>
    <font>
      <name val="Verdana"/>
      <family val="2"/>
      <color rgb="FFFF0000"/>
      <sz val="14"/>
    </font>
    <font>
      <name val="Verdana"/>
      <family val="2"/>
      <b val="1"/>
      <color rgb="FFFF0000"/>
      <sz val="8"/>
    </font>
    <font>
      <name val="Verdana"/>
      <family val="2"/>
      <color rgb="FFFF0000"/>
      <sz val="12"/>
    </font>
    <font>
      <name val="Verdana"/>
      <family val="2"/>
      <color rgb="FFFF0000"/>
      <sz val="11"/>
    </font>
    <font>
      <name val="Verdana"/>
      <family val="2"/>
      <color rgb="FF000000"/>
      <sz val="14"/>
    </font>
  </fonts>
  <fills count="6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indexed="26"/>
      </patternFill>
    </fill>
  </fills>
  <borders count="4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2" fillId="0" borderId="0"/>
    <xf numFmtId="0" fontId="3" fillId="0" borderId="0"/>
  </cellStyleXfs>
  <cellXfs count="270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2" fontId="4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7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5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0" fillId="0" borderId="6" applyAlignment="1" pivotButton="0" quotePrefix="0" xfId="0">
      <alignment vertical="center"/>
    </xf>
    <xf numFmtId="0" fontId="11" fillId="0" borderId="6" applyAlignment="1" pivotButton="0" quotePrefix="0" xfId="0">
      <alignment vertical="center"/>
    </xf>
    <xf numFmtId="0" fontId="11" fillId="0" borderId="7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6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5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0" fontId="8" fillId="0" borderId="9" applyAlignment="1" pivotButton="0" quotePrefix="0" xfId="0">
      <alignment vertical="center"/>
    </xf>
    <xf numFmtId="0" fontId="8" fillId="0" borderId="10" applyAlignment="1" pivotButton="0" quotePrefix="0" xfId="0">
      <alignment vertical="center"/>
    </xf>
    <xf numFmtId="0" fontId="8" fillId="0" borderId="11" applyAlignment="1" pivotButton="0" quotePrefix="0" xfId="0">
      <alignment vertical="center"/>
    </xf>
    <xf numFmtId="0" fontId="9" fillId="0" borderId="10" applyAlignment="1" pivotButton="0" quotePrefix="0" xfId="0">
      <alignment vertical="center"/>
    </xf>
    <xf numFmtId="0" fontId="9" fillId="0" borderId="12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8" applyAlignment="1" pivotButton="0" quotePrefix="0" xfId="0">
      <alignment vertical="center"/>
    </xf>
    <xf numFmtId="0" fontId="9" fillId="0" borderId="14" applyAlignment="1" pivotButton="0" quotePrefix="0" xfId="0">
      <alignment vertical="center"/>
    </xf>
    <xf numFmtId="0" fontId="9" fillId="0" borderId="15" applyAlignment="1" pivotButton="0" quotePrefix="0" xfId="0">
      <alignment vertical="center"/>
    </xf>
    <xf numFmtId="0" fontId="9" fillId="0" borderId="6" applyAlignment="1" pivotButton="0" quotePrefix="0" xfId="0">
      <alignment vertical="center"/>
    </xf>
    <xf numFmtId="0" fontId="6" fillId="0" borderId="6" applyAlignment="1" pivotButton="0" quotePrefix="0" xfId="0">
      <alignment vertical="center"/>
    </xf>
    <xf numFmtId="0" fontId="15" fillId="0" borderId="0" pivotButton="0" quotePrefix="0" xfId="0"/>
    <xf numFmtId="0" fontId="9" fillId="0" borderId="14" pivotButton="0" quotePrefix="0" xfId="0"/>
    <xf numFmtId="0" fontId="9" fillId="0" borderId="0" pivotButton="0" quotePrefix="0" xfId="0"/>
    <xf numFmtId="0" fontId="9" fillId="0" borderId="8" pivotButton="0" quotePrefix="0" xfId="0"/>
    <xf numFmtId="0" fontId="9" fillId="0" borderId="16" applyAlignment="1" pivotButton="0" quotePrefix="0" xfId="0">
      <alignment vertical="center"/>
    </xf>
    <xf numFmtId="0" fontId="9" fillId="0" borderId="17" applyAlignment="1" pivotButton="0" quotePrefix="0" xfId="0">
      <alignment vertical="center"/>
    </xf>
    <xf numFmtId="0" fontId="17" fillId="0" borderId="13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8" fillId="0" borderId="8" applyAlignment="1" pivotButton="0" quotePrefix="0" xfId="0">
      <alignment vertical="center"/>
    </xf>
    <xf numFmtId="0" fontId="16" fillId="0" borderId="5" applyAlignment="1" pivotButton="0" quotePrefix="0" xfId="0">
      <alignment vertical="center"/>
    </xf>
    <xf numFmtId="0" fontId="4" fillId="0" borderId="6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9" fillId="0" borderId="9" applyAlignment="1" pivotButton="0" quotePrefix="0" xfId="0">
      <alignment vertical="center"/>
    </xf>
    <xf numFmtId="0" fontId="9" fillId="0" borderId="11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9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6" fillId="0" borderId="14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20" fillId="0" borderId="4" applyAlignment="1" pivotButton="0" quotePrefix="0" xfId="2">
      <alignment horizontal="center"/>
    </xf>
    <xf numFmtId="0" fontId="9" fillId="0" borderId="5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2" fontId="9" fillId="0" borderId="24" applyAlignment="1" pivotButton="0" quotePrefix="0" xfId="0">
      <alignment horizontal="center" vertical="center"/>
    </xf>
    <xf numFmtId="2" fontId="9" fillId="0" borderId="25" applyAlignment="1" pivotButton="0" quotePrefix="0" xfId="0">
      <alignment horizontal="center" vertical="center"/>
    </xf>
    <xf numFmtId="0" fontId="11" fillId="0" borderId="9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1" fontId="9" fillId="0" borderId="20" applyAlignment="1" pivotButton="0" quotePrefix="0" xfId="0">
      <alignment horizontal="center" vertical="center"/>
    </xf>
    <xf numFmtId="2" fontId="9" fillId="0" borderId="21" applyAlignment="1" pivotButton="0" quotePrefix="0" xfId="0">
      <alignment horizontal="center" vertical="center"/>
    </xf>
    <xf numFmtId="0" fontId="6" fillId="0" borderId="8" applyAlignment="1" pivotButton="0" quotePrefix="0" xfId="0">
      <alignment vertical="center"/>
    </xf>
    <xf numFmtId="0" fontId="6" fillId="0" borderId="1" pivotButton="0" quotePrefix="0" xfId="0"/>
    <xf numFmtId="0" fontId="6" fillId="0" borderId="2" pivotButton="0" quotePrefix="0" xfId="0"/>
    <xf numFmtId="0" fontId="6" fillId="0" borderId="26" pivotButton="0" quotePrefix="0" xfId="0"/>
    <xf numFmtId="0" fontId="6" fillId="0" borderId="4" pivotButton="0" quotePrefix="0" xfId="0"/>
    <xf numFmtId="0" fontId="6" fillId="0" borderId="0" pivotButton="0" quotePrefix="0" xfId="0"/>
    <xf numFmtId="0" fontId="6" fillId="0" borderId="8" pivotButton="0" quotePrefix="0" xfId="0"/>
    <xf numFmtId="0" fontId="9" fillId="0" borderId="27" applyAlignment="1" pivotButton="0" quotePrefix="0" xfId="0">
      <alignment vertical="center"/>
    </xf>
    <xf numFmtId="0" fontId="9" fillId="0" borderId="28" applyAlignment="1" pivotButton="0" quotePrefix="0" xfId="0">
      <alignment vertical="center"/>
    </xf>
    <xf numFmtId="0" fontId="4" fillId="0" borderId="28" applyAlignment="1" pivotButton="0" quotePrefix="0" xfId="0">
      <alignment vertical="center"/>
    </xf>
    <xf numFmtId="0" fontId="6" fillId="0" borderId="27" pivotButton="0" quotePrefix="0" xfId="0"/>
    <xf numFmtId="0" fontId="6" fillId="0" borderId="28" pivotButton="0" quotePrefix="0" xfId="0"/>
    <xf numFmtId="0" fontId="6" fillId="0" borderId="29" pivotButton="0" quotePrefix="0" xfId="0"/>
    <xf numFmtId="0" fontId="4" fillId="0" borderId="0" applyAlignment="1" pivotButton="0" quotePrefix="0" xfId="2">
      <alignment vertical="center"/>
    </xf>
    <xf numFmtId="2" fontId="4" fillId="0" borderId="0" applyAlignment="1" pivotButton="0" quotePrefix="0" xfId="2">
      <alignment vertical="center"/>
    </xf>
    <xf numFmtId="0" fontId="4" fillId="0" borderId="0" applyAlignment="1" pivotButton="0" quotePrefix="0" xfId="2">
      <alignment horizontal="center" vertical="center"/>
    </xf>
    <xf numFmtId="0" fontId="6" fillId="0" borderId="1" applyAlignment="1" pivotButton="0" quotePrefix="0" xfId="2">
      <alignment vertical="center"/>
    </xf>
    <xf numFmtId="0" fontId="7" fillId="0" borderId="2" applyAlignment="1" pivotButton="0" quotePrefix="0" xfId="2">
      <alignment vertical="center"/>
    </xf>
    <xf numFmtId="0" fontId="4" fillId="0" borderId="3" applyAlignment="1" pivotButton="0" quotePrefix="0" xfId="2">
      <alignment vertical="center"/>
    </xf>
    <xf numFmtId="0" fontId="6" fillId="0" borderId="2" applyAlignment="1" pivotButton="0" quotePrefix="0" xfId="2">
      <alignment vertical="center"/>
    </xf>
    <xf numFmtId="0" fontId="10" fillId="0" borderId="2" applyAlignment="1" pivotButton="0" quotePrefix="0" xfId="2">
      <alignment vertical="center"/>
    </xf>
    <xf numFmtId="0" fontId="7" fillId="0" borderId="30" applyAlignment="1" pivotButton="0" quotePrefix="0" xfId="2">
      <alignment horizontal="left" vertical="center"/>
    </xf>
    <xf numFmtId="0" fontId="7" fillId="0" borderId="26" applyAlignment="1" pivotButton="0" quotePrefix="0" xfId="2">
      <alignment vertical="center"/>
    </xf>
    <xf numFmtId="0" fontId="8" fillId="0" borderId="4" applyAlignment="1" pivotButton="0" quotePrefix="0" xfId="2">
      <alignment vertical="center"/>
    </xf>
    <xf numFmtId="0" fontId="8" fillId="0" borderId="0" applyAlignment="1" pivotButton="0" quotePrefix="0" xfId="2">
      <alignment vertical="center"/>
    </xf>
    <xf numFmtId="0" fontId="8" fillId="0" borderId="5" applyAlignment="1" pivotButton="0" quotePrefix="0" xfId="2">
      <alignment vertical="center"/>
    </xf>
    <xf numFmtId="0" fontId="6" fillId="0" borderId="13" applyAlignment="1" pivotButton="0" quotePrefix="0" xfId="2">
      <alignment vertical="center"/>
    </xf>
    <xf numFmtId="0" fontId="10" fillId="0" borderId="6" applyAlignment="1" pivotButton="0" quotePrefix="0" xfId="2">
      <alignment vertical="center"/>
    </xf>
    <xf numFmtId="0" fontId="7" fillId="0" borderId="0" applyAlignment="1" pivotButton="0" quotePrefix="0" xfId="2">
      <alignment vertical="center"/>
    </xf>
    <xf numFmtId="0" fontId="11" fillId="0" borderId="0" applyAlignment="1" pivotButton="0" quotePrefix="0" xfId="2">
      <alignment vertical="center"/>
    </xf>
    <xf numFmtId="0" fontId="11" fillId="0" borderId="8" applyAlignment="1" pivotButton="0" quotePrefix="0" xfId="2">
      <alignment vertical="center"/>
    </xf>
    <xf numFmtId="0" fontId="9" fillId="0" borderId="4" applyAlignment="1" pivotButton="0" quotePrefix="0" xfId="2">
      <alignment vertical="center"/>
    </xf>
    <xf numFmtId="0" fontId="9" fillId="0" borderId="0" applyAlignment="1" pivotButton="0" quotePrefix="0" xfId="2">
      <alignment vertical="center"/>
    </xf>
    <xf numFmtId="0" fontId="9" fillId="0" borderId="8" applyAlignment="1" pivotButton="0" quotePrefix="0" xfId="2">
      <alignment vertical="center"/>
    </xf>
    <xf numFmtId="0" fontId="9" fillId="0" borderId="10" applyAlignment="1" pivotButton="0" quotePrefix="0" xfId="2">
      <alignment vertical="center"/>
    </xf>
    <xf numFmtId="0" fontId="9" fillId="0" borderId="12" applyAlignment="1" pivotButton="0" quotePrefix="0" xfId="2">
      <alignment vertical="center"/>
    </xf>
    <xf numFmtId="0" fontId="6" fillId="0" borderId="16" applyAlignment="1" pivotButton="0" quotePrefix="0" xfId="2">
      <alignment vertical="center"/>
    </xf>
    <xf numFmtId="0" fontId="12" fillId="0" borderId="6" applyAlignment="1" pivotButton="0" quotePrefix="0" xfId="2">
      <alignment vertical="center"/>
    </xf>
    <xf numFmtId="0" fontId="13" fillId="0" borderId="17" applyAlignment="1" pivotButton="0" quotePrefix="0" xfId="2">
      <alignment vertical="center"/>
    </xf>
    <xf numFmtId="0" fontId="6" fillId="0" borderId="14" applyAlignment="1" pivotButton="0" quotePrefix="0" xfId="2">
      <alignment vertical="center"/>
    </xf>
    <xf numFmtId="0" fontId="9" fillId="0" borderId="14" applyAlignment="1" pivotButton="0" quotePrefix="0" xfId="2">
      <alignment vertical="center"/>
    </xf>
    <xf numFmtId="0" fontId="15" fillId="0" borderId="0" pivotButton="0" quotePrefix="0" xfId="2"/>
    <xf numFmtId="0" fontId="8" fillId="0" borderId="9" applyAlignment="1" pivotButton="0" quotePrefix="0" xfId="2">
      <alignment vertical="center"/>
    </xf>
    <xf numFmtId="0" fontId="8" fillId="0" borderId="10" applyAlignment="1" pivotButton="0" quotePrefix="0" xfId="2">
      <alignment vertical="center"/>
    </xf>
    <xf numFmtId="0" fontId="8" fillId="0" borderId="11" applyAlignment="1" pivotButton="0" quotePrefix="0" xfId="2">
      <alignment vertical="center"/>
    </xf>
    <xf numFmtId="0" fontId="7" fillId="0" borderId="17" applyAlignment="1" pivotButton="0" quotePrefix="0" xfId="2">
      <alignment vertical="center"/>
    </xf>
    <xf numFmtId="0" fontId="6" fillId="0" borderId="6" applyAlignment="1" pivotButton="0" quotePrefix="0" xfId="2">
      <alignment vertical="center"/>
    </xf>
    <xf numFmtId="0" fontId="5" fillId="0" borderId="6" applyAlignment="1" pivotButton="0" quotePrefix="0" xfId="2">
      <alignment vertical="center"/>
    </xf>
    <xf numFmtId="0" fontId="19" fillId="0" borderId="14" applyAlignment="1" pivotButton="0" quotePrefix="0" xfId="2">
      <alignment horizontal="center" vertical="center"/>
    </xf>
    <xf numFmtId="0" fontId="19" fillId="0" borderId="0" applyAlignment="1" pivotButton="0" quotePrefix="0" xfId="2">
      <alignment horizontal="center" vertical="center"/>
    </xf>
    <xf numFmtId="0" fontId="9" fillId="0" borderId="13" applyAlignment="1" pivotButton="0" quotePrefix="0" xfId="2">
      <alignment vertical="center"/>
    </xf>
    <xf numFmtId="0" fontId="9" fillId="0" borderId="6" applyAlignment="1" pivotButton="0" quotePrefix="0" xfId="2">
      <alignment vertical="center"/>
    </xf>
    <xf numFmtId="0" fontId="9" fillId="0" borderId="7" applyAlignment="1" pivotButton="0" quotePrefix="0" xfId="2">
      <alignment vertical="center"/>
    </xf>
    <xf numFmtId="0" fontId="9" fillId="0" borderId="9" applyAlignment="1" pivotButton="0" quotePrefix="0" xfId="2">
      <alignment vertical="center"/>
    </xf>
    <xf numFmtId="0" fontId="9" fillId="0" borderId="11" applyAlignment="1" pivotButton="0" quotePrefix="0" xfId="2">
      <alignment vertical="center"/>
    </xf>
    <xf numFmtId="0" fontId="9" fillId="0" borderId="15" applyAlignment="1" pivotButton="0" quotePrefix="0" xfId="2">
      <alignment vertical="center"/>
    </xf>
    <xf numFmtId="0" fontId="17" fillId="0" borderId="14" applyAlignment="1" pivotButton="0" quotePrefix="0" xfId="2">
      <alignment vertical="center"/>
    </xf>
    <xf numFmtId="0" fontId="6" fillId="0" borderId="0" applyAlignment="1" pivotButton="0" quotePrefix="0" xfId="2">
      <alignment vertical="center"/>
    </xf>
    <xf numFmtId="0" fontId="6" fillId="0" borderId="8" applyAlignment="1" pivotButton="0" quotePrefix="0" xfId="2">
      <alignment vertical="center"/>
    </xf>
    <xf numFmtId="0" fontId="4" fillId="0" borderId="15" applyAlignment="1" pivotButton="0" quotePrefix="0" xfId="2">
      <alignment vertical="center"/>
    </xf>
    <xf numFmtId="0" fontId="4" fillId="0" borderId="10" applyAlignment="1" pivotButton="0" quotePrefix="0" xfId="2">
      <alignment vertical="center"/>
    </xf>
    <xf numFmtId="0" fontId="4" fillId="0" borderId="12" applyAlignment="1" pivotButton="0" quotePrefix="0" xfId="2">
      <alignment vertical="center"/>
    </xf>
    <xf numFmtId="0" fontId="9" fillId="0" borderId="16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164" fontId="9" fillId="0" borderId="20" applyAlignment="1" pivotButton="0" quotePrefix="0" xfId="2">
      <alignment horizontal="center" vertical="center"/>
    </xf>
    <xf numFmtId="1" fontId="4" fillId="0" borderId="0" applyAlignment="1" pivotButton="0" quotePrefix="0" xfId="2">
      <alignment vertical="center"/>
    </xf>
    <xf numFmtId="2" fontId="9" fillId="0" borderId="32" applyAlignment="1" pivotButton="0" quotePrefix="0" xfId="2">
      <alignment horizontal="center" vertical="center"/>
    </xf>
    <xf numFmtId="2" fontId="9" fillId="0" borderId="25" applyAlignment="1" pivotButton="0" quotePrefix="0" xfId="2">
      <alignment horizontal="center" vertical="center"/>
    </xf>
    <xf numFmtId="0" fontId="9" fillId="2" borderId="0" applyAlignment="1" pivotButton="0" quotePrefix="0" xfId="2">
      <alignment horizontal="center" vertical="center"/>
    </xf>
    <xf numFmtId="0" fontId="4" fillId="0" borderId="18" applyAlignment="1" pivotButton="0" quotePrefix="0" xfId="2">
      <alignment vertical="center"/>
    </xf>
    <xf numFmtId="1" fontId="9" fillId="0" borderId="19" applyAlignment="1" pivotButton="0" quotePrefix="0" xfId="2">
      <alignment horizontal="center" vertical="center"/>
    </xf>
    <xf numFmtId="2" fontId="9" fillId="0" borderId="19" applyAlignment="1" pivotButton="0" quotePrefix="0" xfId="2">
      <alignment horizontal="center" vertical="center"/>
    </xf>
    <xf numFmtId="2" fontId="9" fillId="0" borderId="21" applyAlignment="1" pivotButton="0" quotePrefix="0" xfId="2">
      <alignment horizontal="center" vertical="center"/>
    </xf>
    <xf numFmtId="0" fontId="9" fillId="0" borderId="0" applyAlignment="1" pivotButton="0" quotePrefix="0" xfId="2">
      <alignment horizontal="center" vertical="center"/>
    </xf>
    <xf numFmtId="0" fontId="6" fillId="0" borderId="10" applyAlignment="1" pivotButton="0" quotePrefix="0" xfId="2">
      <alignment vertical="center"/>
    </xf>
    <xf numFmtId="0" fontId="6" fillId="0" borderId="12" applyAlignment="1" pivotButton="0" quotePrefix="0" xfId="2">
      <alignment vertical="center"/>
    </xf>
    <xf numFmtId="0" fontId="6" fillId="0" borderId="7" applyAlignment="1" pivotButton="0" quotePrefix="0" xfId="2">
      <alignment vertical="center"/>
    </xf>
    <xf numFmtId="0" fontId="19" fillId="0" borderId="4" applyAlignment="1" pivotButton="0" quotePrefix="0" xfId="2">
      <alignment vertical="center"/>
    </xf>
    <xf numFmtId="0" fontId="19" fillId="0" borderId="0" applyAlignment="1" pivotButton="0" quotePrefix="0" xfId="2">
      <alignment vertical="center"/>
    </xf>
    <xf numFmtId="0" fontId="15" fillId="0" borderId="0" applyAlignment="1" pivotButton="0" quotePrefix="0" xfId="2">
      <alignment vertical="center"/>
    </xf>
    <xf numFmtId="2" fontId="9" fillId="0" borderId="0" applyAlignment="1" pivotButton="0" quotePrefix="0" xfId="2">
      <alignment horizontal="left" vertical="center"/>
    </xf>
    <xf numFmtId="0" fontId="6" fillId="0" borderId="0" applyAlignment="1" pivotButton="0" quotePrefix="0" xfId="2">
      <alignment horizontal="center" vertical="center"/>
    </xf>
    <xf numFmtId="0" fontId="6" fillId="0" borderId="14" applyAlignment="1" pivotButton="0" quotePrefix="0" xfId="2">
      <alignment horizontal="center" vertical="center"/>
    </xf>
    <xf numFmtId="0" fontId="6" fillId="0" borderId="8" applyAlignment="1" pivotButton="0" quotePrefix="0" xfId="2">
      <alignment horizontal="center" vertical="center"/>
    </xf>
    <xf numFmtId="0" fontId="6" fillId="0" borderId="5" applyAlignment="1" pivotButton="0" quotePrefix="0" xfId="2">
      <alignment vertical="center"/>
    </xf>
    <xf numFmtId="0" fontId="9" fillId="0" borderId="27" applyAlignment="1" pivotButton="0" quotePrefix="0" xfId="2">
      <alignment vertical="center"/>
    </xf>
    <xf numFmtId="0" fontId="4" fillId="0" borderId="28" applyAlignment="1" pivotButton="0" quotePrefix="0" xfId="2">
      <alignment vertical="center"/>
    </xf>
    <xf numFmtId="0" fontId="9" fillId="0" borderId="28" applyAlignment="1" pivotButton="0" quotePrefix="0" xfId="2">
      <alignment vertical="center"/>
    </xf>
    <xf numFmtId="0" fontId="6" fillId="0" borderId="28" applyAlignment="1" pivotButton="0" quotePrefix="0" xfId="2">
      <alignment vertical="center"/>
    </xf>
    <xf numFmtId="0" fontId="6" fillId="0" borderId="35" applyAlignment="1" pivotButton="0" quotePrefix="0" xfId="2">
      <alignment vertical="center"/>
    </xf>
    <xf numFmtId="0" fontId="6" fillId="0" borderId="29" applyAlignment="1" pivotButton="0" quotePrefix="0" xfId="2">
      <alignment vertical="center"/>
    </xf>
    <xf numFmtId="0" fontId="9" fillId="4" borderId="14" applyAlignment="1" pivotButton="0" quotePrefix="0" xfId="0">
      <alignment vertical="center"/>
    </xf>
    <xf numFmtId="0" fontId="9" fillId="4" borderId="4" applyAlignment="1" pivotButton="0" quotePrefix="0" xfId="0">
      <alignment vertical="center"/>
    </xf>
    <xf numFmtId="0" fontId="9" fillId="4" borderId="9" applyAlignment="1" pivotButton="0" quotePrefix="0" xfId="0">
      <alignment vertical="center"/>
    </xf>
    <xf numFmtId="0" fontId="9" fillId="4" borderId="5" applyAlignment="1" pivotButton="0" quotePrefix="0" xfId="0">
      <alignment vertical="center"/>
    </xf>
    <xf numFmtId="0" fontId="28" fillId="4" borderId="0" applyAlignment="1" pivotButton="0" quotePrefix="0" xfId="0">
      <alignment vertical="center"/>
    </xf>
    <xf numFmtId="0" fontId="25" fillId="4" borderId="0" applyAlignment="1" pivotButton="0" quotePrefix="0" xfId="0">
      <alignment vertical="center"/>
    </xf>
    <xf numFmtId="0" fontId="26" fillId="4" borderId="0" applyAlignment="1" pivotButton="0" quotePrefix="0" xfId="0">
      <alignment vertical="center"/>
    </xf>
    <xf numFmtId="0" fontId="27" fillId="4" borderId="8" applyAlignment="1" pivotButton="0" quotePrefix="0" xfId="0">
      <alignment vertical="center"/>
    </xf>
    <xf numFmtId="0" fontId="9" fillId="4" borderId="10" applyAlignment="1" pivotButton="0" quotePrefix="0" xfId="0">
      <alignment vertical="center"/>
    </xf>
    <xf numFmtId="0" fontId="9" fillId="4" borderId="12" applyAlignment="1" pivotButton="0" quotePrefix="0" xfId="0">
      <alignment vertical="center"/>
    </xf>
    <xf numFmtId="0" fontId="9" fillId="4" borderId="13" applyAlignment="1" pivotButton="0" quotePrefix="0" xfId="0">
      <alignment vertical="center"/>
    </xf>
    <xf numFmtId="0" fontId="4" fillId="4" borderId="0" applyAlignment="1" pivotButton="0" quotePrefix="0" xfId="0">
      <alignment vertical="center"/>
    </xf>
    <xf numFmtId="0" fontId="9" fillId="4" borderId="6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11" fillId="4" borderId="7" applyAlignment="1" pivotButton="0" quotePrefix="0" xfId="0">
      <alignment vertical="center"/>
    </xf>
    <xf numFmtId="0" fontId="9" fillId="4" borderId="14" applyAlignment="1" pivotButton="0" quotePrefix="0" xfId="2">
      <alignment vertical="center"/>
    </xf>
    <xf numFmtId="0" fontId="9" fillId="4" borderId="0" applyAlignment="1" pivotButton="0" quotePrefix="0" xfId="2">
      <alignment vertical="center"/>
    </xf>
    <xf numFmtId="0" fontId="9" fillId="4" borderId="8" applyAlignment="1" pivotButton="0" quotePrefix="0" xfId="2">
      <alignment vertical="center"/>
    </xf>
    <xf numFmtId="0" fontId="9" fillId="0" borderId="14" applyAlignment="1" pivotButton="0" quotePrefix="0" xfId="0">
      <alignment horizontal="left" vertical="center"/>
    </xf>
    <xf numFmtId="2" fontId="24" fillId="0" borderId="25" applyAlignment="1" pivotButton="0" quotePrefix="0" xfId="0">
      <alignment horizontal="center" vertical="center"/>
    </xf>
    <xf numFmtId="0" fontId="20" fillId="4" borderId="4" applyAlignment="1" pivotButton="0" quotePrefix="0" xfId="2">
      <alignment horizontal="center"/>
    </xf>
    <xf numFmtId="0" fontId="24" fillId="0" borderId="14" applyAlignment="1" pivotButton="0" quotePrefix="0" xfId="0">
      <alignment vertical="center"/>
    </xf>
    <xf numFmtId="0" fontId="9" fillId="4" borderId="5" applyAlignment="1" pivotButton="0" quotePrefix="0" xfId="0">
      <alignment horizontal="center" vertical="center"/>
    </xf>
    <xf numFmtId="2" fontId="9" fillId="4" borderId="5" applyAlignment="1" pivotButton="0" quotePrefix="0" xfId="0">
      <alignment horizontal="center" vertical="center"/>
    </xf>
    <xf numFmtId="0" fontId="20" fillId="4" borderId="22" applyAlignment="1" pivotButton="0" quotePrefix="0" xfId="2">
      <alignment horizontal="center"/>
    </xf>
    <xf numFmtId="0" fontId="20" fillId="4" borderId="23" applyAlignment="1" pivotButton="0" quotePrefix="0" xfId="2">
      <alignment horizontal="center"/>
    </xf>
    <xf numFmtId="0" fontId="9" fillId="4" borderId="11" applyAlignment="1" pivotButton="0" quotePrefix="0" xfId="0">
      <alignment horizontal="center" vertical="center"/>
    </xf>
    <xf numFmtId="0" fontId="21" fillId="4" borderId="0" applyAlignment="1" pivotButton="0" quotePrefix="0" xfId="2">
      <alignment vertical="center"/>
    </xf>
    <xf numFmtId="0" fontId="22" fillId="4" borderId="10" applyAlignment="1" pivotButton="0" quotePrefix="0" xfId="2">
      <alignment vertical="center"/>
    </xf>
    <xf numFmtId="0" fontId="9" fillId="4" borderId="10" applyAlignment="1" pivotButton="0" quotePrefix="0" xfId="2">
      <alignment vertical="center"/>
    </xf>
    <xf numFmtId="0" fontId="9" fillId="4" borderId="12" applyAlignment="1" pivotButton="0" quotePrefix="0" xfId="2">
      <alignment vertical="center"/>
    </xf>
    <xf numFmtId="0" fontId="9" fillId="4" borderId="4" applyAlignment="1" pivotButton="0" quotePrefix="0" xfId="2">
      <alignment vertical="center"/>
    </xf>
    <xf numFmtId="0" fontId="9" fillId="4" borderId="5" applyAlignment="1" pivotButton="0" quotePrefix="0" xfId="2">
      <alignment vertical="center"/>
    </xf>
    <xf numFmtId="164" fontId="9" fillId="0" borderId="19" applyAlignment="1" pivotButton="0" quotePrefix="0" xfId="2">
      <alignment horizontal="center" vertical="center" wrapText="1"/>
    </xf>
    <xf numFmtId="164" fontId="9" fillId="0" borderId="21" applyAlignment="1" pivotButton="0" quotePrefix="0" xfId="2">
      <alignment horizontal="center" vertical="center" wrapText="1"/>
    </xf>
    <xf numFmtId="0" fontId="20" fillId="4" borderId="16" applyAlignment="1" pivotButton="0" quotePrefix="0" xfId="2">
      <alignment horizontal="center"/>
    </xf>
    <xf numFmtId="0" fontId="9" fillId="4" borderId="31" applyAlignment="1" pivotButton="0" quotePrefix="0" xfId="2">
      <alignment horizontal="center" vertical="center"/>
    </xf>
    <xf numFmtId="0" fontId="9" fillId="5" borderId="31" applyAlignment="1" pivotButton="0" quotePrefix="0" xfId="2">
      <alignment horizontal="center" vertical="center"/>
    </xf>
    <xf numFmtId="1" fontId="9" fillId="5" borderId="5" applyAlignment="1" pivotButton="0" quotePrefix="0" xfId="2">
      <alignment horizontal="center" vertical="center"/>
    </xf>
    <xf numFmtId="2" fontId="9" fillId="4" borderId="31" applyAlignment="1" pivotButton="0" quotePrefix="0" xfId="2">
      <alignment horizontal="center" vertical="center"/>
    </xf>
    <xf numFmtId="0" fontId="9" fillId="4" borderId="24" applyAlignment="1" pivotButton="0" quotePrefix="0" xfId="2">
      <alignment horizontal="center" vertical="center"/>
    </xf>
    <xf numFmtId="0" fontId="9" fillId="5" borderId="24" applyAlignment="1" pivotButton="0" quotePrefix="0" xfId="2">
      <alignment horizontal="center" vertical="center"/>
    </xf>
    <xf numFmtId="1" fontId="9" fillId="5" borderId="0" applyAlignment="1" pivotButton="0" quotePrefix="0" xfId="2">
      <alignment horizontal="center" vertical="center"/>
    </xf>
    <xf numFmtId="2" fontId="9" fillId="4" borderId="14" applyAlignment="1" pivotButton="0" quotePrefix="0" xfId="2">
      <alignment horizontal="center" vertical="center"/>
    </xf>
    <xf numFmtId="0" fontId="9" fillId="5" borderId="24" applyAlignment="1" pivotButton="0" quotePrefix="0" xfId="0">
      <alignment horizontal="center" vertical="center"/>
    </xf>
    <xf numFmtId="2" fontId="9" fillId="4" borderId="24" applyAlignment="1" pivotButton="0" quotePrefix="0" xfId="2">
      <alignment horizontal="center" vertical="center"/>
    </xf>
    <xf numFmtId="0" fontId="9" fillId="4" borderId="14" applyAlignment="1" pivotButton="0" quotePrefix="0" xfId="2">
      <alignment horizontal="center" vertical="center"/>
    </xf>
    <xf numFmtId="0" fontId="9" fillId="4" borderId="5" applyAlignment="1" pivotButton="0" quotePrefix="0" xfId="2">
      <alignment horizontal="center" vertical="center"/>
    </xf>
    <xf numFmtId="0" fontId="9" fillId="4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36" applyAlignment="1" pivotButton="0" quotePrefix="0" xfId="0">
      <alignment horizontal="center" vertical="center"/>
    </xf>
    <xf numFmtId="0" fontId="24" fillId="0" borderId="10" applyAlignment="1" pivotButton="0" quotePrefix="0" xfId="0">
      <alignment horizontal="center" vertical="center" wrapText="1"/>
    </xf>
    <xf numFmtId="3" fontId="9" fillId="4" borderId="34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34" applyAlignment="1" pivotButton="0" quotePrefix="0" xfId="0">
      <alignment horizontal="center" vertical="center" wrapText="1"/>
    </xf>
    <xf numFmtId="0" fontId="9" fillId="4" borderId="12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left" vertical="center" wrapText="1"/>
    </xf>
    <xf numFmtId="0" fontId="19" fillId="0" borderId="37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9" fillId="4" borderId="24" applyAlignment="1" pivotButton="0" quotePrefix="0" xfId="0">
      <alignment horizontal="center" vertical="center"/>
    </xf>
    <xf numFmtId="0" fontId="6" fillId="0" borderId="38" applyAlignment="1" pivotButton="0" quotePrefix="0" xfId="0">
      <alignment horizontal="center"/>
    </xf>
    <xf numFmtId="0" fontId="9" fillId="4" borderId="14" applyAlignment="1" pivotButton="0" quotePrefix="0" xfId="0">
      <alignment horizontal="center" vertical="center"/>
    </xf>
    <xf numFmtId="0" fontId="9" fillId="4" borderId="0" applyAlignment="1" pivotButton="0" quotePrefix="0" xfId="0">
      <alignment horizontal="center" vertical="center"/>
    </xf>
    <xf numFmtId="0" fontId="9" fillId="4" borderId="33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right" vertical="center"/>
    </xf>
    <xf numFmtId="0" fontId="4" fillId="0" borderId="0" applyAlignment="1" pivotButton="0" quotePrefix="0" xfId="2">
      <alignment horizontal="center" vertical="center"/>
    </xf>
    <xf numFmtId="0" fontId="5" fillId="3" borderId="0" applyAlignment="1" pivotButton="0" quotePrefix="0" xfId="2">
      <alignment horizontal="center" vertical="center"/>
    </xf>
    <xf numFmtId="0" fontId="24" fillId="0" borderId="15" applyAlignment="1" pivotButton="0" quotePrefix="0" xfId="2">
      <alignment horizontal="center" vertical="center" wrapText="1"/>
    </xf>
    <xf numFmtId="0" fontId="6" fillId="0" borderId="32" applyAlignment="1" pivotButton="0" quotePrefix="0" xfId="2">
      <alignment horizontal="center" vertical="center"/>
    </xf>
    <xf numFmtId="0" fontId="9" fillId="0" borderId="23" applyAlignment="1" pivotButton="0" quotePrefix="0" xfId="2">
      <alignment horizontal="left" vertical="center" wrapText="1"/>
    </xf>
    <xf numFmtId="0" fontId="23" fillId="0" borderId="15" applyAlignment="1" pivotButton="0" quotePrefix="0" xfId="2">
      <alignment horizontal="center" vertical="center"/>
    </xf>
    <xf numFmtId="0" fontId="23" fillId="0" borderId="34" applyAlignment="1" pivotButton="0" quotePrefix="0" xfId="2">
      <alignment horizontal="center" vertical="center"/>
    </xf>
    <xf numFmtId="0" fontId="6" fillId="0" borderId="39" applyAlignment="1" pivotButton="0" quotePrefix="0" xfId="2">
      <alignment horizontal="center" vertical="center"/>
    </xf>
    <xf numFmtId="0" fontId="19" fillId="0" borderId="40" applyAlignment="1" pivotButton="0" quotePrefix="0" xfId="2">
      <alignment horizontal="center" vertical="center"/>
    </xf>
    <xf numFmtId="0" fontId="9" fillId="0" borderId="31" applyAlignment="1" pivotButton="0" quotePrefix="0" xfId="2">
      <alignment horizontal="center" vertical="center"/>
    </xf>
    <xf numFmtId="0" fontId="9" fillId="4" borderId="31" applyAlignment="1" pivotButton="0" quotePrefix="0" xfId="2">
      <alignment horizontal="center" vertical="center"/>
    </xf>
    <xf numFmtId="0" fontId="9" fillId="4" borderId="24" applyAlignment="1" pivotButton="0" quotePrefix="0" xfId="2">
      <alignment horizontal="center" vertical="center"/>
    </xf>
    <xf numFmtId="0" fontId="9" fillId="4" borderId="5" applyAlignment="1" pivotButton="0" quotePrefix="0" xfId="2">
      <alignment horizontal="center" vertical="center"/>
    </xf>
    <xf numFmtId="0" fontId="9" fillId="4" borderId="14" applyAlignment="1" pivotButton="0" quotePrefix="0" xfId="2">
      <alignment horizontal="center" vertical="center"/>
    </xf>
    <xf numFmtId="0" fontId="9" fillId="2" borderId="0" applyAlignment="1" pivotButton="0" quotePrefix="0" xfId="2">
      <alignment horizontal="center" vertical="center"/>
    </xf>
    <xf numFmtId="0" fontId="6" fillId="0" borderId="8" applyAlignment="1" pivotButton="0" quotePrefix="0" xfId="2">
      <alignment horizontal="center"/>
    </xf>
    <xf numFmtId="0" fontId="6" fillId="0" borderId="25" applyAlignment="1" pivotButton="0" quotePrefix="0" xfId="2">
      <alignment horizontal="center" vertical="center"/>
    </xf>
    <xf numFmtId="0" fontId="9" fillId="0" borderId="20" applyAlignment="1" pivotButton="0" quotePrefix="0" xfId="2">
      <alignment horizontal="right" vertical="center"/>
    </xf>
    <xf numFmtId="0" fontId="8" fillId="4" borderId="4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4" borderId="41" applyAlignment="1" pivotButton="0" quotePrefix="0" xfId="0">
      <alignment vertical="center"/>
    </xf>
    <xf numFmtId="0" fontId="16" fillId="4" borderId="0" applyAlignment="1" pivotButton="0" quotePrefix="0" xfId="0">
      <alignment vertical="center"/>
    </xf>
    <xf numFmtId="0" fontId="0" fillId="0" borderId="2" pivotButton="0" quotePrefix="0" xfId="0"/>
    <xf numFmtId="0" fontId="0" fillId="0" borderId="26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42" pivotButton="0" quotePrefix="0" xfId="0"/>
    <xf numFmtId="0" fontId="0" fillId="0" borderId="20" pivotButton="0" quotePrefix="0" xfId="0"/>
    <xf numFmtId="0" fontId="9" fillId="4" borderId="24" applyAlignment="1" pivotButton="0" quotePrefix="0" xfId="0">
      <alignment horizontal="left"/>
    </xf>
    <xf numFmtId="0" fontId="9" fillId="4" borderId="5" applyAlignment="1" pivotButton="0" quotePrefix="0" xfId="0">
      <alignment horizontal="left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7" pivotButton="0" quotePrefix="0" xfId="0"/>
  </cellXfs>
  <cellStyles count="4">
    <cellStyle name="Normal" xfId="0" builtinId="0"/>
    <cellStyle name="Normal 2" xfId="1"/>
    <cellStyle name="Normal 2 2" xfId="2"/>
    <cellStyle name="常规 2 5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>
    <from>
      <col>6</col>
      <colOff>1320800</colOff>
      <row>69</row>
      <rowOff>190500</rowOff>
    </from>
    <to>
      <col>8</col>
      <colOff>1466850</colOff>
      <row>75</row>
      <rowOff>228600</rowOff>
    </to>
    <pic>
      <nvPicPr>
        <cNvPr id="1029" name="Imagem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839200" y="11690350"/>
          <a:ext cx="2933700" cy="138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5</col>
      <colOff>1257300</colOff>
      <row>102</row>
      <rowOff>152400</rowOff>
    </from>
    <to>
      <col>6</col>
      <colOff>946150</colOff>
      <row>109</row>
      <rowOff>152400</rowOff>
    </to>
    <pic>
      <nvPicPr>
        <cNvPr id="2053" name="Imagem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01150" y="16192500"/>
          <a:ext cx="2921000" cy="136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150"/>
  <sheetViews>
    <sheetView showGridLines="0" tabSelected="1" topLeftCell="A23" zoomScale="80" zoomScaleNormal="80" workbookViewId="0">
      <selection activeCell="D34" sqref="D34"/>
    </sheetView>
  </sheetViews>
  <sheetFormatPr baseColWidth="8" defaultColWidth="11.42578125" defaultRowHeight="15.95" customHeight="1"/>
  <cols>
    <col width="2.42578125" customWidth="1" style="1" min="1" max="2"/>
    <col width="26.5703125" customWidth="1" style="1" min="3" max="3"/>
    <col width="20.7109375" customWidth="1" style="1" min="4" max="4"/>
    <col width="39.28515625" customWidth="1" style="1" min="5" max="5"/>
    <col width="16.42578125" customWidth="1" style="1" min="6" max="6"/>
    <col width="26.42578125" customWidth="1" style="1" min="7" max="7"/>
    <col width="13.5703125" customWidth="1" style="1" min="8" max="8"/>
    <col width="22.28515625" customWidth="1" style="1" min="9" max="9"/>
    <col width="21.28515625" customWidth="1" style="1" min="10" max="10"/>
    <col width="11.42578125" customWidth="1" style="1" min="11" max="11"/>
    <col width="10.28515625" customWidth="1" style="1" min="12" max="12"/>
    <col width="16.140625" customWidth="1" style="1" min="13" max="13"/>
    <col width="14.5703125" customWidth="1" style="2" min="14" max="14"/>
    <col width="9.28515625" customWidth="1" style="2" min="15" max="15"/>
    <col width="9.28515625" customWidth="1" style="1" min="16" max="16"/>
    <col width="11.42578125" customWidth="1" style="1" min="17" max="16384"/>
  </cols>
  <sheetData>
    <row r="1" ht="15.95" customHeight="1">
      <c r="M1" s="1" t="inlineStr">
        <is>
          <t>CATARINENSE IMPORTACAO E DISTRIBUICAO DE PNEUS LTDA</t>
        </is>
      </c>
      <c r="N1" s="2" t="inlineStr">
        <is>
          <t>CABEDELO</t>
        </is>
      </c>
    </row>
    <row r="2" ht="15.95" customHeight="1">
      <c r="C2" s="213" t="n"/>
      <c r="M2" s="1" t="inlineStr">
        <is>
          <t>R CORONEL CONCEICAO 1373 PAV 2/3 CENTRO</t>
        </is>
      </c>
    </row>
    <row r="3" ht="21" customHeight="1">
      <c r="C3" s="214" t="inlineStr">
        <is>
          <t>COMMERCIAL INVOICE</t>
        </is>
      </c>
      <c r="M3" s="1" t="inlineStr">
        <is>
          <t>TIJUCAS - SC</t>
        </is>
      </c>
    </row>
    <row r="4" ht="14.1" customHeight="1">
      <c r="C4" s="3" t="inlineStr">
        <is>
          <t>EXPORTER</t>
        </is>
      </c>
      <c r="D4" s="4" t="n"/>
      <c r="E4" s="5" t="n"/>
      <c r="F4" s="215" t="inlineStr">
        <is>
          <t>INVOICE NO.</t>
        </is>
      </c>
      <c r="G4" s="254" t="n"/>
      <c r="H4" s="254" t="n"/>
      <c r="I4" s="216" t="inlineStr">
        <is>
          <t>DATE</t>
        </is>
      </c>
      <c r="J4" s="255" t="n"/>
      <c r="M4" s="1" t="inlineStr">
        <is>
          <t>CEP 88200-000</t>
        </is>
      </c>
    </row>
    <row r="5" ht="18" customHeight="1">
      <c r="C5" s="6" t="inlineStr">
        <is>
          <t>PORTO INTERNATIONAL LLC</t>
        </is>
      </c>
      <c r="D5" s="7" t="n"/>
      <c r="E5" s="8" t="n"/>
      <c r="F5" s="217" t="inlineStr">
        <is>
          <t>INVOICE NO.</t>
        </is>
      </c>
      <c r="I5" s="218" t="inlineStr">
        <is>
          <t>2023-11-01</t>
        </is>
      </c>
      <c r="J5" s="256" t="n"/>
      <c r="M5" s="1" t="inlineStr">
        <is>
          <t>CNPJ 01.790.667/0001-06</t>
        </is>
      </c>
    </row>
    <row r="6" ht="12.75" customHeight="1">
      <c r="C6" s="6" t="inlineStr">
        <is>
          <t>15805 BISCAYNE BLVD STE 201 AVENTURA,</t>
        </is>
      </c>
      <c r="D6" s="7" t="n"/>
      <c r="E6" s="8" t="n"/>
      <c r="F6" s="257" t="n"/>
      <c r="G6" s="257" t="n"/>
      <c r="H6" s="257" t="n"/>
      <c r="I6" s="258" t="n"/>
      <c r="J6" s="259" t="n"/>
    </row>
    <row r="7" ht="12.75" customHeight="1">
      <c r="C7" s="6" t="inlineStr">
        <is>
          <t>MIAMI, 33160 - FLORIDA, USA</t>
        </is>
      </c>
      <c r="D7" s="7" t="n"/>
      <c r="E7" s="8" t="n"/>
      <c r="F7" s="9" t="inlineStr">
        <is>
          <t>BUYER'S ORDER REF</t>
        </is>
      </c>
      <c r="G7" s="10" t="n"/>
      <c r="H7" s="10" t="n"/>
      <c r="I7" s="11" t="n"/>
      <c r="J7" s="12" t="n"/>
    </row>
    <row r="8" ht="12.75" customHeight="1">
      <c r="C8" s="6" t="inlineStr">
        <is>
          <t>EIN : 31-1998655</t>
        </is>
      </c>
      <c r="D8" s="7" t="n"/>
      <c r="E8" s="8" t="n"/>
      <c r="F8" s="9" t="n"/>
      <c r="G8" s="13" t="n"/>
      <c r="H8" s="13" t="n"/>
      <c r="I8" s="14" t="n"/>
      <c r="J8" s="15" t="n"/>
    </row>
    <row r="9" ht="17.45" customHeight="1">
      <c r="C9" s="6" t="inlineStr">
        <is>
          <t xml:space="preserve"> </t>
        </is>
      </c>
      <c r="D9" s="7" t="n"/>
      <c r="E9" s="8" t="n"/>
      <c r="F9" s="168" t="inlineStr">
        <is>
          <t>PROFORMA INVOICE NO. POR-CATAR-F10, POR-CATAR-F10-TEST</t>
        </is>
      </c>
      <c r="G9" s="169" t="n"/>
      <c r="H9" s="169" t="n"/>
      <c r="I9" s="170" t="n"/>
      <c r="J9" s="171" t="n"/>
    </row>
    <row r="10" ht="17.45" customHeight="1">
      <c r="C10" s="16" t="n"/>
      <c r="D10" s="17" t="n"/>
      <c r="E10" s="18" t="n"/>
      <c r="F10" s="19" t="n"/>
      <c r="G10" s="19" t="n"/>
      <c r="H10" s="19" t="n"/>
      <c r="I10" s="19" t="n"/>
      <c r="J10" s="20" t="n"/>
    </row>
    <row r="11" ht="18" customHeight="1">
      <c r="C11" s="21" t="n"/>
      <c r="D11" s="22" t="n"/>
      <c r="E11" s="23" t="n"/>
      <c r="F11" s="172" t="inlineStr">
        <is>
          <t>OTHER REF: CI-22-0376, CI-22-0378, CI-22-0384, CI-22-0385</t>
        </is>
      </c>
      <c r="G11" s="172" t="n"/>
      <c r="H11" s="172" t="n"/>
      <c r="I11" s="172" t="n"/>
      <c r="J11" s="173" t="n"/>
    </row>
    <row r="12" ht="15.95" customHeight="1">
      <c r="C12" s="16" t="inlineStr">
        <is>
          <t>CONSIGNEE</t>
        </is>
      </c>
      <c r="D12" s="17" t="n"/>
      <c r="E12" s="26" t="n"/>
      <c r="F12" s="27" t="inlineStr">
        <is>
          <t>COUNTRY OF ACQUISITION</t>
        </is>
      </c>
      <c r="G12" s="28" t="n"/>
      <c r="H12" s="28" t="n"/>
      <c r="I12" s="29" t="n"/>
      <c r="J12" s="30" t="n"/>
    </row>
    <row r="13" ht="18" customHeight="1">
      <c r="C13" s="250">
        <f>IF(COUNTIF($F$22,"*ITAPOA*"),M1,N1)</f>
        <v/>
      </c>
      <c r="D13" s="251" t="n"/>
      <c r="E13" s="252" t="n"/>
      <c r="F13" s="19" t="n"/>
      <c r="G13" s="19" t="inlineStr">
        <is>
          <t>USA</t>
        </is>
      </c>
      <c r="H13" s="19" t="n"/>
      <c r="I13" s="19" t="n"/>
      <c r="J13" s="20" t="n"/>
    </row>
    <row r="14" ht="18" customHeight="1">
      <c r="C14" s="250">
        <f>IF(COUNTIF($F$22,"*ITAPOA*"),M2,N2)</f>
        <v/>
      </c>
      <c r="D14" s="251" t="n"/>
      <c r="E14" s="251" t="n"/>
      <c r="F14" s="32" t="n"/>
      <c r="G14" s="24" t="n"/>
      <c r="H14" s="24" t="n"/>
      <c r="I14" s="24" t="n"/>
      <c r="J14" s="25" t="n"/>
    </row>
    <row r="15" ht="18" customHeight="1">
      <c r="C15" s="250">
        <f>IF(COUNTIF($F$22,"*ITAPOA*"),M3,N3)</f>
        <v/>
      </c>
      <c r="D15" s="251" t="n"/>
      <c r="E15" s="251" t="n"/>
      <c r="F15" s="174" t="inlineStr">
        <is>
          <t>BILL OF LADING NO.  RSLCMBITP285</t>
        </is>
      </c>
      <c r="G15" s="175" t="n"/>
      <c r="H15" s="176" t="n"/>
      <c r="I15" s="177" t="n"/>
      <c r="J15" s="178" t="n"/>
    </row>
    <row r="16" ht="18" customHeight="1">
      <c r="B16" s="35" t="n"/>
      <c r="C16" s="250">
        <f>IF(COUNTIF($F$22,"*ITAPOA*"),M4,N4)</f>
        <v/>
      </c>
      <c r="D16" s="251" t="n"/>
      <c r="E16" s="251" t="n"/>
      <c r="F16" s="36" t="n"/>
      <c r="G16" s="37" t="n"/>
      <c r="H16" s="37" t="n"/>
      <c r="I16" s="37" t="n"/>
      <c r="J16" s="38" t="n"/>
    </row>
    <row r="17" ht="18" customHeight="1">
      <c r="C17" s="250">
        <f>IF(COUNTIF($F$22,"*ITAPOA*"),M5,N5)</f>
        <v/>
      </c>
      <c r="D17" s="251" t="n"/>
      <c r="E17" s="253" t="n"/>
      <c r="F17" s="32" t="inlineStr">
        <is>
          <t xml:space="preserve"> VESSEL NAME   MV: MSC YUVIKA / V: IV343A</t>
        </is>
      </c>
      <c r="G17" s="24" t="n"/>
      <c r="H17" s="24" t="n"/>
      <c r="I17" s="24" t="n"/>
      <c r="J17" s="25" t="n"/>
    </row>
    <row r="18" ht="18" customHeight="1">
      <c r="C18" s="39" t="inlineStr">
        <is>
          <t xml:space="preserve"> </t>
        </is>
      </c>
      <c r="D18" s="33" t="n"/>
      <c r="E18" s="40" t="n"/>
      <c r="F18" s="34" t="inlineStr">
        <is>
          <t>COUNTRY OF ORIGIN</t>
        </is>
      </c>
      <c r="G18" s="10" t="n"/>
      <c r="H18" s="10" t="n"/>
      <c r="I18" s="41" t="inlineStr">
        <is>
          <t>LOADING PORT</t>
        </is>
      </c>
      <c r="J18" s="12" t="n"/>
    </row>
    <row r="19" ht="14.1" customHeight="1">
      <c r="C19" s="16" t="inlineStr">
        <is>
          <t>NOTIFY</t>
        </is>
      </c>
      <c r="D19" s="28" t="n"/>
      <c r="E19" s="42" t="n"/>
      <c r="F19" s="219" t="inlineStr">
        <is>
          <t>SRI LANKA</t>
        </is>
      </c>
      <c r="H19" s="260" t="n"/>
      <c r="I19" s="220" t="inlineStr">
        <is>
          <t>COLOMBO, SRI LANKA</t>
        </is>
      </c>
      <c r="J19" s="256" t="n"/>
    </row>
    <row r="20" ht="18" customHeight="1">
      <c r="C20" s="6">
        <f>C13</f>
        <v/>
      </c>
      <c r="D20" s="7" t="n"/>
      <c r="E20" s="8" t="n"/>
      <c r="F20" s="257" t="n"/>
      <c r="G20" s="257" t="n"/>
      <c r="H20" s="261" t="n"/>
      <c r="I20" s="258" t="n"/>
      <c r="J20" s="259" t="n"/>
    </row>
    <row r="21" ht="18" customHeight="1">
      <c r="C21" s="6">
        <f>C14</f>
        <v/>
      </c>
      <c r="D21" s="7" t="n"/>
      <c r="E21" s="8" t="n"/>
      <c r="F21" s="9" t="inlineStr">
        <is>
          <t>DISCHARGE PORT/COUNTRY OF FINAL DESTINATION</t>
        </is>
      </c>
      <c r="G21" s="13" t="n"/>
      <c r="H21" s="13" t="n"/>
      <c r="I21" s="13" t="n"/>
      <c r="J21" s="43" t="n"/>
    </row>
    <row r="22" ht="18" customHeight="1">
      <c r="C22" s="6">
        <f>C15</f>
        <v/>
      </c>
      <c r="D22" s="7" t="n"/>
      <c r="E22" s="8" t="n"/>
      <c r="F22" s="221" t="inlineStr">
        <is>
          <t>ITAPOA, BRAZIL                BRAZIL</t>
        </is>
      </c>
      <c r="J22" s="256" t="n"/>
    </row>
    <row r="23" ht="18" customHeight="1">
      <c r="C23" s="6">
        <f>C16</f>
        <v/>
      </c>
      <c r="D23" s="7" t="n"/>
      <c r="E23" s="8" t="n"/>
      <c r="F23" s="257" t="n"/>
      <c r="G23" s="257" t="n"/>
      <c r="H23" s="257" t="n"/>
      <c r="I23" s="257" t="n"/>
      <c r="J23" s="259" t="n"/>
    </row>
    <row r="24" ht="18" customHeight="1">
      <c r="C24" s="6">
        <f>C17</f>
        <v/>
      </c>
      <c r="D24" s="7" t="n"/>
      <c r="E24" s="44" t="n"/>
      <c r="F24" s="34" t="inlineStr">
        <is>
          <t>TERMS OF PAYMENT</t>
        </is>
      </c>
      <c r="G24" s="10" t="n"/>
      <c r="H24" s="10" t="n"/>
      <c r="I24" s="45" t="n"/>
      <c r="J24" s="46" t="n"/>
    </row>
    <row r="25" ht="18" customHeight="1">
      <c r="C25" s="6" t="n"/>
      <c r="D25" s="7" t="n"/>
      <c r="E25" s="8" t="n"/>
      <c r="F25" s="222" t="inlineStr">
        <is>
          <t>50% ADVANCE 50% BEFORE SHIPMENT</t>
        </is>
      </c>
      <c r="J25" s="256" t="n"/>
    </row>
    <row r="26" ht="18" customHeight="1">
      <c r="C26" s="47" t="n"/>
      <c r="D26" s="24" t="n"/>
      <c r="E26" s="48" t="n"/>
      <c r="F26" s="257" t="n"/>
      <c r="G26" s="257" t="n"/>
      <c r="H26" s="257" t="n"/>
      <c r="I26" s="257" t="n"/>
      <c r="J26" s="259" t="n"/>
    </row>
    <row r="27" ht="18" customHeight="1">
      <c r="C27" s="49" t="n"/>
      <c r="D27" s="31" t="n"/>
      <c r="E27" s="50" t="n"/>
      <c r="F27" s="34" t="inlineStr">
        <is>
          <t>BANKERS</t>
        </is>
      </c>
      <c r="G27" s="51" t="n"/>
      <c r="H27" s="51" t="n"/>
      <c r="I27" s="51" t="n"/>
      <c r="J27" s="12" t="n"/>
    </row>
    <row r="28" ht="18" customHeight="1">
      <c r="C28" s="16" t="inlineStr">
        <is>
          <t>MARKS &amp; NOS</t>
        </is>
      </c>
      <c r="D28" s="52" t="inlineStr">
        <is>
          <t>TOTAL WEIGHT IN KGS</t>
        </is>
      </c>
      <c r="E28" s="53" t="n"/>
      <c r="F28" s="19" t="inlineStr">
        <is>
          <t>Beneficiary Name: PORTO INTERNATIONAL LLC</t>
        </is>
      </c>
      <c r="G28" s="19" t="n"/>
      <c r="H28" s="19" t="n"/>
      <c r="I28" s="19" t="n"/>
      <c r="J28" s="20" t="n"/>
    </row>
    <row r="29" ht="18" customHeight="1">
      <c r="C29" s="49" t="inlineStr">
        <is>
          <t>CONTAINER NOS.:</t>
        </is>
      </c>
      <c r="D29" s="31" t="n"/>
      <c r="E29" s="50" t="n"/>
      <c r="F29" s="19" t="inlineStr">
        <is>
          <t>BANK NAME: BB Americas Bank</t>
        </is>
      </c>
      <c r="G29" s="19" t="n"/>
      <c r="H29" s="19" t="n"/>
      <c r="I29" s="19" t="n"/>
      <c r="J29" s="20" t="n"/>
    </row>
    <row r="30" ht="18" customHeight="1">
      <c r="C30" s="165" t="inlineStr">
        <is>
          <t>MSMU6753733</t>
        </is>
      </c>
      <c r="D30" s="164" t="inlineStr">
        <is>
          <t>NET :      5,953.31</t>
        </is>
      </c>
      <c r="E30" s="167" t="n"/>
      <c r="F30" s="19" t="inlineStr">
        <is>
          <t>ACCOUNT NUMBER: 1000105005</t>
        </is>
      </c>
      <c r="G30" s="19" t="n"/>
      <c r="H30" s="19" t="n"/>
      <c r="I30" s="19" t="n"/>
      <c r="J30" s="20" t="n"/>
    </row>
    <row r="31" ht="18" customHeight="1">
      <c r="C31" s="165" t="inlineStr">
        <is>
          <t>TLLU7960566</t>
        </is>
      </c>
      <c r="D31" s="31" t="inlineStr">
        <is>
          <t xml:space="preserve"> </t>
        </is>
      </c>
      <c r="E31" s="50" t="n"/>
      <c r="F31" s="19" t="inlineStr">
        <is>
          <t>SWIFT CODE: BRASUS3AXXX</t>
        </is>
      </c>
      <c r="G31" s="19" t="n"/>
      <c r="H31" s="19" t="n"/>
      <c r="I31" s="19" t="n"/>
      <c r="J31" s="20" t="n"/>
    </row>
    <row r="32" ht="18" customHeight="1">
      <c r="C32" s="165" t="inlineStr">
        <is>
          <t>MSDU7039895</t>
        </is>
      </c>
      <c r="D32" s="182" t="n"/>
      <c r="E32" s="50" t="n"/>
      <c r="F32" s="19" t="inlineStr">
        <is>
          <t>ROUTING NUMBER (ABA): 067012688</t>
        </is>
      </c>
      <c r="G32" s="19" t="n"/>
      <c r="H32" s="19" t="n"/>
      <c r="I32" s="19" t="n"/>
      <c r="J32" s="20" t="n"/>
    </row>
    <row r="33" ht="18" customHeight="1">
      <c r="C33" s="165" t="inlineStr">
        <is>
          <t>TCNU3297135</t>
        </is>
      </c>
      <c r="D33" s="164" t="inlineStr">
        <is>
          <t>GROSS :  5,953.31</t>
        </is>
      </c>
      <c r="E33" s="167" t="n"/>
      <c r="F33" s="19" t="inlineStr">
        <is>
          <t xml:space="preserve">BANK Address: </t>
        </is>
      </c>
      <c r="G33" s="19" t="n"/>
      <c r="H33" s="19" t="n"/>
      <c r="I33" s="19" t="n"/>
      <c r="J33" s="20" t="n"/>
    </row>
    <row r="34" ht="18" customHeight="1">
      <c r="C34" s="165" t="inlineStr">
        <is>
          <t>MEDU8521008</t>
        </is>
      </c>
      <c r="D34" s="31" t="n"/>
      <c r="E34" s="50" t="n"/>
      <c r="F34" s="19" t="inlineStr">
        <is>
          <t>1221 Brickell Ave Suite 2200 Miami, FL 33131</t>
        </is>
      </c>
      <c r="G34" s="19" t="n"/>
      <c r="H34" s="19" t="n"/>
      <c r="I34" s="19" t="n"/>
      <c r="J34" s="20" t="n"/>
    </row>
    <row r="35" hidden="1" ht="18" customHeight="1">
      <c r="C35" s="165" t="n"/>
      <c r="D35" s="31" t="n"/>
      <c r="E35" s="50" t="n"/>
      <c r="F35" s="19" t="n"/>
      <c r="G35" s="19" t="n"/>
      <c r="H35" s="19" t="n"/>
      <c r="I35" s="19" t="n"/>
      <c r="J35" s="20" t="n"/>
    </row>
    <row r="36" hidden="1" ht="18" customHeight="1">
      <c r="C36" s="165" t="n"/>
      <c r="D36" s="31" t="n"/>
      <c r="E36" s="50" t="n"/>
      <c r="F36" s="19" t="n"/>
      <c r="G36" s="19" t="n"/>
      <c r="H36" s="19" t="n"/>
      <c r="I36" s="19" t="n"/>
      <c r="J36" s="20" t="n"/>
    </row>
    <row r="37" hidden="1" ht="18" customHeight="1">
      <c r="C37" s="165" t="n"/>
      <c r="D37" s="185" t="n"/>
      <c r="E37" s="50" t="n"/>
      <c r="F37" s="19" t="n"/>
      <c r="G37" s="19" t="n"/>
      <c r="H37" s="19" t="n"/>
      <c r="I37" s="19" t="n"/>
      <c r="J37" s="20" t="n"/>
    </row>
    <row r="38" hidden="1" ht="18" customHeight="1">
      <c r="C38" s="165" t="n"/>
      <c r="D38" s="31" t="n"/>
      <c r="E38" s="50" t="n"/>
      <c r="F38" s="19" t="n"/>
      <c r="G38" s="19" t="n"/>
      <c r="H38" s="19" t="n"/>
      <c r="I38" s="19" t="n"/>
      <c r="J38" s="20" t="n"/>
    </row>
    <row r="39" hidden="1" ht="18" customHeight="1">
      <c r="C39" s="165" t="n"/>
      <c r="D39" s="31" t="n"/>
      <c r="E39" s="50" t="n"/>
      <c r="F39" s="19" t="n"/>
      <c r="G39" s="19" t="n"/>
      <c r="H39" s="19" t="n"/>
      <c r="I39" s="19" t="n"/>
      <c r="J39" s="20" t="n"/>
    </row>
    <row r="40" hidden="1" ht="18" customHeight="1">
      <c r="C40" s="165" t="n"/>
      <c r="D40" s="31" t="inlineStr">
        <is>
          <t xml:space="preserve"> </t>
        </is>
      </c>
      <c r="E40" s="50" t="n"/>
      <c r="F40" s="19" t="n"/>
      <c r="G40" s="19" t="n"/>
      <c r="H40" s="19" t="n"/>
      <c r="I40" s="19" t="n"/>
      <c r="J40" s="20" t="n"/>
    </row>
    <row r="41" ht="18" customHeight="1">
      <c r="C41" s="166" t="inlineStr">
        <is>
          <t>(5x40' HC FCLs)</t>
        </is>
      </c>
      <c r="D41" s="32" t="inlineStr">
        <is>
          <t xml:space="preserve"> </t>
        </is>
      </c>
      <c r="E41" s="48" t="n"/>
      <c r="F41" s="24" t="n"/>
      <c r="G41" s="24" t="n"/>
      <c r="H41" s="24" t="n"/>
      <c r="I41" s="54" t="n"/>
      <c r="J41" s="55" t="n"/>
    </row>
    <row r="42" ht="18" customHeight="1">
      <c r="C42" s="223" t="inlineStr">
        <is>
          <t>DESCRIPTION OF GOODS</t>
        </is>
      </c>
      <c r="D42" s="257" t="n"/>
      <c r="E42" s="257" t="n"/>
      <c r="F42" s="257" t="n"/>
      <c r="G42" s="257" t="n"/>
      <c r="H42" s="257" t="n"/>
      <c r="I42" s="257" t="n"/>
      <c r="J42" s="259" t="n"/>
    </row>
    <row r="43" ht="38.1" customHeight="1">
      <c r="C43" s="56" t="inlineStr">
        <is>
          <t>BRAND</t>
        </is>
      </c>
      <c r="D43" s="224" t="inlineStr">
        <is>
          <t>SIZE &amp; PATTERN</t>
        </is>
      </c>
      <c r="E43" s="262" t="n"/>
      <c r="F43" s="262" t="n"/>
      <c r="G43" s="263" t="n"/>
      <c r="H43" s="58" t="inlineStr">
        <is>
          <t>QTY</t>
        </is>
      </c>
      <c r="I43" s="59" t="inlineStr">
        <is>
          <t>UNIT PRICE (USD)</t>
        </is>
      </c>
      <c r="J43" s="60" t="inlineStr">
        <is>
          <t>TOTAL AMOUNT (USD)</t>
        </is>
      </c>
    </row>
    <row r="44" ht="18" customHeight="1">
      <c r="C44" s="184" t="inlineStr"/>
      <c r="D44" s="264" t="inlineStr">
        <is>
          <t>POR-CATAR-F10</t>
        </is>
      </c>
      <c r="G44" s="260" t="n"/>
      <c r="H44" s="212" t="n"/>
      <c r="I44" s="187" t="n"/>
      <c r="J44" s="64" t="inlineStr"/>
    </row>
    <row r="45" ht="18" customHeight="1">
      <c r="C45" s="188" t="inlineStr">
        <is>
          <t>FERENTINO</t>
        </is>
      </c>
      <c r="D45" s="212" t="inlineStr">
        <is>
          <t>165/70R14 E-LOGIC FERENTINO TL 85T</t>
        </is>
      </c>
      <c r="G45" s="260" t="n"/>
      <c r="H45" s="212" t="n">
        <v>122</v>
      </c>
      <c r="I45" s="212" t="n">
        <v>19.88</v>
      </c>
      <c r="J45" s="65">
        <f>I45*H45</f>
        <v/>
      </c>
    </row>
    <row r="46" ht="18" customHeight="1">
      <c r="C46" s="188" t="inlineStr">
        <is>
          <t>FERENTINO</t>
        </is>
      </c>
      <c r="D46" s="212" t="inlineStr">
        <is>
          <t>175/70R14 E-LOGIC FERENTINO TL 88T</t>
        </is>
      </c>
      <c r="G46" s="260" t="n"/>
      <c r="H46" s="212" t="n">
        <v>1048</v>
      </c>
      <c r="I46" s="212" t="n">
        <v>22.21</v>
      </c>
      <c r="J46" s="65">
        <f>I46*H46</f>
        <v/>
      </c>
    </row>
    <row r="47" ht="18" customHeight="1">
      <c r="C47" s="188" t="inlineStr">
        <is>
          <t>FERENTINO</t>
        </is>
      </c>
      <c r="D47" s="212" t="inlineStr">
        <is>
          <t>185/65R14 VERSO FERENTINO TL 86H</t>
        </is>
      </c>
      <c r="G47" s="260" t="n"/>
      <c r="H47" s="212" t="n">
        <v>557</v>
      </c>
      <c r="I47" s="212" t="n">
        <v>23.21</v>
      </c>
      <c r="J47" s="65">
        <f>I47*H47</f>
        <v/>
      </c>
    </row>
    <row r="48" ht="18" customHeight="1">
      <c r="C48" s="188" t="inlineStr">
        <is>
          <t>FERENTINO</t>
        </is>
      </c>
      <c r="D48" s="212" t="inlineStr">
        <is>
          <t>185/70R14 E-LOGIC FERENTINO TL 88H</t>
        </is>
      </c>
      <c r="G48" s="260" t="n"/>
      <c r="H48" s="212" t="n">
        <v>100</v>
      </c>
      <c r="I48" s="212" t="n">
        <v>23.33</v>
      </c>
      <c r="J48" s="65">
        <f>I48*H48</f>
        <v/>
      </c>
    </row>
    <row r="49" ht="18" customHeight="1">
      <c r="C49" s="188" t="inlineStr"/>
      <c r="D49" s="265" t="inlineStr">
        <is>
          <t>POR-CATAR-F10-TEST</t>
        </is>
      </c>
      <c r="G49" s="260" t="n"/>
      <c r="H49" s="212" t="n"/>
      <c r="I49" s="212" t="n"/>
      <c r="J49" s="65" t="inlineStr"/>
    </row>
    <row r="50" ht="18" customHeight="1">
      <c r="C50" s="188" t="inlineStr">
        <is>
          <t>FERENTINO</t>
        </is>
      </c>
      <c r="D50" s="212" t="inlineStr">
        <is>
          <t>185/70R14 E-LOGIC FERENTINO TL 88H</t>
        </is>
      </c>
      <c r="G50" s="260" t="n"/>
      <c r="H50" s="212" t="n">
        <v>319</v>
      </c>
      <c r="I50" s="212" t="n">
        <v>23.33</v>
      </c>
      <c r="J50" s="65">
        <f>I50*H50</f>
        <v/>
      </c>
    </row>
    <row r="51" hidden="1" ht="18" customHeight="1">
      <c r="C51" s="188" t="n"/>
      <c r="D51" s="212" t="n"/>
      <c r="G51" s="260" t="n"/>
      <c r="H51" s="212" t="n"/>
      <c r="I51" s="212" t="n"/>
      <c r="J51" s="65">
        <f>I51*H51</f>
        <v/>
      </c>
    </row>
    <row r="52" hidden="1" ht="18" customHeight="1">
      <c r="C52" s="188" t="n"/>
      <c r="D52" s="212" t="n"/>
      <c r="G52" s="260" t="n"/>
      <c r="H52" s="212" t="n"/>
      <c r="I52" s="212" t="n"/>
      <c r="J52" s="65">
        <f>I52*H52</f>
        <v/>
      </c>
    </row>
    <row r="53" hidden="1" ht="18" customHeight="1">
      <c r="C53" s="188" t="n"/>
      <c r="D53" s="212" t="n"/>
      <c r="G53" s="260" t="n"/>
      <c r="H53" s="212" t="n"/>
      <c r="I53" s="212" t="n"/>
      <c r="J53" s="65">
        <f>I53*H53</f>
        <v/>
      </c>
    </row>
    <row r="54" hidden="1" ht="18" customHeight="1">
      <c r="C54" s="188" t="n"/>
      <c r="D54" s="212" t="n"/>
      <c r="G54" s="260" t="n"/>
      <c r="H54" s="212" t="n"/>
      <c r="I54" s="212" t="n"/>
      <c r="J54" s="65">
        <f>I54*H54</f>
        <v/>
      </c>
    </row>
    <row r="55" hidden="1" ht="18" customHeight="1">
      <c r="C55" s="188" t="n"/>
      <c r="D55" s="212" t="n"/>
      <c r="G55" s="260" t="n"/>
      <c r="H55" s="212" t="n"/>
      <c r="I55" s="212" t="n"/>
      <c r="J55" s="65">
        <f>I55*H55</f>
        <v/>
      </c>
    </row>
    <row r="56" hidden="1" ht="18" customHeight="1">
      <c r="C56" s="188" t="n"/>
      <c r="D56" s="212" t="n"/>
      <c r="G56" s="260" t="n"/>
      <c r="H56" s="212" t="n"/>
      <c r="I56" s="212" t="n"/>
      <c r="J56" s="65">
        <f>I56*H56</f>
        <v/>
      </c>
    </row>
    <row r="57" hidden="1" ht="18" customHeight="1">
      <c r="C57" s="188" t="n"/>
      <c r="D57" s="212" t="n"/>
      <c r="G57" s="260" t="n"/>
      <c r="H57" s="212" t="n"/>
      <c r="I57" s="212" t="n"/>
      <c r="J57" s="65">
        <f>I57*H57</f>
        <v/>
      </c>
    </row>
    <row r="58" hidden="1" ht="18" customHeight="1">
      <c r="C58" s="188" t="n"/>
      <c r="D58" s="212" t="n"/>
      <c r="G58" s="260" t="n"/>
      <c r="H58" s="212" t="n"/>
      <c r="I58" s="212" t="n"/>
      <c r="J58" s="65">
        <f>I58*H58</f>
        <v/>
      </c>
    </row>
    <row r="59" hidden="1" ht="18" customHeight="1">
      <c r="C59" s="188" t="n"/>
      <c r="D59" s="212" t="n"/>
      <c r="G59" s="260" t="n"/>
      <c r="H59" s="212" t="n"/>
      <c r="I59" s="212" t="n"/>
      <c r="J59" s="65">
        <f>I59*H59</f>
        <v/>
      </c>
    </row>
    <row r="60" hidden="1" ht="18" customHeight="1">
      <c r="C60" s="188" t="n"/>
      <c r="D60" s="212" t="n"/>
      <c r="G60" s="260" t="n"/>
      <c r="H60" s="212" t="n"/>
      <c r="I60" s="212" t="n"/>
      <c r="J60" s="65">
        <f>I60*H60</f>
        <v/>
      </c>
    </row>
    <row r="61" hidden="1" ht="18" customHeight="1">
      <c r="C61" s="188" t="n"/>
      <c r="D61" s="212" t="n"/>
      <c r="G61" s="260" t="n"/>
      <c r="H61" s="212" t="n"/>
      <c r="I61" s="212" t="n"/>
      <c r="J61" s="65">
        <f>I61*H61</f>
        <v/>
      </c>
    </row>
    <row r="62" hidden="1" ht="18" customHeight="1">
      <c r="C62" s="188" t="n"/>
      <c r="D62" s="212" t="n"/>
      <c r="G62" s="260" t="n"/>
      <c r="H62" s="212" t="n"/>
      <c r="I62" s="212" t="n"/>
      <c r="J62" s="65">
        <f>I62*H62</f>
        <v/>
      </c>
    </row>
    <row r="63" hidden="1" ht="18" customHeight="1">
      <c r="C63" s="184" t="n"/>
      <c r="D63" s="225" t="n"/>
      <c r="G63" s="260" t="n"/>
      <c r="H63" s="212" t="n"/>
      <c r="I63" s="187" t="n"/>
      <c r="J63" s="65">
        <f>I63*H63</f>
        <v/>
      </c>
    </row>
    <row r="64" hidden="1" ht="18" customHeight="1">
      <c r="C64" s="189" t="n"/>
      <c r="D64" s="229" t="n"/>
      <c r="E64" s="257" t="n"/>
      <c r="F64" s="257" t="n"/>
      <c r="G64" s="261" t="n"/>
      <c r="H64" s="190" t="n"/>
      <c r="I64" s="190" t="n"/>
      <c r="J64" s="66">
        <f>I64*H64</f>
        <v/>
      </c>
    </row>
    <row r="65" ht="18" customHeight="1">
      <c r="C65" s="61" t="n"/>
      <c r="D65" s="230" t="n"/>
      <c r="G65" s="260" t="n"/>
      <c r="H65" s="230" t="n"/>
      <c r="I65" s="67" t="inlineStr">
        <is>
          <t>FOB</t>
        </is>
      </c>
      <c r="J65" s="68">
        <f>SUM(J44:J64)</f>
        <v/>
      </c>
    </row>
    <row r="66" ht="18" customHeight="1">
      <c r="C66" s="61" t="n"/>
      <c r="D66" s="230" t="n"/>
      <c r="G66" s="260" t="n"/>
      <c r="H66" s="230" t="n"/>
      <c r="I66" s="63" t="inlineStr">
        <is>
          <t>FREIGHT</t>
        </is>
      </c>
      <c r="J66" s="183" t="n">
        <v>6450</v>
      </c>
      <c r="K66" s="2" t="n"/>
    </row>
    <row r="67" ht="18" customHeight="1">
      <c r="C67" s="69" t="n"/>
      <c r="D67" s="70" t="n"/>
      <c r="E67" s="231" t="n"/>
      <c r="F67" s="257" t="n"/>
      <c r="G67" s="261" t="n"/>
      <c r="H67" s="71">
        <f>SUM(H44:H66)</f>
        <v/>
      </c>
      <c r="I67" s="224" t="inlineStr">
        <is>
          <t>TOTAL CFR</t>
        </is>
      </c>
      <c r="J67" s="72">
        <f>J65+J66</f>
        <v/>
      </c>
      <c r="K67" s="2" t="n"/>
    </row>
    <row r="68" ht="18.95" customHeight="1">
      <c r="C68" s="49" t="inlineStr">
        <is>
          <t xml:space="preserve">                     </t>
        </is>
      </c>
      <c r="D68" s="19" t="n"/>
      <c r="E68" s="19" t="n"/>
      <c r="G68" s="9" t="inlineStr">
        <is>
          <t>SIGNATURE WITH SEAL:</t>
        </is>
      </c>
      <c r="H68" s="9" t="n"/>
      <c r="I68" s="9" t="n"/>
      <c r="J68" s="73" t="n"/>
    </row>
    <row r="69" ht="18" customHeight="1">
      <c r="C69" s="49" t="inlineStr">
        <is>
          <t xml:space="preserve">       - WE CERTIFY THAT THE GOODS MENTIONED HEREIN  ARE</t>
        </is>
      </c>
      <c r="D69" s="19" t="n"/>
      <c r="E69" s="19" t="n"/>
      <c r="G69" s="74" t="inlineStr">
        <is>
          <t>FOR - PORTO INTERNATIONAL LLC</t>
        </is>
      </c>
      <c r="H69" s="75" t="n"/>
      <c r="I69" s="75" t="n"/>
      <c r="J69" s="76" t="n"/>
    </row>
    <row r="70" ht="18" customHeight="1">
      <c r="C70" s="49" t="inlineStr">
        <is>
          <t xml:space="preserve">       OF SRI LANKA ORIGIN</t>
        </is>
      </c>
      <c r="D70" s="19" t="n"/>
      <c r="E70" s="19" t="n"/>
      <c r="G70" s="77" t="n"/>
      <c r="H70" s="78" t="n"/>
      <c r="I70" s="78" t="n"/>
      <c r="J70" s="79" t="n"/>
    </row>
    <row r="71" ht="18" customHeight="1">
      <c r="C71" s="49" t="inlineStr">
        <is>
          <t xml:space="preserve">       - PACKING : NO PACKING (TYRE ONLY)</t>
        </is>
      </c>
      <c r="D71" s="19" t="n"/>
      <c r="E71" s="19" t="n"/>
      <c r="G71" s="77" t="n"/>
      <c r="H71" s="78" t="n"/>
      <c r="I71" s="78" t="n"/>
      <c r="J71" s="79" t="n"/>
    </row>
    <row r="72" ht="18" customHeight="1">
      <c r="C72" s="16" t="n"/>
      <c r="D72" s="19" t="n"/>
      <c r="E72" s="19" t="n"/>
      <c r="G72" s="77" t="n"/>
      <c r="H72" s="78" t="n"/>
      <c r="I72" s="78" t="n"/>
      <c r="J72" s="79" t="n"/>
    </row>
    <row r="73" ht="15.95" customHeight="1">
      <c r="C73" s="16" t="inlineStr">
        <is>
          <t>Manufacturer Details :</t>
        </is>
      </c>
      <c r="D73" s="14" t="n"/>
      <c r="E73" s="14" t="n"/>
      <c r="G73" s="77" t="n"/>
      <c r="H73" s="78" t="n"/>
      <c r="I73" s="78" t="n"/>
      <c r="J73" s="79" t="n"/>
    </row>
    <row r="74" ht="18" customHeight="1">
      <c r="C74" s="6" t="inlineStr">
        <is>
          <t>FERENTINO TYRE CORPORATION (PRIVATE) LIMITED</t>
        </is>
      </c>
      <c r="D74" s="14" t="n"/>
      <c r="E74" s="14" t="n"/>
      <c r="G74" s="77" t="n"/>
      <c r="H74" s="78" t="n"/>
      <c r="I74" s="78" t="n"/>
      <c r="J74" s="79" t="n"/>
    </row>
    <row r="75" ht="18" customHeight="1">
      <c r="C75" s="6" t="inlineStr">
        <is>
          <t>No 25, Alfred Place, Colombo 03, Sri Lanka.</t>
        </is>
      </c>
      <c r="D75" s="19" t="n"/>
      <c r="E75" s="19" t="n"/>
      <c r="G75" s="77" t="n"/>
      <c r="H75" s="78" t="n"/>
      <c r="I75" s="77" t="n"/>
      <c r="J75" s="79" t="n"/>
    </row>
    <row r="76" ht="18" customHeight="1">
      <c r="C76" s="49" t="n"/>
      <c r="D76" s="19" t="n"/>
      <c r="E76" s="19" t="n"/>
      <c r="G76" s="77" t="n"/>
      <c r="H76" s="78" t="n"/>
      <c r="I76" s="78" t="n"/>
      <c r="J76" s="79" t="n"/>
    </row>
    <row r="77" ht="15.95" customHeight="1">
      <c r="C77" s="49" t="n"/>
      <c r="D77" s="19" t="n"/>
      <c r="E77" s="19" t="n"/>
      <c r="G77" s="77" t="n"/>
      <c r="H77" s="78" t="n"/>
      <c r="I77" s="78" t="n"/>
      <c r="J77" s="79" t="n"/>
    </row>
    <row r="78" ht="15.95" customHeight="1">
      <c r="C78" s="49" t="n"/>
      <c r="D78" s="19" t="n"/>
      <c r="E78" s="19" t="n"/>
      <c r="G78" s="226" t="inlineStr">
        <is>
          <t>Porto International LLC</t>
        </is>
      </c>
      <c r="J78" s="256" t="n"/>
    </row>
    <row r="79" ht="15.95" customHeight="1">
      <c r="C79" s="49" t="inlineStr">
        <is>
          <t xml:space="preserve"> </t>
        </is>
      </c>
      <c r="D79" s="19" t="n"/>
      <c r="E79" s="19" t="n"/>
      <c r="G79" s="226" t="inlineStr">
        <is>
          <t>(AUTHORISED SIGNATORY)</t>
        </is>
      </c>
      <c r="J79" s="256" t="n"/>
    </row>
    <row r="80" ht="15.95" customHeight="1">
      <c r="C80" s="80" t="inlineStr">
        <is>
          <t xml:space="preserve"> </t>
        </is>
      </c>
      <c r="D80" s="81" t="n"/>
      <c r="E80" s="81" t="n"/>
      <c r="F80" s="82" t="n"/>
      <c r="G80" s="83" t="n"/>
      <c r="H80" s="84" t="n"/>
      <c r="I80" s="84" t="n"/>
      <c r="J80" s="85" t="n"/>
    </row>
    <row r="81" ht="15.95" customHeight="1">
      <c r="C81" s="213" t="n"/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65550" ht="12.75" customHeight="1"/>
    <row r="65551" ht="12.75" customHeight="1"/>
    <row r="65552" ht="12.75" customHeight="1"/>
    <row r="65553" ht="12.75" customHeight="1"/>
    <row r="65554" ht="12.75" customHeight="1"/>
  </sheetData>
  <mergeCells count="39">
    <mergeCell ref="D60:G60"/>
    <mergeCell ref="D61:G61"/>
    <mergeCell ref="G78:J78"/>
    <mergeCell ref="G79:J79"/>
    <mergeCell ref="C81:J81"/>
    <mergeCell ref="D62:G62"/>
    <mergeCell ref="D63:G63"/>
    <mergeCell ref="D64:G64"/>
    <mergeCell ref="D65:G65"/>
    <mergeCell ref="D66:G66"/>
    <mergeCell ref="E67:G67"/>
    <mergeCell ref="D43:G43"/>
    <mergeCell ref="D44:G44"/>
    <mergeCell ref="D45:G45"/>
    <mergeCell ref="D46:G46"/>
    <mergeCell ref="D47:G47"/>
    <mergeCell ref="F19:H20"/>
    <mergeCell ref="I19:J20"/>
    <mergeCell ref="F22:J23"/>
    <mergeCell ref="F25:J26"/>
    <mergeCell ref="C42:J42"/>
    <mergeCell ref="C2:J2"/>
    <mergeCell ref="C3:J3"/>
    <mergeCell ref="F4:H4"/>
    <mergeCell ref="I4:J4"/>
    <mergeCell ref="F5:H6"/>
    <mergeCell ref="I5:J6"/>
    <mergeCell ref="D48:G48"/>
    <mergeCell ref="D49:G49"/>
    <mergeCell ref="D50:G50"/>
    <mergeCell ref="D51:G51"/>
    <mergeCell ref="D52:G52"/>
    <mergeCell ref="D58:G58"/>
    <mergeCell ref="D59:G59"/>
    <mergeCell ref="D53:G53"/>
    <mergeCell ref="D54:G54"/>
    <mergeCell ref="D55:G55"/>
    <mergeCell ref="D56:G56"/>
    <mergeCell ref="D57:G57"/>
  </mergeCells>
  <printOptions horizontalCentered="1" verticalCentered="1"/>
  <pageMargins left="0.03958333333333333" right="0.03958333333333333" top="0.2361111111111111" bottom="0" header="0.5118110236220472" footer="0.5118110236220472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O150"/>
  <sheetViews>
    <sheetView showGridLines="0" topLeftCell="A35" zoomScale="80" zoomScaleNormal="80" zoomScaleSheetLayoutView="100" workbookViewId="0">
      <selection activeCell="E39" sqref="E39:F39"/>
    </sheetView>
  </sheetViews>
  <sheetFormatPr baseColWidth="8" defaultColWidth="11.42578125" defaultRowHeight="15" customHeight="1"/>
  <cols>
    <col width="6.28515625" customWidth="1" style="86" min="1" max="1"/>
    <col width="26" customWidth="1" style="86" min="2" max="2"/>
    <col width="22.42578125" customWidth="1" style="86" min="3" max="3"/>
    <col width="39.42578125" customWidth="1" style="86" min="4" max="4"/>
    <col width="19.7109375" customWidth="1" style="86" min="5" max="5"/>
    <col width="46.28515625" customWidth="1" style="86" min="6" max="6"/>
    <col width="14.28515625" customWidth="1" style="86" min="7" max="7"/>
    <col width="15.5703125" customWidth="1" style="86" min="8" max="8"/>
    <col width="19.42578125" customWidth="1" style="86" min="9" max="9"/>
    <col width="11.42578125" customWidth="1" style="86" min="10" max="10"/>
    <col width="16.140625" customWidth="1" style="86" min="11" max="11"/>
    <col width="15.5703125" customWidth="1" style="86" min="12" max="12"/>
    <col width="12.42578125" customWidth="1" style="87" min="13" max="13"/>
    <col width="9.28515625" customWidth="1" style="87" min="14" max="14"/>
    <col width="9.28515625" customWidth="1" style="86" min="15" max="15"/>
    <col width="11.42578125" customWidth="1" style="86" min="16" max="16384"/>
  </cols>
  <sheetData>
    <row r="1"/>
    <row r="2" ht="12.75" customHeight="1">
      <c r="B2" s="232" t="n"/>
    </row>
    <row r="3" ht="12.75" customHeight="1">
      <c r="B3" s="233" t="inlineStr">
        <is>
          <t xml:space="preserve"> PACKING LIST</t>
        </is>
      </c>
    </row>
    <row r="4" ht="12.75" customHeight="1">
      <c r="B4" s="89" t="inlineStr">
        <is>
          <t>EXPORTER</t>
        </is>
      </c>
      <c r="C4" s="90" t="n"/>
      <c r="D4" s="91" t="n"/>
      <c r="E4" s="92" t="inlineStr">
        <is>
          <t>INVOICE NO.  &amp; DATE</t>
        </is>
      </c>
      <c r="F4" s="93" t="n"/>
      <c r="G4" s="90" t="n"/>
      <c r="H4" s="94" t="n"/>
      <c r="I4" s="95" t="n"/>
    </row>
    <row r="5" ht="12.75" customHeight="1">
      <c r="B5" s="96" t="inlineStr">
        <is>
          <t>PORTO INTERNATIONAL LLC</t>
        </is>
      </c>
      <c r="C5" s="97" t="n"/>
      <c r="D5" s="98" t="n"/>
      <c r="E5" s="234" t="inlineStr">
        <is>
          <t>CI-POR-CAT-OCT-04</t>
        </is>
      </c>
      <c r="H5" s="218" t="inlineStr">
        <is>
          <t>2023-11-01</t>
        </is>
      </c>
      <c r="I5" s="256" t="n"/>
    </row>
    <row r="6" ht="12.75" customHeight="1">
      <c r="B6" s="96" t="inlineStr">
        <is>
          <t>15805 BISCAYNE BLVD STE 201 AVENTURA,</t>
        </is>
      </c>
      <c r="C6" s="97" t="n"/>
      <c r="D6" s="98" t="n"/>
      <c r="E6" s="258" t="n"/>
      <c r="F6" s="257" t="n"/>
      <c r="G6" s="257" t="n"/>
      <c r="H6" s="258" t="n"/>
      <c r="I6" s="259" t="n"/>
    </row>
    <row r="7" ht="12.75" customHeight="1">
      <c r="B7" s="96" t="inlineStr">
        <is>
          <t>MIAMI, 33160 - FLORIDA, USA</t>
        </is>
      </c>
      <c r="C7" s="97" t="n"/>
      <c r="D7" s="98" t="n"/>
      <c r="E7" s="99" t="inlineStr">
        <is>
          <t>BUYER'S ORDER REF</t>
        </is>
      </c>
      <c r="F7" s="100" t="n"/>
      <c r="G7" s="101" t="n"/>
      <c r="H7" s="102" t="n"/>
      <c r="I7" s="103" t="n"/>
    </row>
    <row r="8" ht="12.75" customHeight="1">
      <c r="B8" s="104" t="inlineStr">
        <is>
          <t>EIN : 31-1998655</t>
        </is>
      </c>
      <c r="C8" s="97" t="n"/>
      <c r="D8" s="98" t="n"/>
      <c r="E8" s="164" t="inlineStr">
        <is>
          <t>PROFORMA INVOICE NO. POR-CATAR-F10, POR-CATAR-F10-TEST</t>
        </is>
      </c>
      <c r="F8" s="191" t="n"/>
      <c r="G8" s="180" t="n"/>
      <c r="H8" s="180" t="n"/>
      <c r="I8" s="181" t="n"/>
    </row>
    <row r="9" ht="17.45" customHeight="1">
      <c r="B9" s="104" t="inlineStr">
        <is>
          <t xml:space="preserve"> </t>
        </is>
      </c>
      <c r="C9" s="105" t="n"/>
      <c r="D9" s="98" t="n"/>
      <c r="E9" s="172" t="inlineStr">
        <is>
          <t>OTHER REF: CI-22-0376, CI-22-0378, CI-22-0384, CI-22-0385</t>
        </is>
      </c>
      <c r="F9" s="192" t="n"/>
      <c r="G9" s="193" t="n"/>
      <c r="H9" s="193" t="n"/>
      <c r="I9" s="194" t="n"/>
    </row>
    <row r="10" ht="17.45" customHeight="1">
      <c r="B10" s="109" t="inlineStr">
        <is>
          <t>CONSIGNEE</t>
        </is>
      </c>
      <c r="C10" s="110" t="n"/>
      <c r="D10" s="111" t="n"/>
      <c r="E10" s="112" t="inlineStr">
        <is>
          <t>BUYER  ( IF OTHER THAN CONSIGNEE )</t>
        </is>
      </c>
      <c r="F10" s="105" t="n"/>
      <c r="G10" s="105" t="n"/>
      <c r="H10" s="105" t="n"/>
      <c r="I10" s="106" t="n"/>
    </row>
    <row r="11" ht="17.45" customHeight="1">
      <c r="B11" s="250">
        <f>CI!C13</f>
        <v/>
      </c>
      <c r="C11" s="251" t="n"/>
      <c r="D11" s="251" t="n"/>
      <c r="E11" s="112" t="n"/>
      <c r="F11" s="105" t="n"/>
      <c r="G11" s="105" t="n"/>
      <c r="H11" s="105" t="n"/>
      <c r="I11" s="106" t="n"/>
    </row>
    <row r="12" ht="17.45" customHeight="1">
      <c r="B12" s="250">
        <f>CI!C14</f>
        <v/>
      </c>
      <c r="C12" s="251" t="n"/>
      <c r="D12" s="251" t="n"/>
      <c r="E12" s="113" t="n"/>
      <c r="F12" s="105" t="n"/>
      <c r="G12" s="105" t="n"/>
      <c r="H12" s="105" t="n"/>
      <c r="I12" s="106" t="n"/>
    </row>
    <row r="13" ht="17.45" customHeight="1">
      <c r="B13" s="250">
        <f>CI!C15</f>
        <v/>
      </c>
      <c r="C13" s="251" t="n"/>
      <c r="D13" s="251" t="n"/>
      <c r="E13" s="113" t="inlineStr">
        <is>
          <t>SAME AS IN CONSIGNEE COLUMN</t>
        </is>
      </c>
      <c r="F13" s="105" t="n"/>
      <c r="G13" s="105" t="n"/>
      <c r="H13" s="105" t="n"/>
      <c r="I13" s="106" t="n"/>
    </row>
    <row r="14" ht="17.45" customHeight="1">
      <c r="B14" s="250">
        <f>CI!C16</f>
        <v/>
      </c>
      <c r="C14" s="251" t="n"/>
      <c r="D14" s="251" t="n"/>
      <c r="E14" s="113" t="n"/>
      <c r="F14" s="105" t="n"/>
      <c r="G14" s="105" t="n"/>
      <c r="H14" s="105" t="n"/>
      <c r="I14" s="106" t="n"/>
    </row>
    <row r="15" ht="17.45" customHeight="1">
      <c r="B15" s="250">
        <f>CI!C17</f>
        <v/>
      </c>
      <c r="C15" s="251" t="n"/>
      <c r="D15" s="253" t="n"/>
      <c r="E15" s="113" t="n"/>
      <c r="F15" s="105" t="n"/>
      <c r="G15" s="105" t="n"/>
      <c r="H15" s="105" t="n"/>
      <c r="I15" s="106" t="n"/>
    </row>
    <row r="16" ht="17.45" customHeight="1">
      <c r="B16" s="250" t="n"/>
      <c r="C16" s="251" t="n"/>
      <c r="D16" s="251" t="n"/>
      <c r="E16" s="113" t="n"/>
      <c r="F16" s="105" t="n"/>
      <c r="G16" s="105" t="n"/>
      <c r="H16" s="105" t="n"/>
      <c r="I16" s="106" t="n"/>
    </row>
    <row r="17" ht="17.45" customHeight="1">
      <c r="A17" s="114" t="n"/>
      <c r="B17" s="115" t="n"/>
      <c r="C17" s="116" t="n"/>
      <c r="D17" s="117" t="n"/>
      <c r="E17" s="113" t="n"/>
      <c r="F17" s="105" t="n"/>
      <c r="G17" s="105" t="n"/>
      <c r="H17" s="105" t="n"/>
      <c r="I17" s="106" t="n"/>
    </row>
    <row r="18" ht="17.45" customHeight="1">
      <c r="B18" s="109" t="inlineStr">
        <is>
          <t>VESSEL / FLIGHT NO.</t>
        </is>
      </c>
      <c r="C18" s="118" t="n"/>
      <c r="D18" s="119" t="inlineStr">
        <is>
          <t>PORT OF LOADING</t>
        </is>
      </c>
      <c r="E18" s="99" t="inlineStr">
        <is>
          <t>COUNTRY OF ORIGIN</t>
        </is>
      </c>
      <c r="F18" s="120" t="n"/>
      <c r="G18" s="235" t="inlineStr">
        <is>
          <t>COUNTRY OF FINAL DESTINATION</t>
        </is>
      </c>
      <c r="H18" s="266" t="n"/>
      <c r="I18" s="267" t="n"/>
    </row>
    <row r="19" ht="17.45" customHeight="1">
      <c r="B19" s="236" t="inlineStr">
        <is>
          <t xml:space="preserve"> VESSEL NAME MV: MSC YUVIKA / V: IV343A</t>
        </is>
      </c>
      <c r="C19" s="260" t="n"/>
      <c r="D19" s="105" t="inlineStr">
        <is>
          <t>COLOMBO, SRI LANKA</t>
        </is>
      </c>
      <c r="E19" s="121" t="n"/>
      <c r="F19" s="122" t="n"/>
      <c r="G19" s="121" t="n"/>
      <c r="H19" s="105" t="n"/>
      <c r="I19" s="106" t="n"/>
    </row>
    <row r="20" ht="17.45" customHeight="1">
      <c r="B20" s="268" t="n"/>
      <c r="C20" s="261" t="n"/>
      <c r="D20" s="107" t="n"/>
      <c r="E20" s="237" t="inlineStr">
        <is>
          <t>SRI LANKA</t>
        </is>
      </c>
      <c r="F20" s="257" t="n"/>
      <c r="G20" s="238" t="inlineStr">
        <is>
          <t>BRAZIL</t>
        </is>
      </c>
      <c r="H20" s="257" t="n"/>
      <c r="I20" s="259" t="n"/>
    </row>
    <row r="21" ht="17.45" customHeight="1">
      <c r="B21" s="109" t="inlineStr">
        <is>
          <t xml:space="preserve">PORT OF DISCHARGE </t>
        </is>
      </c>
      <c r="C21" s="118" t="n"/>
      <c r="D21" s="99" t="inlineStr">
        <is>
          <t>PLACE OF DELIVERY</t>
        </is>
      </c>
      <c r="E21" s="123" t="n"/>
      <c r="F21" s="124" t="n"/>
      <c r="G21" s="124" t="n"/>
      <c r="H21" s="124" t="n"/>
      <c r="I21" s="125" t="n"/>
    </row>
    <row r="22" ht="17.45" customHeight="1">
      <c r="B22" s="195" t="inlineStr">
        <is>
          <t>ITAPOA, BRAZIL</t>
        </is>
      </c>
      <c r="C22" s="196" t="n"/>
      <c r="D22" s="179" t="inlineStr">
        <is>
          <t>ITAPOA, BRAZIL</t>
        </is>
      </c>
      <c r="E22" s="179" t="inlineStr">
        <is>
          <t>BILL OF LADING NO. RSLCMBITP285</t>
        </is>
      </c>
      <c r="F22" s="180" t="n"/>
      <c r="G22" s="180" t="n"/>
      <c r="H22" s="180" t="n"/>
      <c r="I22" s="181" t="n"/>
    </row>
    <row r="23" ht="17.45" customHeight="1">
      <c r="B23" s="126" t="n"/>
      <c r="C23" s="127" t="n"/>
      <c r="D23" s="107" t="n"/>
      <c r="E23" s="128" t="inlineStr">
        <is>
          <t xml:space="preserve"> </t>
        </is>
      </c>
      <c r="F23" s="107" t="n"/>
      <c r="G23" s="107" t="n"/>
      <c r="H23" s="107" t="n"/>
      <c r="I23" s="108" t="n"/>
    </row>
    <row r="24" ht="17.45" customHeight="1">
      <c r="B24" s="239" t="inlineStr">
        <is>
          <t>CONTAINER NOS.</t>
        </is>
      </c>
      <c r="C24" s="269" t="n"/>
      <c r="D24" s="99" t="inlineStr">
        <is>
          <t xml:space="preserve">NO. &amp; KIND OF </t>
        </is>
      </c>
      <c r="E24" s="113" t="n"/>
      <c r="F24" s="105" t="n"/>
      <c r="G24" s="105" t="n"/>
      <c r="H24" s="105" t="n"/>
      <c r="I24" s="106" t="n"/>
    </row>
    <row r="25" ht="17.45" customHeight="1">
      <c r="B25" s="165" t="inlineStr">
        <is>
          <t>MSMU6753733</t>
        </is>
      </c>
      <c r="C25" s="105" t="n"/>
      <c r="D25" s="129" t="inlineStr">
        <is>
          <t>PACKAGES</t>
        </is>
      </c>
      <c r="E25" s="113" t="n"/>
      <c r="F25" s="105" t="n"/>
      <c r="G25" s="105" t="n"/>
      <c r="H25" s="105" t="n"/>
      <c r="I25" s="106" t="n"/>
    </row>
    <row r="26" ht="18" customHeight="1">
      <c r="B26" s="165" t="inlineStr">
        <is>
          <t>TLLU7960566</t>
        </is>
      </c>
      <c r="C26" s="105" t="n"/>
      <c r="D26" s="179" t="inlineStr">
        <is>
          <t>7,899 PIECES</t>
        </is>
      </c>
      <c r="E26" s="113" t="inlineStr">
        <is>
          <t>PACKING: NO PACKING (TYRE ONLY)</t>
        </is>
      </c>
      <c r="F26" s="105" t="n"/>
      <c r="G26" s="105" t="n"/>
      <c r="H26" s="105" t="n"/>
      <c r="I26" s="106" t="n"/>
    </row>
    <row r="27" ht="18" customHeight="1">
      <c r="B27" s="165" t="inlineStr">
        <is>
          <t>MSDU7039895</t>
        </is>
      </c>
      <c r="C27" s="105" t="n"/>
      <c r="D27" s="113" t="n"/>
      <c r="E27" s="113" t="n"/>
      <c r="F27" s="105" t="n"/>
      <c r="G27" s="105" t="n"/>
      <c r="H27" s="105" t="n"/>
      <c r="I27" s="106" t="n"/>
    </row>
    <row r="28" ht="18" customHeight="1">
      <c r="B28" s="165" t="inlineStr">
        <is>
          <t>TCNU3297135</t>
        </is>
      </c>
      <c r="C28" s="105" t="n"/>
      <c r="D28" s="113" t="n"/>
      <c r="E28" s="113" t="n"/>
      <c r="F28" s="105" t="n"/>
      <c r="G28" s="105" t="n"/>
      <c r="H28" s="105" t="n"/>
      <c r="I28" s="106" t="n"/>
    </row>
    <row r="29" ht="18" customHeight="1">
      <c r="B29" s="165" t="inlineStr">
        <is>
          <t>MEDU8521008</t>
        </is>
      </c>
      <c r="C29" s="105" t="n"/>
      <c r="D29" s="113" t="n"/>
      <c r="E29" s="113" t="n"/>
      <c r="F29" s="105" t="n"/>
      <c r="G29" s="105" t="n"/>
      <c r="H29" s="105" t="n"/>
      <c r="I29" s="106" t="n"/>
    </row>
    <row r="30" hidden="1" ht="18" customHeight="1">
      <c r="B30" s="165" t="n"/>
      <c r="C30" s="105" t="n"/>
      <c r="D30" s="129" t="n"/>
      <c r="E30" s="113" t="n"/>
      <c r="F30" s="105" t="n"/>
      <c r="G30" s="105" t="n"/>
      <c r="H30" s="105" t="n"/>
      <c r="I30" s="106" t="n"/>
    </row>
    <row r="31" hidden="1" ht="18" customHeight="1">
      <c r="B31" s="165" t="n"/>
      <c r="C31" s="105" t="n"/>
      <c r="D31" s="129" t="n"/>
      <c r="E31" s="113" t="n"/>
      <c r="F31" s="105" t="n"/>
      <c r="G31" s="105" t="n"/>
      <c r="H31" s="105" t="n"/>
      <c r="I31" s="106" t="n"/>
    </row>
    <row r="32" hidden="1" ht="18" customHeight="1">
      <c r="B32" s="165" t="n"/>
      <c r="C32" s="105" t="n"/>
      <c r="D32" s="129" t="n"/>
      <c r="E32" s="113" t="n"/>
      <c r="F32" s="105" t="n"/>
      <c r="G32" s="105" t="n"/>
      <c r="H32" s="105" t="n"/>
      <c r="I32" s="106" t="n"/>
    </row>
    <row r="33" hidden="1" ht="18" customHeight="1">
      <c r="B33" s="165" t="n"/>
      <c r="C33" s="105" t="n"/>
      <c r="D33" s="129" t="n"/>
      <c r="E33" s="113" t="n"/>
      <c r="F33" s="105" t="n"/>
      <c r="G33" s="105" t="n"/>
      <c r="H33" s="105" t="n"/>
      <c r="I33" s="106" t="n"/>
    </row>
    <row r="34" hidden="1" ht="17.45" customHeight="1">
      <c r="B34" s="165" t="n"/>
      <c r="C34" s="105" t="n"/>
      <c r="D34" s="113" t="n"/>
      <c r="E34" s="112" t="n"/>
      <c r="F34" s="130" t="n"/>
      <c r="G34" s="130" t="n"/>
      <c r="H34" s="130" t="n"/>
      <c r="I34" s="131" t="n"/>
    </row>
    <row r="35" hidden="1" ht="17.45" customHeight="1">
      <c r="B35" s="165" t="n"/>
      <c r="C35" s="105" t="n"/>
      <c r="D35" s="113" t="n"/>
      <c r="E35" s="112" t="n"/>
      <c r="F35" s="130" t="n"/>
      <c r="G35" s="130" t="n"/>
      <c r="H35" s="130" t="n"/>
      <c r="I35" s="131" t="n"/>
    </row>
    <row r="36" ht="17.45" customHeight="1">
      <c r="B36" s="166" t="inlineStr">
        <is>
          <t>(5x40' HC FCLs)</t>
        </is>
      </c>
      <c r="C36" s="127" t="n"/>
      <c r="D36" s="132" t="n"/>
      <c r="E36" s="132" t="n"/>
      <c r="F36" s="133" t="n"/>
      <c r="G36" s="133" t="n"/>
      <c r="H36" s="133" t="n"/>
      <c r="I36" s="134" t="n"/>
    </row>
    <row r="37" ht="17.45" customHeight="1">
      <c r="B37" s="240" t="inlineStr">
        <is>
          <t>DESCRIPTION OF GOODS</t>
        </is>
      </c>
      <c r="C37" s="266" t="n"/>
      <c r="D37" s="266" t="n"/>
      <c r="E37" s="266" t="n"/>
      <c r="F37" s="266" t="n"/>
      <c r="G37" s="266" t="n"/>
      <c r="H37" s="266" t="n"/>
      <c r="I37" s="267" t="n"/>
    </row>
    <row r="38" ht="39.75" customHeight="1">
      <c r="B38" s="135" t="inlineStr">
        <is>
          <t>BRAND</t>
        </is>
      </c>
      <c r="C38" s="136" t="inlineStr">
        <is>
          <t>CNTR</t>
        </is>
      </c>
      <c r="D38" s="136" t="inlineStr">
        <is>
          <t>PI</t>
        </is>
      </c>
      <c r="E38" s="241" t="inlineStr">
        <is>
          <t>SIZE &amp; PATTERN</t>
        </is>
      </c>
      <c r="F38" s="269" t="n"/>
      <c r="G38" s="137" t="inlineStr">
        <is>
          <t>QTY</t>
        </is>
      </c>
      <c r="H38" s="197" t="inlineStr">
        <is>
          <t>NETT WT (Kgs)</t>
        </is>
      </c>
      <c r="I38" s="198" t="inlineStr">
        <is>
          <t>GROSS WT (Kgs)</t>
        </is>
      </c>
      <c r="J38" s="138" t="n"/>
    </row>
    <row r="39" ht="17.45" customHeight="1">
      <c r="B39" s="199" t="inlineStr">
        <is>
          <t>FERENTINO</t>
        </is>
      </c>
      <c r="C39" s="242" t="inlineStr">
        <is>
          <t>MSDU7039895</t>
        </is>
      </c>
      <c r="D39" s="201" t="inlineStr">
        <is>
          <t>POR-CATAR-F10</t>
        </is>
      </c>
      <c r="E39" s="242" t="inlineStr">
        <is>
          <t>175/70R14 E-LOGIC FERENTINO TL 88T</t>
        </is>
      </c>
      <c r="F39" s="269" t="n"/>
      <c r="G39" s="202" t="n">
        <v>448</v>
      </c>
      <c r="H39" s="203" t="n">
        <v>0</v>
      </c>
      <c r="I39" s="139">
        <f>H39</f>
        <v/>
      </c>
      <c r="M39" s="86" t="n"/>
      <c r="N39" s="86" t="n"/>
    </row>
    <row r="40" ht="17.45" customHeight="1">
      <c r="B40" s="184" t="inlineStr">
        <is>
          <t>FERENTINO</t>
        </is>
      </c>
      <c r="C40" s="243" t="inlineStr">
        <is>
          <t>MSDU7039895</t>
        </is>
      </c>
      <c r="D40" s="205" t="inlineStr">
        <is>
          <t>POR-CATAR-F10</t>
        </is>
      </c>
      <c r="E40" s="243" t="inlineStr">
        <is>
          <t>185/65R14 VERSO FERENTINO TL 86H</t>
        </is>
      </c>
      <c r="F40" s="260" t="n"/>
      <c r="G40" s="206" t="n">
        <v>190</v>
      </c>
      <c r="H40" s="207" t="n">
        <v>0</v>
      </c>
      <c r="I40" s="140">
        <f>H40</f>
        <v/>
      </c>
      <c r="J40" s="138" t="n"/>
      <c r="K40" s="246" t="n"/>
      <c r="M40" s="86" t="n"/>
      <c r="N40" s="86" t="n"/>
    </row>
    <row r="41" ht="17.45" customHeight="1">
      <c r="B41" s="184" t="inlineStr">
        <is>
          <t>FERENTINO</t>
        </is>
      </c>
      <c r="C41" s="243" t="inlineStr">
        <is>
          <t>MSDU7039895</t>
        </is>
      </c>
      <c r="D41" s="205" t="inlineStr">
        <is>
          <t>POR-CATAR-F10-TEST</t>
        </is>
      </c>
      <c r="E41" s="243" t="inlineStr">
        <is>
          <t>185/70R14 E-LOGIC FERENTINO TL 88H</t>
        </is>
      </c>
      <c r="F41" s="260" t="n"/>
      <c r="G41" s="208" t="n">
        <v>153</v>
      </c>
      <c r="H41" s="209" t="n">
        <v>0</v>
      </c>
      <c r="I41" s="140">
        <f>H41</f>
        <v/>
      </c>
      <c r="J41" s="138" t="n"/>
      <c r="K41" s="138" t="n"/>
      <c r="M41" s="86" t="n"/>
      <c r="N41" s="86" t="n"/>
    </row>
    <row r="42" ht="17.45" customHeight="1">
      <c r="B42" s="184" t="inlineStr">
        <is>
          <t>FERENTINO</t>
        </is>
      </c>
      <c r="C42" s="243" t="inlineStr">
        <is>
          <t>MSMU6753733</t>
        </is>
      </c>
      <c r="D42" s="205" t="inlineStr">
        <is>
          <t>POR-CATAR-F10</t>
        </is>
      </c>
      <c r="E42" s="243" t="inlineStr">
        <is>
          <t>165/70R14 E-LOGIC FERENTINO TL 85T</t>
        </is>
      </c>
      <c r="F42" s="260" t="n"/>
      <c r="G42" s="208" t="n">
        <v>122</v>
      </c>
      <c r="H42" s="209" t="n">
        <v>0</v>
      </c>
      <c r="I42" s="140">
        <f>H42</f>
        <v/>
      </c>
      <c r="J42" s="138" t="n"/>
      <c r="K42" s="138" t="n"/>
      <c r="M42" s="86" t="n"/>
      <c r="N42" s="86" t="n"/>
    </row>
    <row r="43" ht="17.45" customHeight="1">
      <c r="B43" s="184" t="inlineStr">
        <is>
          <t>FERENTINO</t>
        </is>
      </c>
      <c r="C43" s="243" t="inlineStr">
        <is>
          <t>MSMU6753733</t>
        </is>
      </c>
      <c r="D43" s="205" t="inlineStr">
        <is>
          <t>POR-CATAR-F10</t>
        </is>
      </c>
      <c r="E43" s="243" t="inlineStr">
        <is>
          <t>175/70R14 E-LOGIC FERENTINO TL 88T</t>
        </is>
      </c>
      <c r="F43" s="260" t="n"/>
      <c r="G43" s="208" t="n">
        <v>229</v>
      </c>
      <c r="H43" s="209" t="n">
        <v>0</v>
      </c>
      <c r="I43" s="140">
        <f>H43</f>
        <v/>
      </c>
      <c r="J43" s="138" t="n"/>
      <c r="K43" s="138" t="n"/>
      <c r="M43" s="86" t="n"/>
      <c r="N43" s="86" t="n"/>
    </row>
    <row r="44" ht="17.45" customHeight="1">
      <c r="B44" s="184" t="inlineStr">
        <is>
          <t>FERENTINO</t>
        </is>
      </c>
      <c r="C44" s="243" t="inlineStr">
        <is>
          <t>MSMU6753733</t>
        </is>
      </c>
      <c r="D44" s="205" t="inlineStr">
        <is>
          <t>POR-CATAR-F10</t>
        </is>
      </c>
      <c r="E44" s="243" t="inlineStr">
        <is>
          <t>185/65R14 VERSO FERENTINO TL 86H</t>
        </is>
      </c>
      <c r="F44" s="260" t="n"/>
      <c r="G44" s="208" t="n">
        <v>101</v>
      </c>
      <c r="H44" s="209" t="n">
        <v>0</v>
      </c>
      <c r="I44" s="140">
        <f>H44</f>
        <v/>
      </c>
      <c r="J44" s="138" t="n"/>
      <c r="K44" s="138" t="n"/>
      <c r="M44" s="86" t="n"/>
      <c r="N44" s="86" t="n"/>
    </row>
    <row r="45" ht="17.45" customHeight="1">
      <c r="B45" s="184" t="inlineStr">
        <is>
          <t>FERENTINO</t>
        </is>
      </c>
      <c r="C45" s="243" t="inlineStr">
        <is>
          <t>MSMU6753733</t>
        </is>
      </c>
      <c r="D45" s="205" t="inlineStr">
        <is>
          <t>POR-CATAR-F10</t>
        </is>
      </c>
      <c r="E45" s="244" t="inlineStr">
        <is>
          <t>185/70R14 E-LOGIC FERENTINO TL 88H</t>
        </is>
      </c>
      <c r="F45" s="260" t="n"/>
      <c r="G45" s="208" t="n">
        <v>99</v>
      </c>
      <c r="H45" s="209" t="n">
        <v>0</v>
      </c>
      <c r="I45" s="140">
        <f>H45</f>
        <v/>
      </c>
      <c r="J45" s="138" t="n"/>
      <c r="K45" s="138" t="n"/>
      <c r="M45" s="86" t="n"/>
      <c r="N45" s="86" t="n"/>
    </row>
    <row r="46" ht="17.45" customHeight="1">
      <c r="B46" s="184" t="inlineStr">
        <is>
          <t>FERENTINO</t>
        </is>
      </c>
      <c r="C46" s="243" t="inlineStr">
        <is>
          <t>TLLU7960566</t>
        </is>
      </c>
      <c r="D46" s="205" t="inlineStr">
        <is>
          <t>POR-CATAR-F10</t>
        </is>
      </c>
      <c r="E46" s="244" t="inlineStr">
        <is>
          <t>175/70R14 E-LOGIC FERENTINO TL 88T</t>
        </is>
      </c>
      <c r="F46" s="260" t="n"/>
      <c r="G46" s="208" t="n">
        <v>371</v>
      </c>
      <c r="H46" s="209" t="n">
        <v>2741.69</v>
      </c>
      <c r="I46" s="140">
        <f>H46</f>
        <v/>
      </c>
      <c r="J46" s="138" t="n"/>
      <c r="K46" s="138" t="n"/>
      <c r="M46" s="86" t="n"/>
      <c r="N46" s="86" t="n"/>
    </row>
    <row r="47" ht="17.45" customHeight="1">
      <c r="B47" s="184" t="inlineStr">
        <is>
          <t>FERENTINO</t>
        </is>
      </c>
      <c r="C47" s="243" t="inlineStr">
        <is>
          <t>TLLU7960566</t>
        </is>
      </c>
      <c r="D47" s="205" t="inlineStr">
        <is>
          <t>POR-CATAR-F10</t>
        </is>
      </c>
      <c r="E47" s="243" t="inlineStr">
        <is>
          <t>185/65R14 VERSO FERENTINO TL 86H</t>
        </is>
      </c>
      <c r="F47" s="260" t="n"/>
      <c r="G47" s="208" t="n">
        <v>266</v>
      </c>
      <c r="H47" s="209" t="n">
        <v>1952.44</v>
      </c>
      <c r="I47" s="140">
        <f>H47</f>
        <v/>
      </c>
      <c r="J47" s="138" t="n"/>
      <c r="K47" s="138" t="n"/>
      <c r="M47" s="86" t="n"/>
      <c r="N47" s="86" t="n"/>
    </row>
    <row r="48" ht="17.45" customHeight="1">
      <c r="B48" s="184" t="inlineStr">
        <is>
          <t>FERENTINO</t>
        </is>
      </c>
      <c r="C48" s="243" t="inlineStr">
        <is>
          <t>TLLU7960566</t>
        </is>
      </c>
      <c r="D48" s="205" t="inlineStr">
        <is>
          <t>POR-CATAR-F10</t>
        </is>
      </c>
      <c r="E48" s="243" t="inlineStr">
        <is>
          <t>185/70R14 E-LOGIC FERENTINO TL 88H</t>
        </is>
      </c>
      <c r="F48" s="260" t="n"/>
      <c r="G48" s="208" t="n">
        <v>1</v>
      </c>
      <c r="H48" s="209" t="n">
        <v>7.54</v>
      </c>
      <c r="I48" s="140">
        <f>H48</f>
        <v/>
      </c>
      <c r="J48" s="138" t="n"/>
      <c r="K48" s="138" t="n"/>
      <c r="M48" s="86" t="n"/>
      <c r="N48" s="86" t="n"/>
    </row>
    <row r="49" ht="17.45" customHeight="1">
      <c r="B49" s="184" t="inlineStr">
        <is>
          <t>FERENTINO</t>
        </is>
      </c>
      <c r="C49" s="243" t="inlineStr">
        <is>
          <t>TLLU7960566</t>
        </is>
      </c>
      <c r="D49" s="205" t="inlineStr">
        <is>
          <t>POR-CATAR-F10-TEST</t>
        </is>
      </c>
      <c r="E49" s="243" t="inlineStr">
        <is>
          <t>185/70R14 E-LOGIC FERENTINO TL 88H</t>
        </is>
      </c>
      <c r="F49" s="260" t="n"/>
      <c r="G49" s="208" t="n">
        <v>166</v>
      </c>
      <c r="H49" s="209" t="n">
        <v>1251.64</v>
      </c>
      <c r="I49" s="140">
        <f>H49</f>
        <v/>
      </c>
      <c r="J49" s="138" t="n"/>
      <c r="K49" s="138" t="n"/>
      <c r="M49" s="86" t="n"/>
      <c r="N49" s="86" t="n"/>
    </row>
    <row r="50" hidden="1" ht="17.45" customHeight="1">
      <c r="B50" s="184" t="n"/>
      <c r="C50" s="243" t="n"/>
      <c r="D50" s="205" t="n"/>
      <c r="E50" s="243" t="n"/>
      <c r="F50" s="260" t="n"/>
      <c r="G50" s="208" t="n"/>
      <c r="H50" s="209" t="n"/>
      <c r="I50" s="140">
        <f>H50</f>
        <v/>
      </c>
      <c r="J50" s="138" t="n"/>
      <c r="K50" s="138" t="n"/>
      <c r="M50" s="86" t="n"/>
      <c r="N50" s="86" t="n"/>
    </row>
    <row r="51" hidden="1" ht="17.45" customHeight="1">
      <c r="B51" s="184" t="n"/>
      <c r="C51" s="243" t="n"/>
      <c r="D51" s="205" t="n"/>
      <c r="E51" s="243" t="n"/>
      <c r="F51" s="260" t="n"/>
      <c r="G51" s="208" t="n"/>
      <c r="H51" s="209" t="n"/>
      <c r="I51" s="140">
        <f>H51</f>
        <v/>
      </c>
      <c r="J51" s="138" t="n"/>
      <c r="K51" s="138" t="n"/>
      <c r="M51" s="86" t="n"/>
      <c r="N51" s="86" t="n"/>
    </row>
    <row r="52" hidden="1" ht="17.45" customHeight="1">
      <c r="B52" s="184" t="n"/>
      <c r="C52" s="243" t="n"/>
      <c r="D52" s="205" t="n"/>
      <c r="E52" s="243" t="n"/>
      <c r="F52" s="260" t="n"/>
      <c r="G52" s="208" t="n"/>
      <c r="H52" s="209" t="n"/>
      <c r="I52" s="140">
        <f>H52</f>
        <v/>
      </c>
      <c r="J52" s="138" t="n"/>
      <c r="K52" s="138" t="n"/>
      <c r="M52" s="86" t="n"/>
      <c r="N52" s="86" t="n"/>
    </row>
    <row r="53" hidden="1" ht="17.45" customHeight="1">
      <c r="B53" s="184" t="n"/>
      <c r="C53" s="243" t="n"/>
      <c r="D53" s="205" t="n"/>
      <c r="E53" s="245" t="n"/>
      <c r="F53" s="244" t="n"/>
      <c r="G53" s="208" t="n"/>
      <c r="H53" s="209" t="n"/>
      <c r="I53" s="140">
        <f>H53</f>
        <v/>
      </c>
      <c r="J53" s="138" t="n"/>
      <c r="K53" s="138" t="n"/>
      <c r="M53" s="86" t="n"/>
      <c r="N53" s="86" t="n"/>
    </row>
    <row r="54" hidden="1" ht="17.45" customHeight="1">
      <c r="B54" s="184" t="n"/>
      <c r="C54" s="243" t="n"/>
      <c r="D54" s="205" t="n"/>
      <c r="E54" s="245" t="n"/>
      <c r="F54" s="244" t="n"/>
      <c r="G54" s="208" t="n"/>
      <c r="H54" s="209" t="n"/>
      <c r="I54" s="140">
        <f>H54</f>
        <v/>
      </c>
      <c r="J54" s="138" t="n"/>
      <c r="K54" s="138" t="n"/>
      <c r="M54" s="86" t="n"/>
      <c r="N54" s="86" t="n"/>
    </row>
    <row r="55" hidden="1" ht="17.45" customHeight="1">
      <c r="B55" s="184" t="n"/>
      <c r="C55" s="243" t="n"/>
      <c r="D55" s="205" t="n"/>
      <c r="E55" s="245" t="n"/>
      <c r="F55" s="244" t="n"/>
      <c r="G55" s="208" t="n"/>
      <c r="H55" s="209" t="n"/>
      <c r="I55" s="140">
        <f>H55</f>
        <v/>
      </c>
      <c r="J55" s="138" t="n"/>
      <c r="K55" s="138" t="n"/>
      <c r="M55" s="86" t="n"/>
      <c r="N55" s="86" t="n"/>
    </row>
    <row r="56" hidden="1" ht="17.45" customHeight="1">
      <c r="B56" s="184" t="n"/>
      <c r="C56" s="243" t="n"/>
      <c r="D56" s="205" t="n"/>
      <c r="E56" s="245" t="n"/>
      <c r="F56" s="244" t="n"/>
      <c r="G56" s="208" t="n"/>
      <c r="H56" s="209" t="n"/>
      <c r="I56" s="140">
        <f>H56</f>
        <v/>
      </c>
      <c r="J56" s="138" t="n"/>
      <c r="K56" s="138" t="n"/>
      <c r="M56" s="86" t="n"/>
      <c r="N56" s="86" t="n"/>
    </row>
    <row r="57" hidden="1" ht="17.45" customHeight="1">
      <c r="B57" s="184" t="n"/>
      <c r="C57" s="243" t="n"/>
      <c r="D57" s="205" t="n"/>
      <c r="E57" s="245" t="n"/>
      <c r="F57" s="244" t="n"/>
      <c r="G57" s="208" t="n"/>
      <c r="H57" s="209" t="n"/>
      <c r="I57" s="140">
        <f>H57</f>
        <v/>
      </c>
      <c r="J57" s="138" t="n"/>
      <c r="K57" s="138" t="n"/>
      <c r="M57" s="86" t="n"/>
      <c r="N57" s="86" t="n"/>
    </row>
    <row r="58" hidden="1" ht="17.45" customHeight="1">
      <c r="B58" s="184" t="n"/>
      <c r="C58" s="243" t="n"/>
      <c r="D58" s="205" t="n"/>
      <c r="E58" s="245" t="n"/>
      <c r="F58" s="244" t="n"/>
      <c r="G58" s="208" t="n"/>
      <c r="H58" s="209" t="n"/>
      <c r="I58" s="140">
        <f>H58</f>
        <v/>
      </c>
      <c r="J58" s="138" t="n"/>
      <c r="K58" s="138" t="n"/>
      <c r="M58" s="86" t="n"/>
      <c r="N58" s="86" t="n"/>
    </row>
    <row r="59" hidden="1" ht="17.45" customHeight="1">
      <c r="B59" s="184" t="n"/>
      <c r="C59" s="243" t="n"/>
      <c r="D59" s="205" t="n"/>
      <c r="E59" s="245" t="n"/>
      <c r="F59" s="244" t="n"/>
      <c r="G59" s="208" t="n"/>
      <c r="H59" s="209" t="n"/>
      <c r="I59" s="140">
        <f>H59</f>
        <v/>
      </c>
      <c r="J59" s="138" t="n"/>
      <c r="K59" s="138" t="n"/>
      <c r="M59" s="86" t="n"/>
      <c r="N59" s="86" t="n"/>
    </row>
    <row r="60" hidden="1" ht="17.45" customHeight="1">
      <c r="B60" s="184" t="n"/>
      <c r="C60" s="243" t="n"/>
      <c r="D60" s="205" t="n"/>
      <c r="E60" s="245" t="n"/>
      <c r="F60" s="244" t="n"/>
      <c r="G60" s="208" t="n"/>
      <c r="H60" s="209" t="n"/>
      <c r="I60" s="140">
        <f>H60</f>
        <v/>
      </c>
      <c r="J60" s="138" t="n"/>
      <c r="K60" s="138" t="n"/>
      <c r="M60" s="86" t="n"/>
      <c r="N60" s="86" t="n"/>
    </row>
    <row r="61" hidden="1" ht="17.45" customHeight="1">
      <c r="B61" s="184" t="n"/>
      <c r="C61" s="243" t="n"/>
      <c r="D61" s="205" t="n"/>
      <c r="E61" s="245" t="n"/>
      <c r="F61" s="244" t="n"/>
      <c r="G61" s="208" t="n"/>
      <c r="H61" s="209" t="n"/>
      <c r="I61" s="140">
        <f>H61</f>
        <v/>
      </c>
      <c r="J61" s="138" t="n"/>
      <c r="K61" s="138" t="n"/>
      <c r="M61" s="86" t="n"/>
      <c r="N61" s="86" t="n"/>
    </row>
    <row r="62" hidden="1" ht="17.45" customHeight="1">
      <c r="B62" s="184" t="n"/>
      <c r="C62" s="243" t="n"/>
      <c r="D62" s="205" t="n"/>
      <c r="E62" s="245" t="n"/>
      <c r="F62" s="244" t="n"/>
      <c r="G62" s="208" t="n"/>
      <c r="H62" s="209" t="n"/>
      <c r="I62" s="140">
        <f>H62</f>
        <v/>
      </c>
      <c r="J62" s="138" t="n"/>
      <c r="K62" s="138" t="n"/>
      <c r="M62" s="86" t="n"/>
      <c r="N62" s="86" t="n"/>
    </row>
    <row r="63" hidden="1" ht="17.45" customHeight="1">
      <c r="B63" s="184" t="n"/>
      <c r="C63" s="243" t="n"/>
      <c r="D63" s="205" t="n"/>
      <c r="E63" s="245" t="n"/>
      <c r="F63" s="244" t="n"/>
      <c r="G63" s="208" t="n"/>
      <c r="H63" s="209" t="n"/>
      <c r="I63" s="140">
        <f>H63</f>
        <v/>
      </c>
      <c r="J63" s="138" t="n"/>
      <c r="K63" s="138" t="n"/>
      <c r="M63" s="86" t="n"/>
      <c r="N63" s="86" t="n"/>
    </row>
    <row r="64" hidden="1" ht="17.45" customHeight="1">
      <c r="B64" s="184" t="n"/>
      <c r="C64" s="243" t="n"/>
      <c r="D64" s="205" t="n"/>
      <c r="E64" s="245" t="n"/>
      <c r="F64" s="244" t="n"/>
      <c r="G64" s="208" t="n"/>
      <c r="H64" s="209" t="n"/>
      <c r="I64" s="140">
        <f>H64</f>
        <v/>
      </c>
      <c r="J64" s="138" t="n"/>
      <c r="K64" s="138" t="n"/>
      <c r="M64" s="86" t="n"/>
      <c r="N64" s="86" t="n"/>
    </row>
    <row r="65" hidden="1" ht="17.45" customHeight="1">
      <c r="B65" s="184" t="n"/>
      <c r="C65" s="243" t="n"/>
      <c r="D65" s="205" t="n"/>
      <c r="E65" s="245" t="n"/>
      <c r="F65" s="244" t="n"/>
      <c r="G65" s="208" t="n"/>
      <c r="H65" s="209" t="n"/>
      <c r="I65" s="140">
        <f>H65</f>
        <v/>
      </c>
      <c r="J65" s="138" t="n"/>
      <c r="K65" s="138" t="n"/>
      <c r="M65" s="86" t="n"/>
      <c r="N65" s="86" t="n"/>
    </row>
    <row r="66" hidden="1" ht="17.45" customHeight="1">
      <c r="B66" s="184" t="n"/>
      <c r="C66" s="243" t="n"/>
      <c r="D66" s="205" t="n"/>
      <c r="E66" s="245" t="n"/>
      <c r="F66" s="244" t="n"/>
      <c r="G66" s="208" t="n"/>
      <c r="H66" s="209" t="n"/>
      <c r="I66" s="140">
        <f>H66</f>
        <v/>
      </c>
      <c r="J66" s="138" t="n"/>
      <c r="K66" s="138" t="n"/>
      <c r="M66" s="86" t="n"/>
      <c r="N66" s="86" t="n"/>
    </row>
    <row r="67" hidden="1" ht="17.45" customHeight="1">
      <c r="B67" s="184" t="n"/>
      <c r="C67" s="243" t="n"/>
      <c r="D67" s="205" t="n"/>
      <c r="E67" s="245" t="n"/>
      <c r="F67" s="244" t="n"/>
      <c r="G67" s="208" t="n"/>
      <c r="H67" s="209" t="n"/>
      <c r="I67" s="140">
        <f>H67</f>
        <v/>
      </c>
      <c r="J67" s="138" t="n"/>
      <c r="K67" s="138" t="n"/>
      <c r="M67" s="86" t="n"/>
      <c r="N67" s="86" t="n"/>
    </row>
    <row r="68" hidden="1" ht="17.45" customHeight="1">
      <c r="B68" s="184" t="n"/>
      <c r="C68" s="243" t="n"/>
      <c r="D68" s="205" t="n"/>
      <c r="E68" s="245" t="n"/>
      <c r="F68" s="244" t="n"/>
      <c r="G68" s="208" t="n"/>
      <c r="H68" s="209" t="n"/>
      <c r="I68" s="140">
        <f>H68</f>
        <v/>
      </c>
      <c r="J68" s="138" t="n"/>
      <c r="K68" s="138" t="n"/>
      <c r="M68" s="86" t="n"/>
      <c r="N68" s="86" t="n"/>
    </row>
    <row r="69" hidden="1" ht="17.45" customHeight="1">
      <c r="B69" s="184" t="n"/>
      <c r="C69" s="243" t="n"/>
      <c r="D69" s="205" t="n"/>
      <c r="E69" s="245" t="n"/>
      <c r="F69" s="244" t="n"/>
      <c r="G69" s="208" t="n"/>
      <c r="H69" s="209" t="n"/>
      <c r="I69" s="140">
        <f>H69</f>
        <v/>
      </c>
      <c r="J69" s="138" t="n"/>
      <c r="K69" s="138" t="n"/>
      <c r="M69" s="86" t="n"/>
      <c r="N69" s="86" t="n"/>
    </row>
    <row r="70" hidden="1" ht="17.45" customHeight="1">
      <c r="B70" s="184" t="n"/>
      <c r="C70" s="243" t="n"/>
      <c r="D70" s="205" t="n"/>
      <c r="E70" s="245" t="n"/>
      <c r="F70" s="244" t="n"/>
      <c r="G70" s="208" t="n"/>
      <c r="H70" s="209" t="n"/>
      <c r="I70" s="140">
        <f>H70</f>
        <v/>
      </c>
      <c r="J70" s="138" t="n"/>
      <c r="K70" s="138" t="n"/>
      <c r="M70" s="86" t="n"/>
      <c r="N70" s="86" t="n"/>
    </row>
    <row r="71" hidden="1" ht="17.45" customHeight="1">
      <c r="B71" s="184" t="n"/>
      <c r="C71" s="243" t="n"/>
      <c r="D71" s="205" t="n"/>
      <c r="E71" s="245" t="n"/>
      <c r="F71" s="244" t="n"/>
      <c r="G71" s="208" t="n"/>
      <c r="H71" s="209" t="n"/>
      <c r="I71" s="140">
        <f>H71</f>
        <v/>
      </c>
      <c r="J71" s="138" t="n"/>
      <c r="K71" s="138" t="n"/>
      <c r="M71" s="86" t="n"/>
      <c r="N71" s="86" t="n"/>
    </row>
    <row r="72" hidden="1" ht="17.45" customHeight="1">
      <c r="B72" s="184" t="n"/>
      <c r="C72" s="243" t="n"/>
      <c r="D72" s="205" t="n"/>
      <c r="E72" s="245" t="n"/>
      <c r="F72" s="244" t="n"/>
      <c r="G72" s="208" t="n"/>
      <c r="H72" s="209" t="n"/>
      <c r="I72" s="140">
        <f>H72</f>
        <v/>
      </c>
      <c r="J72" s="138" t="n"/>
      <c r="K72" s="138" t="n"/>
      <c r="M72" s="86" t="n"/>
      <c r="N72" s="86" t="n"/>
    </row>
    <row r="73" hidden="1" ht="17.45" customHeight="1">
      <c r="B73" s="184" t="n"/>
      <c r="C73" s="243" t="n"/>
      <c r="D73" s="205" t="n"/>
      <c r="E73" s="245" t="n"/>
      <c r="F73" s="244" t="n"/>
      <c r="G73" s="208" t="n"/>
      <c r="H73" s="209" t="n"/>
      <c r="I73" s="140">
        <f>H73</f>
        <v/>
      </c>
      <c r="J73" s="138" t="n"/>
      <c r="K73" s="138" t="n"/>
      <c r="M73" s="86" t="n"/>
      <c r="N73" s="86" t="n"/>
    </row>
    <row r="74" hidden="1" ht="17.45" customHeight="1">
      <c r="B74" s="184" t="n"/>
      <c r="C74" s="243" t="n"/>
      <c r="D74" s="205" t="n"/>
      <c r="E74" s="245" t="n"/>
      <c r="F74" s="244" t="n"/>
      <c r="G74" s="208" t="n"/>
      <c r="H74" s="209" t="n"/>
      <c r="I74" s="140">
        <f>H74</f>
        <v/>
      </c>
      <c r="J74" s="138" t="n"/>
      <c r="K74" s="138" t="n"/>
      <c r="M74" s="86" t="n"/>
      <c r="N74" s="86" t="n"/>
    </row>
    <row r="75" hidden="1" ht="17.45" customHeight="1">
      <c r="B75" s="184" t="n"/>
      <c r="C75" s="243" t="n"/>
      <c r="D75" s="205" t="n"/>
      <c r="E75" s="245" t="n"/>
      <c r="F75" s="244" t="n"/>
      <c r="G75" s="208" t="n"/>
      <c r="H75" s="209" t="n"/>
      <c r="I75" s="140">
        <f>H75</f>
        <v/>
      </c>
      <c r="J75" s="138" t="n"/>
      <c r="K75" s="138" t="n"/>
      <c r="M75" s="86" t="n"/>
      <c r="N75" s="86" t="n"/>
    </row>
    <row r="76" hidden="1" ht="17.45" customHeight="1">
      <c r="B76" s="184" t="n"/>
      <c r="C76" s="243" t="n"/>
      <c r="D76" s="205" t="n"/>
      <c r="E76" s="245" t="n"/>
      <c r="F76" s="244" t="n"/>
      <c r="G76" s="208" t="n"/>
      <c r="H76" s="209" t="n"/>
      <c r="I76" s="140">
        <f>H76</f>
        <v/>
      </c>
      <c r="J76" s="138" t="n"/>
      <c r="K76" s="138" t="n"/>
      <c r="M76" s="86" t="n"/>
      <c r="N76" s="86" t="n"/>
    </row>
    <row r="77" hidden="1" ht="17.45" customHeight="1">
      <c r="B77" s="184" t="n"/>
      <c r="C77" s="243" t="n"/>
      <c r="D77" s="205" t="n"/>
      <c r="E77" s="243" t="n"/>
      <c r="F77" s="260" t="n"/>
      <c r="G77" s="208" t="n"/>
      <c r="H77" s="209" t="n"/>
      <c r="I77" s="140">
        <f>H77</f>
        <v/>
      </c>
      <c r="J77" s="138" t="n"/>
      <c r="K77" s="138" t="n"/>
      <c r="M77" s="86" t="n"/>
      <c r="N77" s="86" t="n"/>
    </row>
    <row r="78" hidden="1" ht="17.45" customHeight="1">
      <c r="B78" s="184" t="n"/>
      <c r="C78" s="243" t="n"/>
      <c r="D78" s="205" t="n"/>
      <c r="E78" s="243" t="n"/>
      <c r="F78" s="260" t="n"/>
      <c r="G78" s="208" t="n"/>
      <c r="H78" s="209" t="n"/>
      <c r="I78" s="140">
        <f>H78</f>
        <v/>
      </c>
      <c r="J78" s="138" t="n"/>
      <c r="K78" s="138" t="n"/>
      <c r="M78" s="86" t="n"/>
      <c r="N78" s="86" t="n"/>
    </row>
    <row r="79" hidden="1" ht="17.45" customHeight="1">
      <c r="B79" s="184" t="n"/>
      <c r="C79" s="243" t="n"/>
      <c r="D79" s="205" t="n"/>
      <c r="E79" s="243" t="n"/>
      <c r="F79" s="260" t="n"/>
      <c r="G79" s="208" t="n"/>
      <c r="H79" s="209" t="n"/>
      <c r="I79" s="140">
        <f>H79</f>
        <v/>
      </c>
      <c r="J79" s="138" t="n"/>
      <c r="K79" s="138" t="n"/>
      <c r="M79" s="86" t="n"/>
      <c r="N79" s="86" t="n"/>
    </row>
    <row r="80" hidden="1" ht="17.45" customHeight="1">
      <c r="B80" s="184" t="n"/>
      <c r="C80" s="243" t="n"/>
      <c r="D80" s="205" t="n"/>
      <c r="E80" s="243" t="n"/>
      <c r="F80" s="260" t="n"/>
      <c r="G80" s="208" t="n"/>
      <c r="H80" s="209" t="n"/>
      <c r="I80" s="140">
        <f>H80</f>
        <v/>
      </c>
      <c r="J80" s="138" t="n"/>
      <c r="K80" s="138" t="n"/>
      <c r="M80" s="86" t="n"/>
      <c r="N80" s="86" t="n"/>
    </row>
    <row r="81" hidden="1" ht="17.45" customHeight="1">
      <c r="B81" s="184" t="n"/>
      <c r="C81" s="243" t="n"/>
      <c r="D81" s="205" t="n"/>
      <c r="E81" s="243" t="n"/>
      <c r="F81" s="260" t="n"/>
      <c r="G81" s="208" t="n"/>
      <c r="H81" s="209" t="n"/>
      <c r="I81" s="140">
        <f>H81</f>
        <v/>
      </c>
      <c r="J81" s="138" t="n"/>
      <c r="K81" s="138" t="n"/>
      <c r="M81" s="86" t="n"/>
      <c r="N81" s="86" t="n"/>
    </row>
    <row r="82" hidden="1" ht="17.45" customHeight="1">
      <c r="B82" s="184" t="n"/>
      <c r="C82" s="243" t="n"/>
      <c r="D82" s="205" t="n"/>
      <c r="E82" s="243" t="n"/>
      <c r="F82" s="260" t="n"/>
      <c r="G82" s="208" t="n"/>
      <c r="H82" s="209" t="n"/>
      <c r="I82" s="140">
        <f>H82</f>
        <v/>
      </c>
      <c r="J82" s="138" t="n"/>
      <c r="K82" s="138" t="n"/>
      <c r="M82" s="86" t="n"/>
      <c r="N82" s="86" t="n"/>
    </row>
    <row r="83" hidden="1" ht="17.45" customHeight="1">
      <c r="B83" s="184" t="n"/>
      <c r="C83" s="243" t="n"/>
      <c r="D83" s="205" t="n"/>
      <c r="E83" s="243" t="n"/>
      <c r="F83" s="260" t="n"/>
      <c r="G83" s="208" t="n"/>
      <c r="H83" s="209" t="n"/>
      <c r="I83" s="140">
        <f>H83</f>
        <v/>
      </c>
      <c r="J83" s="138" t="n"/>
      <c r="K83" s="138" t="n"/>
      <c r="M83" s="86" t="n"/>
      <c r="N83" s="86" t="n"/>
    </row>
    <row r="84" hidden="1" ht="17.45" customHeight="1">
      <c r="B84" s="184" t="n"/>
      <c r="C84" s="243" t="n"/>
      <c r="D84" s="205" t="n"/>
      <c r="E84" s="243" t="n"/>
      <c r="F84" s="260" t="n"/>
      <c r="G84" s="208" t="n"/>
      <c r="H84" s="209" t="n"/>
      <c r="I84" s="140">
        <f>H84</f>
        <v/>
      </c>
      <c r="J84" s="138" t="n"/>
      <c r="K84" s="138" t="n"/>
      <c r="M84" s="86" t="n"/>
      <c r="N84" s="86" t="n"/>
    </row>
    <row r="85" hidden="1" ht="17.45" customHeight="1">
      <c r="B85" s="184" t="n"/>
      <c r="C85" s="243" t="n"/>
      <c r="D85" s="205" t="n"/>
      <c r="E85" s="243" t="n"/>
      <c r="F85" s="260" t="n"/>
      <c r="G85" s="208" t="n"/>
      <c r="H85" s="209" t="n"/>
      <c r="I85" s="140">
        <f>H85</f>
        <v/>
      </c>
      <c r="J85" s="138" t="n"/>
      <c r="K85" s="138" t="n"/>
      <c r="M85" s="86" t="n"/>
      <c r="N85" s="86" t="n"/>
    </row>
    <row r="86" hidden="1" ht="17.45" customHeight="1">
      <c r="B86" s="184" t="n"/>
      <c r="C86" s="243" t="n"/>
      <c r="D86" s="205" t="n"/>
      <c r="E86" s="243" t="n"/>
      <c r="F86" s="260" t="n"/>
      <c r="G86" s="208" t="n"/>
      <c r="H86" s="209" t="n"/>
      <c r="I86" s="140">
        <f>H86</f>
        <v/>
      </c>
      <c r="J86" s="138" t="n"/>
      <c r="K86" s="138" t="n"/>
      <c r="M86" s="86" t="n"/>
      <c r="N86" s="86" t="n"/>
    </row>
    <row r="87" hidden="1" ht="17.45" customHeight="1">
      <c r="B87" s="184" t="n"/>
      <c r="C87" s="243" t="n"/>
      <c r="D87" s="205" t="n"/>
      <c r="E87" s="243" t="n"/>
      <c r="F87" s="260" t="n"/>
      <c r="G87" s="208" t="n"/>
      <c r="H87" s="209" t="n"/>
      <c r="I87" s="140">
        <f>H87</f>
        <v/>
      </c>
      <c r="J87" s="138" t="n"/>
      <c r="K87" s="138" t="n"/>
      <c r="M87" s="86" t="n"/>
      <c r="N87" s="86" t="n"/>
    </row>
    <row r="88" hidden="1" ht="17.45" customHeight="1">
      <c r="B88" s="184" t="n"/>
      <c r="C88" s="243" t="n"/>
      <c r="D88" s="205" t="n"/>
      <c r="E88" s="243" t="n"/>
      <c r="F88" s="260" t="n"/>
      <c r="G88" s="208" t="n"/>
      <c r="H88" s="209" t="n"/>
      <c r="I88" s="140">
        <f>H88</f>
        <v/>
      </c>
      <c r="J88" s="138" t="n"/>
      <c r="K88" s="138" t="n"/>
      <c r="M88" s="86" t="n"/>
      <c r="N88" s="86" t="n"/>
    </row>
    <row r="89" hidden="1" ht="17.45" customHeight="1">
      <c r="B89" s="184" t="n"/>
      <c r="C89" s="243" t="n"/>
      <c r="D89" s="205" t="n"/>
      <c r="E89" s="243" t="n"/>
      <c r="F89" s="260" t="n"/>
      <c r="G89" s="208" t="n"/>
      <c r="H89" s="209" t="n"/>
      <c r="I89" s="140">
        <f>H89</f>
        <v/>
      </c>
      <c r="J89" s="138" t="n"/>
      <c r="K89" s="138" t="n"/>
      <c r="M89" s="86" t="n"/>
      <c r="N89" s="86" t="n"/>
    </row>
    <row r="90" ht="17.45" customHeight="1">
      <c r="B90" s="142" t="n"/>
      <c r="C90" s="249" t="inlineStr">
        <is>
          <t>TOTAL</t>
        </is>
      </c>
      <c r="D90" s="262" t="n"/>
      <c r="E90" s="262" t="n"/>
      <c r="F90" s="263" t="n"/>
      <c r="G90" s="143">
        <f>SUM(G39:G89)</f>
        <v/>
      </c>
      <c r="H90" s="144">
        <f>SUM(H39:H89)</f>
        <v/>
      </c>
      <c r="I90" s="145">
        <f>SUM(I39:I89)</f>
        <v/>
      </c>
    </row>
    <row r="91" ht="17.45" customHeight="1">
      <c r="B91" s="104" t="n"/>
      <c r="C91" s="105" t="n"/>
      <c r="D91" s="124" t="n"/>
      <c r="E91" s="105" t="n"/>
      <c r="F91" s="105" t="n"/>
      <c r="G91" s="105" t="n"/>
      <c r="H91" s="146" t="n"/>
      <c r="I91" s="106" t="n"/>
      <c r="K91" s="246" t="n"/>
    </row>
    <row r="92" ht="17.45" customHeight="1">
      <c r="B92" s="104" t="n"/>
      <c r="C92" s="105" t="n"/>
      <c r="D92" s="105" t="n"/>
      <c r="E92" s="105" t="n"/>
      <c r="F92" s="105" t="n"/>
      <c r="G92" s="105" t="n"/>
      <c r="H92" s="146" t="n"/>
      <c r="I92" s="106" t="n"/>
    </row>
    <row r="93" ht="17.45" customHeight="1">
      <c r="B93" s="104" t="inlineStr">
        <is>
          <t>Manufacturer Details :</t>
        </is>
      </c>
      <c r="C93" s="105" t="n"/>
      <c r="D93" s="105" t="n"/>
      <c r="E93" s="105" t="n"/>
      <c r="F93" s="105" t="n"/>
      <c r="G93" s="105" t="n"/>
      <c r="H93" s="146" t="n"/>
      <c r="I93" s="106" t="n"/>
    </row>
    <row r="94" ht="17.45" customHeight="1">
      <c r="B94" s="96" t="inlineStr">
        <is>
          <t>FERENTINO TYRE CORPORATION (PRIVATE) LIMITED</t>
        </is>
      </c>
      <c r="C94" s="105" t="n"/>
      <c r="D94" s="105" t="n"/>
      <c r="E94" s="105" t="n"/>
      <c r="F94" s="105" t="n"/>
      <c r="G94" s="105" t="n"/>
      <c r="H94" s="146" t="n"/>
      <c r="I94" s="106" t="n"/>
    </row>
    <row r="95" ht="17.45" customHeight="1">
      <c r="B95" s="96" t="inlineStr">
        <is>
          <t>No 25, Alfred Place, Colombo 03, Sri Lanka.</t>
        </is>
      </c>
      <c r="C95" s="105" t="n"/>
      <c r="D95" s="105" t="n"/>
      <c r="E95" s="105" t="n"/>
      <c r="F95" s="105" t="n"/>
      <c r="G95" s="105" t="n"/>
      <c r="H95" s="146" t="n"/>
      <c r="I95" s="106" t="n"/>
    </row>
    <row r="96" ht="17.45" customHeight="1">
      <c r="B96" s="104" t="n"/>
      <c r="C96" s="105" t="n"/>
      <c r="D96" s="105" t="n"/>
      <c r="E96" s="105" t="n"/>
      <c r="F96" s="105" t="n"/>
      <c r="G96" s="105" t="n"/>
      <c r="H96" s="146" t="n"/>
      <c r="I96" s="106" t="n"/>
    </row>
    <row r="97" ht="17.45" customHeight="1">
      <c r="B97" s="104" t="n"/>
      <c r="C97" s="105" t="n"/>
      <c r="D97" s="105" t="n"/>
      <c r="E97" s="105" t="n"/>
      <c r="F97" s="105" t="n"/>
      <c r="G97" s="105" t="n"/>
      <c r="H97" s="146" t="n"/>
      <c r="I97" s="106" t="n"/>
    </row>
    <row r="98" ht="17.45" customHeight="1">
      <c r="B98" s="104" t="n"/>
      <c r="C98" s="105" t="n"/>
      <c r="D98" s="105" t="n"/>
      <c r="E98" s="105" t="n"/>
      <c r="F98" s="105" t="n"/>
      <c r="G98" s="105" t="n"/>
      <c r="H98" s="146" t="n"/>
      <c r="I98" s="106" t="n"/>
    </row>
    <row r="99" ht="17.45" customHeight="1">
      <c r="B99" s="104" t="n"/>
      <c r="C99" s="105" t="n"/>
      <c r="D99" s="105" t="n"/>
      <c r="E99" s="105" t="n"/>
      <c r="F99" s="105" t="n"/>
      <c r="G99" s="105" t="n"/>
      <c r="H99" s="146" t="n"/>
      <c r="I99" s="106" t="n"/>
    </row>
    <row r="100" ht="17.45" customHeight="1">
      <c r="B100" s="104" t="n"/>
      <c r="C100" s="105" t="n"/>
      <c r="D100" s="105" t="n"/>
      <c r="E100" s="130" t="n"/>
      <c r="F100" s="147" t="inlineStr">
        <is>
          <t>SIGNATURE WITH SEAL:</t>
        </is>
      </c>
      <c r="G100" s="147" t="n"/>
      <c r="H100" s="147" t="n"/>
      <c r="I100" s="148" t="n"/>
    </row>
    <row r="101" ht="17.45" customHeight="1">
      <c r="B101" s="104" t="n"/>
      <c r="C101" s="105" t="n"/>
      <c r="D101" s="105" t="n"/>
      <c r="E101" s="130" t="n"/>
      <c r="F101" s="99" t="inlineStr">
        <is>
          <t xml:space="preserve"> FOR - PORTO INTERNATIONAL LLC</t>
        </is>
      </c>
      <c r="G101" s="119" t="n"/>
      <c r="H101" s="119" t="n"/>
      <c r="I101" s="149" t="n"/>
    </row>
    <row r="102" ht="17.45" customHeight="1">
      <c r="B102" s="150" t="n"/>
      <c r="C102" s="151" t="n"/>
      <c r="D102" s="151" t="n"/>
      <c r="E102" s="130" t="n"/>
      <c r="F102" s="112" t="n"/>
      <c r="G102" s="130" t="n"/>
      <c r="H102" s="130" t="n"/>
      <c r="I102" s="131" t="n"/>
    </row>
    <row r="103" ht="17.45" customHeight="1">
      <c r="B103" s="104" t="n"/>
      <c r="E103" s="130" t="n"/>
      <c r="F103" s="112" t="n"/>
      <c r="G103" s="130" t="n"/>
      <c r="H103" s="130" t="n"/>
      <c r="I103" s="131" t="n"/>
    </row>
    <row r="104" ht="15" customHeight="1">
      <c r="B104" s="104" t="n"/>
      <c r="C104" s="146" t="n"/>
      <c r="D104" s="105" t="n"/>
      <c r="E104" s="130" t="n"/>
      <c r="F104" s="112" t="n"/>
      <c r="G104" s="130" t="n"/>
      <c r="H104" s="130" t="n"/>
      <c r="I104" s="131" t="n"/>
    </row>
    <row r="105" ht="15" customHeight="1">
      <c r="B105" s="104" t="n"/>
      <c r="C105" s="232" t="n"/>
      <c r="D105" s="152" t="n"/>
      <c r="E105" s="130" t="n"/>
      <c r="F105" s="112" t="n"/>
      <c r="G105" s="130" t="n"/>
      <c r="H105" s="130" t="n"/>
      <c r="I105" s="131" t="n"/>
    </row>
    <row r="106" ht="15" customHeight="1">
      <c r="B106" s="104" t="n"/>
      <c r="C106" s="146" t="n"/>
      <c r="D106" s="152" t="n"/>
      <c r="E106" s="130" t="n"/>
      <c r="F106" s="112" t="n"/>
      <c r="G106" s="130" t="n"/>
      <c r="H106" s="130" t="n"/>
      <c r="I106" s="131" t="n"/>
    </row>
    <row r="107" ht="15" customHeight="1">
      <c r="B107" s="104" t="n"/>
      <c r="C107" s="146" t="n"/>
      <c r="D107" s="153" t="n"/>
      <c r="E107" s="154" t="n"/>
      <c r="F107" s="155" t="n"/>
      <c r="G107" s="154" t="n"/>
      <c r="H107" s="154" t="n"/>
      <c r="I107" s="156" t="n"/>
    </row>
    <row r="108" ht="15" customHeight="1">
      <c r="B108" s="104" t="n"/>
      <c r="C108" s="146" t="n"/>
      <c r="D108" s="153" t="n"/>
      <c r="E108" s="154" t="n"/>
      <c r="F108" s="155" t="n"/>
      <c r="G108" s="154" t="n"/>
      <c r="H108" s="154" t="n"/>
      <c r="I108" s="156" t="n"/>
    </row>
    <row r="109" ht="15" customHeight="1">
      <c r="B109" s="104" t="n"/>
      <c r="C109" s="146" t="n"/>
      <c r="D109" s="153" t="n"/>
      <c r="E109" s="154" t="n"/>
      <c r="F109" s="155" t="n"/>
      <c r="G109" s="154" t="n"/>
      <c r="H109" s="154" t="n"/>
      <c r="I109" s="156" t="n"/>
    </row>
    <row r="110" ht="15" customHeight="1">
      <c r="B110" s="104" t="n"/>
      <c r="C110" s="146" t="n"/>
      <c r="D110" s="153" t="n"/>
      <c r="E110" s="154" t="n"/>
      <c r="F110" s="155" t="n"/>
      <c r="G110" s="154" t="n"/>
      <c r="H110" s="154" t="n"/>
      <c r="I110" s="156" t="n"/>
    </row>
    <row r="111" ht="15" customHeight="1">
      <c r="B111" s="104" t="n"/>
      <c r="C111" s="152" t="n"/>
      <c r="D111" s="105" t="n"/>
      <c r="E111" s="157" t="n"/>
      <c r="F111" s="247" t="inlineStr">
        <is>
          <t>Porto International LLC</t>
        </is>
      </c>
      <c r="I111" s="256" t="n"/>
    </row>
    <row r="112" ht="15" customHeight="1">
      <c r="B112" s="104" t="n"/>
      <c r="C112" s="86" t="inlineStr">
        <is>
          <t xml:space="preserve"> </t>
        </is>
      </c>
      <c r="D112" s="105" t="n"/>
      <c r="E112" s="130" t="n"/>
      <c r="F112" s="248" t="inlineStr">
        <is>
          <t>(AUTHORISED SIGNATORY)</t>
        </is>
      </c>
      <c r="I112" s="256" t="n"/>
    </row>
    <row r="113" ht="15" customHeight="1">
      <c r="B113" s="158" t="n"/>
      <c r="C113" s="159" t="n"/>
      <c r="D113" s="160" t="n"/>
      <c r="E113" s="161" t="n"/>
      <c r="F113" s="162" t="n"/>
      <c r="G113" s="161" t="n"/>
      <c r="H113" s="161" t="n"/>
      <c r="I113" s="163" t="n"/>
    </row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</sheetData>
  <mergeCells count="42">
    <mergeCell ref="F111:I111"/>
    <mergeCell ref="F112:I112"/>
    <mergeCell ref="E87:F87"/>
    <mergeCell ref="E88:F88"/>
    <mergeCell ref="E89:F89"/>
    <mergeCell ref="C90:F90"/>
    <mergeCell ref="K91:L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48:F48"/>
    <mergeCell ref="E49:F49"/>
    <mergeCell ref="E50:F50"/>
    <mergeCell ref="E51:F51"/>
    <mergeCell ref="E52:F5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B19:C20"/>
    <mergeCell ref="E20:F20"/>
    <mergeCell ref="G20:I20"/>
    <mergeCell ref="B24:C24"/>
    <mergeCell ref="B37:I37"/>
    <mergeCell ref="B2:I2"/>
    <mergeCell ref="B3:I3"/>
    <mergeCell ref="E5:G6"/>
    <mergeCell ref="H5:I6"/>
    <mergeCell ref="G18:I18"/>
  </mergeCells>
  <printOptions horizontalCentered="1" verticalCentered="1"/>
  <pageMargins left="0.25" right="0.25" top="0.75" bottom="0.75" header="0.5118110236220472" footer="0.5118110236220472"/>
  <pageSetup orientation="portrait" paperSize="9" firstPageNumber="0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Mateus Behenck Evaldt</dc:creator>
  <dcterms:created xmlns:dcterms="http://purl.org/dc/terms/" xmlns:xsi="http://www.w3.org/2001/XMLSchema-instance" xsi:type="dcterms:W3CDTF">2023-12-08T12:55:05Z</dcterms:created>
  <dcterms:modified xmlns:dcterms="http://purl.org/dc/terms/" xmlns:xsi="http://www.w3.org/2001/XMLSchema-instance" xsi:type="dcterms:W3CDTF">2023-12-11T17:32:26Z</dcterms:modified>
  <cp:lastModifiedBy>Mateus BE</cp:lastModifiedBy>
</cp:coreProperties>
</file>