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<sst xmlns="http://schemas.openxmlformats.org/spreadsheetml/2006/main" count="14" uniqueCount="14">
  <si>
    <t>x</t>
  </si>
  <si>
    <t>y</t>
  </si>
  <si>
    <t>lny</t>
  </si>
  <si>
    <t>X^2</t>
  </si>
  <si>
    <t>x*lny</t>
  </si>
  <si>
    <t>(lny)^2</t>
  </si>
  <si>
    <t>somatórios</t>
  </si>
  <si>
    <t>médias</t>
  </si>
  <si>
    <t>a1</t>
  </si>
  <si>
    <t>a0</t>
  </si>
  <si>
    <t>alpha</t>
  </si>
  <si>
    <t>betha</t>
  </si>
  <si>
    <t>r</t>
  </si>
  <si>
    <t>R^12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</si>
</sst>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57"/>
    <col customWidth="1" min="8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>
        <v>4.0</v>
      </c>
      <c r="B2" s="1">
        <v>1600.0</v>
      </c>
      <c r="C2" s="1">
        <f>LN( B2)</f>
        <v>7.377758908</v>
      </c>
      <c r="D2" s="1">
        <f t="shared" ref="D2:D7" si="1">A2*A2</f>
        <v>16</v>
      </c>
      <c r="E2" s="1">
        <f t="shared" ref="E2:E7" si="2">A2*C2</f>
        <v>29.51103563</v>
      </c>
      <c r="F2" s="1">
        <f t="shared" ref="F2:F7" si="3">C2*C2</f>
        <v>54.43132651</v>
      </c>
    </row>
    <row r="3" ht="12.75" customHeight="1">
      <c r="A3" s="1">
        <v>8.0</v>
      </c>
      <c r="B3" s="1">
        <v>1320.0</v>
      </c>
      <c r="C3" s="1">
        <f t="shared" ref="C3:C7" si="4">LN(B3)</f>
        <v>7.185387016</v>
      </c>
      <c r="D3" s="1">
        <f t="shared" si="1"/>
        <v>64</v>
      </c>
      <c r="E3" s="1">
        <f t="shared" si="2"/>
        <v>57.48309612</v>
      </c>
      <c r="F3" s="1">
        <f t="shared" si="3"/>
        <v>51.62978656</v>
      </c>
    </row>
    <row r="4" ht="12.75" customHeight="1">
      <c r="A4" s="1">
        <v>12.0</v>
      </c>
      <c r="B4" s="1">
        <v>1000.0</v>
      </c>
      <c r="C4" s="1">
        <f t="shared" si="4"/>
        <v>6.907755279</v>
      </c>
      <c r="D4" s="1">
        <f t="shared" si="1"/>
        <v>144</v>
      </c>
      <c r="E4" s="1">
        <f t="shared" si="2"/>
        <v>82.89306335</v>
      </c>
      <c r="F4" s="1">
        <f t="shared" si="3"/>
        <v>47.71708299</v>
      </c>
    </row>
    <row r="5" ht="12.75" customHeight="1">
      <c r="A5" s="1">
        <v>16.0</v>
      </c>
      <c r="B5" s="1">
        <v>890.0</v>
      </c>
      <c r="C5" s="1">
        <f t="shared" si="4"/>
        <v>6.791221463</v>
      </c>
      <c r="D5" s="1">
        <f t="shared" si="1"/>
        <v>256</v>
      </c>
      <c r="E5" s="1">
        <f t="shared" si="2"/>
        <v>108.6595434</v>
      </c>
      <c r="F5" s="1">
        <f t="shared" si="3"/>
        <v>46.12068896</v>
      </c>
    </row>
    <row r="6" ht="12.75" customHeight="1">
      <c r="A6" s="1">
        <v>20.0</v>
      </c>
      <c r="B6" s="1">
        <v>650.0</v>
      </c>
      <c r="C6" s="1">
        <f t="shared" si="4"/>
        <v>6.476972363</v>
      </c>
      <c r="D6" s="1">
        <f t="shared" si="1"/>
        <v>400</v>
      </c>
      <c r="E6" s="1">
        <f t="shared" si="2"/>
        <v>129.5394473</v>
      </c>
      <c r="F6" s="1">
        <f t="shared" si="3"/>
        <v>41.95117099</v>
      </c>
    </row>
    <row r="7" ht="12.75" customHeight="1">
      <c r="A7" s="1">
        <v>24.0</v>
      </c>
      <c r="B7" s="1">
        <v>560.0</v>
      </c>
      <c r="C7" s="1">
        <f t="shared" si="4"/>
        <v>6.327936784</v>
      </c>
      <c r="D7" s="1">
        <f t="shared" si="1"/>
        <v>576</v>
      </c>
      <c r="E7" s="1">
        <f t="shared" si="2"/>
        <v>151.8704828</v>
      </c>
      <c r="F7" s="1">
        <f t="shared" si="3"/>
        <v>40.04278394</v>
      </c>
    </row>
    <row r="8" ht="12.75" customHeight="1">
      <c r="A8" s="1">
        <f t="shared" ref="A8:F8" si="5">SUM(A2:A7)</f>
        <v>84</v>
      </c>
      <c r="B8" s="1">
        <f t="shared" si="5"/>
        <v>6020</v>
      </c>
      <c r="C8" s="1">
        <f t="shared" si="5"/>
        <v>41.06703181</v>
      </c>
      <c r="D8" s="1">
        <f t="shared" si="5"/>
        <v>1456</v>
      </c>
      <c r="E8" s="1">
        <f t="shared" si="5"/>
        <v>559.9566686</v>
      </c>
      <c r="F8" s="1">
        <f t="shared" si="5"/>
        <v>281.89284</v>
      </c>
      <c r="G8" s="1" t="s">
        <v>6</v>
      </c>
    </row>
    <row r="9" ht="12.75" customHeight="1">
      <c r="A9" s="1">
        <f>A8/6</f>
        <v>14</v>
      </c>
      <c r="C9" s="1">
        <f>C8/6</f>
        <v>6.844505302</v>
      </c>
      <c r="G9" s="1" t="s">
        <v>7</v>
      </c>
    </row>
    <row r="10" ht="12.75" customHeight="1"/>
    <row r="11" ht="12.75" customHeight="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 ht="12.75" customHeight="1">
      <c r="A12" s="1">
        <f>((6*E8)-A8*C8)/((6*D8)-(A8^2))</f>
        <v>-0.05350634569</v>
      </c>
      <c r="B12" s="1">
        <f>C9-A9*A12</f>
        <v>7.593594142</v>
      </c>
      <c r="C12" s="1">
        <f>EXP(B12)</f>
        <v>1985.436646</v>
      </c>
      <c r="D12" s="1">
        <f>A12</f>
        <v>-0.05350634569</v>
      </c>
      <c r="E12" s="1">
        <f>((6*E8)-A8*C8)/((SQRT((6*D8)-(A8^2)))*(SQRT((6*F8)-C8^2)))</f>
        <v>-0.9952298021</v>
      </c>
    </row>
    <row r="13" ht="12.75" customHeight="1"/>
    <row r="14" ht="12.75" customHeight="1">
      <c r="E14" s="1" t="s">
        <v>13</v>
      </c>
    </row>
    <row r="15" ht="12.75" customHeight="1">
      <c r="E15" s="1">
        <f>E12^2</f>
        <v>0.990482359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