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EstaPastaDeTrabalho"/>
  <mc:AlternateContent xmlns:mc="http://schemas.openxmlformats.org/markup-compatibility/2006">
    <mc:Choice Requires="x15">
      <x15ac:absPath xmlns:x15ac="http://schemas.microsoft.com/office/spreadsheetml/2010/11/ac" url="https://empresat2t.sharepoint.com/sites/Suporte/Documentos Compartilhados/General/Imersão/AULA 3/"/>
    </mc:Choice>
  </mc:AlternateContent>
  <xr:revisionPtr revIDLastSave="3" documentId="8_{0E039F38-4097-4DC3-A482-9EC8D0744338}" xr6:coauthVersionLast="45" xr6:coauthVersionMax="45" xr10:uidLastSave="{2AFEF25C-08E6-4FA5-8D4F-D0964F651DB1}"/>
  <bookViews>
    <workbookView xWindow="-20520" yWindow="-120" windowWidth="20640" windowHeight="11160" tabRatio="685" firstSheet="1" activeTab="7" xr2:uid="{76FB7871-613A-4D86-B3C6-42B01D33F3A7}"/>
  </bookViews>
  <sheets>
    <sheet name="Episodios (2)" sheetId="5" state="hidden" r:id="rId1"/>
    <sheet name="Episodios" sheetId="1" r:id="rId2"/>
    <sheet name="Temporadas" sheetId="2" r:id="rId3"/>
    <sheet name="Personagens" sheetId="4" r:id="rId4"/>
    <sheet name="Emissoras" sheetId="10" r:id="rId5"/>
    <sheet name="Análises" sheetId="12" r:id="rId6"/>
    <sheet name="Apoio" sheetId="15" r:id="rId7"/>
    <sheet name="Dashboard" sheetId="13" r:id="rId8"/>
    <sheet name="Planilha1" sheetId="16" r:id="rId9"/>
    <sheet name="Menu Principal" sheetId="14" r:id="rId10"/>
  </sheets>
  <definedNames>
    <definedName name="_xlnm._FilterDatabase" localSheetId="1" hidden="1">Episodios!$B$5:$G$326</definedName>
    <definedName name="DadosExternos_1" localSheetId="4" hidden="1">Emissoras!$A$1:$C$169</definedName>
    <definedName name="SegmentaçãodeDados_Apelido">#N/A</definedName>
    <definedName name="SegmentaçãodeDados_País">#N/A</definedName>
    <definedName name="SegmentaçãodeDados_TEMPORADA">#N/A</definedName>
    <definedName name="Turma1">INDEX(Personagens!$I$4:$I$11,MATCH(Apoio!$BA$6,Personagens!$C$4:$C$11,0))</definedName>
  </definedNames>
  <calcPr calcId="191028"/>
  <pivotCaches>
    <pivotCache cacheId="0" r:id="rId11"/>
    <pivotCache cacheId="1" r:id="rId12"/>
    <pivotCache cacheId="4"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íses_46312b94-b49f-4beb-bcb2-bee59f4dab2d" name="países" connection="Consulta - país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6" i="15" l="1"/>
  <c r="BB8" i="15" s="1"/>
  <c r="AD6" i="15" l="1"/>
  <c r="AD10" i="15" s="1"/>
  <c r="AK6" i="15"/>
  <c r="AJ6" i="15"/>
  <c r="AI6" i="15"/>
  <c r="AH6" i="15"/>
  <c r="AG6" i="15"/>
  <c r="AF6" i="15"/>
  <c r="AE6" i="15"/>
  <c r="AN4" i="15" l="1"/>
  <c r="AT18" i="15"/>
  <c r="AT17" i="15"/>
  <c r="AT16" i="15"/>
  <c r="AT15" i="15"/>
  <c r="AT14" i="15"/>
  <c r="AT13" i="15"/>
  <c r="AT12" i="15"/>
  <c r="AT11" i="15"/>
  <c r="AT10" i="15"/>
  <c r="AT9" i="15"/>
  <c r="AT8" i="15"/>
  <c r="AT7" i="15"/>
  <c r="AT6" i="15"/>
  <c r="AQ17" i="15"/>
  <c r="AQ16" i="15"/>
  <c r="AQ15" i="15"/>
  <c r="AQ14" i="15"/>
  <c r="AQ13" i="15"/>
  <c r="AQ12" i="15"/>
  <c r="AQ11" i="15"/>
  <c r="AQ10" i="15"/>
  <c r="AQ9" i="15"/>
  <c r="AQ8" i="15"/>
  <c r="AQ7" i="15"/>
  <c r="AQ6" i="15"/>
  <c r="AS7" i="15"/>
  <c r="AS8" i="15"/>
  <c r="AS9" i="15"/>
  <c r="AS10" i="15"/>
  <c r="AS11" i="15"/>
  <c r="AS12" i="15"/>
  <c r="AS13" i="15"/>
  <c r="AS14" i="15"/>
  <c r="AS15" i="15"/>
  <c r="AS16" i="15"/>
  <c r="AS17" i="15"/>
  <c r="AS18" i="15"/>
  <c r="AS6" i="15"/>
  <c r="AP7" i="15"/>
  <c r="AP8" i="15"/>
  <c r="AP9" i="15"/>
  <c r="AP10" i="15"/>
  <c r="AP11" i="15"/>
  <c r="AP12" i="15"/>
  <c r="AP13" i="15"/>
  <c r="AP14" i="15"/>
  <c r="AP15" i="15"/>
  <c r="AP16" i="15"/>
  <c r="AP17" i="15"/>
  <c r="AP6" i="15"/>
  <c r="AK4" i="15" l="1"/>
  <c r="AJ4" i="15"/>
  <c r="AI4" i="15"/>
  <c r="AH4" i="15"/>
  <c r="AG4" i="15"/>
  <c r="AF4" i="15"/>
  <c r="AE4" i="15"/>
  <c r="AD4" i="15"/>
  <c r="AB11" i="15"/>
  <c r="AB10" i="15"/>
  <c r="Q7" i="15"/>
  <c r="R7" i="15"/>
  <c r="S7" i="15"/>
  <c r="T7" i="15"/>
  <c r="U7" i="15"/>
  <c r="V7" i="15"/>
  <c r="W7" i="15"/>
  <c r="X7" i="15"/>
  <c r="Y7" i="15"/>
  <c r="R6" i="15"/>
  <c r="R5" i="15" s="1"/>
  <c r="R8" i="15" s="1"/>
  <c r="S6" i="15"/>
  <c r="S5" i="15" s="1"/>
  <c r="S8" i="15" s="1"/>
  <c r="T6" i="15"/>
  <c r="T5" i="15" s="1"/>
  <c r="T8" i="15" s="1"/>
  <c r="U6" i="15"/>
  <c r="U5" i="15" s="1"/>
  <c r="U8" i="15" s="1"/>
  <c r="V6" i="15"/>
  <c r="V5" i="15" s="1"/>
  <c r="V8" i="15" s="1"/>
  <c r="W6" i="15"/>
  <c r="W5" i="15" s="1"/>
  <c r="W8" i="15" s="1"/>
  <c r="X6" i="15"/>
  <c r="X5" i="15" s="1"/>
  <c r="X8" i="15" s="1"/>
  <c r="Y6" i="15"/>
  <c r="Y5" i="15" s="1"/>
  <c r="Y8" i="15" s="1"/>
  <c r="Q6" i="15"/>
  <c r="Q5" i="15" s="1"/>
  <c r="Q8" i="15" s="1"/>
  <c r="AE7" i="15"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AK7" i="15" l="1"/>
  <c r="AI7" i="15"/>
  <c r="AG7" i="15"/>
  <c r="AF7" i="15"/>
  <c r="AH7" i="15"/>
  <c r="AJ7" i="15"/>
  <c r="AD7" i="15"/>
  <c r="B5" i="2"/>
  <c r="B6" i="2"/>
  <c r="B7" i="2"/>
  <c r="B8" i="2"/>
  <c r="B9" i="2"/>
  <c r="B10" i="2"/>
  <c r="B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9D161A-2762-41CE-B601-8CBDB1C5EA3E}" keepAlive="1" name="Consulta - Arquivo de Amostra" description="Conexão com a consulta 'Arquivo de Amostra' na pasta de trabalho." type="5" refreshedVersion="0" background="1">
    <dbPr connection="Provider=Microsoft.Mashup.OleDb.1;Data Source=$Workbook$;Location=&quot;Arquivo de Amostra&quot;;Extended Properties=&quot;&quot;" command="SELECT * FROM [Arquivo de Amostra]"/>
  </connection>
  <connection id="2" xr16:uid="{EB842C5E-102F-49C7-BE4B-021FAD7C8C94}" name="Consulta - países" description="Conexão com a consulta 'países' na pasta de trabalho." type="100" refreshedVersion="6" minRefreshableVersion="5">
    <extLst>
      <ext xmlns:x15="http://schemas.microsoft.com/office/spreadsheetml/2010/11/main" uri="{DE250136-89BD-433C-8126-D09CA5730AF9}">
        <x15:connection id="0caa2796-4b1f-417e-bb02-7b74de59abf1"/>
      </ext>
    </extLst>
  </connection>
  <connection id="3" xr16:uid="{5045F161-ACB7-4F63-A4EF-5DE123E7B7B9}" keepAlive="1" name="Consulta - Parâmetro1" description="Conexão com a consulta 'Parâmetro1' na pasta de trabalho." type="5" refreshedVersion="0" background="1">
    <dbPr connection="Provider=Microsoft.Mashup.OleDb.1;Data Source=$Workbook$;Location=Parâmetro1;Extended Properties=&quot;&quot;" command="SELECT * FROM [Parâmetro1]"/>
  </connection>
  <connection id="4" xr16:uid="{98A5DA8C-318D-406C-B3C4-9B0CD542122F}" keepAlive="1" name="Consulta - Transformar Arquivo" description="Conexão com a consulta 'Transformar Arquivo' na pasta de trabalho." type="5" refreshedVersion="0" background="1">
    <dbPr connection="Provider=Microsoft.Mashup.OleDb.1;Data Source=$Workbook$;Location=&quot;Transformar Arquivo&quot;;Extended Properties=&quot;&quot;" command="SELECT * FROM [Transformar Arquivo]"/>
  </connection>
  <connection id="5" xr16:uid="{892ADB4B-F712-467A-A5B5-A318F3FB13AB}" keepAlive="1" name="Consulta - Transformar o Arquivo de Exemplo" description="Conexão com a consulta 'Transformar o Arquivo de Exemplo' na pasta de trabalho." type="5" refreshedVersion="0" background="1">
    <dbPr connection="Provider=Microsoft.Mashup.OleDb.1;Data Source=$Workbook$;Location=&quot;Transformar o Arquivo de Exemplo&quot;;Extended Properties=&quot;&quot;" command="SELECT * FROM [Transformar o Arquivo de Exemplo]"/>
  </connection>
  <connection id="6" xr16:uid="{56D1AD35-1D1C-421B-A907-A072859EFBC8}" keepAlive="1" name="ModelConnection_DadosExternos_1" description="Modelo de Dados" type="5" refreshedVersion="6" minRefreshableVersion="5" saveData="1">
    <dbPr connection="Data Model Connection" command="países" commandType="3"/>
    <extLst>
      <ext xmlns:x15="http://schemas.microsoft.com/office/spreadsheetml/2010/11/main" uri="{DE250136-89BD-433C-8126-D09CA5730AF9}">
        <x15:connection id="" model="1"/>
      </ext>
    </extLst>
  </connection>
  <connection id="7" xr16:uid="{164EDB0C-3987-4348-9AB0-F9B7B705B1E9}" keepAlive="1" name="ThisWorkbookDataModel" description="Modelo de Dad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<sst xmlns="http://schemas.openxmlformats.org/spreadsheetml/2006/main" count="5536" uniqueCount="2795">
  <si>
    <t>Episódio</t>
  </si>
  <si>
    <t>Título em Espanhol</t>
  </si>
  <si>
    <t>Título em Português</t>
  </si>
  <si>
    <t>Resumo</t>
  </si>
  <si>
    <t xml:space="preserve">Exibição </t>
  </si>
  <si>
    <t>Exibição no Brasil</t>
  </si>
  <si>
    <t>Tipo</t>
  </si>
  <si>
    <t>Elenco</t>
  </si>
  <si>
    <t>Temporada</t>
  </si>
  <si>
    <t>1 (a)</t>
  </si>
  <si>
    <t>Chespirito: El Limosnero con garrote</t>
  </si>
  <si>
    <t>Chespirito: Ladrão que rouba ladrão</t>
  </si>
  <si>
    <t>Resumo: Chespirito foi assaltado por um mendigo ladrão e, junto a uma velhinha, tenta recuperar seu dinheiro.[5]</t>
  </si>
  <si>
    <t>Comum</t>
  </si>
  <si>
    <t>Elenco: Roberto Gómez Bolaños, Ramón Valdés e Maria Antonieta de las Nieves.</t>
  </si>
  <si>
    <t>1 (b)</t>
  </si>
  <si>
    <t>El Chavo del Ocho: El Ropavejero</t>
  </si>
  <si>
    <t>Chaves: Remédio duro de engolir</t>
  </si>
  <si>
    <t>Resumo: Chiquinha se recusa a tomar um remédio e Seu Madruga diz que as crianças desobedientes são levadas pelo Roupa Velha. O problema é que um vendedor ambulante aparece por lá, levando um saco enorme nas costas, e eles pensam que ele é o Roupa Velha.[5]</t>
  </si>
  <si>
    <t>Situação: Esquete comum.</t>
  </si>
  <si>
    <t>Elenco: Roberto Gómez Bolaños, Ramón Valdés, Maria Antonieta de las Nieves e José Luiz Fernández.</t>
  </si>
  <si>
    <t>1 (c)</t>
  </si>
  <si>
    <t>El Chavo del Ocho: Dinero perdido</t>
  </si>
  <si>
    <t>Chaves: Quem semeia moeda</t>
  </si>
  <si>
    <t>Resumo: Quico perde uma moeda que Chaves acaba encontrando, mas Chiquinha o engana e fica com ela. Então, os três começam a brincar de adivinhações, onde sempre sobra para o menino do barril.[5]</t>
  </si>
  <si>
    <t>Elenco: Roberto Gómez Bolaños, Ramón Valdés, Carlos Villagrán e Maria Antonieta de las Nieves.</t>
  </si>
  <si>
    <t>2 (a)</t>
  </si>
  <si>
    <t>Dr. Chapatín: El enfermo</t>
  </si>
  <si>
    <t>Dr. Chapatin: O doente</t>
  </si>
  <si>
    <t>Resumo: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</si>
  <si>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Exibição original: 16 de abril de 1973</t>
  </si>
  <si>
    <t>Estreia no Brasil: 6 de fevereiro de 2012 (SBT)</t>
  </si>
  <si>
    <t>2 (b)</t>
  </si>
  <si>
    <t>El Chavo del Ocho: Buena Vecindad</t>
  </si>
  <si>
    <t>Chaves: Quem canta, seus males espanca</t>
  </si>
  <si>
    <t>Resumo: A turma do Chaves faz uma festa na vila. Cada um faz uma promessa. Seu Madruga toca violão, Quico recita "O Sapinho Dô-dô-dô", Chaves declama "O Cachorro Arrependido" e Chiquinha canta e toca violão. Mas como sempre, eles acabam brigando por causa do Chaves.[6]</t>
  </si>
  <si>
    <t>Estreia no Brasil: 16 de maio de 1988 (SBT)</t>
  </si>
  <si>
    <t>Elenco: Roberto Gómez Bolaños, Ramón Valdés, Carlos Villagrán, Florinda Meza, Angelines Fernández e Maria Antonieta de las Nieves.</t>
  </si>
  <si>
    <t>3 (a)</t>
  </si>
  <si>
    <t>Chespirito: Dia de Campo</t>
  </si>
  <si>
    <t>Chespirito: O Piquenique Voador</t>
  </si>
  <si>
    <t>Resumo: Em um piquenique com amigos, Chespirito acredita ter visto um disco voador, mas ninguém acredita nele. No final, era tudo um sonho.[7]</t>
  </si>
  <si>
    <t>Exibição original: 23 de abril de 1973</t>
  </si>
  <si>
    <t>Estreia no Brasil: 11 de dezembro de 2010 (TLN)</t>
  </si>
  <si>
    <t>Elenco: Roberto Gómez Bolaños, Ramón Valdés, Florinda Meza e Maria Antonieta de las Nieves.</t>
  </si>
  <si>
    <t>3 (b)</t>
  </si>
  <si>
    <t>Dr. Chapatín: Boxeadores</t>
  </si>
  <si>
    <t>Dr. Chapatin: O Boxeador</t>
  </si>
  <si>
    <t>Resumo: Dr. Chapatin tenta cuidar de um boxeador que está machucado e arranja a maior confusão.[7]</t>
  </si>
  <si>
    <t>3 (c)</t>
  </si>
  <si>
    <t>El Chavo del Ocho: El sobre de dinero</t>
  </si>
  <si>
    <t>Chaves: O Despejo</t>
  </si>
  <si>
    <t>Resumo: O dono da vila coloca o Seu Madruga na rua, por falta de pagamento. Porém, o Seu Madruga já conseguiu o dinheiro, só que não sabe onde está. No meio dos móveis espalhados pelo pátio, ele decide procurar e pede ajuda as crianças, que só atrapalham.[7]</t>
  </si>
  <si>
    <t>Estreia no Brasil: 1990 (SBT)</t>
  </si>
  <si>
    <t>Elenco: Roberto Gómez Bolaños, Ramón Valdés, Carlos Villagrán, Edgar Vivar e Maria Antonieta de las Nieves.</t>
  </si>
  <si>
    <t>4 (a)</t>
  </si>
  <si>
    <t>Chespirito: Se solicita secretario</t>
  </si>
  <si>
    <t>Chespirito: À Procura de Desemprego</t>
  </si>
  <si>
    <t>Resumo: Um homem procura um secretário que fale inglês, francês e alemão. Contudo, aparece-lhe um candidato inútil que não sabe nenhum desses idiomas.[8]</t>
  </si>
  <si>
    <t>Exibição original: 7 de maio de 1973</t>
  </si>
  <si>
    <t>Estreia no Brasil: 11 de maio de 1988 (SBT)</t>
  </si>
  <si>
    <t>Elenco: Roberto Gómez Bolaños e Ramón Valdés.</t>
  </si>
  <si>
    <t>4 (b)</t>
  </si>
  <si>
    <t>El Chavo del Ocho: Ensuciar a Quico</t>
  </si>
  <si>
    <t>Chaves: Como Sujar a Roupa do Quico</t>
  </si>
  <si>
    <t>Resumo: Quico precisa ir a uma festa e não pode sujar sua roupa. Então, Chaves e Chiquinha têm a ideia de jogar farinha nele.[8]</t>
  </si>
  <si>
    <t>Elenco: Roberto Gómez Bolaños, Ramón Valdés, Carlos Villagrán, Florinda Meza, Edgar Vivar e Maria Antonieta de las Nieves.</t>
  </si>
  <si>
    <t>4 (c)</t>
  </si>
  <si>
    <t>El Chavo del Ocho: La gente debe hacer favores a sus semejantes</t>
  </si>
  <si>
    <t>Chaves: Ajudem-se uns aos outros</t>
  </si>
  <si>
    <t>Resumo: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</si>
  <si>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5 (a)</t>
  </si>
  <si>
    <t>Dr. Chapatín: El Contrabando</t>
  </si>
  <si>
    <t>Dr. Chapatin: Os contrabandistas de jóias</t>
  </si>
  <si>
    <t>Resumo: Dr. Chapatin senta em um banco para tirar areia de seus sapatos; ele nem desconfia que aquele é o ponto de encontro de três contrabandistas de uma joia.[9]</t>
  </si>
  <si>
    <t>Exibição original: 14 de maio de 1973</t>
  </si>
  <si>
    <t>Estreia no Brasil: 21 de março de 2015 (SBT)</t>
  </si>
  <si>
    <t>Elenco: Roberto Gómez Bolaños, Ramón Valdés, Carlos Villagrán, Florinda Meza, Maria Antonieta de las Nieves e José Luiz Fernandez.</t>
  </si>
  <si>
    <t>5 (b)</t>
  </si>
  <si>
    <t>El Chavo del Ocho: La Nueva Vecina - parte 1</t>
  </si>
  <si>
    <t>Chaves: As novas vizinhas/Uma visita muito importante - Parte 1</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</si>
  <si>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</si>
  <si>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Estreia no Brasil: 23 de março de 1988 (SBT)</t>
  </si>
  <si>
    <t>Elenco: Roberto Gómez Bolaños, Ramón Valdés, Carlos Villagrán, Florinda Meza, Angelines Fernández, Maria Antonieta de las Nieves e Maribel Fernandez.</t>
  </si>
  <si>
    <t>5 (c)</t>
  </si>
  <si>
    <t>El Chavo del Ocho: El Chavo y Don Ramón se enamoran - parte 2</t>
  </si>
  <si>
    <t>Chaves: As vizinhas/Uma vizinha... - Parte 2</t>
  </si>
  <si>
    <t>Resumo: Glória, a nova vizinha, arranja um apartamento na vila e se muda com a sua sobrinha, Paty. Chaves e Quico se apaixonam pela menina, deixando Chiquinha com ciúmes. E Seu Madruga continua apaixonado por Glória, deixando Dona Clotilde com mais ciúmes ainda.[9]</t>
  </si>
  <si>
    <t>Elenco: Roberto Gómez Bolaños, Ramón Valdés, Carlos Villagrán, Florinda Meza, Maria Antonieta de las Nieves, Patty Juárez e Maribel Fernandez.</t>
  </si>
  <si>
    <t>6 (a)</t>
  </si>
  <si>
    <t>Dr. Chapatín: La Indigestión</t>
  </si>
  <si>
    <t>Doutor Chapatin: A indigestão</t>
  </si>
  <si>
    <t>Resumo: Um casal está almoçando no restaurante e o marido começa a passar mal. Por sorte, o Dr. Chapatin está no mesmo restaurante e tenta socorrer o sujeito.[10]</t>
  </si>
  <si>
    <t>Exibição original: 21 de maio de 1973</t>
  </si>
  <si>
    <t>Estreia no Brasil: 25 de março de 1988 (SBT)</t>
  </si>
  <si>
    <t>6 (b)</t>
  </si>
  <si>
    <t>Chespirito: El Mosco es Algo Tosco</t>
  </si>
  <si>
    <t>Chespirito: O mosquito</t>
  </si>
  <si>
    <t>Resumo: Chespirito quer dormir, mas uma mosca não o deixa em paz. Por isso, ele tenta matá-la. Mas isso não vai ser tão fácil quanto parece...[10]</t>
  </si>
  <si>
    <t>Estreia no Brasil: 3 de fevereiro de 2012 (SBT)</t>
  </si>
  <si>
    <t>Elenco: Roberto Gómez Bolaños.</t>
  </si>
  <si>
    <t>6 (c)</t>
  </si>
  <si>
    <t>El Chavo del Ocho: El Chavo se Enamora - parte 3</t>
  </si>
  <si>
    <t>Chaves: Beijinhos - Parte 3</t>
  </si>
  <si>
    <t>Resumo: Chaves e Quico descobrem que sempre quando são beijados por Paty, desmaiam de emoção. E para curá-los, é presciso jogar neles baldes de água fria! Todos acabam se molhando, e o Seu Madruga se atrapalha todo tentando conquistar Glória.[10]</t>
  </si>
  <si>
    <t>Elenco: Roberto Gómez Bolaños, Ramón Valdés, Carlos Villagrán, Florinda Meza, Angelines Fernández, Maria Antonieta de las Nieves, Patty Juárez e Maribel Fernandez.</t>
  </si>
  <si>
    <t>7 (a)</t>
  </si>
  <si>
    <t>Los Caquitos: Bolsitas de Papitas</t>
  </si>
  <si>
    <t>Os Ladrões: O cofre</t>
  </si>
  <si>
    <t>Resumo: Peterete está tentando abrir um cofre, mas Chómpiras não para de abrir saquinhos de batatas, fazendo ruído e tirando a concentração de seu parceiro.[11]</t>
  </si>
  <si>
    <t>Exibição original: 28 de maio de 1973</t>
  </si>
  <si>
    <t>Estreia no Brasil: 16 de janeiro de 2014 (SBT)</t>
  </si>
  <si>
    <t>7 (b)</t>
  </si>
  <si>
    <t>El Chavo del Ocho: Los carpinteros</t>
  </si>
  <si>
    <t>Chaves: Marteladas</t>
  </si>
  <si>
    <t>Resumo: Seu Madruga está tentando cortar uma tábua, mas as crianças só atrapalham. No meio da confusão, surge o Sr. Barriga que, após sofrer várias marteladas, consegue o dinheiro do aluguel.[11]</t>
  </si>
  <si>
    <t>7 (c)</t>
  </si>
  <si>
    <t>El Chavo del Ocho: La Cervatana</t>
  </si>
  <si>
    <t>Chaves: Zarabatana e chumbinhos</t>
  </si>
  <si>
    <t>Resumo: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</si>
  <si>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Elenco: Roberto Gómez Bolaños, Ramón Valdés, Carlos Villagrán, Florinda Meza e Maria Antonieta de las Nieves.</t>
  </si>
  <si>
    <t>Los Caquitos: Asaltando una casa</t>
  </si>
  <si>
    <t>Os Ladrões: Assaltando uma casa</t>
  </si>
  <si>
    <t>Resumo: Beterraba e Peterete assaltam uma casa.</t>
  </si>
  <si>
    <t>Exibição original: 30 de abril de 1973</t>
  </si>
  <si>
    <t>Situação: Esquete inédito.</t>
  </si>
  <si>
    <t>Ramoncito</t>
  </si>
  <si>
    <t>Chaves: Madruguinha</t>
  </si>
  <si>
    <t>Resumo: Chaves encontra um cãozinho abandonado, e junto com Quico e Chiquinha, resolve dar um banho nele.</t>
  </si>
  <si>
    <t>Situação: Esquete inédito</t>
  </si>
  <si>
    <t>Los tronadores</t>
  </si>
  <si>
    <t>Chaves: O Revolvinho do Chaves</t>
  </si>
  <si>
    <t>Resumo: Senhor Barriga quer falar com Seu Madruga, mas as crianças sempre atrapalham, fazendo barulho com seus instrumentos musicais.</t>
  </si>
  <si>
    <t>8 (a)</t>
  </si>
  <si>
    <t>Los Caquitos: Rateros torpes</t>
  </si>
  <si>
    <t>Os Ladrões: Boas festas</t>
  </si>
  <si>
    <t>Resumo: Peterete encontra uma casa com uma janela aberta e chama Beterraba para ajudá-lo a roubar o local.[12]</t>
  </si>
  <si>
    <t>Exibição original: 26 de fevereiro de 1973.</t>
  </si>
  <si>
    <t>Estreia no Brasil: 6 de março de 2010 (TLN)</t>
  </si>
  <si>
    <t>Elenco: Roberto Gómez Bolaños, Ramón Valdés e Carlos Villagrán.</t>
  </si>
  <si>
    <t>8 (b)</t>
  </si>
  <si>
    <t>El Chavo del Ocho: Los globos</t>
  </si>
  <si>
    <t>Chaves: Balões</t>
  </si>
  <si>
    <t>Resumo: Chaves tenta estourar todos os balões da Chiquinha e do Quico com uma tesoura, pois não tem dinheiro para comprar.[12]</t>
  </si>
  <si>
    <t>9 (a)</t>
  </si>
  <si>
    <t>El Chavo del Ocho: La basura</t>
  </si>
  <si>
    <t>Chaves: A lata de lixo</t>
  </si>
  <si>
    <t>Resumo: Chaves está varrendo o chão do pátio, mas se atrapalha com o seu chapéu.[13]</t>
  </si>
  <si>
    <t>Exibição original: 12 de março de 1973.</t>
  </si>
  <si>
    <t>Estreia no Brasil: 22 de maio de 2018 (Multishow)</t>
  </si>
  <si>
    <t>9 (b)</t>
  </si>
  <si>
    <t>Chespirito: El Mozo Revoltoso</t>
  </si>
  <si>
    <t>Chespirito: O homem das mil caras</t>
  </si>
  <si>
    <t>Resumo: Chespirito aposta com Maria que o convidado de seu patrão é o famoso bandido Mil Caras, que escapou da prisão.[13]</t>
  </si>
  <si>
    <t>Estreia no Brasil: 28 de março de 1988 (SBT)</t>
  </si>
  <si>
    <t>Elenco: Roberto Gómez Bolaños, Ramón Valdés, Rubén Aguirre e Maria Antonieta de las Nieves.</t>
  </si>
  <si>
    <t>9 (c)</t>
  </si>
  <si>
    <t>El Chavo del Ocho: La pintura</t>
  </si>
  <si>
    <t>Chaves: Pintores amadores</t>
  </si>
  <si>
    <t>Resumo: Seu Madruga está tentando pintar seus móveis, mas Chaves, Chiquinha e Quico atrapalham e a Dona Florinda avisa para não sujar suas roupas; e o Seu Barriga foi cobrar o aluguel.[13]</t>
  </si>
  <si>
    <t>Elenco: Roberto Gómez Bolaños, Ramón Valdés, Carlos Villagrán, Florinda Meza, Rubén Aguirre, Edgar Vivar e Maria Antonieta de las Nieves.</t>
  </si>
  <si>
    <t>10 (a)</t>
  </si>
  <si>
    <t>El Chavo del Ocho: Los números</t>
  </si>
  <si>
    <t>Chaves: Moedas</t>
  </si>
  <si>
    <t>Resumo: Ao descobrir que Chaves ganhou moedas, Chiquinha faz uma brincadeira para ganhar uma moeda dele. Chaves tenta fazer o mesmo com Quico, mas perde na brincadeira de novo.[14]</t>
  </si>
  <si>
    <t>Exibição original: 26 de março de 1973.</t>
  </si>
  <si>
    <t>Elenco: Roberto Gómez Bolaños, Carlos Villagrán e Maria Antonieta de las Nieves.</t>
  </si>
  <si>
    <t>10 (b)</t>
  </si>
  <si>
    <t>Los Caquitos: Vendiendo paletas</t>
  </si>
  <si>
    <t>Os Ladrões: Dois ladrões</t>
  </si>
  <si>
    <t>Resumo: Beterraba está vendendo picolés, mas se assusta quando percebe que trocou seu carro de sorvetes por um carrinho de bebê.[14]</t>
  </si>
  <si>
    <t>10 (c)</t>
  </si>
  <si>
    <t>El Chavo del Ocho: La enfermedad de la Chilindrina</t>
  </si>
  <si>
    <t>Chaves: Dando bolo</t>
  </si>
  <si>
    <t>Resumo: Chiquinha passa mal após comer um bolo inteiro que Dona Clotilde havia feito e tenta escapar dos remédios que Seu Madruga quer lhe dar.[14]</t>
  </si>
  <si>
    <t>Elenco: Roberto Gómez Bolaños, Ramón Valdés, Carlos Villagrán, Florinda Meza, Angelines Fernandéz e Maria Antonieta de las Nieves.</t>
  </si>
  <si>
    <t>11 (a)</t>
  </si>
  <si>
    <t>El Chavo del Ocho: Las Monedas</t>
  </si>
  <si>
    <t>Chaves: A troca</t>
  </si>
  <si>
    <t>Resumo: Chiquinha engana Chaves, trocando com ele duas moedas de 5 centavos por uma de 20.</t>
  </si>
  <si>
    <t>Exibição original: 2 de abril de 1973.</t>
  </si>
  <si>
    <t>Elenco: Roberto Gómez Bolaños e Maria Antonieta de las Nieves.</t>
  </si>
  <si>
    <t>11 (b)</t>
  </si>
  <si>
    <t>Chespirito: El Metichito</t>
  </si>
  <si>
    <t>Chespirito: O dedo-duro</t>
  </si>
  <si>
    <t>Resumo: Rubén tem duas namoradas e tenta fazer com que uma não saiba da outra, mas Chespirito acaba entregando tudo.[15]</t>
  </si>
  <si>
    <t>Estreia no Brasil: 1 de fevereiro de 2012 (SBT)</t>
  </si>
  <si>
    <t>Elenco: Roberto Gómez Bolaños, Ramón Valdés, Florinda Meza, Rubén Aguirre e Maria Antonieta de las Nieves.</t>
  </si>
  <si>
    <t>11 (c)</t>
  </si>
  <si>
    <t>El Chavo del Ocho: Sarampión</t>
  </si>
  <si>
    <t>Chaves: O surto de catapora</t>
  </si>
  <si>
    <t>Resumo: Seu Madruga mente que Chiquinha está com catapora para não precisar pagar o aluguel. Mas, no final, ela estava mesmo doente, e todos acabam contagiados — exceto Chaves, o único que queria ser contaminado (para ganhar comida).[15]</t>
  </si>
  <si>
    <t>12 (a)</t>
  </si>
  <si>
    <t>Chespirito: El Utilero Inútil</t>
  </si>
  <si>
    <t>Chespirito: O ensaio</t>
  </si>
  <si>
    <t>Resumo: Chespirito é um contra-regra que irrita os atores. O diretor fala que quer despedi-lo, mas ele escuta a conversa e crê que querem matá-lo.[16]</t>
  </si>
  <si>
    <t>Exibição original: 4 de junho de 1973.</t>
  </si>
  <si>
    <t>Estreia no Brasil: 18 de janeiro de 2012 (SBT)</t>
  </si>
  <si>
    <t>12 (b)</t>
  </si>
  <si>
    <t>El Chavo del Ocho: El gato y los peces</t>
  </si>
  <si>
    <t>Chaves: O mistério dos peixinhos</t>
  </si>
  <si>
    <t>Resumo: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</si>
  <si>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Elenco: Roberto Gómez Bolaños, Ramón Valdés, Carlos Villagrán, Florinda Meza, Rubén Aguirre e Maria Antonieta de las Nieves.</t>
  </si>
  <si>
    <t>13 (a)</t>
  </si>
  <si>
    <t>Los Inofensivos Caquitos</t>
  </si>
  <si>
    <t>Os Ladrões: O que fazer quando um ladrão entra em casa?</t>
  </si>
  <si>
    <t>Resumo: Os ladrões tentam roubar outra casa e arranjam a maior confusão.</t>
  </si>
  <si>
    <t>Exibição original: 11 de junho de 1973.</t>
  </si>
  <si>
    <t>13 (b)</t>
  </si>
  <si>
    <t>El Chavo del Ocho: El jardinero</t>
  </si>
  <si>
    <t>Chaves: A cherimoia</t>
  </si>
  <si>
    <t>Resumo: Chaves e Quico atrapalham Seu Madruga, enquanto este tenta plantar um pé de chirimoia.[17]</t>
  </si>
  <si>
    <t>Estreia no Brasil: 3 de junho de 2018 (Multishow)</t>
  </si>
  <si>
    <t>Situação: Episódio comum.</t>
  </si>
  <si>
    <t>14 (a)</t>
  </si>
  <si>
    <t>El Chavo del Ocho: ¿Porque Botan las Pelotas?</t>
  </si>
  <si>
    <t>Chaves: A bola</t>
  </si>
  <si>
    <t>Resumo: Chaves pergunta para o Seu Madruga o motivo das bolas pularem. Todo o diálogo dura menos de um minuto.[18]</t>
  </si>
  <si>
    <t>Exibição original: 18 de junho de 1973.</t>
  </si>
  <si>
    <t>14 (b)</t>
  </si>
  <si>
    <t>Chespirito: Las Coplas Rancheras</t>
  </si>
  <si>
    <t>Chespirito: Por uma mulher formosa</t>
  </si>
  <si>
    <t>Estreia no Brasil: 9 de fevereiro de 2012 (SBT)</t>
  </si>
  <si>
    <t>Dublagem: Maga (1988)</t>
  </si>
  <si>
    <t>Elenco: Roberto Gómez Bolaños, Ramón Valdés, Carlos Villagrán, Rubén Aguirre e Maria Antonieta de las Nieves.</t>
  </si>
  <si>
    <t>Resumo: Chespirito regressa para se casar com Tonha, mas ela já tem outro noivo. Agora, os dois tentam disputá-la através de um duelo musical.[19]</t>
  </si>
  <si>
    <t>14 (c)</t>
  </si>
  <si>
    <t>El Chavo del Ocho: Las preguntas / El tendedero</t>
  </si>
  <si>
    <t>Chaves: Grito de independência / Este varal é meu!</t>
  </si>
  <si>
    <t>Dublagens: Maga (1988) e Gábia (2005-08)</t>
  </si>
  <si>
    <t>Curiosidade: Disponível em DVD.</t>
  </si>
  <si>
    <t>Resumo: As crianças estudam a guerra da Independência na casa do Seu Madruga. Depois, os adultos disputam o varal da vila.[19]</t>
  </si>
  <si>
    <t>15 (a)</t>
  </si>
  <si>
    <t>El Chavo del Ocho: La apuesta</t>
  </si>
  <si>
    <t>Chaves: As apostas</t>
  </si>
  <si>
    <t>Exibição original: 25 de junho de 1973.</t>
  </si>
  <si>
    <t>Estreia no Brasil: 7 de março de 2010 (TLN)</t>
  </si>
  <si>
    <t>Dublagem: Maga (1992)</t>
  </si>
  <si>
    <t>Curiosidade: No SBT, este esquete estreou em 26 de agosto de 2011.</t>
  </si>
  <si>
    <t>Elenco: Roberto Gómez Bolaños e Carlos Villagrán.</t>
  </si>
  <si>
    <t>Resumo: Chaves e Quico apostam dinheiro para ver quem consegue realizar determinada tarefa.[20]</t>
  </si>
  <si>
    <t>15 (b)</t>
  </si>
  <si>
    <t>Los Caquitos: Caja fuerte</t>
  </si>
  <si>
    <t>Os Ladrões: Os ladrões</t>
  </si>
  <si>
    <t>Disponível em DVD.</t>
  </si>
  <si>
    <t>Resumo: Beterraba e Peterete entram na casa de um policial e tentam abrir o cofre.[20]</t>
  </si>
  <si>
    <t>15 (c)</t>
  </si>
  <si>
    <t>El Chavo del Ocho: Jugando a la escuelita</t>
  </si>
  <si>
    <t>Chaves: A escolinha da Chiquinha</t>
  </si>
  <si>
    <t>Dublagens: Maga (1992) e Gábia (2005-08)</t>
  </si>
  <si>
    <t>Resumo: Chaves, Chiquinha e Quico brincam de escolinha e acabam sujando a janela do Seu Madruga.[20]</t>
  </si>
  <si>
    <t>El Desayuno</t>
  </si>
  <si>
    <t>Oras, bolas!</t>
  </si>
  <si>
    <t>Exibição original: 2 de julho de 1973.</t>
  </si>
  <si>
    <t>Estreia no Brasil: 31 de março de 2015 (SBT)</t>
  </si>
  <si>
    <t>Remake em: 1976</t>
  </si>
  <si>
    <t>Resumo: Seu Madruga convida Chaves para tomar café da manhã, e a confusão começa quando Quico arma um jogo de pingue-pongue.[21]</t>
  </si>
  <si>
    <t>17 (a)</t>
  </si>
  <si>
    <t>Los Caquitos: El Limosnero</t>
  </si>
  <si>
    <t>Os Ladrões: O mendigo</t>
  </si>
  <si>
    <t>Exibição original: 9 de julho de 1973.</t>
  </si>
  <si>
    <t>Estreia no Brasil: 7 de junho de 2018 (Multishow)</t>
  </si>
  <si>
    <t>Dublagem: Som de Vera Cruz (2018)</t>
  </si>
  <si>
    <t>Resumo: Para conseguir dinheiro, Peterete faz Beterraba se vestir de mendigo e pedir esmolas.[22]</t>
  </si>
  <si>
    <t>17 (b)</t>
  </si>
  <si>
    <t>El Chavo del Ocho: Faltando a clases en domingo</t>
  </si>
  <si>
    <t>Chaves: As crianças faltam à escola</t>
  </si>
  <si>
    <t>Remake em: 1976 e 1979</t>
  </si>
  <si>
    <t>Resumo: Os meninos faltam à escola e tentam enganar Seu Madruga dizendo que Chaves teve um piripaque e ficou paralisado o dia inteiro. No final eles descobrem que faltaram no domingo.[22]</t>
  </si>
  <si>
    <t>18 (a)</t>
  </si>
  <si>
    <t>Los Caquitos: El jefe</t>
  </si>
  <si>
    <t>Os Ladrões: Quem será o novo chefe?</t>
  </si>
  <si>
    <t>Exibição original: 16 de julho de 1973.</t>
  </si>
  <si>
    <t>Estreia no Brasil: 1984 (SBT)</t>
  </si>
  <si>
    <t>Dublagem: Maga (1984)</t>
  </si>
  <si>
    <t>Curiosidade: No SBT, este esquete deixou de ser exibido em 1988. Retornou ao ar durante as exibições de Chaves pela TLN e canais da Turner.</t>
  </si>
  <si>
    <t>Elenco: Roberto Gómez Bolaños, Ramón Valdés, Carlos Villagrán, e Florinda Meza.</t>
  </si>
  <si>
    <t>Resumo: Peterete troca tiros com Quase Nada numa disputa para ver quem será o novo chefe do bando.[23]</t>
  </si>
  <si>
    <t>18 (b)</t>
  </si>
  <si>
    <t>El Chavo del Ocho: El lechero</t>
  </si>
  <si>
    <t>Chaves: O Leiteiro</t>
  </si>
  <si>
    <t>Dublagens: Maga (1984) e Gábia (2005-08)</t>
  </si>
  <si>
    <t>Curiosidade: Esse episódio foi exibido até 1988. Voltou a ser exibido em 1992.</t>
  </si>
  <si>
    <t>Disponível em DVD</t>
  </si>
  <si>
    <t>Resumo: Seu Madruga está trabalhando de leiteiro. Chaves e Chiquinha decidem pegar as garrafas de leite para alimentar cachorrinhos recém-nascidos sem o consentimento de Seu Madruga.[23]</t>
  </si>
  <si>
    <t>19 (a)</t>
  </si>
  <si>
    <t>El Chavo del Ocho: El peluquero</t>
  </si>
  <si>
    <t>Chaves: Barba, cabelo... e graxa!</t>
  </si>
  <si>
    <t>Exibição original: 23 de julho de 1973.</t>
  </si>
  <si>
    <t>Estreia no Brasil: 9 de junho de 2018 (Multishow)</t>
  </si>
  <si>
    <t>Dublagens: Gábia (2005-08) e Som de Vera Cruz (2018)</t>
  </si>
  <si>
    <t>Resumo: Seu Madruga está trabalhando como cabeleireiro no salão da esquina e Chaves vai fazer um bico de engraxate.[24]</t>
  </si>
  <si>
    <t>19 (b)</t>
  </si>
  <si>
    <t>Especial: México 73</t>
  </si>
  <si>
    <t>Resumo: Seu Madruga, Quico, Chaves, Chiquinha e Dona Florinda falam sobre a campanha "México 73".[25]</t>
  </si>
  <si>
    <t>20 (a)</t>
  </si>
  <si>
    <t>Os Ladrões: Agenta Zero Zero Seta</t>
  </si>
  <si>
    <t>Exibição original: 30 de julho de 1973.</t>
  </si>
  <si>
    <t>Estreia no Brasil: 30 de março de 1988 (SBT)</t>
  </si>
  <si>
    <t>Curiosidades: No SBT, este esquete deixou de ser exibido em 1992 e voltou ao ar em 7 de fevereiro de 2015. Um trecho no início deste esquete que era exibido normalmente pelo SBT até 1992, atualmente não é mais exibido em lugar nenhum, o referido trecho está disponível na Internet em português por uma gravação antiga do SBT.</t>
  </si>
  <si>
    <t>Resumo: Beterraba e Peterete entram na casa de uma velha louca.[26]</t>
  </si>
  <si>
    <t>20 (b)</t>
  </si>
  <si>
    <t>El Chavo del Ocho: Por jugar con el água</t>
  </si>
  <si>
    <t>Chaves: Barquinhos de papel</t>
  </si>
  <si>
    <t>Curiosidades: No SBT, este esquete deixou de ser exibido em 1992 e voltou ao ar em 26 de janeiro de 2012.</t>
  </si>
  <si>
    <t>Resumo: Chiquinha está brincando com barquinhos de papel enquanto Quico faz o dever de casa. Chaves aparece e arranja encrenca com os dois.[26]</t>
  </si>
  <si>
    <t>21 (a)</t>
  </si>
  <si>
    <t>Chespirito: El marinero mareado</t>
  </si>
  <si>
    <t>Chespirito: O marujo enjoado</t>
  </si>
  <si>
    <t>Exibição original: 20 de agosto de 1973.</t>
  </si>
  <si>
    <t>Estreia no Brasil: 9 de maio de 1988 (SBT)</t>
  </si>
  <si>
    <t>Dublagem: Maga (1988, dublagem perdida), RioSound (2012) e Som de Vera Cruz (2018)</t>
  </si>
  <si>
    <t>Curiosidade: No SBT, este esquete deixou de ser exibido em 1992 e voltou ao ar em 17 de janeiro de 2014, redublado.</t>
  </si>
  <si>
    <t>Remake de: 1971</t>
  </si>
  <si>
    <t>Elenco: Roberto Gómez Bolaños, Ramón Valdés, Carlos Villagrán e Florinda Meza.</t>
  </si>
  <si>
    <t>Resumo: Chespirito é um marinheiro que se diz estar enjoado e acaba arranjando encrenca com dois passageiros do navio em que trabalha. No final, descobre-se que ele estava bêbado.[27]</t>
  </si>
  <si>
    <t>21 (b)</t>
  </si>
  <si>
    <t>El Chavo del Ocho: Los sustos</t>
  </si>
  <si>
    <t>Chaves: Sustos na vila</t>
  </si>
  <si>
    <t>Estreia no Brasil: 17 de janeiro de 2014 (SBT)</t>
  </si>
  <si>
    <t>Dublagem: RioSound (2012) e Som de Vera Cruz (2018)</t>
  </si>
  <si>
    <t>Elenco: Roberto Gómez Bolaños, Ramón Valdés, Carlos Villagrán, Florinda Meza e Maria Antonieta de las Nieves.</t>
  </si>
  <si>
    <t>Resumo: Chiquinha conta histórias de terror para Chaves. Quico fica sozinho à noite e os dois decidem assustá-lo, disfarçando-se de fantasmas.[27]</t>
  </si>
  <si>
    <t>El traje</t>
  </si>
  <si>
    <t>A louca da escadaria - parte 1</t>
  </si>
  <si>
    <t>Exibição original: 27 de agosto de 1973.</t>
  </si>
  <si>
    <t>Estreia no Brasil: 23 de janeiro de 2012 (SBT)</t>
  </si>
  <si>
    <t>Curiosidade: Primeiro episódio com a participação de Janet Arceo.</t>
  </si>
  <si>
    <t>Elenco: Roberto Gómez Bolaños, Ramón Valdés, Carlos Villagrán, Florinda Meza, Maria Antonieta de las Nieves e Janet Arceo.</t>
  </si>
  <si>
    <t>Resumo: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</si>
  <si>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La fiesta de la vecindad</t>
  </si>
  <si>
    <t>A festa da boa vizinhança - parte 2</t>
  </si>
  <si>
    <t>Exibição original: 3 de setembro de 1973.</t>
  </si>
  <si>
    <t>Estreia no Brasil: 13 de junho de 2018 (Multishow)</t>
  </si>
  <si>
    <t>Remake de: 1972</t>
  </si>
  <si>
    <t>Elenco: Roberto Gómez Bolaños, Ramón Valdés, Carlos Villagrán, Florinda Meza, Rubén Aguirre, Maria Antonieta de las Nieves e Janet Arceo.</t>
  </si>
  <si>
    <t>Resumo: Na festa da boa vizinhança, Chaves, Quico e Chiquinha recitam "O cão arrependido", um poema sobre o Dia das Mães e "As Aventuras de Jeca Valente", respectivamente.[29]</t>
  </si>
  <si>
    <t>El patio sucio después de la fiesta</t>
  </si>
  <si>
    <t>As festas de independência</t>
  </si>
  <si>
    <t>Exibição original: 17 de setembro de 1973.</t>
  </si>
  <si>
    <t>Exibição no Brasil: 14 de junho de 2018 (Multishow)</t>
  </si>
  <si>
    <t>Elenco: Roberto Gómez Bolaños, Ramón Valdés, Carlos Villagrán, Florinda Meza, Edgar Vivar, Angelines Fernández e Maria Antonieta de las Nieves.</t>
  </si>
  <si>
    <t>Resumo: Chaves se oferece para limpar o pátio para Dona Florinda em troca de dinheiro. Enquanto isso, Seu Madruga tenta vender badulaques. Chiquinha encontra um saco de bombinhas de seu pai e começa a dispará-las no pátio.[30]</t>
  </si>
  <si>
    <t>Los Insectos</t>
  </si>
  <si>
    <t>Caçando insetos</t>
  </si>
  <si>
    <t>Exibição original: 24 de setembro de 1973.</t>
  </si>
  <si>
    <t>Exibição no Brasil: 15 de junho de 2018 (Multishow)</t>
  </si>
  <si>
    <t>Remake em: 1975 e 1979</t>
  </si>
  <si>
    <t>Resumo: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</si>
  <si>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26 (a)</t>
  </si>
  <si>
    <t>Os Ladrões: Quem brinca com fogo faz pipi na cama</t>
  </si>
  <si>
    <t>Exibição original: 1 de outubro de 1973.</t>
  </si>
  <si>
    <t>Estreia no Brasil: 31 de janeiro de 1988 (SBT)</t>
  </si>
  <si>
    <t>Curiosidade: No SBT, este esquete deixou de ser exibido em 1992 e voltou ao ar em 19 de janeiro de 2012.</t>
  </si>
  <si>
    <t>Resumo: Beterraba e Peterete tentam vender um revólver de brinquedo para Carlos, mas ele acha que é um assalto.[32]</t>
  </si>
  <si>
    <t>26 (b)</t>
  </si>
  <si>
    <t>El Chavo del Ocho: Grupo musical</t>
  </si>
  <si>
    <t>Chaves: Uma aula de canto 2</t>
  </si>
  <si>
    <t>Estreia no Brasil: 27 de maio de 1988 (SBT)</t>
  </si>
  <si>
    <t>Curiosidades: No SBT, este esquete deixou de ser exibido em 1992 e voltou ao ar em 19 de janeiro de 2012.</t>
  </si>
  <si>
    <t>Último episódio com a Chiquinha (Maria Antonieta), que saiu em virtude da gravidez e só voltou em 1975.</t>
  </si>
  <si>
    <t>Resumo: Chaves, Quico e Chiquinha brincam de orquestra, o que irrita Seu Madruga. Depois, o Professor Girafales conversa com eles sobre música.[32]</t>
  </si>
  <si>
    <t>El perro</t>
  </si>
  <si>
    <t>O cãozinho da Bruxa do 71</t>
  </si>
  <si>
    <t>Exibição original: 5 de novembro de 1973.</t>
  </si>
  <si>
    <t>Exibição no Brasil: 17 de junho de 2018 (Multishow)</t>
  </si>
  <si>
    <t>Elenco: Roberto Gómez Bolaños, Ramón Valdés, Carlos Villagrán, Florinda Meza, Rubén Aguirre e Angelines Fernández.</t>
  </si>
  <si>
    <t>Resumo: Dona Clotilde está procurando o seu cãozinho, Satanás. Enquanto chama por ele, Chaves e Quico pensam que ela está invocando o diabo.[33]</t>
  </si>
  <si>
    <t>El robachicos</t>
  </si>
  <si>
    <t>Bebês versus compras</t>
  </si>
  <si>
    <t>Exibição original: 12 de novembro de 1973.</t>
  </si>
  <si>
    <t>Estreia no Brasil: 15 de abril de 1988 (SBT)</t>
  </si>
  <si>
    <t>Curiosidade: No SBT, este esquete deixou de ser exibido em 1992 e voltou ao ar em 22 de fevereiro de 2012.</t>
  </si>
  <si>
    <t>Remake em: 1978</t>
  </si>
  <si>
    <t>Elenco: Roberto Gómez Bolaños, Ramón Valdés, Carlos Villagrán, Florinda Meza e Angelines Fernández.</t>
  </si>
  <si>
    <t>Resumo: As cestas com a sobrinha de Dona Clotilde e as compras do Seu Madruga se trocam, armando uma confusão.[34]</t>
  </si>
  <si>
    <t>El zapatero - Parte 1</t>
  </si>
  <si>
    <t>Seu Madruga sapateiro - Parte 1</t>
  </si>
  <si>
    <t>Exibição original: 19 de novembro de 1973.</t>
  </si>
  <si>
    <t>Curiosidade: No SBT, este episódio deixou de ser exibido em 1988 e voltou ao ar em 16 de fevereiro de 2012.</t>
  </si>
  <si>
    <t>Elenco: Roberto Gómez Bolaños, Ramón Valdés, Carlos Villagrán, Florinda Meza, Rubén Aguirre e Edgar Vivar.</t>
  </si>
  <si>
    <t>Resumo: Seu Madruga trabalha como sapateiro. A confusão começa quando Chaves e Quico resolvem brincar de sapateiros.[35]</t>
  </si>
  <si>
    <t>El fútbol callejero - Parte 1</t>
  </si>
  <si>
    <t>Jogando bola - Parte 1</t>
  </si>
  <si>
    <t>Exibição original: 3 de dezembro de 1973.</t>
  </si>
  <si>
    <t>Dublagem: Maga (1990)</t>
  </si>
  <si>
    <t>Curiosidade: No SBT, este episódio foi exibido uma única vez em 1990 e voltou ao ar em 19 de janeiro de 2012.</t>
  </si>
  <si>
    <t>Elenco: Roberto Gómez Bolaños, Ramón Valdés, Carlos Villagrán, Florinda Meza e Edgar Vivar.</t>
  </si>
  <si>
    <t>Resumo: Chaves e Quico brincam de futebol no pátio da vila. Após ser acertado pela bola, Sr. Barriga proíbe o futebol naquele local. Depois, ele e Seu Madruga pensam que Chaves foi atropelado e saem para a rua, onde quebram a perna ao serem atropelados.[36]</t>
  </si>
  <si>
    <t>Los atropellados - Parte 2</t>
  </si>
  <si>
    <t>Os atropelados - Parte 2</t>
  </si>
  <si>
    <t>Exibição original: 10 de dezembro de 1973.</t>
  </si>
  <si>
    <t>Exibição no Brasil: 21 de junho de 2018 (Multishow)</t>
  </si>
  <si>
    <t>Resumo: Chaves se finge de atropelado para ganhar, como Seu Madruga, comida fácil.[37]</t>
  </si>
  <si>
    <t>La posada de la vecindad</t>
  </si>
  <si>
    <t>A festa da amizade</t>
  </si>
  <si>
    <t>Exibição original: 17 de dezembro de 1973.</t>
  </si>
  <si>
    <t>Estreia no Brasil: 30 de maio de 1988 (SBT)</t>
  </si>
  <si>
    <t>Curiosidade: No SBT, este episódio deixou de ser exibido em 1992 e voltou ao ar em 5 de agosto de 2011.</t>
  </si>
  <si>
    <t>Elenco: Roberto Gómez Bolaños, Ramón Valdés, Carlos Villagrán, Florinda Meza, Edgar Vivar e Angelines Fernández.</t>
  </si>
  <si>
    <t>Resumo: A turma do Chaves resolve fazer uma festa com uma enorme pichorra.[38]</t>
  </si>
  <si>
    <t>Carta a Santa Claus</t>
  </si>
  <si>
    <t>Natal, noite de paz!</t>
  </si>
  <si>
    <t>Exibição original: 24 de dezembro de 1973.</t>
  </si>
  <si>
    <t>Estreia no Brasil: 25 de dezembro de 2014 (SBT)</t>
  </si>
  <si>
    <t>Dublagens: Maga (1988), Gábia (2005-08) e uma inédita do Som de Vera Cruz (2018)</t>
  </si>
  <si>
    <t>Curiosidades: Este episódio foi reprisado em 23 de dezembro de 1974. Atualmente a Televisa distribui esta reprise. Nesta exibição original, o episódio foi exibido sozinho, sem esquete. Porém, a reprise de 1974 contou com a exibição de um esquete (Os ladrões: Uma refeição indigesta, de 1974) e provavelmente este episódio teve um trecho cortado na reprise e que encontra-se atualmente perdido. Disponível em DVD.</t>
  </si>
  <si>
    <t>Elenco: Roberto Gómez Bolaños, Ramón Valdés, Carlos Villagrán, Florinda Meza, Rubén Aguirre, Edgar Vivar e Angelines Fernández.</t>
  </si>
  <si>
    <t>Resumo: Dona Florinda convida o pessoal da vila para comemorar o Natal em sua casa.[39]</t>
  </si>
  <si>
    <t>El año nuevo</t>
  </si>
  <si>
    <t>O Ano Novo do Chaves</t>
  </si>
  <si>
    <t>Exibição original: 31 de dezembro de 1973.</t>
  </si>
  <si>
    <t>Estreia no Brasil: 31 de dezembro de 1984 (SBT)</t>
  </si>
  <si>
    <t>Curiosidades: Este episódio foi reprisado em 30 de dezembro de 1974. Atualmente a Televisa distribui esta reprise, que foi confirmada pela Tele-Guía nº 1.168, de 30 de dezembro de 1974. É executada a canção "Um ano mais". No SBT, este episódio deixou de ser exibido em 1984 e voltou ao ar em 1993. A abertura em espanhol narrada por Jorge Gutiérrez Zamora é da reprise de 1974. Disponível em DVD.</t>
  </si>
  <si>
    <t>Resumo: Na casa do Seu Madruga, todos fazem suas boas promessas para o ano novo.[40]</t>
  </si>
  <si>
    <t>Episódios, gravados em 1973, perdidos mundialmente</t>
  </si>
  <si>
    <t>Nota</t>
  </si>
  <si>
    <t>Un baño para el Chavo</t>
  </si>
  <si>
    <t>Chaves: Um banho para o Chaves</t>
  </si>
  <si>
    <t>Episódio inédito. Foi descoberto na Tele-Guia n° 1.073, de 1 a 7 de março de 1973. Foi exibido originalmente em 5 de março de 1973. Regravado em 1975, 1977 , 1978 1979.</t>
  </si>
  <si>
    <t>Resumo: Todos os inquilinos da vila decidem banhar o Chaves, já que ele está há vários meses sem tomar banho. No final, Dona Clotilde joga água de um balde despercebidamente no barril do Chaves e ele sai molhado de dentro do barril, fazendo todos rirem dele.</t>
  </si>
  <si>
    <t>Resumo baseado a partir da versão de 1975.</t>
  </si>
  <si>
    <t>Confusión de Cartas</t>
  </si>
  <si>
    <t>Chaves: Bilhetes trocados</t>
  </si>
  <si>
    <t>Episódio inédito. Foi descoberto em uma das edições da Tele-Guia. Foi exibido originalmente em 19 de março de 1973. Regravado em 1975 e 1977.</t>
  </si>
  <si>
    <t>Resumo: Seu Madruga manda Chaves ir até o açougue e lhe entrega uma lista de compras. Enquanto isso, o Professor Girafales mostra à Dona Florinda que lhe escreveu uma carta de amor. Porém, ele deixa a carta cair no chão e quando Chiquinha a encontra, troca com a lista do açougue, causando a maior confusão na vila.</t>
  </si>
  <si>
    <t>Resumo baseado a partir da versão de 1977.</t>
  </si>
  <si>
    <t>La carretilla de toros</t>
  </si>
  <si>
    <t>Chaves: Como pegar o touro a unha</t>
  </si>
  <si>
    <t>Foi exibido originalmente em 10 de setembro de 1973. Episódio perdido. Era exibido normalmente no SBT de 1988 a 1992. Está disponível na internet em português por uma gravação do SBT datada de 1991. Suponha-se que em 2015, foi remasterizado para ser exibido a qualquer hora. Regravado em 1976.</t>
  </si>
  <si>
    <t>Resumo: O Sr. Barriga presenteia as crianças com um touro de mentira para eles brincarem de toureiros, mas isso acaba arranjando muitas confusões na vila.[41]</t>
  </si>
  <si>
    <t>Los Caquitos: ???</t>
  </si>
  <si>
    <t>Os Ladrões: ???</t>
  </si>
  <si>
    <t>Esquete inédito. Não há informações sobre o episódio.</t>
  </si>
  <si>
    <t>Resumo: ???</t>
  </si>
  <si>
    <t>El Chavo del Ocho: La Caja de Madera</t>
  </si>
  <si>
    <t>Chaves: A Caixa de Madeira</t>
  </si>
  <si>
    <t>Episódio inédito. Foi exibido originalmente em 23 de julho de 1973. Foi reprisado no dia 4 de novembro de 1974. Regravado em 1975 e 1977.</t>
  </si>
  <si>
    <t>Resumo: As crianças brincam de esconde-esconde. Enquanto isso, Seu Madruga resolve pregar uma caixa de madeira. Quico vê a caixa no meio do pátio e se esconde dentro dela. O problema é que Seu Madruga prega a tampa e Quico fica preso.</t>
  </si>
  <si>
    <t>Nota: Resumo feito a partir da versão de 1977.</t>
  </si>
  <si>
    <t>El Perrito Callejero - parte 1</t>
  </si>
  <si>
    <t>Chaves: É proibido animais! - parte 1</t>
  </si>
  <si>
    <t>Episódio inédito. Foi descoberto na Tele-Guía nº 1.105, de 11 a 17 de outubro de 1973. Foi exibido originalmente no dia 15 de outubro de 1973. Regravado em 1976</t>
  </si>
  <si>
    <t>Resumo: Chaves foi mordido por um cachorro. Todos da vila estão muito preocupados.</t>
  </si>
  <si>
    <t>Jugando con las cosas de don Ramón - parte 2</t>
  </si>
  <si>
    <t>Chaves: Tortinhas de merengue - parte 2</t>
  </si>
  <si>
    <t>Episódio inédito. Foi exibido originalmente no dia 01 de outubro de 1973. Foi descoberto na Tele- Guía nº 1.103, de 27 a 03 de outubro de 1973. NOTA: Essa Tele-Guía é repetida em Novembro de 1974, mas segundo informações já confirmadas, em novembro e dezembro de 1974 houve reprises de episódios de 1973. Foi reprisado no dia 11 de novembro de 1974. Regravado em 1975 e 1979.</t>
  </si>
  <si>
    <t>Resumo: Chaves "rouba" o spray de barba do seu Madruga e outras coisas a mais</t>
  </si>
  <si>
    <t>Goteras en Casa de Don Ramón</t>
  </si>
  <si>
    <t>Chaves: Goteira na Casa do Seu Madruga</t>
  </si>
  <si>
    <t>Episódio inédito. Foi descoberto na Tele-Guía nº 1.107, de 25 a 31 de outubro de 1973. Foi exibido originalmente no dia 29 de outubro de 1973. Regravado em 1978.</t>
  </si>
  <si>
    <t>Resumo: Chaves ajuda o Seu Madruga a tirar a água de sua casa, inundada devido a inúmeras goteiras.</t>
  </si>
  <si>
    <t>El zapatero - parte 2</t>
  </si>
  <si>
    <t>Chaves: Seu Madruga sapateiro - parte 2</t>
  </si>
  <si>
    <t>Episódio inédito. Foi exibido originalmente no dia 26 de novembro de 1973. Regravado em 1978. Nota: Seu Madruga fez a chamada deste episódio no final da primeira parte.</t>
  </si>
  <si>
    <t>Resumo: Seu Madruga ensina Chaves a trabalhar de sapateiro.</t>
  </si>
  <si>
    <t>nota: Resumo feito a partir da versão de 1978.</t>
  </si>
  <si>
    <t>Los pasteleros</t>
  </si>
  <si>
    <t>Com quantos ovos se faz um bolo?</t>
  </si>
  <si>
    <t>Exibição original: 7 de janeiro de 1974.</t>
  </si>
  <si>
    <t>Estreia no Brasil: 7 de fevereiro de 1988 (SBT)</t>
  </si>
  <si>
    <t>Dublagem :Maga (1988)</t>
  </si>
  <si>
    <t>Curiosidade: No SBT, este episódio deixou de ser exibido em 2003 e voltou ao ar em 23 de fevereiro de 2012.</t>
  </si>
  <si>
    <t>Remake em: 1975 e 1978</t>
  </si>
  <si>
    <t>Elenco: Roberto Gómez Bolaños, Carlos Villagrán, Florinda Meza, Rubén Aguirre, Edgar Vivar e Angelines Fernández.</t>
  </si>
  <si>
    <t>Resumo: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</si>
  <si>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La alcancía</t>
  </si>
  <si>
    <t>Um porquinho de cada vez</t>
  </si>
  <si>
    <t>Exibição original: 14 de janeiro de 1974</t>
  </si>
  <si>
    <t>Estreia no Brasil: 25/04/1988 (SBT)</t>
  </si>
  <si>
    <t>Situação: Episódio comum</t>
  </si>
  <si>
    <t>Dublagem : Maga (1988)</t>
  </si>
  <si>
    <t>Remake em: 1977</t>
  </si>
  <si>
    <t>Resumo: Seu Madruga tem um cofrinho cheio de dinheiro e tenta escondê-lo do Sr. Barriga. Enquanto isso, Chaves coleta garrafas vazias pelo cortiço para vender e comprar sanduíches de presunto.[43]</t>
  </si>
  <si>
    <t>El yoyo</t>
  </si>
  <si>
    <t>Os campeões de ioiô</t>
  </si>
  <si>
    <t>Exibição original: 21 de janeiro de 1974</t>
  </si>
  <si>
    <t>Dublagem : Maga (1984)</t>
  </si>
  <si>
    <t>Elenco: Roberto Gómez Bolaños, Ramón Valdés, Carlos Villagrán, Florinda Meza, Edgar Vivar e José Luis Amaro.</t>
  </si>
  <si>
    <t>Resumo: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</si>
  <si>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El Billete de Lotería</t>
  </si>
  <si>
    <t>Muito azar na sorte grande</t>
  </si>
  <si>
    <t>Exibição original: 28 de janeiro de 1974.</t>
  </si>
  <si>
    <t>Estreia no Brasil: 7 de fevereiro de 2012 (SBT)</t>
  </si>
  <si>
    <t>Dublagem: 1988</t>
  </si>
  <si>
    <t>Resumo: Chaves, que vendia bilhetes de loteria, vende seus últimos bilhetes para o Seu Madruga, que no dia seguinte, descobre que ganhou o prêmio. Porém, ele acaba perdendo esse bilhete. O problema agora é encontrá-lo.[45]</t>
  </si>
  <si>
    <t>El Sonámbulo - parte 1</t>
  </si>
  <si>
    <t>O mistério dos pratos desaparecidos - Parte 1</t>
  </si>
  <si>
    <t>Exibição original: 4 de fevereiro de 1974</t>
  </si>
  <si>
    <t>Estreia no Brasil: 11/03/1988|SBT</t>
  </si>
  <si>
    <t>Curiosidade: No SBT, este episódio deixou de ser exibido em 1992 e voltou ao ar em 19 de agosto de 2011.</t>
  </si>
  <si>
    <t>Resumo: Seu Madruga é sonâmbulo e acaba deixando pratos todas as noites no barril do Chaves, pois se preocupa com a fome do menino.[46]</t>
  </si>
  <si>
    <t>El misterio de los platos - parte 2</t>
  </si>
  <si>
    <t>A volta dos espíritos zombeteiros - Parte 2</t>
  </si>
  <si>
    <t>Exibição original: 11 de fevereiro de 1974</t>
  </si>
  <si>
    <t>Estreia no Brasil: 14/03/1988 |SBT</t>
  </si>
  <si>
    <t>Resumo: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</si>
  <si>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La declaración de amor</t>
  </si>
  <si>
    <t>Um triângulo amoroso</t>
  </si>
  <si>
    <t>Exibição original: 18 de fevereiro de 1974</t>
  </si>
  <si>
    <t>Estreia no Brasil: 09/09/1990 | SBT</t>
  </si>
  <si>
    <t>Dublagem : Maga (1990)</t>
  </si>
  <si>
    <t>Curiosidade: No SBT, este episódio deixou de ser exibido em 2003 e voltou ao ar em 8 de fevereiro de 2012.</t>
  </si>
  <si>
    <t>Elenco: Roberto Gómez Bolaños, Ramón Valdés, Carlos Villagrán, Florinda Meza e Rubén Aguirre.</t>
  </si>
  <si>
    <t>Resumo: O Professor Girafales pretende se declarar à Dona Florinda, mas não consegue. Por isso, decide pedir conselhos ao Seu Madruga. No entanto, Chaves e Quico pensam que os dois estão tendo um caso.[48]</t>
  </si>
  <si>
    <t>La Enfermedad de Quico</t>
  </si>
  <si>
    <t>A doença do Quico</t>
  </si>
  <si>
    <t>Exibição original: 25 de fevereiro de 1974</t>
  </si>
  <si>
    <t>Estreia no Brasil: 1984|SBT</t>
  </si>
  <si>
    <t>Curiosidade: No SBT, este episódio deixou de ser exibido em 1992 e voltou ao ar em 31 de janeiro de 2012.</t>
  </si>
  <si>
    <t>Resumo: Dona Florinda pede ao Seu Madruga para ir comprar remédios, pois Quico está doente. Na sequência, Quico pede para que Chaves jogue os remédios fora, porque não quer tomá-los. Mas o Chaves se engana e joga fora a urina para exame.[49]</t>
  </si>
  <si>
    <t>43 (a)</t>
  </si>
  <si>
    <t>Premio Heraldo</t>
  </si>
  <si>
    <t>Prêmio Heraldo</t>
  </si>
  <si>
    <t>Exibição original: 4 de março de 1974</t>
  </si>
  <si>
    <t>Resumo: Ramón Valdés (Seu Madruga), Carlos Villagrán (Quico), Roberto Gómez Bolaños (Chaves), Rubén Aguirre (Professor Girafales) e Florinda Meza (Dona Florinda/Pópis) agradecem ao Jornal Heraldo, por ter premiado as séries "El Chavo del Ocho" (Chaves) e " El Chapulín Colorado" (Chapolin Colorado) como os melhores programas humorísticos da televisão mexicana.[50]</t>
  </si>
  <si>
    <t>43 (b)</t>
  </si>
  <si>
    <t>El Duelo</t>
  </si>
  <si>
    <t>A troca de chapéus</t>
  </si>
  <si>
    <t>Estreia no Brasil: 20/05/1988 | SBT</t>
  </si>
  <si>
    <t>Curiosidades: No SBT, este episódio deixou de ser exibido em 1992 e voltou ao ar em 2003.</t>
  </si>
  <si>
    <t>Resumo: Seu Madruga briga com o Professor Girafales e pede ao Chaves que guarde o chapéu do seu patrão, que ele levou à vila por engano. Porém, o garoto se atrapalha e acaba grudando um chiclete no chapéu.[51]</t>
  </si>
  <si>
    <t>El Loco</t>
  </si>
  <si>
    <t>A Cruz Vermelha</t>
  </si>
  <si>
    <t>Exibição original: 11 de março de 1974.</t>
  </si>
  <si>
    <t>Curiosidades: No SBT, este episódio deixou de ser exibido em 1992 e voltou ao ar em 16 de janeiro de 2012.</t>
  </si>
  <si>
    <t>Resumo: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</si>
  <si>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Los Globos</t>
  </si>
  <si>
    <t>Os balões do Quico</t>
  </si>
  <si>
    <t>Exibição original: 25 de março de 1974</t>
  </si>
  <si>
    <t>Estreia no Brasil:O7/07/ 2018 (Multishow).</t>
  </si>
  <si>
    <t>Dublagem: Som de Vera Cruz (2018)</t>
  </si>
  <si>
    <t>Resumo: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</si>
  <si>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46 (a)</t>
  </si>
  <si>
    <t>Los Caquitos: La Cuenta</t>
  </si>
  <si>
    <t>Uma refeição indigesta/Quem convida, paga</t>
  </si>
  <si>
    <t>Exibição original: 1 de abril de 1974</t>
  </si>
  <si>
    <t>Estreia no Brasil: 26 de dezembro de 2010 (TLN)</t>
  </si>
  <si>
    <t>Dublagem: Maga (1988) e Maga (1990)</t>
  </si>
  <si>
    <t>Curiosidade: A dublagem, de 1990, que acompanha o episódio principal estreou no dia 12 de maio de 2012 no SBT e foi exibido apenas uma vez, mas a partir do dia 24 de maio de 2012, o SBT passou a exibir a esquete com a dublagem de 1988, que acompanha a reprise do episódio "Natal, noite de paz!". Na dublagem de 1990, este esquete chama-se "Quem convida, paga".</t>
  </si>
  <si>
    <t>Resumo: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</si>
  <si>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46 (b)</t>
  </si>
  <si>
    <t>El Chavo del Ocho: El tendedero</t>
  </si>
  <si>
    <t>Quem baixa as calças, fica sem elas</t>
  </si>
  <si>
    <t>Exibição original: 1 de abril de 1974.</t>
  </si>
  <si>
    <t>Estreia no Brasil: 1992 (SBT)</t>
  </si>
  <si>
    <t>Resumo: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</si>
  <si>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El ladrón del Señor Hurtado</t>
  </si>
  <si>
    <t>O ladrão</t>
  </si>
  <si>
    <t>Exibição original: 8 de abril de 1974.</t>
  </si>
  <si>
    <t>Estreia no Brasil: 9 de julho de 2018 (Multishow).</t>
  </si>
  <si>
    <t>Dublagem: Som de Vera Cruz (2018).</t>
  </si>
  <si>
    <t>Elenco: Roberto Gómez Bolaños, Ramón Valdés, Carlos Villagrán, Florinda Meza, Angelines Fernández e José Antonio Mena.</t>
  </si>
  <si>
    <t>Resumo: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</si>
  <si>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Llegando tarde a la escuela</t>
  </si>
  <si>
    <t>O festival da burrice</t>
  </si>
  <si>
    <t>Exibição original: 15 de abril de 1974.</t>
  </si>
  <si>
    <t>Curiosidades: No SBT, este episódio foi exibido uma única vez em 1990 e voltou ao ar em 17 de janeiro de 2012.</t>
  </si>
  <si>
    <t>Primeira aparição de Nhonho, Pópis e Godinez.</t>
  </si>
  <si>
    <t>Elenco: Roberto Gómez Bolaños, Ramón Valdés, Carlos Villagrán, Florinda Meza, Rubén Aguirre, Edgar Vivar, Horácio Gómez, Maria Luisa Alcalá, Marta Zabaleta e Angel Roldán.</t>
  </si>
  <si>
    <t>Resumo: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</si>
  <si>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La Invisibilidad</t>
  </si>
  <si>
    <t>O Homem Invisível</t>
  </si>
  <si>
    <t>Exibição original: 22 de abril de 1974.</t>
  </si>
  <si>
    <t>Curiosidade: No SBT, este episódio foi exibido uma vez em 1990, outra vez em 2000 e voltou ao ar definitivamente em 20 de fevereiro de 2012.</t>
  </si>
  <si>
    <t>Resumo: Chaves e Quico estão procurando o homem invisível. Depois, Seu Madruga diz a eles que conhece a fórmula da invisibilidade, mas na verdade, tudo não passa de um truque para enganar os meninos.[57]</t>
  </si>
  <si>
    <t>La lagartija</t>
  </si>
  <si>
    <t>O Caçador de Lagartixas</t>
  </si>
  <si>
    <t>Exibição original: 29 de abril de 1974.</t>
  </si>
  <si>
    <t>Estreia no Brasil: 27 de janeiro de 2012 (SBT)</t>
  </si>
  <si>
    <t>Participação de María Luisa Alcalá como Malicha.</t>
  </si>
  <si>
    <t>Trechos deste episódio foram exibidos no programa "Falando Francamente", de Sonia Abrão, em 2003.</t>
  </si>
  <si>
    <t>Elenco: Roberto Gómez Bolaños, Ramón Valdés, Carlos Villagrán, Florinda Meza, Angelines Fernández e Maria Luisa Alcalá.</t>
  </si>
  <si>
    <t>Resumo: Chaves caça lagartixas na vila e todo mundo se assusta com elas.[58]</t>
  </si>
  <si>
    <t>Harina para polvorear</t>
  </si>
  <si>
    <t>Como sujar uma roupa de festa?</t>
  </si>
  <si>
    <t>Exibição original: 6 de maio de 1974.</t>
  </si>
  <si>
    <t>Curiosidade: No SBT, este episódio foi exibido uma única vez em 1990 e voltou ao ar em 13 de fevereiro de 2012.</t>
  </si>
  <si>
    <t>Último episódio conhecido com a participação de María Luisa Alcalá como Malicha.</t>
  </si>
  <si>
    <t>Elenco: Roberto Gómez Bolaños, Ramón Valdés, Carlos Villagrán, Florinda Meza, Edgar Vivar e Maria Luisa Alcalá.</t>
  </si>
  <si>
    <t>Resumo: Quico tem de ir à festa dos Lopes Gabiroba e por isso não pode sujar a sua roupa de marinheiro. No entanto, Malicha tem a ideia de Chaves jogar talco no Quico, para que ele não possa ir à festa.[59]</t>
  </si>
  <si>
    <t>52 (a)</t>
  </si>
  <si>
    <t>Los Inofensivos Caquitos: Las Islas Marías</t>
  </si>
  <si>
    <t>As férias dos folgados</t>
  </si>
  <si>
    <t>Exibição original: 20 de maio de 1974.</t>
  </si>
  <si>
    <t>Estreia no Brasil: 22 de fevereiro de 2012 (SBT)</t>
  </si>
  <si>
    <t>Dublagens: MAGA (1988), Som de Vera Cruz (2018).</t>
  </si>
  <si>
    <t>Elenco: Roberto Gómez Bolaños, Ramón Valdés, Carlos Villagrán e Edgar Vivar.</t>
  </si>
  <si>
    <t>Resumo: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</si>
  <si>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52 (b)</t>
  </si>
  <si>
    <t>El Chavo del Ocho: La Casita del Chavo</t>
  </si>
  <si>
    <t>A Casinha do Chaves</t>
  </si>
  <si>
    <t>Resumo: Chaves constrói uma casinha para brincar. Enquanto isso, o Seu Madruga precisa pagar pelo menos um mês de aluguel ao Sr. Barriga, caso contrário será despejado.[60]</t>
  </si>
  <si>
    <t>Las Corbatas de Don Ramón - parte 1</t>
  </si>
  <si>
    <t>Quem dorme com criança, acorda molhado - Parte 1</t>
  </si>
  <si>
    <t>Exibição original: 27 de maio de 1974.</t>
  </si>
  <si>
    <t>Estreia no Brasil: 14 de fevereiro de 1988 (SBT)</t>
  </si>
  <si>
    <t>Curiosidade: Primeiro episódio em que aparece o segundo pátio da vila.</t>
  </si>
  <si>
    <t>Resumo: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</si>
  <si>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El perrito de Quico - parte 2</t>
  </si>
  <si>
    <t>Gente sim, animal não! - Parte 2</t>
  </si>
  <si>
    <t>Exibição original: 3 de junho de 1974.</t>
  </si>
  <si>
    <t>Dublagem: MAGA 1990 e uma inédita da MAGA cujo ano é desconhecido.</t>
  </si>
  <si>
    <t>Resumo: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</si>
  <si>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El Ratón - parte 3</t>
  </si>
  <si>
    <t>Um rato na contramão - Parte 3</t>
  </si>
  <si>
    <t>Exibição original: 10 de junho de 1974.</t>
  </si>
  <si>
    <t>Estreia no Brasil: 18 de abril de 1988 (SBT)</t>
  </si>
  <si>
    <t>Curiosidades: No SBT, este episódio foi exibido uma única vez em 1988 e voltou ao ar em 22 de março de 2007.</t>
  </si>
  <si>
    <t>Resumo: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</si>
  <si>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Falta de água</t>
  </si>
  <si>
    <t>Tempestade em balde d'água</t>
  </si>
  <si>
    <t>Exibição original: 1 de julho de 1974.</t>
  </si>
  <si>
    <t>Estreia no Brasil: 21 de março de 1988 (SBT)</t>
  </si>
  <si>
    <t>Curiosidade: No SBT, este episódio deixou de ser exibido em 2000 e voltou ao ar em 27 de janeiro de 2012.</t>
  </si>
  <si>
    <t>Resumo: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</si>
  <si>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57 (a)</t>
  </si>
  <si>
    <t>Los Caquitos: Intento de robo</t>
  </si>
  <si>
    <t>Os dois ladrões</t>
  </si>
  <si>
    <t>Exibição original: 8 de julho de 1974.</t>
  </si>
  <si>
    <t>Curiosidades: No SBT, este esquete deixou de ser exibido em 1988 e voltou ao ar em 26 de janeiro de 2012.</t>
  </si>
  <si>
    <t>Resumo Peterete tira do saco a panela de barro e diz que é aparelho para cortar cristais. Beterraba tem um aparelho para cortar cristas e quebra a janela.[65]</t>
  </si>
  <si>
    <t>57 (b)</t>
  </si>
  <si>
    <t>El Chavo del Ocho: La carpintería - parte 1</t>
  </si>
  <si>
    <t>Seu Madruga carpinteiro - parte 1</t>
  </si>
  <si>
    <t>Curiosidade: No SBT, este esquete deixou de ser exibido em 1988 e voltou ao ar em 25 de janeiro de 2012.</t>
  </si>
  <si>
    <t>Resumo: Seu Madruga está trabalhando como carpinteiro. As crianças pegam seus instrumentos de trabalho e estragam uma cadeira de Dona Florinda. Agora, é o Seu Madruga quem vai ter que consertá-la.[65]</t>
  </si>
  <si>
    <t>La carpintería - parte 2</t>
  </si>
  <si>
    <t>Muitas Marteladas - parte 2</t>
  </si>
  <si>
    <t>Exibição original: 15 de julho de 1974.</t>
  </si>
  <si>
    <t>Estreia no Brasil: 15 de fevereiro de 2012 (SBT)</t>
  </si>
  <si>
    <t>Curiosidades: Episódio exibido somente no Brasil.[66] No SBT, este episódio deixou de ser exibido em 2013 e voltou ao ar em 8 de fevereiro de 2017, no programa Clube do Chaves. O Multishow não o exibiu em 2018 porém levou o episódio ao ar em 13/06/2019.</t>
  </si>
  <si>
    <t>Resumo: Seu Madruga, que está trabalhando como carpinteiro, acaba martelando os dedos a toda hora. Enquanto isso, Chaves e Quico resolvem brincar de carpinteiros e nisso, acabam acertando o Professor Girafales com várias marteladas.[67]</t>
  </si>
  <si>
    <t>Las Águas Frescas - parte 1</t>
  </si>
  <si>
    <t>O Vendedor de Refrescos - parte 1</t>
  </si>
  <si>
    <t>Exibição original: 22 de julho de 1974.</t>
  </si>
  <si>
    <t>Dublagens: Maga (1984), Som de Vera Cruz (2018).</t>
  </si>
  <si>
    <t>Curiosidades: No SBT, este episódio deixou de ser exibido em 1985 e voltou ao ar em 24 de janeiro de 2012. Foi exibido no Multishow com nova dublagem.</t>
  </si>
  <si>
    <t>Resumo: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</si>
  <si>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Las Águas Frescas - parte 2</t>
  </si>
  <si>
    <t>Mais vale uma noite bem dormida que uma boa comida - Parte 2</t>
  </si>
  <si>
    <t>Exibição original: 29 de julho de 1974.</t>
  </si>
  <si>
    <t>Curiosidades: No SBT, este episódio deixou de ser exibido em 1992 e voltou ao ar em 25 de janeiro de 2012.</t>
  </si>
  <si>
    <t>Curiosidade: O Multishow exibiu a primeira parte do episódio com uma nova dublagem, enquanto que a segunda parte foi exibida com a dublagem original da MAGA.</t>
  </si>
  <si>
    <t>Resumo: Seu Madruga está com insônia e Dona Clotilde indica um remédio milagroso para resolver o problema. Mas Chaves e Quico pensam que ela enfeitiçou Seu Madruga.[69]</t>
  </si>
  <si>
    <t>61 (a)</t>
  </si>
  <si>
    <t>Los Caquitos: La casa de la viejita</t>
  </si>
  <si>
    <t>O feitiço contra o feiticeiro?</t>
  </si>
  <si>
    <t>Exibição original: 5 de agosto de 1974.</t>
  </si>
  <si>
    <t>Estreia no Brasil: 16 de março de 1988 (SBT)</t>
  </si>
  <si>
    <t>Curiosidade: No SBT, este esquete deixou de ser exibido em 1992 e voltou ao ar em 2 de fevereiro de 2012.</t>
  </si>
  <si>
    <t>Resumo: Beterraba e Peterete tentam assaltar a casa de uma velhinha. Porém, eles a acordam sem querer e a carência dela os deixa em apuros.[70]</t>
  </si>
  <si>
    <t>61 (b)</t>
  </si>
  <si>
    <t>El Chavo del Ocho: El Béisbol</t>
  </si>
  <si>
    <t>Nada como ser um expert no assunto – parte 1</t>
  </si>
  <si>
    <t>Resumo: Chaves, Quico e Nhonho jogam beisebol, o que causa muita bagunça na vila.[70]</t>
  </si>
  <si>
    <t>Estampitas</t>
  </si>
  <si>
    <t>Nada como ser um expert no assunto – parte 2</t>
  </si>
  <si>
    <t>Exibição original: 12 de agosto de 1974.</t>
  </si>
  <si>
    <t>Estreia no Brasil: 2 de fevereiro de 2012 (SBT)</t>
  </si>
  <si>
    <t>Resumo: Quico e Nhonho colecionam álbuns de figurinhas com notas de dinheiro, deixando Chaves com inveja. Depois, o Seu Barriga deixa cair várias notas de dólares no chão que Chaves pensa que são figurinhas. Seu Madruga descobre e tenta enganar o Chaves para ficar com elas.[71]</t>
  </si>
  <si>
    <t>El inquilino boxeador</t>
  </si>
  <si>
    <t>Seu Madruga vai ser despejado / O despejo do grande campeão</t>
  </si>
  <si>
    <t>Exibição original: 19 de agosto de 1974.</t>
  </si>
  <si>
    <t>Dublagem : MAGA (1984 e 1990)</t>
  </si>
  <si>
    <t>Curiosidades: No SBT, este episódio deixou de ser exibido em 1992 e voltou ao ar em 21 de fevereiro de 2012, redublado.</t>
  </si>
  <si>
    <t>Possui duas dublagens.</t>
  </si>
  <si>
    <t>Resumo: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</si>
  <si>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Clases de Box</t>
  </si>
  <si>
    <t>Uma lição de boxe</t>
  </si>
  <si>
    <t>Exibição original: 26 de agosto de 1974.</t>
  </si>
  <si>
    <t>Resumo: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</si>
  <si>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Disgusto Amoroso</t>
  </si>
  <si>
    <t>A Briga dos Pombinhos</t>
  </si>
  <si>
    <t>Exibição original: 16 de setembro de 1974.</t>
  </si>
  <si>
    <t>Estreia no Brasil: 27 de abril de 1988 (SBT)</t>
  </si>
  <si>
    <t>Resumo: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</si>
  <si>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Los Yeseros</t>
  </si>
  <si>
    <t>Os Gesseiros</t>
  </si>
  <si>
    <t>Exibição original: 23 de setembro de 1974.</t>
  </si>
  <si>
    <t>Estreia no Brasil: 28 de julho de 2018 (Multishow).</t>
  </si>
  <si>
    <t>Dublagem: Som de Vera Cruz (2018).</t>
  </si>
  <si>
    <t>Resumo: O Sr. Barriga dá uma tarefa ao Seu Madruga: engessar uma parede da vila em troca de um mês de aluguel. Contudo, todo mundo bebe o gesso pensando ser leite de burra.[75]</t>
  </si>
  <si>
    <t>67 (a)</t>
  </si>
  <si>
    <t>Historietas de Chespirito: Cyrano de Bergérac</t>
  </si>
  <si>
    <t>Cyrano de Bergeràc</t>
  </si>
  <si>
    <t>Exibição original: 30 de setembro de 1974.</t>
  </si>
  <si>
    <t>Curiosidade: No SBT, este esquete deixou de ser exibido em 1992 e voltou ao ar em 30 de janeiro de 2012.</t>
  </si>
  <si>
    <t>Resumo: É narrada a história de um francês chamado Cyrano de Bergérac, um homem narigudo que matava a todos aqueles que zombassem de seu nariz.[76]</t>
  </si>
  <si>
    <t>67 (b)</t>
  </si>
  <si>
    <t>El Chavo del Ocho: Perdonar a los enemigos</t>
  </si>
  <si>
    <t>Ama o teu inimigo</t>
  </si>
  <si>
    <t>Resumo: Seu Madruga está trabalhando como jardineiro mas o pessoal da vila o atrapalha.[76]</t>
  </si>
  <si>
    <t>68 (a)</t>
  </si>
  <si>
    <t>Historietas de Chespirito: Don Quijote</t>
  </si>
  <si>
    <t>Dom Quixote</t>
  </si>
  <si>
    <t>Exibição original: 7 de outubro de 1974.</t>
  </si>
  <si>
    <t>Situação: Esquete perdido.</t>
  </si>
  <si>
    <t>Curiosidade: No SBT, este esquete deixou de ser exibido em 1992.</t>
  </si>
  <si>
    <t>Esquete comum na TLN e na Turner.</t>
  </si>
  <si>
    <t>Elenco: Roberto Gómez Bolaños, Ramón Valdés, Florinda Meza e Patricia Moreno.</t>
  </si>
  <si>
    <t>Resumo: É narrada a história de Dom Quixote. Não como foi, mas como "poderia" ter sido.[77]</t>
  </si>
  <si>
    <t>68 (b)</t>
  </si>
  <si>
    <t>El Chavo del Ocho: Torta de Jamón</t>
  </si>
  <si>
    <t>Isto merece um prêmio!</t>
  </si>
  <si>
    <t>Estreia no Brasil: 3 de junho de 1988 (SBT)</t>
  </si>
  <si>
    <t>Resumo: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</si>
  <si>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69 (a)</t>
  </si>
  <si>
    <t>Historietas de Chespirito: La Historia de Napoleón Bonaparte</t>
  </si>
  <si>
    <t>Napoleão Bonaparte</t>
  </si>
  <si>
    <t>Exibição original: 14 de outubro de 1974.</t>
  </si>
  <si>
    <t>Estreia no Brasil: 26 de janeiro de 2012 (SBT)</t>
  </si>
  <si>
    <t>Resumo: É narrada a história de Napoleão Bonaparte. Não como foi, mas como poderia ter sido.[78]</t>
  </si>
  <si>
    <t>69 (b)</t>
  </si>
  <si>
    <t>El Chavo del Ocho: El Callo</t>
  </si>
  <si>
    <t>O calo do Sr. Barriga</t>
  </si>
  <si>
    <t>Estreia no Brasil: 20 de janeiro de 2012 (SBT)</t>
  </si>
  <si>
    <t>Resumo: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</si>
  <si>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Los Platillos voladores sí existen</t>
  </si>
  <si>
    <t>Discos voadores</t>
  </si>
  <si>
    <t>Exibição original: 28 de outubro de 1974.</t>
  </si>
  <si>
    <t>Estreia no Brasil: 1 de abril de 1988 (SBT)</t>
  </si>
  <si>
    <t>Curiosidades: No SBT, este episódio deixou de ser exibido em 1992 e voltou ao ar em 24 de fevereiro de 2012.</t>
  </si>
  <si>
    <t>Resumo: Quico ganha um disco voador de brinquedo. Enquanto isso, Seu Madruga combina com Chaves, para quando o Sr. Barriga chegar ele gritar: "Já chegou o disco voador!". No entanto, o plano sai errado quando o Quico se confunde com seu brinquedo.[79]</t>
  </si>
  <si>
    <t>Episódios perdidos mundialmente</t>
  </si>
  <si>
    <t>El Vendedor de Globos</t>
  </si>
  <si>
    <t>Chaves: O vendedor de balões</t>
  </si>
  <si>
    <t>Episódio inédito. Foi descoberto na Tele-Guía. Foi exibido originalmente no dia 18 de março de 1974. Regravado em 1977. Há relatos de fãs de que este episódio já foi exibido no SBT. Porém, atualmente não há provas suficientes para comprovar a suposta exibição.</t>
  </si>
  <si>
    <t>Resumo: Chaves confunde o Senhor Barriga com um balão.</t>
  </si>
  <si>
    <t>Los cuernos del profesor</t>
  </si>
  <si>
    <t>Chaves: Os chifrinhos de nozes</t>
  </si>
  <si>
    <t>Episódio inédito. Foi descoberto na edição da Tele Guía nº 1.140, de 13 a 19 de junho de 1974. Foi exibido originalmente no dia 17 de junho de 1974. Regravado em 1978.</t>
  </si>
  <si>
    <t>Resumo: Dona Florinda sai e deixa no fogão chifres de nozes para o Professor Girafales. Porém, quando ele chega a vila, pensa que foi traído por Florinda. Mas no final, Chaves come os chifres queimados e todos riem dele.</t>
  </si>
  <si>
    <t>Nota: Resumo baseado na segunda versão de 1978.</t>
  </si>
  <si>
    <t>El Corto Circuito</t>
  </si>
  <si>
    <t>Chaves: O curto circuito</t>
  </si>
  <si>
    <t>Episódio inédito. Foi descoberto na Tele-Guía nº 1.141, de 20 a 26 de junho de 1974. Foi exibido originalmente no dia 24 de junho de 1974. Regravado em 1977.</t>
  </si>
  <si>
    <t>Resumo: Chaves está empolgado para assistir aos jogos da Copa de 1974 e vai até a casa de Seu Madruga, mas quando estão se divertindo, a luz é cortada por falta de pagamento.</t>
  </si>
  <si>
    <t>Profesor Jirafales Enamorado</t>
  </si>
  <si>
    <t>Chaves: Professor Girafales Apaixonado</t>
  </si>
  <si>
    <t>Episódio inédito. Foi descoberto na Tele-Guía nº 1.151, de 29 de agosto a 4 de setembro de 1974. Foi exibido originalmente no dia 2 de setembro de 1974. Regravado em 1976.</t>
  </si>
  <si>
    <t>Nota: As cenas descritas na sinopse também são encontradas no episódio "Seu Madruga apaixonado" do desenho animado, o que levanta a suspeita de que seja um remake deste episódio perdido.</t>
  </si>
  <si>
    <t>Resumo: O Professor Girafales chega a Vila, afim de se declarar de vez para Dona Florinda. Sendo que o mesmo fica bastante acanhado com a situação. Eis que ele teve a ideia de buscar ajuda ao Seu Madruga, que segundo o Professor, é muito vivido para assuntos amorosos. Chaves e Quico surpreendem o Professor e Seu Madruga trocando declarações de amor, pensando bobagens. Eis que a confusão está armada.</t>
  </si>
  <si>
    <t>Los globos</t>
  </si>
  <si>
    <t>Chaves: Enchendo balões</t>
  </si>
  <si>
    <t>Episódio inédito. Supostamente exibido no SBT, mas sem confirmação. Foi descoberto na edição da Tele Guía nº 1.152, de 5 a 11 de setembro de 1974. Foi exibido originalmente no dia 9 de setembro de 1974. Regravação de 1972 e regravado em 1976.</t>
  </si>
  <si>
    <t>Nota: As cenas descritas na sinopse também são encontradas no episódio "Seu Madruga apaixonado" do desenho animado, o que levanta a suspeita de que seja um remake deste perdido mundial.</t>
  </si>
  <si>
    <t>Resumo: Chaves e Quico enchem balões até estourá-los, causando grande escândalo na vila.</t>
  </si>
  <si>
    <t>La locura del Chavo</t>
  </si>
  <si>
    <t>Chaves: A loucura do Chaves</t>
  </si>
  <si>
    <t>Episódio inédito. Foi descoberto através de uma foto de um vídeo com nome e data de exibição do episódio. Foi exibido originalmente no dia 21 de outubro de 1974. Regravado em 1977.</t>
  </si>
  <si>
    <t>NOTA: Supõe-se que o SBT tem o episódio, graças a uma fita do arquivo que apareceu no Festival SBT 30 Anos com a data 21 OCT nos anos 1970. A única vez que 21 de outubro caiu, foi em uma segunda-feira (dia de exibição de Chaves) foi em 1974. Porém, há relatos de que a fita desse episódio está bastante deteriorada, e não sendo possível recuperá-la mesmo após a realização de um processo de restauração.</t>
  </si>
  <si>
    <t>Resumo: Chaves começa a falar com as portas e todos pensam que ele está louco.</t>
  </si>
  <si>
    <t>Nota: Resumo baseado na segunda versão de 1977.</t>
  </si>
  <si>
    <t>Chão e bonecos (1975)</t>
  </si>
  <si>
    <t>Os tempos de glória da trupe de Bolaños começaram em 1975 quando, além de um seriado de humor inigualável e inconfundível, Chaves se tornou uma marca de lucro garantido. Começaram a ser lançados produtos licenciados e o Chapolin Colorado chegou a visitar a Vila em uma de suas aventuras.</t>
  </si>
  <si>
    <t>Com a volta de María Antonieta de las Nieves a partir de 10 de março de 1975, o elenco inicial do programa foi reconstituído e foram feitas as versões aclamadas das histórias dos três anos anteriores. Houve as participações dos atores Germán Robles, Olivia Leyva e Rosita Bouchot. A vila também sofreu alterações, tais como: o chão da vila, que antes era o próprio chão do estúdio, agora passou a ter um piso próprio; e a saída da vila, que era composta de uma arcada redonda e oval, passou a ser quadrada e maior.</t>
  </si>
  <si>
    <t>3ª temporada: (1975)</t>
  </si>
  <si>
    <t>Roberto Gómez Bolaños, Carlos Villagrán e Florinda Meza estão presentes em todos os episódios.</t>
  </si>
  <si>
    <t>Ramón Valdés está ausente em um episódio.</t>
  </si>
  <si>
    <t>María Antonieta de las Nieves está ausente em sete episódios.</t>
  </si>
  <si>
    <t>Édgar Vivar está ausente em vinte episódios.</t>
  </si>
  <si>
    <t>Rubén Aguirre e Angelines Fernández estão ausentes em vinte e cinco episódios.</t>
  </si>
  <si>
    <t>Título em espanhol</t>
  </si>
  <si>
    <t>Título em português</t>
  </si>
  <si>
    <t>La Independencia en la vencidad</t>
  </si>
  <si>
    <t>Chaves: Viva a independência!</t>
  </si>
  <si>
    <t>Exibição original: 6 de janeiro de 1975.</t>
  </si>
  <si>
    <t>Estreia no Brasil: 13 de abril de 1988 (SBT)</t>
  </si>
  <si>
    <t>Curiosidade: No SBT, este episódio deixou de ser exibido em 1992 e voltou ao ar em 20 de fevereiro de 2012.</t>
  </si>
  <si>
    <t>Resumo: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</si>
  <si>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Don Ramón ropavejero - parte 1</t>
  </si>
  <si>
    <t>Chaves: Seu Madruga pega no batente - parte 1</t>
  </si>
  <si>
    <t>Exibição original: 13 de janeiro de 1975.</t>
  </si>
  <si>
    <t>Estreia no Brasil: 7 de março de 1988 (SBT)</t>
  </si>
  <si>
    <t>Curiosidade: No SBT, este episódio deixou de ser exibido em 1992 e voltou ao ar em 16 de fevereiro de 2012.</t>
  </si>
  <si>
    <t>Resumo: Para dar um susto no Quico, Dona Florinda diz que se ele a desobedecê-la, o velho do saco irá levá-lo embora. Em seguida, chega Seu Madruga, com uma sacola enorme, pois está trabalhando como vendedor ambulante. Quico pensa que ele é o velho do saco e pede ajuda ao Chaves.[81]</t>
  </si>
  <si>
    <t>73 (a)</t>
  </si>
  <si>
    <t>Chespirito: Su Desconcierto en Fu Remol para Piano y Matraca</t>
  </si>
  <si>
    <t>Chespirito: História de pianista</t>
  </si>
  <si>
    <t>Exibição original: 20 de janeiro de 1975.</t>
  </si>
  <si>
    <t>Estreia no Brasil: 17 de maio de 2012 (SBT)</t>
  </si>
  <si>
    <t>Dublagens: Maga (1988) e Gábia (2005–08)</t>
  </si>
  <si>
    <t>Resumo: Chesperito é um pianista super atrapalhado.[82]</t>
  </si>
  <si>
    <t>73 (b)</t>
  </si>
  <si>
    <t>El Chavo del Ocho: Don Ramón ropavejero - parte 2</t>
  </si>
  <si>
    <t>Chaves: Seu Madruga larga o batente - parte 2</t>
  </si>
  <si>
    <t>Estreia no Brasil: 9 de março de 1988 (SBT)</t>
  </si>
  <si>
    <t>Curiosidade: No SBT, este episódio deixou de ser exibido em 1992 e voltou ao ar em 17 de fevereiro de 2012.</t>
  </si>
  <si>
    <t>Resumo: Chaves e Quico encontram uma bola de boliche no saco que Seu Madruga estava carregando. Depois de muitas confusões, ele conta que jogou boliche em sua juventude. E no final, Dona Florinda sai da casa do seu Madruga - que por sua vez sai arrebentado das pancadas que levou.[82]</t>
  </si>
  <si>
    <t>Don Ramón ropavejero - parte 3</t>
  </si>
  <si>
    <t>Uma troca muito justa - parte 3</t>
  </si>
  <si>
    <t>Exibição original: 27 de janeiro de 1975.</t>
  </si>
  <si>
    <t>Estreia no Brasil: 23 de maio de 1988 (SBT)</t>
  </si>
  <si>
    <t>Resumo: O Sr. Barriga tem interesse pela bola de boliche do Seu Madruga e resolve pegá-la, em troca de alguns meses de aluguel. Mas Chaves acaba pegando a bola com a mão cheia de cola e não consegue mais soltá-la.[83]</t>
  </si>
  <si>
    <t>Don Román y la caja de madera</t>
  </si>
  <si>
    <t>O primo do Seu Madruga</t>
  </si>
  <si>
    <t>Exibição original: 3 de fevereiro de 1975.</t>
  </si>
  <si>
    <t>Estreia no Brasil: 18 de maio de 1988 (SBT)</t>
  </si>
  <si>
    <t>Dublagem Maga (1990) Situação: Episódio comum.</t>
  </si>
  <si>
    <t>Curiosidade: No SBT, este episódio deixou de ser exibido em 1992 e voltou ao ar em 16 de janeiro de 2012, redublado. A partir deste episódio, a vila passa a ter piso próprio.</t>
  </si>
  <si>
    <t>Elenco: Roberto Gómez Bolaños, Carlos Villagrán, Florinda Meza, Edgar Vivar, Angelines Fernández e Germán Robles.</t>
  </si>
  <si>
    <t>Resumo: O primo do Seu Madruga, Seu Madroga, visita a vila e logo de cara, já bate no Chaves, recebe uma bofetada de Dona Florinda e uma cantada de Dona Clotilde. Além disso ele tenta pregar uma caixa, na qual Quico acaba ficando preso dentro dela.[84]</t>
  </si>
  <si>
    <t>Clases de guitarra</t>
  </si>
  <si>
    <t>Violonistas e violonadas / Tocando violão</t>
  </si>
  <si>
    <t>Exibição original: 10 de fevereiro de 1975.</t>
  </si>
  <si>
    <t>Estreia no Brasil: 1986 (SBT)</t>
  </si>
  <si>
    <t>Dublagem: MAGA (1984 e 1990)</t>
  </si>
  <si>
    <t>Curiosidade: Possui duas dublagens.</t>
  </si>
  <si>
    <t>Resumo: Chaves e Quico querem aprender a tocar violão, tendo como mestres o Seu Madruga e o Professor Girafales.[85]</t>
  </si>
  <si>
    <t>Lavando el carro del Señor Barriga</t>
  </si>
  <si>
    <t>Lavagem completa</t>
  </si>
  <si>
    <t>Exibição original: 24 de fevereiro de 1975.</t>
  </si>
  <si>
    <t>Estreia no Brasil: 6 de maio de 1988 (SBT)</t>
  </si>
  <si>
    <t>Curiosidade: Mudança na entrada da vila, que passa a ser quadrada. Antes, era arredondada.</t>
  </si>
  <si>
    <t>Resumo: Chaves se oferece para lavar o carro do Sr. Barriga. No entanto, o garoto não consegue terminar a lavagem, pois todos ficam atrapalhando.[86]</t>
  </si>
  <si>
    <t>El regreso de la Chilindrina</t>
  </si>
  <si>
    <t>Chiquinha, o terror do cortiço</t>
  </si>
  <si>
    <t>Exibição original: 17 de março de 1975.</t>
  </si>
  <si>
    <t>Dublagem: MAGA (1990)</t>
  </si>
  <si>
    <t>Curiosidade: Episódio em que volta a Chiquinha, ausente desde 1973.</t>
  </si>
  <si>
    <t>Resumo: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</si>
  <si>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La fuente de los deseos</t>
  </si>
  <si>
    <t>A fonte dos desejos</t>
  </si>
  <si>
    <t>Exibição original: 24 de março de 1975.</t>
  </si>
  <si>
    <t>Remake em: 1978 e 1979</t>
  </si>
  <si>
    <t>Resumo:Para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</si>
  <si>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Jugando a los bomberos</t>
  </si>
  <si>
    <t>Brincando de bombeiros</t>
  </si>
  <si>
    <t>Exibição original: 31 de março de 1975.</t>
  </si>
  <si>
    <t>Estreia no Brasil: 22 de janeiro de 2014 (SBT)</t>
  </si>
  <si>
    <t>Dublagens: Gábia (2005–08), RioSound (2012) e Som de Vera Cruz (2018)</t>
  </si>
  <si>
    <t>Resumo: Chaves, Quico e Chiquinha brincam de bombeiros e causam a maior confusão na vila.[89]</t>
  </si>
  <si>
    <t>El insomnio del Chavo.</t>
  </si>
  <si>
    <t>O pobre adormecido / O belo adormecido</t>
  </si>
  <si>
    <t>Exibição original: 7 de abril de 1975.</t>
  </si>
  <si>
    <t>Estreia no Brasil: 22 de abril de 1988 (SBT)</t>
  </si>
  <si>
    <t>Dublagem(1 e 2' dublagem MAGA 1990)</t>
  </si>
  <si>
    <t>Curiosidade: Possui três dublagens.</t>
  </si>
  <si>
    <t>Resumo: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</si>
  <si>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Jugando a la comidita</t>
  </si>
  <si>
    <t>Posso não emprestar o que é meu, mas dos outros...</t>
  </si>
  <si>
    <t>Exibição original: 14 de abril de 1975.</t>
  </si>
  <si>
    <t>Remake em: 1979</t>
  </si>
  <si>
    <t>Resumo: As crianças pegam as coisas do Seu Madruga emprestadas e sem pedir autorização. Então, Chiquinha "rouba" o spray de barba do pai para fazer tortinhas de merengue. No final, todos recebem tortas de spray na cara.[91]</t>
  </si>
  <si>
    <t>El cumpleaños de Quico</t>
  </si>
  <si>
    <t>O aniversário do Quico</t>
  </si>
  <si>
    <t>Exibição original: 21 de abril de 1975.</t>
  </si>
  <si>
    <t>Estreia no Brasil: 6 de abril de 1988 (SBT)</t>
  </si>
  <si>
    <t>Resumo: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</si>
  <si>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El gato de Quico (Parte 1)</t>
  </si>
  <si>
    <t>Era uma vez, um gato... - Parte 1</t>
  </si>
  <si>
    <t>Exibição original: 28 de abril de 1975.</t>
  </si>
  <si>
    <t>Estreia no Brasil: 8 de abril de 1988 (SBT)</t>
  </si>
  <si>
    <t>Resumo: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</si>
  <si>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El juicio del Chavo (Parte 2)</t>
  </si>
  <si>
    <t>Era uma vez, um gato... - Parte 2: O Julgamento do Chaves</t>
  </si>
  <si>
    <t>Exibição original: 5 de maio de 1975.</t>
  </si>
  <si>
    <t>Estreia no Brasil: 11 de abril de 1988 (SBT)</t>
  </si>
  <si>
    <t>Resumo: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</si>
  <si>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El Cumpleaños de Don Ramón</t>
  </si>
  <si>
    <t>O Aniversário do Seu Madruga / A Morte do Seu Madruga</t>
  </si>
  <si>
    <t>Exibição original: 16 de junho de 1975.</t>
  </si>
  <si>
    <t>Estreia no Brasil: 4 de julho de 1988 (SBT)</t>
  </si>
  <si>
    <t>Dublagem MAGA (1988)</t>
  </si>
  <si>
    <t>Resumo: É o aniversário do Seu Madruga, mas ele se esqueceu. Enquanto isso, Chiquinha e os outros vizinhos estão planejando fazer uma festinha para ele. Seu Madruga se apavora, pois pensa que vai morrer e pede ajuda ao Chaves para protegê-lo.[95]</t>
  </si>
  <si>
    <t>87 (a)</t>
  </si>
  <si>
    <t>Los Caquitos: Las locas</t>
  </si>
  <si>
    <t>Os Ladrões: As Loucas</t>
  </si>
  <si>
    <t>Exibição original: 23 de junho de 1975.</t>
  </si>
  <si>
    <t>Estreia no Brasil: 26 de março de 2012 (SBT)</t>
  </si>
  <si>
    <t>Resumo: Beterraba e Peterete tentam assaltar uma casa, mas ela é habitada por duas loucas solteironas, que começam a tratá-los muito bem, achando que são príncipes disfarçados de ladrões. E como é que eles vão fugir sem aquelas loucas perceberem?[96]</t>
  </si>
  <si>
    <t>87 (b)</t>
  </si>
  <si>
    <t>El Chavo Del Ocho: Don Ramón le declara la guerra a los niños</t>
  </si>
  <si>
    <t>Chaves: Guerra é Guerra</t>
  </si>
  <si>
    <t>Curiosidade: No SBT, este esquete foi exibido uma única vez em 1990 e voltou ao ar em 30 de janeiro de 2012.</t>
  </si>
  <si>
    <t>Resumo: Seu Madruga, irritado, diz que vai declarar guerra a todas as crianças da vila. Depois, ele resolve empenhar sua carabina e acaba assustando a todos, que pensam que ele está querendo disparar de verdade.[96]</t>
  </si>
  <si>
    <t>El Examen de Admisión</t>
  </si>
  <si>
    <t>Bagunça desorganizada / Ser professor é padecer no inferno!</t>
  </si>
  <si>
    <t>Exibição original: 30 de junho de 1975.</t>
  </si>
  <si>
    <t>Dublagem (MAGA 1990)</t>
  </si>
  <si>
    <t>Resumo: Chaves, Chiquinha, Quico, Nhonho e Pópis precisam prestar um exame de admissão, caso contrário serão reprovados pelo Professor Girafales.[97]</t>
  </si>
  <si>
    <t>Jugando penalties</t>
  </si>
  <si>
    <t>Jogando Futebol</t>
  </si>
  <si>
    <t>Exibição original: 7 de julho de 1975.</t>
  </si>
  <si>
    <t>Resumo: As crianças começam a jogar futebol com Chaves como jogador, Quico como goleiro e Chiquinha como cronista. Porém, além de causarem a maior bagunça, o Seu Madruga ainda apanha no final, voando até longe depois de um chute dado por Dona Florinda.[98]</t>
  </si>
  <si>
    <t>El libro de animales</t>
  </si>
  <si>
    <t>O Livro da Chiquinha</t>
  </si>
  <si>
    <t>Exibição original: 14 de julho de 1975.</t>
  </si>
  <si>
    <t>Resumo: Chiquinha ganha do Seu Madruga um livro de animais. Então, ela resolve dar uma olhada junto com Chaves e Quico, o que resulta em uma briga entre os três. Depois, eles resolvem brincar de adivinhações e o coitado do Chaves acaba apanhando bastante.[99]</t>
  </si>
  <si>
    <t>Todo por un pastel</t>
  </si>
  <si>
    <t>Mal-entendidos</t>
  </si>
  <si>
    <t>Exibição original: 21 de julho de 1975.</t>
  </si>
  <si>
    <t>Curiosidade: No SBT, este episódio foi exibido uma única vez em 1990 e voltou ao ar em 2000.</t>
  </si>
  <si>
    <t>Remake de: 1974</t>
  </si>
  <si>
    <t>Elenco: Roberto Gómez Bolaños, Ramón Valdés, Carlos Villagrán, Florinda Meza, Rubén Aguirre, Angelines Fernández e Maria Antonieta de las Nieves.</t>
  </si>
  <si>
    <t>Resumo: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</si>
  <si>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Mujeres y Don Ramón - Parte 1</t>
  </si>
  <si>
    <t>O dia internacional da mulher - Parte 1</t>
  </si>
  <si>
    <t>Exibição original: 28 de julho de 1975.</t>
  </si>
  <si>
    <t>Situação: Episódio comum/anual.</t>
  </si>
  <si>
    <t>Dublagens: Maga (1984) e Gábia (2005–08)</t>
  </si>
  <si>
    <t>Esse episódio era exibido normalmente até 1992. Em 13 de fevereiro de 2012 voltaram a exibir normalmente até hoje, mesmo não sendo o Dia Internacional da Mulher.</t>
  </si>
  <si>
    <t>Elenco: Roberto Gómez Bolaños, Ramón Valdés, Carlos Villagrán, Florinda Meza, Angelines Fernández, Maria Antonieta de las Nieves e Olivia Leiva.</t>
  </si>
  <si>
    <t>Resumo: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</si>
  <si>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93 (a)</t>
  </si>
  <si>
    <t>Os Ladrões: Não é fácil roubar</t>
  </si>
  <si>
    <t>Exibição original: 4 de agosto de 1975.</t>
  </si>
  <si>
    <t>Estreia no Brasil: 10 de fevereiro de 2012 (SBT)</t>
  </si>
  <si>
    <t>Dublagem: MAGA (1988)</t>
  </si>
  <si>
    <t>Remake de: 1973</t>
  </si>
  <si>
    <t>Resumo: Beterraba e Peterete tentam invadir uma casa, entrando pela janela que está aberta, mas há um policial por perto, que está vigiando o local.[102]</t>
  </si>
  <si>
    <t>93 (b)</t>
  </si>
  <si>
    <t>El Chavo Del Ocho: Las vecinas nuevas - Parte 2</t>
  </si>
  <si>
    <t>Chaves: A chegada das novas vizinhas - parte 2</t>
  </si>
  <si>
    <t>Elenco: Roberto Gómez Bolaños, Ramón Valdés, Carlos Villagrán, Florinda Meza, Angelines Fernández, Maria Antonieta de las Nieves, Olivia Leiva e Rosita Bouchot.</t>
  </si>
  <si>
    <t>Resumo: Glória consegue um apartamento na vila e muda-se com sua sobrinha, Paty. Chaves e Quico se apaixonam pela menina, enquanto Seu Madruga continua apaixonado pela tia. Ao saber disso, Dona Clotilde e Chiquinha ficam com ciúmes.[102]</t>
  </si>
  <si>
    <t>Invitación al Cine - Parte 3</t>
  </si>
  <si>
    <t>O namoro do Seu Madruga - parte 3</t>
  </si>
  <si>
    <t>Exibição original: 11 de agosto de 1975.</t>
  </si>
  <si>
    <t>Curiosidade: No SBT, este episódio deixou de ser exibido em 1992 e voltou ao ar em 14 de fevereiro de 2012.</t>
  </si>
  <si>
    <t>Resumo: Seu Madruga continua apaixonado pela nova vizinha Glória e, desta vez, decide convidá-la para ir ao cinema.[103]</t>
  </si>
  <si>
    <t>Los desmayos - Parte 4</t>
  </si>
  <si>
    <t>Se beijo fosse sapinho, o mundo seria um brejo - parte 4</t>
  </si>
  <si>
    <t>Exibição original: 18 de agosto de 1975.</t>
  </si>
  <si>
    <t>Resumo: Chaves e Quico descobrem que toda vez que são beijados por Paty, desmaiam de emoção. Então, as crianças, para curar os outros dos desmaios, usam baldes de água fria. Sendo assim, todo mundo acaba se molhando no final.[104]</t>
  </si>
  <si>
    <t>Estourando Balões</t>
  </si>
  <si>
    <t>Exibição original: 25 de agosto de 1975.</t>
  </si>
  <si>
    <t>Estreia no Brasil: 27 de agosto de 2018 (Multishow)</t>
  </si>
  <si>
    <t>Dublagem: Gábia (2005–08) e Som de Vera Cruz (2018)</t>
  </si>
  <si>
    <t>Resumo: O balão do Quico fica preso em um lugar alto, no segundo pátio, e Chiquinha pede ao Chaves que tire-o de lá. No final, Chaves estoura o Nhonho como se ele fosse um balão.[105]</t>
  </si>
  <si>
    <t>El Foco</t>
  </si>
  <si>
    <t>O Trocador de Lâmpadas</t>
  </si>
  <si>
    <t>Exibição original: 1 de setembro de 1975.</t>
  </si>
  <si>
    <t>Estreia no Brasil: 21 de fevereiro de 2012 (SBT)</t>
  </si>
  <si>
    <t>Resumo: Chaves quebra a lâmpada que fica na entrada da vila e Seu Madruga decide trocá-la, mas sempre ocorre outro acidente com as lâmpadas que ele pega.[106]</t>
  </si>
  <si>
    <t>El carro del Señor Barriga</t>
  </si>
  <si>
    <t>Vamos brincar de carrinhos?</t>
  </si>
  <si>
    <t>Exibição original: 8 de setembro de 1975.</t>
  </si>
  <si>
    <t>Resumo: O carro do Sr. Barriga está com defeito. Isso, porque Chiquinha roubou o carrinho de Quico e o escondeu dentro dele. Então, o Sr. Barriga pede ao Seu Madruga que conserte o seu carro, em troca de alguns meses de aluguel.[107]</t>
  </si>
  <si>
    <t>La radio de Quico</t>
  </si>
  <si>
    <t>Assistindo ao jogo</t>
  </si>
  <si>
    <t>Exibição original: 15 de setembro de 1975.</t>
  </si>
  <si>
    <t>Estreia no Brasil: 29 de abril de 1988 (SBT)</t>
  </si>
  <si>
    <t>Curiosidade: No SBT, este episódio deixou de ser exibido em 1992 e voltou ao ar em 11 de agosto de 2011.</t>
  </si>
  <si>
    <t>Resumo: Dona Florinda expulsa todos de sua casa que estavam vendo uma partida de futebol pela televisão. Depois, Quico pega um radinho de pilha para escutar a partida. Chaves briga com ele e atira o rádio em Quico, que o acaba engolindo sem querer.[108]</t>
  </si>
  <si>
    <t>La casa de la bruja del 71</t>
  </si>
  <si>
    <t>A casa da bruxa</t>
  </si>
  <si>
    <t>Exibição original: 22 de setembro de 1975.</t>
  </si>
  <si>
    <t>Resumo: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</si>
  <si>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Don Ramón en la Escuela (parte 1)</t>
  </si>
  <si>
    <t>O primeiro dia de aula - Parte 1: Seu Madruga volta à escola</t>
  </si>
  <si>
    <t>Exibição original: 29 de setembro de 1975.</t>
  </si>
  <si>
    <t>Estreia no Brasil: 2 de maio de 1988 (SBT)</t>
  </si>
  <si>
    <t>Elenco: Roberto Gómez Bolaños, Ramón Valdés, Carlos Villagrán, Florinda Meza, Rubén Aguirre, Edgar Vivar, Maria Antonieta de las Nieves e Horácio Gómez.</t>
  </si>
  <si>
    <t>Resumo: Para escapar da Dona Florinda, Seu Madruga se esconde na escola do Professor Girafales, mentindo que está com muita vontade de voltar a estudar.[110]</t>
  </si>
  <si>
    <t>Don Ramón en la Escuela (parte 2)</t>
  </si>
  <si>
    <t>O primeiro dia de aula - Parte 2: Professor Madruga</t>
  </si>
  <si>
    <t>Exibição original: 6 de outubro de 1975.</t>
  </si>
  <si>
    <t>Estreia no Brasil: 4 de maio de 1988 (SBT)</t>
  </si>
  <si>
    <t>Resumo: Enquanto o Professor Girafales fica ausente da escola por alguns minutos conversando com Dona Florinda, que esclarece o porque de Seu Madruga estar lá, o pai de Chiquinha tenta "substituí-lo", e prende a atenção dos meninos, com sua aula sobre Perigos de Morte.[111]</t>
  </si>
  <si>
    <t>Los atropellados</t>
  </si>
  <si>
    <t>O atropelamento</t>
  </si>
  <si>
    <t>Exibição original: 13 de outubro de 1975.</t>
  </si>
  <si>
    <t>Curiosidade: No SBT, este episódio deixou de ser exibido em 1992 e voltou ao ar em 8 de agosto de 2011.</t>
  </si>
  <si>
    <t>Não se sabe se o SBT comprou completo, ou a MAGA não dublou, mas o início no Brasil sempre foi cortado e é inédito.</t>
  </si>
  <si>
    <t>Resumo: As crianças começam a brincar de atropelamento. Quico faz o papel de atropelado e acaba assustando a todos na vila. No final, Dona Florinda bate no Seu Madruga, pois pensa que tudo foi uma brincadeira inventada por ele.[112]</t>
  </si>
  <si>
    <t>Bañando al Chavo</t>
  </si>
  <si>
    <t>O banho do Chaves</t>
  </si>
  <si>
    <t>Exibição original: 20 de outubro de 1975.</t>
  </si>
  <si>
    <t>Curiosidade: No SBT, este episódio deixou de ser exibido em 1986 e voltou ao ar em 10 de fevereiro de 2012.</t>
  </si>
  <si>
    <t>Este episódio pode supostamente ter duas dublagens. Uma da estreia em 1984 e a atual, que tem características das dublagens de 1988.</t>
  </si>
  <si>
    <t>Resumo: Chaves, que alega nunca ter tomado um banho na vida, causa aborrecimentos com os outros moradores da vila. Então, Quico e Chiquinha resolvem banhá-lo à força, com baldes de água.[113]</t>
  </si>
  <si>
    <t>La Viruela</t>
  </si>
  <si>
    <t>Quem com catapora fere, com catapora será ferido!</t>
  </si>
  <si>
    <t>Exibição original: 3 de novembro de 1975.</t>
  </si>
  <si>
    <t>Curiosidades: Há dois trechos cortados no episódio, o primeiro contém um diálogo entre Chaves e Seu Madruga e, o segundo ocorre logo em seguida, durante a guerra de travesseiros no quarto da Chiquinha. Ambas as cenas eram exibidas normalmente pelo SBT até 1992, atualmente não são mais exibidos em lugar nenhum, os referidos trechos estão disponíveis na Internet em português por uma gravação antiga do SBT.</t>
  </si>
  <si>
    <t>Resumo: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</si>
  <si>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Los insectos</t>
  </si>
  <si>
    <t>Os insetos do Chaves</t>
  </si>
  <si>
    <t>Exibição original: 10 de novembro de 1975.</t>
  </si>
  <si>
    <t>Curiosidade: No SBT, este episódio deixou de ser exibido em 1992 e voltou ao ar em 16 de janeiro de 2012.</t>
  </si>
  <si>
    <t>Resumo: Chaves começa a matar insetos com gasolina e os joga em um saquinho de pipocas. Depois de várias confusões, a casa do Seu Madruga ainda explode no final do episódio.[115]</t>
  </si>
  <si>
    <t>Dinero Perdido</t>
  </si>
  <si>
    <t>O envelope perdido</t>
  </si>
  <si>
    <t>Episódio inédito. Foi descoberto em uma edição da Tele Guía. Foi exibido originalmente em 17 de fevereiro de 1975. Remake de 1972. Regravado em 1978.</t>
  </si>
  <si>
    <t>Resumo: O Sr. Barriga coloca Seu Madruga na rua, por falta de pagamento. Porém, Seu Madruga já conseguiu o dinheiro, só que não sabe onde está. No meio dos móveis espalhados pelo pátio, ele decide procurar e pede ajuda às crianças que só atrapalham. Nesse episódio há relatos de que a Pópis tenha aparecido no lugar da Chiquinha.</t>
  </si>
  <si>
    <t>Resumo baseado a partir da versão de 1978. Remake de 1972. Regravado em 1978.</t>
  </si>
  <si>
    <t>Confusão de bilhetes</t>
  </si>
  <si>
    <t>Foi exibido originalmente em 3 de março de 1975. Episódio inédito. Foi descoberto em uma edição da Tele Guía. Remake de 1973. Regravado em 1977.</t>
  </si>
  <si>
    <t>Resumo: Seu Madruga manda Chaves ir até o açougue e lhe entrega uma lista de compras. Enquanto isso, o Professor Girafales mostra à Dona Florinda que lhe escreveu uma carta de amor. Porém, ele deixa a carta cair no chão e quando Nhonho a encontra, troca com a lista do açougue, causando a maior confusão na vila.</t>
  </si>
  <si>
    <t>El Perico de Quico</t>
  </si>
  <si>
    <t>O papagaio do Quico</t>
  </si>
  <si>
    <t>Episódio inédito. Foi descoberto na Tele Guía nº 1.178. Regravado em 1983 e 1986 no programa Chespirito onde Jaiminho é o dono do papagaio. Foi exibido originalmente em 10 de março de 1975. Há relatos de fãs de que este episódio já foi exibido por uma afiliada do SBT de Belo Horizonte, a TV Alterosa, entre novembro e dezembro de 2005.[116] Porém, atualmente não há provas suficientes para comprovar a suposta exibição.</t>
  </si>
  <si>
    <t>Resumo: Dona Clotilde dá um papagaio de presente ao Seu Madruga. Logo, o papagaio começa a chamar de "Covarde" a Seu Madruga e o Quico quando chora. Então, Seu Madruga põe o papagaio no barril, fazendo que Quico e Nhonho acreditem que a Dona Clotilde transformou o Chaves em papagaio.</t>
  </si>
  <si>
    <t>Resumo baseado a partir da versão de 1983.</t>
  </si>
  <si>
    <t>La Chirimoya</t>
  </si>
  <si>
    <t>Regando plantas</t>
  </si>
  <si>
    <t>Episódio provavelmente perdido. Há relatos de fãs de que este episódio já foi exibido no SBT na década de 1980. Porém, atualmente não há provas suficientes para comprovar a suposta exibição. Foi exibido originalmente em 27 de outubro de 1975. Remake de 1973. Regravado em 1978.</t>
  </si>
  <si>
    <t>Resumo: Seu Madruga consegue um pezinho de chirimoia e pensa em plantá-lo em um vaso. Porém, Chaves e Quico ficam atrapalhando e não deixam ele terminar o serviço. Para piorar as coisas, ele ainda arranja uma encrenca com Dona Florinda.</t>
  </si>
  <si>
    <t>Resumo baseado a partir da versão de 1978.</t>
  </si>
  <si>
    <t>Os Remakes (1976-1979)</t>
  </si>
  <si>
    <t>De 1976 em diante, pode-se notar uma imensa quantidade de episódios regravados que, por sua vez, também resultaram em versões novas que se dividem em mais partes do que as originais. E tivemos também a participação do ator Ricardo de Pascual em alguns episódios.</t>
  </si>
  <si>
    <t>4ª temporada (1976)</t>
  </si>
  <si>
    <t>María Antonieta de las Nieves está ausente em um episódio.</t>
  </si>
  <si>
    <t>Ramón Valdés está ausente em dois episódios.</t>
  </si>
  <si>
    <t>Rubén Aguirre e Édgar Vivar estão ausentes em vinte episódios.</t>
  </si>
  <si>
    <t>Angelines Fernández está ausente em vinte e cinco episódios.</t>
  </si>
  <si>
    <t>La Basura en su Lugar</t>
  </si>
  <si>
    <t>A limpeza do pátio</t>
  </si>
  <si>
    <t>Exibição original: 12 de janeiro de 1976.</t>
  </si>
  <si>
    <t>Resumo: Dona Florinda faz Seu Madruga varrer o pátio da vila. Depois de tudo limpo, as crianças começam a sujar de novo. Quico joga cascas de banana pelo chão, fazendo todo mundo escorregar. E Chaves precisa entregar suas latas vazias para a venda da esquina.[117]</t>
  </si>
  <si>
    <t>Cubriendo al repartidor</t>
  </si>
  <si>
    <t>Chegou o leiteiro!</t>
  </si>
  <si>
    <t>Exibição original: 19 de janeiro de 1976.</t>
  </si>
  <si>
    <t>Estreia no Brasil: 8 de setembro de 2018 (Multishow)</t>
  </si>
  <si>
    <t>Resumo: Seu Madruga trabalha como leiteiro. Ao mesmo tempo, Chaves e Chiquinha encontram cachorrinhos recém-nascidos que estão morrendo de fome e resolvem pegar as garrafas de leite do Seu Madruga para dar a eles.[118]</t>
  </si>
  <si>
    <t>Pollo Asado</t>
  </si>
  <si>
    <t>O frango da Dona Clotilde / A galinha da vizinha é mais gorda do que a minha</t>
  </si>
  <si>
    <t>Exibição original: 26 de janeiro de 1976.</t>
  </si>
  <si>
    <t>Estreia no Brasil: 1984 (SBT) Dublagem (Maga 1990) Situação: Episódio comum.</t>
  </si>
  <si>
    <t>Curiosidades: Possui duas dublagens. Desse episódio, foram extraídas as expressões faciais da Chiquinha, da Dona Clotilde e do Quico na abertura brasileira.[119]</t>
  </si>
  <si>
    <t>Resumo: Chiquinha começa a se sentir mal depois de comer um frango inteiro, que Dona Clotilde tinha feito.[120]</t>
  </si>
  <si>
    <t>La nueva profesión (parte 1)</t>
  </si>
  <si>
    <t>Ser pintor é uma questão de talento (parte 1)</t>
  </si>
  <si>
    <t>Exibição original: 2 de fevereiro de 1976.</t>
  </si>
  <si>
    <t>Curiosidade: Episódio exibido somente no Brasil.[66]</t>
  </si>
  <si>
    <t>Resumo: Seu Madruga está pintando uma cadeira. As crianças começam a brincar com um pincel e pintam os lençóis de Dona Florinda.[121]</t>
  </si>
  <si>
    <t>La nueva profesión (parte 2)</t>
  </si>
  <si>
    <t>Uma epidemia de pintores / Pintando o Sete (parte 2)</t>
  </si>
  <si>
    <t>Exibição original: 9 de fevereiro de 1976.</t>
  </si>
  <si>
    <t>Resumo: Seu Madruga decide pintar a porta e as crianças “pintam o sete”.[122]</t>
  </si>
  <si>
    <t>El traje de Don Ramón</t>
  </si>
  <si>
    <t>O defunto será maior?</t>
  </si>
  <si>
    <t>Exibição original: 16 de fevereiro de 1976.</t>
  </si>
  <si>
    <t>Resumo: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</si>
  <si>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Bombinhas são perigosas, ainda mais em mãos erradas</t>
  </si>
  <si>
    <t>Exibição original: 23 de fevereiro de 1976.</t>
  </si>
  <si>
    <t>Resumo: Chiquinha encontra um saco de bombinhas que Seu Madruga estava vendendo e começa a dispará-las no meio da vila, causando um rolo danado com Chaves e Quico.[124]</t>
  </si>
  <si>
    <t>Quico el Enfermo</t>
  </si>
  <si>
    <t>Os remédios do Quico</t>
  </si>
  <si>
    <t>Exibição original: 8 de março de 1976.</t>
  </si>
  <si>
    <t>Elenco: Roberto Gómez Bolaños, Carlos Villagrán, Florinda Meza e Maria Antonieta de las Nieves.</t>
  </si>
  <si>
    <t>Resumo: Dona Florinda manda Chiquinha ir comprar remédios para o Quico, que está doente. Depois, Quico pede para Chaves e Chiquinha jogarem os remédios fora.[125]</t>
  </si>
  <si>
    <t>Las Historias de terror</t>
  </si>
  <si>
    <t>Eu não creio em fantasmas, mas que existem</t>
  </si>
  <si>
    <t>Exibição original: 15 de março de 1976.</t>
  </si>
  <si>
    <t>Elenco: Roberto Gómez Bolaños, Carlos Villagrán, Florinda Meza, Angelines Fernández e Maria Antonieta de las Nieves.</t>
  </si>
  <si>
    <t>Resumo: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</si>
  <si>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Música para Todos</t>
  </si>
  <si>
    <t>A orquestra</t>
  </si>
  <si>
    <t>Exibição original: 22 de março de 1976.</t>
  </si>
  <si>
    <t>Estreia no Brasil: 15 de setembro de 2018 (Multishow)</t>
  </si>
  <si>
    <t>Resumo: As crianças brincam de orquestra no pátio da vila e, com isso, acabam incomodando o Seu Madruga.[127]</t>
  </si>
  <si>
    <t>Trabajo Nuevo</t>
  </si>
  <si>
    <t>De engraxate a cabeleireiro / Confusão no cabeleireiro</t>
  </si>
  <si>
    <t>Exibição original: 29 de março de 1976.</t>
  </si>
  <si>
    <t>Estreia no Brasil: 1984 (SBT) Dublagem (Maga 1990) Situação: Episódio comum.</t>
  </si>
  <si>
    <t>Resumo: Seu Madruga está trabalhando como cabeleireiro e Chaves, como engraxate. Quico e o Sr. Barriga também vão ao salão, e lá acontecem muitas confusões.[128]</t>
  </si>
  <si>
    <t>Los Toreros y Toros (parte 2)</t>
  </si>
  <si>
    <t>Entre touros e chifradas - parte 2</t>
  </si>
  <si>
    <t>Exibição original: 12 de abril de 1976.</t>
  </si>
  <si>
    <t>Estreia no Brasil: 10 de janeiro de 2014 (SBT)</t>
  </si>
  <si>
    <t>Dublagens: RioSound (2012) e Som de Vera Cruz (2018)</t>
  </si>
  <si>
    <t>Resumo: O Seu Madruga e o Professor Girafales lembram dos tempos em que eram toureiros. Então, o Sr. Barriga dá de presente um touro de brinquedo para as crianças.[129]</t>
  </si>
  <si>
    <t>¡Qué golpiza! (parte 3)</t>
  </si>
  <si>
    <t>Os toureadores - parte 3</t>
  </si>
  <si>
    <t>Exibição original: 19 de abril de 1976.</t>
  </si>
  <si>
    <t>Dublagem: MAGA (1990) e Riosound (2012)</t>
  </si>
  <si>
    <t>Resumo: As crianças brincam de toureiros. Dona Florinda se assusta com o touro de mentira e, no desespero, acaba abraçando o Seu Madruga. Por causa disso, o Professor Girafales pensa que está sendo traído e desafia o Seu Madruga.[130]</t>
  </si>
  <si>
    <t>Piratas y barquitos de papel</t>
  </si>
  <si>
    <t>Barquinhos de papel</t>
  </si>
  <si>
    <t>Exibição original: 7 de junho de 1976.</t>
  </si>
  <si>
    <t>Resumo: Chaves brinca de pirata. Depois, Chiquinha vai brincar com barquinhos de papel, na fonte do segundo pátio, ao mesmo tempo que Quico tenta fazer a lição de casa.[131]</t>
  </si>
  <si>
    <t>La siembra de un huevo</t>
  </si>
  <si>
    <t>A guerra é de terra</t>
  </si>
  <si>
    <t>Exibição original: 14 de junho de 1976.</t>
  </si>
  <si>
    <t>Estreia no Brasil: 6 de janeiro de 2014 (SBT)</t>
  </si>
  <si>
    <t>Dublagens: Gábia (2005-08), RioSound (2012) e Som de Vera Cruz (2018)</t>
  </si>
  <si>
    <t>Resumo: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</si>
  <si>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Exámenes (parte 2)</t>
  </si>
  <si>
    <t>O exame de recuperação - parte 2</t>
  </si>
  <si>
    <t>Exibição original: 28 de junho de 1976.</t>
  </si>
  <si>
    <t>Estreia no Brasil: 15 de janeiro de 2014 (SBT)</t>
  </si>
  <si>
    <t>Resumo: Seu Madruga e Dona Florinda acompanham Chaves, Quico e Chiquinha na escola do Professor Girafales, pois ficaram de recuperação na escola.[133]</t>
  </si>
  <si>
    <t>Exámenes (parte 3)</t>
  </si>
  <si>
    <t>O castigo vem a cavalo - parte 3</t>
  </si>
  <si>
    <t>Exibição original: 5 de julho de 1976.</t>
  </si>
  <si>
    <t>Dublagem: MAGA (1992) e Riosound (2012)</t>
  </si>
  <si>
    <t>Resumo: : Ainda na aula de recuperação, o Professor Girafales tenta ensinar as crianças sobre a história do México.[134]</t>
  </si>
  <si>
    <t>Venta de la vecindad (parte 1)</t>
  </si>
  <si>
    <t>A venda da vila - parte 1</t>
  </si>
  <si>
    <t>Exibição original: 12 de julho de 1976.</t>
  </si>
  <si>
    <t>Elenco: Roberto Gómez Bolaños, Ramón Valdés, Carlos Villagrán, Florinda Meza, Rubén Aguirre, Edgar Vivar, Angelines Fernández, Maria Antonieta de las Nieves e Ricardo de Pascual.</t>
  </si>
  <si>
    <t>Resumo: O Sr. Barriga fica sabendo que está com problemas cardíacos e resolve vender a vila para o Sr. Calvillo. A turma da vila fica triste e resolve se reunir para decidir o que fazer.[135]</t>
  </si>
  <si>
    <t>Venta de la vecindad (parte 2)</t>
  </si>
  <si>
    <t>A venda da vila - parte 2</t>
  </si>
  <si>
    <t>Exibição original: 19 de julho de 1976.</t>
  </si>
  <si>
    <t>Estreia no Brasil: 8 de janeiro de 2014 (SBT)</t>
  </si>
  <si>
    <t>Resumo: Continuando a história, o Sr. Barriga decide que irá morar em Acapulco. Ao mesmo tempo, o Sr. Calvillo começa a se interessar por Dona Clotilde. Por fim, surge o Seu Madruga que com uma ideia absurda, decide comprar a vila também.[136]</t>
  </si>
  <si>
    <t>Roupa sucia</t>
  </si>
  <si>
    <t>A briga de quem é o varal / Roupa suja lava-se em público</t>
  </si>
  <si>
    <t>Exibição original: 26 de julho de 1976.</t>
  </si>
  <si>
    <t>Resumo: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</si>
  <si>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El desayuno del Chavo (parte 1)</t>
  </si>
  <si>
    <t>O desjejum do Chaves (parte 1)</t>
  </si>
  <si>
    <t>Exibição original: 2 de agosto de 1976.</t>
  </si>
  <si>
    <t>Resumo: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</si>
  <si>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La invitación a desayunar (parte 2)</t>
  </si>
  <si>
    <t>O desjejum/O jogo de ping pong (parte 2)</t>
  </si>
  <si>
    <t>Exibição original: 9 de agosto de 1976.</t>
  </si>
  <si>
    <t>Curiosidade: No SBT, este episódio deixou de ser exibido em 1988 e voltou ao ar em 1992, redublado. A partir de 2003, passou a ser exibido com a primeira dublagem, novamente.</t>
  </si>
  <si>
    <t>Resumo: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</si>
  <si>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Fútbol Americano</t>
  </si>
  <si>
    <t>O futebol americano</t>
  </si>
  <si>
    <t>Exibição original: 16 de agosto de 1976.</t>
  </si>
  <si>
    <t>Resumo: O Sr. Barriga e o Professor Girafales têm uma grande ideia: ensinar as crianças a jogarem futebol americano. E o treinador é ninguém menos que o Seu Madruga![140]</t>
  </si>
  <si>
    <t>El globero</t>
  </si>
  <si>
    <t>Os balões</t>
  </si>
  <si>
    <t>Exibição original: 23 de agosto de 1976.</t>
  </si>
  <si>
    <t>Estreia no Brasil: 1 de outubro de 2018 (Multishow)</t>
  </si>
  <si>
    <t>Remake de: 1972 e 1974</t>
  </si>
  <si>
    <t>Resumo: Seu Madruga resolve vender balões, mas o negócio não vai bem. Depois, as crianças começam a brigar por causa das bexigas e colocam a culpa no Chaves, que decide ir embora da vila por ser sempre culpado.[141]</t>
  </si>
  <si>
    <t>Los sombreros</t>
  </si>
  <si>
    <t>O chiclete</t>
  </si>
  <si>
    <t>Exibição original: 30 de agosto de 1976.</t>
  </si>
  <si>
    <t>Estreia no Brasil: 2 de outubro de 2018 (Multishow)</t>
  </si>
  <si>
    <t>Resumo: Chaves gruda seu chiclete no chapéu do patrão do Seu Madruga. Com medo, ele tenta tirar o chiclete com uma tesoura, e acaba fazendo um buraco enorme no chapéu, mas no final, se vê que ele tinha feito o buraco no chapéu do Professor Girafales.[142]</t>
  </si>
  <si>
    <t>El sorteo de la lotería</t>
  </si>
  <si>
    <t>O bilhete de loteria</t>
  </si>
  <si>
    <t>Exibição original: 6 de setembro de 1976.</t>
  </si>
  <si>
    <t>Estreia no Brasil: 3 de outubro de 2018 (Multishow)</t>
  </si>
  <si>
    <t>Situação: Episódio inédito.</t>
  </si>
  <si>
    <t>Resumo: Chaves vende o último bilhete de loteria para Seu Madruga. No dia seguinte, Madruga acha que ganhou o prêmio maior, mas o bilhete sumiu e eles precisam encontrá-lo.[143]</t>
  </si>
  <si>
    <t>Clases de animales</t>
  </si>
  <si>
    <t>O Aluno Mais Inteligente</t>
  </si>
  <si>
    <t>Exibição original: 13 de setembro de 1976.</t>
  </si>
  <si>
    <t>Estreia no Brasil: 4 de outubro de 2018 (Multishow)</t>
  </si>
  <si>
    <t>Resumo: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</si>
  <si>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La muñequita prieta de la Chilindrina</t>
  </si>
  <si>
    <t>Roupa Limpa Suja-se em Casa</t>
  </si>
  <si>
    <t>Exibição original: 20 de setembro de 1976.</t>
  </si>
  <si>
    <t>Dublagem: 1990</t>
  </si>
  <si>
    <t>Resumo: Quico irá à festa dos Pires Cavalcanti e não pode sujar a sua roupa de marinheiro. Por isso, Chiquinha faz um plano e junto de Chaves, eles tentam jogar talco no Quico, mas como ele sempre escapa, eles acabam acertando o talco em si mesmos e em outras pessoas.[145]</t>
  </si>
  <si>
    <t>Los Pantalones del Tendedero</t>
  </si>
  <si>
    <t>As calças do Seu Madruga</t>
  </si>
  <si>
    <t>Exibição original: 27 de setembro de 1976.</t>
  </si>
  <si>
    <t>Estreia no Brasil: 6 de outubro de 2018 (Multishow)</t>
  </si>
  <si>
    <t>Resumo: Seu Madruga lava as calças e pendura elas no varal. Dona Florinda se enfurece, pois vai receber a visita do Professor Girafales e não quer nada que deixe a vila feia. Seu Madruga se nega a tirar e as confusões começam.[146]</t>
  </si>
  <si>
    <t>La Resortera</t>
  </si>
  <si>
    <t>O matador de lagartixas</t>
  </si>
  <si>
    <t>Exibição original: 4 de outubro de 1976.</t>
  </si>
  <si>
    <t>Estreia no Brasil: 24 de agosto de 1984 (SBT)</t>
  </si>
  <si>
    <t>Curiosidade: No SBT, este episódio deixou de ser exibido em 1988 e voltou ao ar em 1992. Primeiro episódio exibido no Brasil.</t>
  </si>
  <si>
    <t>Resumo: Chaves está caçando lagartixas e quase acerta o Professor Girafales. Depois, o garoto mata uma lagartixa, mas todos pensam que ele matou o Seu Madruga. No final, Dona Florinda também se assusta com a tal lagartixa e desmaia.[147]</t>
  </si>
  <si>
    <t>Invocando a Satanás</t>
  </si>
  <si>
    <t>Satanás</t>
  </si>
  <si>
    <t>Exibição original: 11 de outubro de 1976.</t>
  </si>
  <si>
    <t>Estreia no Brasil: 8 de outubro de 2018 (Multishow)</t>
  </si>
  <si>
    <t>Resumo: Dona Clotilde vive perdendo o seu cãozinho, Satanás. Enquanto procura por ele, Chaves, Chiquinha e Quico pensam que ela está invocando o diabo.</t>
  </si>
  <si>
    <t>Festival de la Buena Vecindad (parte 1)</t>
  </si>
  <si>
    <t>A Grande Festa (parte 1)</t>
  </si>
  <si>
    <t>Exibição original: 18 de outubro de 1976.</t>
  </si>
  <si>
    <t>Resumo: Seu Madruga prepara um palanque para o próximo Festival da Boa Vizinhança, mas para isso terá que enfrentar a Dona Florinda que é contra a festança.[148]</t>
  </si>
  <si>
    <t>Festival de la Buena Vecindad (parte 2)</t>
  </si>
  <si>
    <t>Um Festival de Vizinhos (parte 2)</t>
  </si>
  <si>
    <t>Exibição original: 25 de outubro de 1976.</t>
  </si>
  <si>
    <t>Remake de: 1972 e 1973</t>
  </si>
  <si>
    <t>Elenco: Roberto Gómez Bolaños, Ramón Valdés, Carlos Villagrán, Florinda Meza, Rubén Aguirre, Edgar Vivar, Angelines Fernández e Maria Antonieta de las Nieves.</t>
  </si>
  <si>
    <t>Resumo: Começa o Festival da Boa Vizinhança. Seu Madruga é o diretor e as atrações são o Chaves que recita o poema do "Cão Arrependido", Quico, que prepara um poema dedicado às mães e Chiquinha que conta as "Aventuras do Jeca Valente". Mas no final todos acabam brigando.[149]</t>
  </si>
  <si>
    <t>Festival de la Buena Vecindad (parte 3)</t>
  </si>
  <si>
    <t>E o Festival Continua (parte 3)</t>
  </si>
  <si>
    <t>Exibição original: 1 de novembro de 1976.</t>
  </si>
  <si>
    <t>Dublagem: MAGA (1984 - dublagem perdida e 1990) e Riosound (2012)</t>
  </si>
  <si>
    <t>Curiosidades: Possui duas dublagens.</t>
  </si>
  <si>
    <t>Resumo: Continuando o Festival, as crianças encenam um teatro onde Chaves interpreta o Chapolin Colorado. Porém, as confusões começam quando ele começa a bater no Quico de verdade com a sua marreta biônica.[150]</t>
  </si>
  <si>
    <t>Festival de la Buena Vecindad (parte 4)</t>
  </si>
  <si>
    <t>O Festival da Boa Vizinhança (parte 4)</t>
  </si>
  <si>
    <t>Exibição original: 8 de novembro de 1976.</t>
  </si>
  <si>
    <t>Estreia no Brasil: 24 de janeiro de 2014 (SBT)</t>
  </si>
  <si>
    <t>Dublagem: Gábia (2005-08), Riosound (2012) e Som de Vera Cruz (2018)</t>
  </si>
  <si>
    <t>Resumo: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</si>
  <si>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Hombre Invisible</t>
  </si>
  <si>
    <t>Invisibilidade</t>
  </si>
  <si>
    <t>Exibição original: 15 de novembro de 1976.</t>
  </si>
  <si>
    <t>Resumo: Chaves e Quico estão procurando o homem invisível. Nisso, Chiquinha diz que o pai dela conhece a fórmula da invisibilidade. E por fim, Chaves tenta salvar o Sr. Barriga do homem invisível, jogando tinta.[152]</t>
  </si>
  <si>
    <t>El ratero arrepentido</t>
  </si>
  <si>
    <t>O Ladrão da Vila</t>
  </si>
  <si>
    <t>Exibição original: 22 de novembro de 1976.</t>
  </si>
  <si>
    <t>Elenco: Roberto Gómez Bolaños, Ramón Valdés, Carlos Villagrán, Florinda Meza, Angelines Fernández, Maria Antonieta de las Nieves e Ricardo de Pascual.</t>
  </si>
  <si>
    <t>Resumo: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</si>
  <si>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Las locuras de Don Ramón</t>
  </si>
  <si>
    <t>Os loucos e a Cruz Vermelha</t>
  </si>
  <si>
    <t>Exibição original: 29 de novembro de 1976.</t>
  </si>
  <si>
    <t>Estreia no Brasil: 15 de outubro de 2018 (Multishow)</t>
  </si>
  <si>
    <t>Resumo: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</si>
  <si>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Mordida</t>
  </si>
  <si>
    <t>Animais Proibidos</t>
  </si>
  <si>
    <t>Exibição original: 6 de dezembro de 1976.</t>
  </si>
  <si>
    <t>Resumo: Chaves foi mordido por um cão de rua e todos ficam preocupados, achando que ele pode estar com raiva. Mas no final, Seu Madruga dá banho no Chaves, logo após o cachorro morrer de uma infecção no focinho.[155]</t>
  </si>
  <si>
    <t>Fiesta navideña (parte 1)</t>
  </si>
  <si>
    <t>Sem pichorra não tem festa (parte 1)</t>
  </si>
  <si>
    <t>Exibição original: 13 de dezembro de 1976.</t>
  </si>
  <si>
    <t>Estreia no Brasil: 17 de outubro de 2018 (Multishow)</t>
  </si>
  <si>
    <t>Resumo: A turma se prepara para mais uma Festa da Amizade e começam a enfeitar a vila, lembrando sempre que "sem pichorra não tem festa".[156]</t>
  </si>
  <si>
    <t>La Navidad</t>
  </si>
  <si>
    <t>Feliz Ano Novo!</t>
  </si>
  <si>
    <t>Exibição original: 27 de dezembro de 1976.</t>
  </si>
  <si>
    <t>Estreia no Brasil: 1 de janeiro de 1985 (SBT)</t>
  </si>
  <si>
    <t>Dublagem: MAGA (1984)</t>
  </si>
  <si>
    <t>Situação: Episódio anual.</t>
  </si>
  <si>
    <t>Curiosidades: Disponível em DVD. Um trecho deste episódio é exibido em "O menino que jogava os seus brinquedos - parte 1" (versão de 1977) de Chapolin Colorado, quando o herói conta a história de um garoto pobre (Chaves) que sonhava em ganhar brinquedos.</t>
  </si>
  <si>
    <t>Resumo: A turma da vila comemora o Natal e o Ano Novo. Quico exibe os brinquedos que ganhou e apronta a maior bagunça com Chaves, Chiquinha e Nhonho. Depois, todo o elenco do seriado se reúne e canta as músicas "La Juguetería", "Óyelo, Escúchalo" e "Un Año Más".[157]</t>
  </si>
  <si>
    <t>Los niños faltan a clases</t>
  </si>
  <si>
    <t>Matando aula</t>
  </si>
  <si>
    <t>Foi exibido originalmente em 5 de janeiro de 1976. Episódio perdido. Foi descoberto na edição da Tele-Guía n. 1.221, de 1 a 7 de janeiro de 1976 (com os Três Reis Magos na capa). Remake de 1973. Regravado em 1979.</t>
  </si>
  <si>
    <t>Resumo: Chaves, Chiquinha e Quico faltam à escola e ficam com medo do Seu Madruga. Então, Chiquinha tem uma ideia: dizer que Chaves teve um piripaque e ficou paralisado o dia inteiro.</t>
  </si>
  <si>
    <t>Nota: Resumo baseado na primeira versão de 1973.</t>
  </si>
  <si>
    <t>Don Ramón enamorado</t>
  </si>
  <si>
    <t>Seu Madruga apaixonado</t>
  </si>
  <si>
    <t>Foi exibido originalmente em 1 de março de 1976. Episódio perdido. Foi descoberto na Tele-Guía n. 1.229, de 26 de fevereiro a 3 de março de 1976. Remake de 1974.</t>
  </si>
  <si>
    <t>Resumo: Seu Madruga pede ajuda ao Chaves para tentar conquistar Dona Clotilde. (Único resumo conhecido).</t>
  </si>
  <si>
    <t>Los novilleros (Parte 1)</t>
  </si>
  <si>
    <t>Os toureiros - Parte 1</t>
  </si>
  <si>
    <t>Foi exibido originalmente no dia 5 de abril de 1976. Episódio perdido. Foi descoberto na Tele-Guia n. 1.234, de 1 a 7 de abril de 1976 (com Robert Young na capa). Remake de 1973.</t>
  </si>
  <si>
    <t>Resumo: Chaves, Quico e todas as crianças da vila brincam de toureadores, usando de muleta o mantel do Seu Madruga.</t>
  </si>
  <si>
    <t>Jugando a la Escuelita</t>
  </si>
  <si>
    <t>Brincando de escolinha</t>
  </si>
  <si>
    <t>Foi exibido originalmente no dia 26 de abril de 1976. Episódio perdido. Foi descoberto na edição da Tele-Guía n. 1.237, de 22 a 28 de abril de 1976 (edição especial do Dia das Crianças). Remake de 1973. Regravado no Programa Chespirito em 1980.</t>
  </si>
  <si>
    <t>Resumo: Chaves, Chiquinha e Quico brincam de escolinha no pátio da vila usando a janela do Seu Madruga como lousa.</t>
  </si>
  <si>
    <t>Exámenes - parte 1</t>
  </si>
  <si>
    <t>Os exames - Parte 1</t>
  </si>
  <si>
    <t>Foi exibido originalmente em 21 de junho de 1976. Episódio perdido. Foi descoberto em uma edição da Tele-Guía. É provável que este episódio seja semelhante ao começo de "Ser Professor é Padecer no Inferno".</t>
  </si>
  <si>
    <t>Resumo: Não há informações sobre este episódio.</t>
  </si>
  <si>
    <t>Fiesta navideña (Parte 2)</t>
  </si>
  <si>
    <t>Sem pichorra não tem festa - Parte 2</t>
  </si>
  <si>
    <t>Foi exibido originalmente em 20 de dezembro de 1976. Episódio perdido. O anúncio no final da Parte 1, confirma que este episódio existe. Circula na internet um vídeo de uma entrevista com os atores, logo após a gravação desse episódio. Remake de 1972 e 1973.</t>
  </si>
  <si>
    <t>5ª temporada (1977)</t>
  </si>
  <si>
    <t>Chaves começa a vestir sua camisa verde a partir do episódio "A Máquina Fotográfica".</t>
  </si>
  <si>
    <t>Roberto Gómez Bolaños, Carlos Villagrán, Florinda Meza e María Antonieta de las Nieves estão presentes em todos os episódios.</t>
  </si>
  <si>
    <t>Rubén Aguirre está ausente em vinte episódios.</t>
  </si>
  <si>
    <t>Édgar Vivar está ausente em vinte e dois episódios.</t>
  </si>
  <si>
    <t>Angelines Fernández está ausente em vinte e sete episódios.</t>
  </si>
  <si>
    <t>El negocio de las botellas</t>
  </si>
  <si>
    <t>O Porquinho</t>
  </si>
  <si>
    <t>Exibição original: 7 de fevereiro de 1977.</t>
  </si>
  <si>
    <t>Estreia no Brasil: 19 de outubro de 2018 (Multishow)</t>
  </si>
  <si>
    <t>Resumo: Seu Madruga tem um porquinho cheio de dinheiro, e tenta escondê-lo do Sr. Barriga. Enquanto isso Chaves e Quico disputam seus cofrinhos para ver quem tem mais dinheiro.[158]</t>
  </si>
  <si>
    <t>Día de la Amistad</t>
  </si>
  <si>
    <t>O Dia da Amizade</t>
  </si>
  <si>
    <t>Exibição original: 14 de fevereiro de 1977.</t>
  </si>
  <si>
    <t>Estreia no Brasil: 20 de outubro de 2018 (Multishow)</t>
  </si>
  <si>
    <t>Resumo: A turma do Chaves comemora o dia de São Valentim na casa do Seu Madruga.[159]</t>
  </si>
  <si>
    <t>Ramoncito (parte 1)</t>
  </si>
  <si>
    <t>As gravatas do Seu Madruga (parte 1)</t>
  </si>
  <si>
    <t>Exibição original: 21 de fevereiro de 1977.</t>
  </si>
  <si>
    <t>Estreia no Brasil: 21 de outubro de 2018 (Multishow)</t>
  </si>
  <si>
    <t>Resumo: Quico ganha um cachorrinho do Professor Girafales. Com a ajuda de Chaves e Chiquinha, resolve dar um banho nele. E é aí que a confusão começa.[160]</t>
  </si>
  <si>
    <t>Una broma blanca (parte 3)</t>
  </si>
  <si>
    <t>O Ratinho do Quico (parte 3)</t>
  </si>
  <si>
    <t>Exibição original: 7 de março de 1977.</t>
  </si>
  <si>
    <t>Estreia no Brasil: 22 de outubro de 2018 (Multishow)</t>
  </si>
  <si>
    <t>Resumo: Quico resolve aprontar com os vizinhos, escondendo um ratinho por todos os cantos. O pessoal da vila tenta caçar o bicho, que causa a maior bagunça.[161]</t>
  </si>
  <si>
    <t>Dinero en maceta</t>
  </si>
  <si>
    <t>Quem semeia moeda, colhe tempestade!</t>
  </si>
  <si>
    <t>Exibição original: 14 de março de 1977.</t>
  </si>
  <si>
    <t>Curiosidades: Este é o último episódio no qual Chaves utiliza sua camisa listrada em preto e branco.</t>
  </si>
  <si>
    <t>Apesar de parecido com o episódio "A Guerra é de terra", de 1976, os dois episódios não possuem nenhuma conexão entre si.</t>
  </si>
  <si>
    <t>Resumo: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</si>
  <si>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El fotógrafo (parte 1)</t>
  </si>
  <si>
    <t>A máquina fotográfica (parte 1)</t>
  </si>
  <si>
    <t>Exibição original: 28 de março de 1977.</t>
  </si>
  <si>
    <t>Curiosidade: No SBT, este episódio deixou de ser exibido em 1992 e voltou ao ar em 15 de setembro de 2003.</t>
  </si>
  <si>
    <t>Chaves utiliza uma calça amarela a partir deste episódio, além da camisa verde listrada que usaria nos anos seguintes.</t>
  </si>
  <si>
    <t>Resumo: Seu Madruga encontra uma máquina fotográfica antiga em que o Chaves vive derrubando no chão. Depois, as crianças brincam de fotógrafos.[163]</t>
  </si>
  <si>
    <t>Intento de fotografía (parte 2)</t>
  </si>
  <si>
    <t>O fotógrafo (parte 2)</t>
  </si>
  <si>
    <t>Exibição original: 4 de abril de 1977.</t>
  </si>
  <si>
    <t>Curiosidades: Esse episódio saiu do ar em 2002 no SBT, a partir daí, exibiram uma edição de 2002 até 2007 de 15 minutos até sair do ar. Voltou completamente em 7 de fevereiro de 2012.</t>
  </si>
  <si>
    <t>Elenco: Roberto Gómez Bolaños, Ramón Valdés, Carlos Villagrán, Florinda Meza, Rubén Aguirre, Maria Antonieta de las Nieves e Horácio Gómez.</t>
  </si>
  <si>
    <t>Resumo: Seu Madruga começa a trabalhar como fotográfo e tenta tirar fotos do Godinez em um parque, mas é atrapalhado pelo Quico. Para piorar a situação, Chaves continua derrubando a câmera de Seu Madruga no chão o tempo todo.[164]</t>
  </si>
  <si>
    <t>Fantasma</t>
  </si>
  <si>
    <t>O fantasma da vila</t>
  </si>
  <si>
    <t>Exibição original: 11 de abril de 1977.</t>
  </si>
  <si>
    <t>Curiosidade: No SBT, este episódio deixou de ser exibido em 1992 e voltou ao ar em 2003.</t>
  </si>
  <si>
    <t>Resumo: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</si>
  <si>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Pago renta</t>
  </si>
  <si>
    <t>A Casinha do Quico</t>
  </si>
  <si>
    <t>Exibição original: 18 de abril de 1977.</t>
  </si>
  <si>
    <t>Resumo: Quico constrói uma casinha para brincar. Enquanto isso, Seu Madruga compra uma roupa nova e com isso tem uma briga com o Sr. Barriga, que o ameaça dizendo que se não receber pelo menos um mês de aluguel, ele não dormirá embaixo de um teto.[166]</t>
  </si>
  <si>
    <t>Ayuda a tus semejantes</t>
  </si>
  <si>
    <t>Ajudem-se uns aos outros / Amarelinhas e Balões</t>
  </si>
  <si>
    <t>Exibição original: 25 de abril de 1977.</t>
  </si>
  <si>
    <t>Elenco: Roberto Gómez Bolaños, Carlos Villagrán, Florinda Meza, Rubén Aguirre, Angelines Fernández e Maria Antonieta de las Nieves.</t>
  </si>
  <si>
    <t>Resumo: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</si>
  <si>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El negocio de los globos</t>
  </si>
  <si>
    <t>O Vendedor de Balões</t>
  </si>
  <si>
    <t>Exibição original: 2 de maio de 1977.</t>
  </si>
  <si>
    <t>Resumo: Seu Madruga começa a vender balões e tem como ajudante o Chaves que está furando todos os balões do Quico. Porém quando achava que iria ganhar muito dinheiro descobre um problema: Chaves não entende o seu plano e acaba estragando tudo.[168]</t>
  </si>
  <si>
    <t>La locura</t>
  </si>
  <si>
    <t>O cavaleiro das mil encrencas</t>
  </si>
  <si>
    <t>Exibição original: 9 de maio de 1977.</t>
  </si>
  <si>
    <t>Resumo: Quico e Chiquinha acham que Chaves ficou louco porque o viram conversando com as portas. Então, eles decidem lhe dar um banho de água fria, para curá-lo. Mas toda vez que tentam, acabam errando o alvo e molhando sempre um dos adultos.[169]</t>
  </si>
  <si>
    <t>El carpintero (parte 1)</t>
  </si>
  <si>
    <t>Os carpinteiros (parte 1)</t>
  </si>
  <si>
    <t>Exibição original: 16 de maio de 1977.</t>
  </si>
  <si>
    <t>Resumo: Seu Madruga, que está trabalhando como carpinteiro, ele acaba martelando os dedos a toda hora. Enquanto isso, Chaves e Quico resolvem brincar de carpinteiros e nisso, acabam acertando o Professor Girafales com várias marteladas.[170]</t>
  </si>
  <si>
    <t>El carpintero (parte 2)</t>
  </si>
  <si>
    <t>Quanto mais quente, pior! (parte 2)</t>
  </si>
  <si>
    <t>Exibição original: 23 de maio de 1977.</t>
  </si>
  <si>
    <t>Resumo: Ainda trabalhando como carpinteiro, o Seu Madruga se vê obrigado a consertar a cadeira da Dona Florinda, que havia sido destruída pelas crianças. Então, ele resolve preparar uma cola especial, com a qual Quico acaba se queimando e o Seu Madruga também.[171]</t>
  </si>
  <si>
    <t>Viaje a Acapulco (parte 1)</t>
  </si>
  <si>
    <t>Vamos Todos a Acapulco (parte 1)</t>
  </si>
  <si>
    <t>Exibição original: 30 de maio de 1977.</t>
  </si>
  <si>
    <t>Estreia no Brasil: 4 de abril de 1988 (SBT)</t>
  </si>
  <si>
    <t>Curiosidades: Apesar do que muitos acreditavam, este episódio e suas sequências não foram os últimos gravados por Carlos Villagrán(Quico) e a canção "Boa noite, vizinhança" não se trata de uma despedida para o ator. A confusão fora feita graças à exibição da saga como se fossem os episódios finais da temporada de 1978, quando na verdade foram gravados em 1977, esse episódio foi reprisado em 18 de dezembro de 1978</t>
  </si>
  <si>
    <t>Resumo: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</si>
  <si>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Aventuras en Acapulco (parte 2)</t>
  </si>
  <si>
    <t>Os Farofeiros (parte 2)</t>
  </si>
  <si>
    <t>Exibição original: 6 de junho de 1977.</t>
  </si>
  <si>
    <t>Estreia no Brasil: 13 de janeiro de 1991 (SBT)</t>
  </si>
  <si>
    <t>Elenco: Roberto Gómez Bolaños, Ramón Valdés, Carlos Villagrán, Florinda Meza, Rubén Aguirre, Edgar Vivar, Angelines Fernández, Maria Antonieta de las Nieves e Horácio Gómez. Curiosidades: esse episódio foi reprisado em 25 de dezembro de 1978</t>
  </si>
  <si>
    <t>Resumo: Ao chegarem em Acapulco, Chaves e o Sr. Barriga se hospedam no hotel. Depois na piscina, Chaves encontra Quico e Chiquinha e os três causam um rolo danado com o Seu Madruga e a Dona Florinda. No final, Chaves persegue Quico pelo clube e os dois causam a maior confusão.[173]</t>
  </si>
  <si>
    <t>Aventuras en Acapulco (parte 3)</t>
  </si>
  <si>
    <t>Os Farofeiros (parte 3)</t>
  </si>
  <si>
    <t>Exibição original: 13 de junho de 1977.</t>
  </si>
  <si>
    <t>Estreia no Brasil: 20 de janeiro de 1991 (SBT)</t>
  </si>
  <si>
    <t>Elenco: Roberto Gómez Bolaños, Ramón Valdés, Carlos Villagrán, Florinda Meza, Rubén Aguirre, Edgar Vivar, Angelines Fernández, Maria Antonieta de las Nieves e Horácio Gómez</t>
  </si>
  <si>
    <t>Curiosidades: A cena em que Dona Clotilde pula na piscina para salvar Seu Madruga (após o mesmo cair na água depois de ser atingido por um coco jogado pelo Chaves), foi feita na verdade pela atriz Florinda Meza (a Dona Florinda) vestida de Clotilde como dublê na cena, pois a atriz Angelines Fernández não sabia nadar,esse episódio foi reprisado em 01 de janeiro de 1979</t>
  </si>
  <si>
    <t>Resumo: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</si>
  <si>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Álbum de Billetes</t>
  </si>
  <si>
    <t>O Álbum de Figurinhas</t>
  </si>
  <si>
    <t>Exibição original: 20 de junho de 1977.</t>
  </si>
  <si>
    <t>Resumo: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</si>
  <si>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Sonámbulos (parte 1)</t>
  </si>
  <si>
    <t>Os espíritos zombeteiros (parte 1)</t>
  </si>
  <si>
    <t>Exibição original: 27 de junho de 1977.</t>
  </si>
  <si>
    <t>Estreia no Brasil: 6 de novembro de 2018 (Multishow)</t>
  </si>
  <si>
    <t>Resumo: Seu Madruga é sonâmbulo e coloca pratos todas as noites no barril do Chaves pois se preocupa que o garoto passa fome.[176]</t>
  </si>
  <si>
    <t>Sonámbulos (parte 2)</t>
  </si>
  <si>
    <t>Os espíritos zombeteiros (parte 2)</t>
  </si>
  <si>
    <t>Exibição original: 4 de julho de 1977.</t>
  </si>
  <si>
    <t>Estreia no Brasil: 7 de novembro de 2018 (Multishow)</t>
  </si>
  <si>
    <t>Resumo: Todos os moradores da vila são sonâmbulos, inclusive Quico e Dona Florinda. Seu Madruga diz para ter cuidado, pois pode ser perigoso acordá-los.[177]</t>
  </si>
  <si>
    <t>Sonámbulos (parte 3)</t>
  </si>
  <si>
    <t>Espíritos zombeteiros (parte 3)</t>
  </si>
  <si>
    <t>Exibição original: 11 de julho de 1977.</t>
  </si>
  <si>
    <t>Resumo: Dona Clotilde decide fazer uma sessão espírita na casa do Seu Madruga.[178]</t>
  </si>
  <si>
    <t>Escasez de água (parte 1)</t>
  </si>
  <si>
    <t>Falta água, sobram problemas! (parte 1)</t>
  </si>
  <si>
    <t>Exibição original: 18 de julho de 1977.</t>
  </si>
  <si>
    <t>Estreia no Brasil: 2000 (SBT)</t>
  </si>
  <si>
    <t>Resumo: A vila ficou sem água. Por isso, Chaves, Chiquinha e Quico são obrigados a irem até a vila mais próxima, buscar mais água. E a confusão começa quando os vizinhos começam a brigar pela água.[179]</t>
  </si>
  <si>
    <t>Escasez de água (parte 2)</t>
  </si>
  <si>
    <t>Um bom encanador não entra pelo cano! (parte 2)</t>
  </si>
  <si>
    <t>Exibição original: 25 de julho de 1977.</t>
  </si>
  <si>
    <t>Resumo: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</si>
  <si>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Pie hinchado</t>
  </si>
  <si>
    <t>O Calo do Sr. Barriga</t>
  </si>
  <si>
    <t>Exibição original: 1 de agosto de 1977.</t>
  </si>
  <si>
    <t>Curiosidade: Desse episódio, foi extraída a expressão facial do Sr. Barriga na abertura brasileira.[119]</t>
  </si>
  <si>
    <t>Resumo: Chaves acerta o Sr. Barriga no pé e o deixa com um calo muito grande. Enquanto isso, Quico assina um vale de um milhão de cruzeiros ao Chaves, que pensa que ficou milionário.[181]</t>
  </si>
  <si>
    <t>Corto Circuito</t>
  </si>
  <si>
    <t>Ah! Logo agora que eu queria ver o meu time jogar...</t>
  </si>
  <si>
    <t>Exibição original: 8 de agosto de 1977.</t>
  </si>
  <si>
    <t>Resumo: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</si>
  <si>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Somos Cursis</t>
  </si>
  <si>
    <t>O Professor Apaixonado</t>
  </si>
  <si>
    <t>Exibição original: 15 de agosto de 1977.</t>
  </si>
  <si>
    <t>Curiosidade: No SBT, este episódio deixou de ser exibido em 1992 e voltou ao ar em 2000.</t>
  </si>
  <si>
    <t>Curiosidades: Ao contrário da versão de 1974 do episódio, que termina com Florinda brigada com Girafales e se desfazendo de seus presentes, nesta versão tudo é esclarecido e os dois fazem as pazes cantando uma canção ao fim do episódio.</t>
  </si>
  <si>
    <t>Resumo: O Professor Girafales quer se declarar à Dona Florinda, para isso, pede ajuda ao Seu Madruga. Mas as crianças pensam que os dois estão namorando e a confusão está armada. No final do episódio, tudo é esclarecido e é apresentada a canção: "Somos Cafonas"[183]</t>
  </si>
  <si>
    <t>La tienda del Chavo (parte 1)</t>
  </si>
  <si>
    <t>Nem Todos os Bons Negócios são Negócios da China (parte 1)</t>
  </si>
  <si>
    <t>Exibição original: 22 de agosto de 1977.</t>
  </si>
  <si>
    <t>Resumo: Seguindo o conselho da Chiquinha, Chaves começa a vender refrescos, mas o negócio não vai muito bem. Ainda mais quando Quico se torna seu maior concorrente.[184]</t>
  </si>
  <si>
    <t>La tienda del Chavo (parte 2)</t>
  </si>
  <si>
    <t>Refrescos numa fria (parte 2)</t>
  </si>
  <si>
    <t>Exibição original: 29 de agosto de 1977.</t>
  </si>
  <si>
    <t>Resumo: Quico desiste de seu negócio e se torna um grande freguês dos refrescos do Chaves. Depois, o Seu Madruga tenta escapar da Dona Florinda e do Sr. Barriga. Aproveitando a oportunidade, Chaves faz chantagem para que tanto Madruga quanto Barriga comprem os refrescos.[185]</t>
  </si>
  <si>
    <t>La tienda del Chavo (parte 3)</t>
  </si>
  <si>
    <t>A Insônia do Seu Madruga (parte 3)</t>
  </si>
  <si>
    <t>Exibição original: 5 de setembro de 1977.</t>
  </si>
  <si>
    <t>Curiosidade: Disponível em DVD/vila com dois cenários diferentes ao longo das cenas.</t>
  </si>
  <si>
    <t>Resumo: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</si>
  <si>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Los pensamientos del Profesor</t>
  </si>
  <si>
    <t>Com duas cartas no varal / Bilhetes Trocados</t>
  </si>
  <si>
    <t>Exibição original: 12 de setembro de 1977.</t>
  </si>
  <si>
    <t>Dublagem: MAGA (1990) Situação: Episódio comum.</t>
  </si>
  <si>
    <t>Remake de: 1973 e 1975</t>
  </si>
  <si>
    <t>Resumo: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</si>
  <si>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El mejor escondite</t>
  </si>
  <si>
    <t>A bruxa está solta</t>
  </si>
  <si>
    <t>Exibição original: 19 de setembro de 1977.</t>
  </si>
  <si>
    <t>Resumo: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</si>
  <si>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La Caricatura del Profesor Jirafales</t>
  </si>
  <si>
    <t>A Caricatura do Professor Girafales</t>
  </si>
  <si>
    <t>Exibição original: 26 de setembro de 1977.</t>
  </si>
  <si>
    <t>Estreia no Brasil: 20 de novembro de 2018 (Multishow)</t>
  </si>
  <si>
    <t>Curiosidade: Desse episódio, foram extraídas as expressões faciais do Professor Girafales, da Dona Florinda, do Seu Madruga e do Chaves na abertura brasileira.[119]</t>
  </si>
  <si>
    <t>Resumo: As crianças fazem desenhos na escola, mas o Professor Girafales quer saber quem desenhou uma caricatura sua. Com medo da bronca, Quico pede ao Chaves que assuma a responsabilidade pelo desenho em troca de um sanduíche de presunto. Mas ele se dá mal.[189]</t>
  </si>
  <si>
    <t>Un fin de semana con las tías</t>
  </si>
  <si>
    <t>Estou morrendo de saudades da minha amiga, mas não muito...</t>
  </si>
  <si>
    <t>Exibição original: 3 de outubro de 1977.</t>
  </si>
  <si>
    <t>Curiosidade: No SBT, este episódio deixou de ser exibido em 1992 e voltou ao ar em 15 de fevereiro de 2012.</t>
  </si>
  <si>
    <t>Remake de: 1975</t>
  </si>
  <si>
    <t>Resumo: Chiquinha, o terror do cortiço, está de volta! Assim que chega, já começa a aprontar: rouba a zarabatana e os chumbinhos de Chaves e começa a atirar em todo mundo, provocando a maior confusão na vila.[190]</t>
  </si>
  <si>
    <t>Los favores de Don Ramón</t>
  </si>
  <si>
    <t>O Disco Voador</t>
  </si>
  <si>
    <t>Exibição original: 10 de outubro de 1977.</t>
  </si>
  <si>
    <t>Resumo: Quico ganha um disco voador de brinquedo. Enquanto isso, Seu Madruga combina um plano com Chaves que sempre que o Sr. Barriga aparecer, é para o garoto gritar "já chegou o disco voador!". Mas o plano não sai como o combinado.[191]</t>
  </si>
  <si>
    <t>Pintando la Vecindad (parte 1)</t>
  </si>
  <si>
    <t>Abre a Torneira! (parte 1)</t>
  </si>
  <si>
    <t>Exibição original: 17 de outubro de 1977.</t>
  </si>
  <si>
    <t>Curiosidade: Durante 21 anos foi usada pelo SBT como primeira parte do episódio: As Paredes de Gesso (1978), até que em 9 de janeiro de 2014 estreou a segunda parte real do episódio.</t>
  </si>
  <si>
    <t>Resumo: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</si>
  <si>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Pintando la Vecindad (parte 2)</t>
  </si>
  <si>
    <t>Pintando a vila (parte 2)</t>
  </si>
  <si>
    <t>Exibição original: 24 de outubro de 1977.</t>
  </si>
  <si>
    <t>Estreia no Brasil: 9 de janeiro de 2014 (SBT)</t>
  </si>
  <si>
    <t>Resumo: O pessoal começa a limpar a vila para depois pintá-la. Todos resolvem ajudar e depois de tudo pronto, o pessoal fica satisfeito, inclusive Chaves, que pinta seu barril.[193]</t>
  </si>
  <si>
    <t>La pancita de Don Ramón</t>
  </si>
  <si>
    <t>Panquecas para dentro, barriga para fora</t>
  </si>
  <si>
    <t>Exibição original: 31 de outubro de 1977.</t>
  </si>
  <si>
    <t>Curiosidade: No SBT, este episódio deixou de ser exibido em 1992 e voltou ao ar em 3 de agosto de 2011.</t>
  </si>
  <si>
    <t>Resumo: Dona Clotilde prepara panquecas para Seu Madruga, mas Chiquinha come todas elas junto com o Chaves. Quico acaba levando a culpa.[194]</t>
  </si>
  <si>
    <t>El desalojo de Don Ramón (parte 1)</t>
  </si>
  <si>
    <t>O Despejo do Seu Madruga (parte 1)</t>
  </si>
  <si>
    <t>Exibição original: 7 de novembro de 1977.</t>
  </si>
  <si>
    <t>Dublagem:MAGA (1990)</t>
  </si>
  <si>
    <t>Curiosidade: Ocorreu a primeira aparição de Dona Neves no Seriado pois ela já aparecia em Chapolin e Dr Chapatin, e também a única junto ao Seu Madruga.</t>
  </si>
  <si>
    <t>Resumo: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</si>
  <si>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El desalojo de Don Ramón (parte 2)</t>
  </si>
  <si>
    <t>Recordações (parte 2)</t>
  </si>
  <si>
    <t>Exibição original: 14 de novembro de 1977.</t>
  </si>
  <si>
    <t>Resumo: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</si>
  <si>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El Chavo Campeón</t>
  </si>
  <si>
    <t>Como treinar um novo campeão</t>
  </si>
  <si>
    <t>Exibição original: 21 de novembro de 1977.</t>
  </si>
  <si>
    <t>Resumo: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</si>
  <si>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El Casimir</t>
  </si>
  <si>
    <t>Um finnísimo tecido Made in Taubaté</t>
  </si>
  <si>
    <t>Exibição original: 28 de novembro de 1977.</t>
  </si>
  <si>
    <t>Curiosidades: A dublagem de 1990 chama-se "Piquenique no pátio" e é inédita. Apenas teve um trecho exibida no Programa do Ratinho.</t>
  </si>
  <si>
    <t>Resumo: Seu Madruga decide trocar uma Casimira de Taubaté com o Sr. Barriga, mentindo que seu tecido é inglês. Chaves, Chiquinha e Quico pegam o tecido e fazem um piquenique com ele. Mas Chaves acaba sujando todo o tecido.[198]</t>
  </si>
  <si>
    <t>La clase de música</t>
  </si>
  <si>
    <t>Uma Aula de Canto</t>
  </si>
  <si>
    <t>Exibição original: 26 de dezembro de 1977.</t>
  </si>
  <si>
    <t>Elenco: Roberto Gómez Bolaños, Ramón Valdés, Carlos Villagrán, Florinda Meza, Rubén Aguirre, Edgar Vivar; Maria Antonieta de las Nieves e Horácio Gómez.</t>
  </si>
  <si>
    <t>Resumo: O Professor Girafales decide ensinar música aos seus alunos. Depois, as crianças resolvem brincar de orquestra no pátio da escola. Neste episódio, são apresentadas as canções: "Se Você é Jovem Ainda" e "Que Bonita A Sua Roupa".[199]</t>
  </si>
  <si>
    <t>El juego de béisbol</t>
  </si>
  <si>
    <t>O Jogo de beisebol</t>
  </si>
  <si>
    <t>Exibido originalmente em 21 de março de 1977. Episódio inédito no Brasil e perdido mundialmente. Foram exibidos trechos deste episódio em uma chamada do disco "Así Cantamos y Vacilamos en La Vecindad del Chavo" na Venezuela. Remake de 1974.</t>
  </si>
  <si>
    <t>Resumo: Chaves e Quico brincam de beisebol e Seu Madruga conta que já jogou o esporte mas acaba levando um tapa da Dona Florinda quando fala das curvas.</t>
  </si>
  <si>
    <t>Resumo baseado a partir da primeira versão de 1974.</t>
  </si>
  <si>
    <t>En esta vecindad están prohibidos los animales (Parte 2)</t>
  </si>
  <si>
    <t>Quem não tem cão, caça com rato! - Parte 2</t>
  </si>
  <si>
    <t>Episódio perdido. Era exibido normalmente no SBT de 1984 a 1992. Está disponível na Internet em português por uma gravação do SBT datada de 1990. Suponha-se que em 2015, foi remasterizado para ser exibido a qualquer hora. Remake de 1972 e 1974. Exibido originalmente no dia 28 de fevereiro de 1977.</t>
  </si>
  <si>
    <t>Resumo: Dona Florinda é obrigada a levar o cachorrinho de Quico embora, pois é proibido ter animais na vila. Quico pensa que o animal foi transformado em regador por Dona Clotilde.[200]</t>
  </si>
  <si>
    <t>6ª temporada (1978)</t>
  </si>
  <si>
    <t>Roberto Gómez Bolaños, Ramón Valdés, Florinda Meza e María Antonieta de las Nieves estão presentes em todos os episódios.</t>
  </si>
  <si>
    <t>Carlos Villagrán está ausente em um episódio.</t>
  </si>
  <si>
    <t>Édgar Vivar está ausente em dezessete episódios.</t>
  </si>
  <si>
    <t>Rubén Aguirre está ausente em vinte e dois episódios.</t>
  </si>
  <si>
    <t>La venta de churros - parte 1</t>
  </si>
  <si>
    <t>A Sociedade - parte 1</t>
  </si>
  <si>
    <t>Exibição original: 5 de dezembro de 1977. 6 de março de 1978</t>
  </si>
  <si>
    <t>Resumo: Seu Madruga e Dona Florinda resolvem se tornar sócios. Dona Florinda prepara os seus churros para Seu Madruga vendê-los. Quando Dona Florinda já começava a prepará-los, Chaves e Quico resolvem ajudá-la.[201]</t>
  </si>
  <si>
    <t>La venta de churros - parte 2</t>
  </si>
  <si>
    <t>A Sociedade - parte 2</t>
  </si>
  <si>
    <t>Exibição original: 12 de dezembro de 1977. 13 de março de 1978</t>
  </si>
  <si>
    <t>Resumo: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</si>
  <si>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La venta de churros - parte 3</t>
  </si>
  <si>
    <t>O vendedor de churros - parte 3</t>
  </si>
  <si>
    <t>Exibição original: 19 de dezembro de 1977. 20 de março de 1978</t>
  </si>
  <si>
    <t>Curiosidades: A data de estreia é confirmada por uma tela com informações de catálogo vazada no início do episódio, em exibição no exterior.</t>
  </si>
  <si>
    <t>Resumo: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</si>
  <si>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Enyesar la vecindad (parte 1)</t>
  </si>
  <si>
    <t>Um gesseiro de mão cheia (parte 1)</t>
  </si>
  <si>
    <t>Exibição original: 27 de março de 1978.</t>
  </si>
  <si>
    <t>Estreia no Brasil: 13 de janeiro de 2014 (SBT)</t>
  </si>
  <si>
    <t>Resumo: O Sr. Barriga faz um acordo com o Seu Madruga e desconta alguns meses de aluguel, com a condição dele se comprometer a engessar toda a vila.[204]</t>
  </si>
  <si>
    <t>Enyesar la vecindad (parte 2)</t>
  </si>
  <si>
    <t>As Paredes de Gesso (parte 2)</t>
  </si>
  <si>
    <t>Exibição original: 3 de abril de 1978.</t>
  </si>
  <si>
    <t>Curiosidade: O SBT colocou por 21 anos esse episódio como a continuação de "Abre a Torneira - parte 1 (1977), em 13/01/2014 estreou a primeira parte real do episódio.</t>
  </si>
  <si>
    <t>Resumo: Seu Madruga começa a engessar a vila, e tem uma confusão com o Chaves que pensa que o Gesso é leite de burra. Depois, Chaves e Chiquinha brincam de gesseiros e começam a engessar o Quico.[205]</t>
  </si>
  <si>
    <t>Os chifrinhos de nozes/Os chifres queimados do Professor Girafales</t>
  </si>
  <si>
    <t>Exibição original: 10 de abril de 1978.</t>
  </si>
  <si>
    <t>Curiosidade: No SBT, este episódio deixou de ser exibido em 1992 e voltou ao ar em 2003, redublado.</t>
  </si>
  <si>
    <t>Resumo: Dona Florinda sai e deixa no fogão chifres de nozes para o Professor Girafales. Porém, quando ele chega a vila, pensa que foi traído por Dona Florinda.[206]</t>
  </si>
  <si>
    <t>La Jardinera</t>
  </si>
  <si>
    <t>A mudinha de cherimoia</t>
  </si>
  <si>
    <t>Exibição original: 17 de abril de 1978.</t>
  </si>
  <si>
    <t>Resumo: Seu Madruga consegue um pezinho de "chirimóia" e tenta plantá-lo em um vaso. Porém, as crianças ficam atrapalhando e não deixam ele terminar o serviço.[207]</t>
  </si>
  <si>
    <t>El voceador</t>
  </si>
  <si>
    <t>Exibição de iôiôs</t>
  </si>
  <si>
    <t>Exibição original: 24 de abril de 1978.</t>
  </si>
  <si>
    <t>Estreia no Brasil: 8 de dezembro de 2018 (Multishow)</t>
  </si>
  <si>
    <t>Resumo: Seu Madruga faz uma exibição de ioiôs, com dois jogadores estrangeiros. Depois, Chaves e Quico começam a brincar com os seus ioiôs e arranjam uma tremenda encrenca para o Seu Madruga.[208]</t>
  </si>
  <si>
    <t>Ama a tus enemigos</t>
  </si>
  <si>
    <t>As Pessoas Boas Devem Amar seus Inimigos</t>
  </si>
  <si>
    <t>Exibição original: 1 de maio de 1978.</t>
  </si>
  <si>
    <t>Quico passa a usar seu boné amarelo, vermelho e preto a partir deste episódio.</t>
  </si>
  <si>
    <t>Resumo: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</si>
  <si>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Prohibidos los niños (parte 1)</t>
  </si>
  <si>
    <t>O cãozinho da Dona Clotilde (parte 1)</t>
  </si>
  <si>
    <t>Exibição original: 8 de maio de 1978.</t>
  </si>
  <si>
    <t>Resumo: Seu Madruga manda Chaves comprar algumas coisas na venda da esquina. Enquanto isso, Dona Clotilde, que está cuidando de sua sobrinha, descobre que a Dona Florinda colocou um cartaz na vila proibindo os animais e as crianças pequenas.[210]</t>
  </si>
  <si>
    <t>La sobrina de la bruja del 71 (parte 2)</t>
  </si>
  <si>
    <t>Pai por Algumas Horas (parte 2)</t>
  </si>
  <si>
    <t>Exibição original: 15 de maio de 1978.</t>
  </si>
  <si>
    <t>Resumo: Chaves traz a cesta de compras. Ao mesmo tempo, Dona Clotilde esconde a sua sobrinha em outra cesta muito parecida. Quico acaba trocando as duas cestas. A neném acaba indo parar na casa do Seu Madruga, que resolve cuidar dela. Chaves quer ajudar e acaba atrapalhando.[211]</t>
  </si>
  <si>
    <t>La sorpresa del Profesor</t>
  </si>
  <si>
    <t>Uma confusão de bolos</t>
  </si>
  <si>
    <t>Exibição original: 22 de maio de 1978.</t>
  </si>
  <si>
    <t>Estreia no Brasil: 13 de dezembro de 2018 (Multishow)</t>
  </si>
  <si>
    <t>Remake de: 1974 e 1975</t>
  </si>
  <si>
    <t>Resumo: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</si>
  <si>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El sobre de renta</t>
  </si>
  <si>
    <t>O Dinheiro Perdido</t>
  </si>
  <si>
    <t>Exibição original: 29 de maio de 1978.</t>
  </si>
  <si>
    <t>Remake de: 1972 e 1975</t>
  </si>
  <si>
    <t>Resumo: Seu Barriga coloca Seu Madruga na rua, por falta de pagamento. Pórem, Seu Madruga já conseguiu o dinheiro, só que não sabe onde está. No meio dos móveis espalhados pelo pátio, ele decide procurar e pede ajuda às crianças que só atrapalham.[213]</t>
  </si>
  <si>
    <t>Chavo atropellado (parte 1)</t>
  </si>
  <si>
    <t>Estatísticas (parte 1)</t>
  </si>
  <si>
    <t>Exibição original: 5 de junho de 1978.</t>
  </si>
  <si>
    <t>Resumo: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</si>
  <si>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Accidente de Don Ramón (parte 2)</t>
  </si>
  <si>
    <t>A Perna Quebrada (parte 2)</t>
  </si>
  <si>
    <t>Exibição original: 12 de junho de 1978.</t>
  </si>
  <si>
    <t>Resumo: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</si>
  <si>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El nuevo trabajo de Don Ramón (parte 1)</t>
  </si>
  <si>
    <t>Seu Madruga sapateiro (parte 1)</t>
  </si>
  <si>
    <t>Exibição original: 26 de junho de 1978.</t>
  </si>
  <si>
    <t>Resumo: Seu Madruga começa a trabalhar como sapateiro e tenta consertar os sapatos do Sr. Barriga. As crianças ficam atrapalhando. Depois, ele se confunde e destrói o ramo de flores que o Professor Girafales tinha levado para Dona Florinda, gerando fúria neste.[216]</t>
  </si>
  <si>
    <t>El nuevo trabajo de Don Ramón (parte 2)</t>
  </si>
  <si>
    <t>O Sapateiro Prodigioso (parte 2)</t>
  </si>
  <si>
    <t>Exibição original: 3 de julho de 1978.</t>
  </si>
  <si>
    <t>Resumo: Dona Florinda também deixa seus sapatos para o Seu Madruga consertar. Mas a confusão está armada quando ninguém deixa o sapateiro trabalhar em paz, e depois Chaves e Quico também brincam de sapateiros e destroem os sapatos do Sr. Barriga e da Dona Florinda.[217]</t>
  </si>
  <si>
    <t>La venganza nunca es buena (parte 3)</t>
  </si>
  <si>
    <t>Seu Madruga, o sapateiro (parte 3)</t>
  </si>
  <si>
    <t>Exibição original: 10 de julho de 1978.</t>
  </si>
  <si>
    <t>Resumo: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</si>
  <si>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Concurso en la TV</t>
  </si>
  <si>
    <t>O Concurso de Beleza</t>
  </si>
  <si>
    <t>Exibição original: 24 de julho de 1978.</t>
  </si>
  <si>
    <t>Curiosidade: Este episódio foi exibido originalmente no México em um horário especial, às 18h30, antes do verdadeiro Concurso de Miss Universo.</t>
  </si>
  <si>
    <t>Resumo: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</si>
  <si>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El baño del Chavo</t>
  </si>
  <si>
    <t>O Banho do Chaves</t>
  </si>
  <si>
    <t>Exibição original: 31 de julho de 1978.</t>
  </si>
  <si>
    <t>Curiosidade: No SBT, este episódio foi exibido uma única vez em 1990 e voltou ao ar em 18 de janeiro de 2012.</t>
  </si>
  <si>
    <t>Resumo: Durante a aula na escola, Chaves confessa que ainda não tomou banho pela última vez. Por isso, enquanto estão na vila, Quico e Chiquinha resolvem molhá-lo a força, causando a maior bagunça na vila.[220]</t>
  </si>
  <si>
    <t>Pateando la pelota</t>
  </si>
  <si>
    <t>Batendo uma Bolinha</t>
  </si>
  <si>
    <t>Exibição original: 7 de agosto de 1978.</t>
  </si>
  <si>
    <t>Estreia no Brasil: 7 de janeiro de 2014 (SBT)</t>
  </si>
  <si>
    <t>Resumo: Depois de aprontarem várias bagunças no cortiço, Chaves e Quico ficam proibidos pelo Sr. Barriga de jogarem bola no pátio.[221]</t>
  </si>
  <si>
    <t>Ciências Naturales (parte 1)</t>
  </si>
  <si>
    <t>O Castigo da Escola (parte 1)</t>
  </si>
  <si>
    <t>Exibição original: 14 de agosto de 1978.</t>
  </si>
  <si>
    <t>Resumo: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</si>
  <si>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Ciências Naturales (parte 2)</t>
  </si>
  <si>
    <t>O Escorpião (parte 2)</t>
  </si>
  <si>
    <t>Exibição original: 21 de agosto de 1978.</t>
  </si>
  <si>
    <t>Resumo: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</si>
  <si>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Los astronautas</t>
  </si>
  <si>
    <t>Os Astronautas</t>
  </si>
  <si>
    <t>Exibição original: 28 de agosto de 1978.</t>
  </si>
  <si>
    <t>Estreia no Brasil: 26 de dezembro de 2018 (Multishow)</t>
  </si>
  <si>
    <t>Resumo: Chaves, Quico e Chiquinha brincam de bombeiros e ficam o tempo todo ligando e desligando a chave geral da vila, irritando assim, o Seu Madruga.[224]</t>
  </si>
  <si>
    <t>Una noche de desvelo</t>
  </si>
  <si>
    <t>Deus ajuda, quem cedo madruga!</t>
  </si>
  <si>
    <t>Exibição original: 4 de setembro de 1978.</t>
  </si>
  <si>
    <t>Estreia no Brasil: 27 de dezembro de 2018 (Multishow)</t>
  </si>
  <si>
    <t>Resumo: Chaves não dormiu a noite toda e agora não consegue parar em pé. Com isso, acaba fazendo todos tropeçarem nele. Depois, as crianças resolvem brincar de "enfeitiçados", e acabam fazendo o Seu Madruga entrar numa fria.[225]</t>
  </si>
  <si>
    <t>Don Ramón globero (parte 1)</t>
  </si>
  <si>
    <t>História do Brasil (parte 1)</t>
  </si>
  <si>
    <t>Exibição original: 11 de setembro de 1978.</t>
  </si>
  <si>
    <t>Resumo: Seu Madruga está vendendo artigos para comemorar o dia da independência. Por isso, as crianças começam a brincar com os confetes e balões, causando a maior bagunça na vila.[226]</t>
  </si>
  <si>
    <t>Don Ramón globero (parte 2)</t>
  </si>
  <si>
    <t>A proposta (parte 2)</t>
  </si>
  <si>
    <t>Exibição original: 18 de setembro de 1978.</t>
  </si>
  <si>
    <t>Resumo: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</si>
  <si>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El Chavo lavacoches</t>
  </si>
  <si>
    <t>Uma Epidemia de Gripe</t>
  </si>
  <si>
    <t>Exibição original: 25 de setembro de 1978.</t>
  </si>
  <si>
    <t>Elenco: Roberto Gómez Bolaños, Ramón Valdés, Florinda Meza, Edgar Vivar e Maria Antonieta de las Nieves.</t>
  </si>
  <si>
    <t>Resumo: Chaves consegue convencer o Sr. Barriga a deixar ele lavar o seu carro. E dessa vez, Seu Madruga resolve ajudá-lo também.[228]</t>
  </si>
  <si>
    <t>El amor llegó a la vecindad (parte 1)</t>
  </si>
  <si>
    <t>Errar é humano (parte 1)</t>
  </si>
  <si>
    <t>Exibição original: 2 de outubro de 1978.</t>
  </si>
  <si>
    <t>Estreia no Brasil: 1999 (SBT)</t>
  </si>
  <si>
    <t>Curiosidades: Episódio exibido somente no Brasil.[66]</t>
  </si>
  <si>
    <t>Glória é interpretada por Regina Torné.</t>
  </si>
  <si>
    <t>Elenco: Roberto Gómez Bolaños, Ramón Valdés, Carlos Villagrán, Florinda Meza, Rubén Aguirre, Angelines Fernández, Maria Antonieta de las Nieves e Regina Torné.</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</si>
  <si>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</si>
  <si>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Celos en la vecindad (parte 2)</t>
  </si>
  <si>
    <t>A nova vizinhança (parte 2)</t>
  </si>
  <si>
    <t>Exibição original: 9 de outubro de 1978.</t>
  </si>
  <si>
    <t>Curiosidades: Paty é interpretada por Ana Lilian de la Macorra.</t>
  </si>
  <si>
    <t>Elenco: Roberto Gómez Bolaños, Ramón Valdés, Carlos Villagrán, Florinda Meza, Rubén Aguirre, Angelines Fernández, Maria Antonieta de las Nieves, Regina Torné e Ana Lilian de la Macorra.</t>
  </si>
  <si>
    <t>Resumo: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</si>
  <si>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La gloria de Don Ramón (parte 3)</t>
  </si>
  <si>
    <t>Seu Madruga, o Conquistador (parte 3)</t>
  </si>
  <si>
    <t>Exibição original: 16 de outubro de 1978.</t>
  </si>
  <si>
    <t>Elenco: Roberto Gómez Bolaños, Ramón Valdés, Carlos Villagrán, Florinda Meza, Angelines Fernández, Maria Antonieta de las Nieves, Regina Torné e Ana Lilian de la Macorra.</t>
  </si>
  <si>
    <t>Resumo: Seu Madruga continua apaixonado por Glória e, decide convidá-la para ir ao cinema para assistir ao filme "Terremoto".[231]</t>
  </si>
  <si>
    <t>El beso (parte 4)</t>
  </si>
  <si>
    <t>O Cupido ataca de novo (parte 4)</t>
  </si>
  <si>
    <t>Exibição original: 23 de outubro de 1978.</t>
  </si>
  <si>
    <t>Resumo: Chaves e Quico descobrem que sempre quando são beijados por Paty, desmaiam de emoção. E para curá-los, é preciso jogar neles baldes de água fria! Todos acabam se molhando, e o Seu Madruga se atrapalha todo tentando conquistar Glória.[232]</t>
  </si>
  <si>
    <t>Las Goteras</t>
  </si>
  <si>
    <t>De Gota em Gota, Minha Mãe Fica Louca</t>
  </si>
  <si>
    <t>Exibição original: 30 de outubro de 1978.</t>
  </si>
  <si>
    <t>Resumo: A casa da Dona Florinda está cheia de goteiras e ela se nega a pagar o aluguel para o Sr. Barriga, até que tudo esteja consertado. Então, Chaves e Quico decidem jogar a água fora, e acabam molhando todo mundo.[233]</t>
  </si>
  <si>
    <t>Nunca es demasiado tarde para estudiar</t>
  </si>
  <si>
    <t>Vizinhança Bem Educada</t>
  </si>
  <si>
    <t>Exibição original: 6 de novembro de 1978.</t>
  </si>
  <si>
    <t>Estreia no Brasil: 17 de janeiro de 2012 (SBT)</t>
  </si>
  <si>
    <t>Elenco: Roberto Gómez Bolaños, Ramón Valdés, Carlos Villagrán, Florinda Meza, Rubén Aguire, Angelines Fernández e Maria Antonieta de las Nieves.</t>
  </si>
  <si>
    <t>Resumo: Os adultos discutem sobre a importância de estudar, e Dona Florinda mostra "o quanto" ela é inteligente! Depois, Dona Clotilde diz para Seu Madruga que adora os homens ao natural, mais ignorantes. É nessa hora que ele percebe que "nunca é tarde para estudar!".[234]</t>
  </si>
  <si>
    <t>La Guitarra</t>
  </si>
  <si>
    <t>O Violão do Seu Madruga</t>
  </si>
  <si>
    <t>Exibição original: 13 de novembro de 1978.</t>
  </si>
  <si>
    <t>Curiosidades: Último episódio de Enrique Segoviano como diretor.</t>
  </si>
  <si>
    <t>Resumo: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</si>
  <si>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El trabajo de Don Ramón (parte 1)</t>
  </si>
  <si>
    <t>O Velho do Saco (parte 1)</t>
  </si>
  <si>
    <t>Exibição original: 20 de novembro de 1978.</t>
  </si>
  <si>
    <t>Resumo: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</si>
  <si>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Jugando con la bola (parte 2)</t>
  </si>
  <si>
    <t>Quem descola o dedo da bola? / A Bola de Boliche (parte 2)</t>
  </si>
  <si>
    <t>Exibição original: 27 de novembro de 1978.</t>
  </si>
  <si>
    <t>Resumo: Seu Madruga mostra para as crianças uma bola de boliche e conta que jogou muito na sua juventude. No final Seu Barriga queria bater no Seu Madruga mas Dona Florinda chega na frente e bate nele.[237]</t>
  </si>
  <si>
    <t>El trato (parte 3)</t>
  </si>
  <si>
    <t>Quem Descola o Dedo da Bola, número 2 (parte 3)</t>
  </si>
  <si>
    <t>Exibição original: 4 de dezembro de 1978.</t>
  </si>
  <si>
    <t>Curiosidade: No SBT, este episódio foi exibido uma única vez em 1990 e voltou ao ar em 2003.</t>
  </si>
  <si>
    <t>Resumo: O Sr. Barriga se interessa pela bola de boliche do Seu Madruga, e resolve pegá-la, em troca de alguns meses de aluguel. Mas o Chaves pega a bola com a mão cheia de cola e não consegue mais soltá-la.[238]</t>
  </si>
  <si>
    <t>Clase de primeros auxilios</t>
  </si>
  <si>
    <t>A Escolinha do Professor Girafales</t>
  </si>
  <si>
    <t>Exibição original: 11 de dezembro de 1978.</t>
  </si>
  <si>
    <t>Curiosidade: Último episódio com a participação de Carlos Villagrán (Quico) em Chaves.</t>
  </si>
  <si>
    <t>Elenco: Roberto Gómez Bolaños, Ramón Valdés, Carlos Villagrán, Florinda Meza, Rubén Aguirre, Edgar Vivar, Maria Antonieta de las Nieves, Horácio Gómez e Ana Lilian de la Macorra.</t>
  </si>
  <si>
    <t>Resumo: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</si>
  <si>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La fuente de los desejos</t>
  </si>
  <si>
    <t>A fonte dos Desejos</t>
  </si>
  <si>
    <t>Episódio perdido. Foi descoberto em uma edição da Tele Guía. Foi exibido originalmente no dia 17 de julho de 1978. Remake de 1975. Regravado em 1979</t>
  </si>
  <si>
    <t>Resumo: Chiquinha diz ao Quico que a fonte do segundo pátio é uma fonte dos desejos. Para realizá-los, basta pegar as moedas e jogá-las lá. No entanto, a mentira acaba se espalhando e todos acabam acreditando que é mesmo uma fonte dos desejos. No final, Chaves diz: "Em vez de ficar dando desejos com mortes, por que não me convidem para almoçar?"</t>
  </si>
  <si>
    <t>Resumo baseado na versão de 1975</t>
  </si>
  <si>
    <t>|A porta na cara Do chaves / Caçando Lagartixa Remake de 1978|</t>
  </si>
  <si>
    <t>Mudanças no elenco (1979-1980)</t>
  </si>
  <si>
    <t>O clima tenso dos bastidores da temporada de 1978 deu o início do fim das amizades, o que fez Carlos Villagrán sair do elenco.</t>
  </si>
  <si>
    <t>Alguns episódios depois, Ramón Valdés, também sai da série, em defesa da posição de Villagrán. Na série, o Seu Madruga viajou em busca de trabalho, e não regressaria até ficar rico.</t>
  </si>
  <si>
    <t>Para preencher o imenso vazio deixado pela partida dos dois atores, Bolaños teve que introduzir mudanças. Os episódios na escolinha, assim como a participação de personagens como Nhonho, Pópis, Paty que foi interpretado pela atriz Ana Lilian de la Macorra e Godinez começa a ser maior. Após vários remakes na vila e na escola, foi criado um novo cenário: o restaurante da Dona Florinda. Lá, foram criadas histórias inéditas que serviram para alavancar a qualidade da série. A série ganhou uma nova abertura, tendo bonecos animados através da técnica de stop-motion. Tivemos algumas participações do ator Abraham Stavans, Ricardo de Pascual e uma participação especial de Hector Bonilla.</t>
  </si>
  <si>
    <t>Para evitar que a Chiquinha morasse sozinha, Bolaños torna personagem oficial a sua bisavó Dona Neves (também interpretada por Maria Antonieta de las Nieves), que já tinha aparecido anteriormente em flashback no episódio O despejo do Seu Madruga (1977), e cria Jaiminho, um carteiro folgado de Tangamandápio (interpretado por Raúl Padilla), além do Professor Girafales assumir o papel de Seu Madruga (inclusive como o principal homem adulto na série) em alguns episódios.</t>
  </si>
  <si>
    <t>7ª temporada (1979-1980)</t>
  </si>
  <si>
    <t>Roberto Gómez Bolaños, Florinda Meza e María Antonieta de las Nieves estão presentes em todos os episódios.</t>
  </si>
  <si>
    <t>Rubén Aguirre está ausente em treze episódios.</t>
  </si>
  <si>
    <t>Édgar Vivar está ausente em quinze episódios.</t>
  </si>
  <si>
    <t>Angelines Fernández está ausente em trinta e um episódios.</t>
  </si>
  <si>
    <t>Ramón Valdés está ausente em trinta e oito episódios.</t>
  </si>
  <si>
    <t>Raul Padilla está ausente em quarenta e um episódios.</t>
  </si>
  <si>
    <t>El cine</t>
  </si>
  <si>
    <t>Vamos ao Cinema?</t>
  </si>
  <si>
    <t>Exibição original: 29 de janeiro de 1979.</t>
  </si>
  <si>
    <t>Curiosidades: Este é o primeiro episódio de Chaves após a saída de Carlos Villagrán, no final da temporada anterior.</t>
  </si>
  <si>
    <t>O "filme do Pelé" citado pelo Chaves é, na versão original, "El Chanfle", que estava em cartaz nos cinemas mexicanos. Foi o primeiro trabalho para cinema com todo o elenco da série.</t>
  </si>
  <si>
    <t>Elenco: Roberto Gómez Bolaños, Ramón Valdés, Florinda Meza, Rubén Aguirre, Edgar Vivar, Angelines Fernández e Maria Antonieta de las Nieves.</t>
  </si>
  <si>
    <t>Resumo: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</si>
  <si>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El câmbio del foco</t>
  </si>
  <si>
    <t>É Duro Ser Eletricista!</t>
  </si>
  <si>
    <t>Exibição original: 5 de fevereiro de 1979.</t>
  </si>
  <si>
    <t>Resumo: Chaves quebra a lâmpada principal da Vila. Seu Madruga tenta trocá-la, mas sempre ocorre algum acidente com as lâmpadas que ele pega para colocar no lugar da outra.[241]</t>
  </si>
  <si>
    <t>La fiesta de San Valentín (parte 1)</t>
  </si>
  <si>
    <t>O Dia dos Namorados (parte 1)</t>
  </si>
  <si>
    <t>Exibição original: 12 de fevereiro de 1979.</t>
  </si>
  <si>
    <t>Estreia no Brasil: 12 de junho de 1993 (SBT)</t>
  </si>
  <si>
    <t>Curiosidades: Neste episódio é executada a canção "É o Amor".</t>
  </si>
  <si>
    <t>Elenco: Roberto Gómez Bolaños, Ramón Valdés, Florinda Meza, Edgar Vivar, Angelines Fernández, Maria Antonieta de las Nieves e Ana Lilian de la Macorra.</t>
  </si>
  <si>
    <t>Resumo: A turma da vila se prepara para comemorar o dia dos namorados. Chiquinha aproveita um cartão que Dona Clotilde tinha dado para Seu Madruga em branco e escreve uma declaração para Chaves. Mas ele pensa que o cartão é de Paty, deixando a Chiquinha triste.[242]</t>
  </si>
  <si>
    <t>Festejando el Día de la Amistad (parte 2)</t>
  </si>
  <si>
    <t>O Dia de São Valentim (parte 2)</t>
  </si>
  <si>
    <t>Exibição original: 19 de fevereiro de 1979.</t>
  </si>
  <si>
    <t>Resumo: Dona Florinda convida todos os vizinhos para comemorar o dia de São Valentim em sua casa. O Sr. Barriga leva presentes e, depois, eles servem um belo jantar. Mas Chaves é tão desastrado que consegue estragar tudo no final.[243]</t>
  </si>
  <si>
    <t>Los pasteles de la Chilindrina</t>
  </si>
  <si>
    <t>Tortinhas de merengue sem açúcar</t>
  </si>
  <si>
    <t>Exibição original: 26 de fevereiro de 1979.</t>
  </si>
  <si>
    <t>Estreia no Brasil: 16 de janeiro de 2019 (Multishow)</t>
  </si>
  <si>
    <t>Curiosidades: Não é possível confirmar, mas há relatos de fãs que supostamente viram esse episódio em 1990, mas até agora, não há provas concretas, e não se sabe se existe uma dublagem da MAGA para esse episódio.</t>
  </si>
  <si>
    <t>Resumo: Chaves, Chiquinha e Pópis resolvem brincar de tortinhas de merengue, usando o creme de barbear de Seu Madruga.[244]</t>
  </si>
  <si>
    <t>Pretendiendo a Don Ramón</t>
  </si>
  <si>
    <t>Nas Pontas dos Pés</t>
  </si>
  <si>
    <t>Exibição original: 5 de março de 1979.</t>
  </si>
  <si>
    <t>Elenco: Roberto Gómez Bolaños, Ramón Valdés, Florinda Meza, Edgar Vivar, Angelines Fernández e Maria Antonieta de las Nieves.</t>
  </si>
  <si>
    <t>Resumo: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</si>
  <si>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Los animales que pegan</t>
  </si>
  <si>
    <t>O livro de animais</t>
  </si>
  <si>
    <t>Exibição original: 12 de março de 1979.</t>
  </si>
  <si>
    <t>Estreia no Brasil: 19 de janeiro de 2019 (Multishow)</t>
  </si>
  <si>
    <t>Resumo: Seu Madruga dá um livro sobre animais para Chiquinha. Depois, ela resolve ler o livro com o Chaves e a Pópis.[246]</t>
  </si>
  <si>
    <t>La mentira de la Chilindrina</t>
  </si>
  <si>
    <t>A catapora</t>
  </si>
  <si>
    <t>Exibição original: 19 de março de 1979.</t>
  </si>
  <si>
    <t>Estreia no Brasil: 20 de janeiro de 2019 (Multishow)</t>
  </si>
  <si>
    <t>Elenco: Roberto Gómez Bolaños, Ramón Valdés, Florinda Meza, Rubén Aguirre, Edgar Vivar e Maria Antonieta de las Nieves.</t>
  </si>
  <si>
    <t>Resumo: Seu Madruga mente que Chiquinha está doente para não se dar ao trabalho de pagar o aluguel ao Seu Barriga. Mas todos acabam acreditando que ela está mesmo doente e ficam com medo de pegarem catapora.[247]</t>
  </si>
  <si>
    <t>El Actor Héctor Bonilla (parte 2)</t>
  </si>
  <si>
    <t>Um Astro Cai na Vila (parte 2)</t>
  </si>
  <si>
    <t>Exibição original: 2 de abril de 1979.</t>
  </si>
  <si>
    <t>Curiosidades: Participação especial de Hector Bonilla, interpretando a si mesmo.</t>
  </si>
  <si>
    <t>Este episódio possui uma primeira parte, que é perdida mundial e não é mais distribuída pela Televisa.</t>
  </si>
  <si>
    <t>Elenco: Roberto Gómez Bolaños, Ramón Valdés, Florinda Meza, Rubén Aguirre, Angelines Fernández, Maria Antonieta de las Nieves e Héctor Bonilla.</t>
  </si>
  <si>
    <t>Resumo: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</si>
  <si>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La guerra contra los niños</t>
  </si>
  <si>
    <t>A carabina / Guerra às crianças</t>
  </si>
  <si>
    <t>Exibição original: 9 de abril de 1979.</t>
  </si>
  <si>
    <t>Dublagem: MAGA (1990, possui duas dublagens)</t>
  </si>
  <si>
    <t>Resumo: Seu Madruga resolve empenhar sua carabina velha. Chaves, Chiquinha e Nhonho se assustam, pois pensam que Seu Madruga declarou guerra às crianças.[249]</t>
  </si>
  <si>
    <t>El perro Peluchín</t>
  </si>
  <si>
    <t>O Cachorrinho</t>
  </si>
  <si>
    <t>Exibição original: 16 de abril de 1979.</t>
  </si>
  <si>
    <t>Curiosidades: No SBT, este episódio foi exibido uma única vez em 1990 e voltou ao ar em 2003.</t>
  </si>
  <si>
    <t>Último episódio com Ramón Valdés (Seu Madruga) na série.</t>
  </si>
  <si>
    <t>Neste episódio, são executadas as canções "Quero que saibas" e "Peludinho".</t>
  </si>
  <si>
    <t>Elenco: Roberto Gómez Bolaños, Ramón Valdés, Florinda Meza, Rubén Aguirre, Angelines Fernández e Maria Antonieta de las Nieves.</t>
  </si>
  <si>
    <t>Resumo: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</si>
  <si>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La Clase de aritmética</t>
  </si>
  <si>
    <t>A prova de aritmética</t>
  </si>
  <si>
    <t>Exibição original: 23 de abril de 1979.</t>
  </si>
  <si>
    <t>Estreia no Brasil: 8 de junho de 1988 (SBT)</t>
  </si>
  <si>
    <t>Curiosidades: Participação especial de Gabriel Fernández como Higino.</t>
  </si>
  <si>
    <t>Elenco: Roberto Gómez Bolaños, Florinda Meza, Rubén Aguirre, Edgar Vivar, Maria Antonieta de las Nieves, Horácio Gómez e Ana Lilian de la Macorra.</t>
  </si>
  <si>
    <t>Resumo: O Professor Girafales tenta ensinar sobre aritmética, mas sempre é interrompido por seus alunos.[251]</t>
  </si>
  <si>
    <t>Día del niño</t>
  </si>
  <si>
    <t>O Dia da Criança</t>
  </si>
  <si>
    <t>Exibição original: 30 de abril de 1979.</t>
  </si>
  <si>
    <t>Estreia no Brasil: 12 de outubro de 1988 (SBT)</t>
  </si>
  <si>
    <t>Curiosidades: No Brasil, foi exibido de forma especial para a Parada das Crianças, organizada pelo SBT em 1988. Por isso a canção "É Aqui", exibida no episódio, faz referência ao canal e a uma parada. Na versão original, a música se chama "Gracias Cri Cri", um tributo a Francisco Gabilondo Soler, compositor de músicas infantis, que criou o Cri-Cri, El Grillito Cantor, personagem que cantava suas canções.</t>
  </si>
  <si>
    <t>Elenco: Roberto Gómez Bolaños, Florinda Meza, Rubén Aguirre, Edgar Vivar, Angelines Fernández, Maria Antonieta de las Nieves e Ana Lilian de la Macorra.</t>
  </si>
  <si>
    <t>Resumo: As crianças comemoram o "Dia das Crianças" e se uma reúnem na casa da Chiquinha para discutir sobre o assunto.[252]</t>
  </si>
  <si>
    <t>Manos sucias del Chavo</t>
  </si>
  <si>
    <t>O banho / Um banho para o Chaves</t>
  </si>
  <si>
    <t>Exibição original: 7 de maio de 1979.</t>
  </si>
  <si>
    <t>Remake de: 1973, 1975 e 1978</t>
  </si>
  <si>
    <t>Curiosidades: Possui duas dublagens.</t>
  </si>
  <si>
    <t>Elenco: Roberto Gómez Bolaños, Florinda Meza, Rubén Aguirre, Angelines Fernández e Maria Antonieta de las Nieves.</t>
  </si>
  <si>
    <t>Resumo: Chaves é um "porquinho" que, provavelmente, nunca toma banho. Então, Chiquinha e Pópis tentam lhe dar um banho a força, mas acabam molhando todo mundo.[253]</t>
  </si>
  <si>
    <t>Clases de Inglés</t>
  </si>
  <si>
    <t>Santa ignorância!</t>
  </si>
  <si>
    <t>Exibição original: 14 de maio de 1979.</t>
  </si>
  <si>
    <t>Remake de: 1974 e 1976</t>
  </si>
  <si>
    <t>Resumo: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</si>
  <si>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Las mascotas</t>
  </si>
  <si>
    <t>Peixe Cru Faz Bem Para Memória</t>
  </si>
  <si>
    <t>Exibição original: 21 de maio de 1979.</t>
  </si>
  <si>
    <t>Elenco: Roberto Gómez Bolaños, Florinda Meza, Rubén Aguirre, Edgar Vivar e Maria Antonieta de las Nieves.</t>
  </si>
  <si>
    <t>Resumo: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</si>
  <si>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El examen de história</t>
  </si>
  <si>
    <t>Uma aula de história</t>
  </si>
  <si>
    <t>Exibição original: 28 de maio de 1979.</t>
  </si>
  <si>
    <t>Remake de: 1976</t>
  </si>
  <si>
    <t>Curiosidades: Participação especial de Angélica Maria, interpretando Iara, que responde "os tamoios". Ela participou rapidamente do episódio para divulgar uma novela da época chamada "Yara", onde era a protagonista, Yara, uma índia lacandona. Relatos contam que ela teria aparecido no mesmo dia em outras atrações da Televisa.</t>
  </si>
  <si>
    <t>Elenco: Roberto Gómez Bolaños, Florinda Meza, Rubén Aguirre, Edgar Vivar, Maria Antonieta de las Nieves e Horácio Gómez.</t>
  </si>
  <si>
    <t>Resumo: O Professor Girafales tenta ensinar sobre a história do Brasil.[256]</t>
  </si>
  <si>
    <t>El saco del Señor Barriga</t>
  </si>
  <si>
    <t>O chiclete e o paletó</t>
  </si>
  <si>
    <t>Exibição original: 4 de junho de 1979.</t>
  </si>
  <si>
    <t>Estreia no Brasil: 30 de janeiro de 2019 (Multishow)</t>
  </si>
  <si>
    <t>Resumo: Chaves gruda um chiclete no paletó do Sr. Barriga e fica desesperado, pois não consegue tirá-lo. Por isso, resolve cortar o pedaço com uma tesoura, deixando o Sr. Barriga louco.[257]</t>
  </si>
  <si>
    <t>El cachorro de Doña Clotilde</t>
  </si>
  <si>
    <t>O Cãozinho Satanás</t>
  </si>
  <si>
    <t>Exibição original: 11 de junho de 1979.</t>
  </si>
  <si>
    <t>Remake de: 1973 e 1976</t>
  </si>
  <si>
    <t>Elenco: Roberto Gómez Bolaños, Florinda Meza, Rubén Aguirre, Edgar Vivar, Angelines Fernández e Maria Antonieta de las Nieves.</t>
  </si>
  <si>
    <t>Resumo: Dona Clotilde vive perdendo o seu cãozinho, Satanás. Enquanto procura por ele, Chaves, Chiquinha e Nhonho pensam que ela está invocando o diabo.[258]</t>
  </si>
  <si>
    <t>La clase de higiene</t>
  </si>
  <si>
    <t>O último exame</t>
  </si>
  <si>
    <t>Exibição original: 18 de junho de 1979.</t>
  </si>
  <si>
    <t>Estreia no Brasil: 15 de julho de 1990 (SBT)</t>
  </si>
  <si>
    <t>Curiosidades: Participação de Gabriel Fernández como Higino.</t>
  </si>
  <si>
    <t>Resumo: O Professor Girafales aplica um exame e os alunos começam a colar. Depois tenta ensinar sobre higiene.[259]</t>
  </si>
  <si>
    <t>La moneda del deseo</t>
  </si>
  <si>
    <t>A Fonte dos Desejos</t>
  </si>
  <si>
    <t>Exibição original: 25 de junho de 1979.</t>
  </si>
  <si>
    <t>Estreia no Brasil: 8 de fevereiro de 2012 (SBT)</t>
  </si>
  <si>
    <t>Remake de: 1975 e 1978</t>
  </si>
  <si>
    <t>Curiosidades: Neste episódio, toca o tema de "O poderoso chefão".</t>
  </si>
  <si>
    <t>Resumo: Chiquinha diz à Nhonho que a fonte da escola é uma fonte dos desejos. Só que a mentira acaba se espalhando e todos começam a acreditar que a fonte é mesmo dos desejos.[260]</t>
  </si>
  <si>
    <t>El Cumpleaños del Profesor Jirafales (parte 1)</t>
  </si>
  <si>
    <t>Os Penetras (parte 1)</t>
  </si>
  <si>
    <t>Exibição original: 2 de julho de 1979.</t>
  </si>
  <si>
    <t>Curiosidades: Primeiro episódio em que aparece o restaurante da Dona Florinda.</t>
  </si>
  <si>
    <t>Elenco: Roberto Gómez Bolaños, Florinda Meza, Rubén Aguirre, Edgar Vivar, Angelines Fernández, Maria Antonieta de las Nieves, Horácio Gómez e Ana Lilian de la Macorra.</t>
  </si>
  <si>
    <t>Resumo: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</si>
  <si>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El restaurante de Doña Florinda (parte 2)</t>
  </si>
  <si>
    <t>Dona Florinda Abre um Restaurante (parte 2)</t>
  </si>
  <si>
    <t>Exibição original: 9 de julho de 1979.</t>
  </si>
  <si>
    <t>Resumo: Dona Florinda e Professor Girafales estão fazendo uma reforma no restaurante. Porém, a confusão começa quando Chaves e Chiquinha começam a ajudá-los.[262]</t>
  </si>
  <si>
    <t>La suerte del Profesor</t>
  </si>
  <si>
    <t>Dando sorte com muito azar</t>
  </si>
  <si>
    <t>Exibição original: 16 de julho de 1979.</t>
  </si>
  <si>
    <t>Estreia no Brasil: 1985 (SBT)</t>
  </si>
  <si>
    <t>Curiosidades: No SBT, este episódio deixou de ser exibido em 1992 e voltou ao ar em 1 de agosto de 2011.</t>
  </si>
  <si>
    <t>Resumo: Chaves vende seu último bilhete de loteria para o Professor Girafales, que no dia seguinte, fica sabendo que ganhou o prêmio. Mas ele perdeu o bilhete no restaurante. O problema agora é encontrá-lo.[263]</t>
  </si>
  <si>
    <t>Spaguetti para el Señor Barriga</t>
  </si>
  <si>
    <t>O restaurante de Dona Florinda</t>
  </si>
  <si>
    <t>Exibição original: 23 de julho de 1979.</t>
  </si>
  <si>
    <t>Elenco: Roberto Gómez Bolaños, Florinda Meza, Edgar Vivar, Maria Antonieta de las Nieves e Ricardo de Pascual.</t>
  </si>
  <si>
    <t>Resumo: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</si>
  <si>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Clases de geometría y aritmética</t>
  </si>
  <si>
    <t>A aula de matemática</t>
  </si>
  <si>
    <t>Exibição original: 30 de julho de 1979.</t>
  </si>
  <si>
    <t>Curiosidades: No SBT, este episódio deixou de ser exibido em 1992 e voltou ao ar em 31 de janeiro de 2012.</t>
  </si>
  <si>
    <t>Neste episódio, Godinez é dublado por José Soares.</t>
  </si>
  <si>
    <t>Resumo: O Professor Girafales ensina sobre geometria e aritmética. No final, ele resolve explicar de uma forma mais prática ao Chaves, desenhando Nhonho na lousa, que apavorado, pensa que o professor pretende cortá-lo em vários pedaços.[265]</t>
  </si>
  <si>
    <t>O estilingue</t>
  </si>
  <si>
    <t>Exibição original: 6 de agosto de 1979.</t>
  </si>
  <si>
    <t>Estreia no Brasil: 10 de fevereiro de 2019 (Multishow)</t>
  </si>
  <si>
    <t>Esse episódio tem outra versão no programa Chespirito</t>
  </si>
  <si>
    <t>Há relatos que viram uma outra versão com Quico e Seu Madruga</t>
  </si>
  <si>
    <t>Elenco: Roberto Gómez Bolaños, Florinda Meza, Rubén Aguirre, Angelines Fernández e Maria Antonieta de las Nieves,.</t>
  </si>
  <si>
    <t>Resumo: Chaves está caçando lagartixas e consegue matar uma. Mas todos pensam que ele matou a Dona Clotilde.[266]</t>
  </si>
  <si>
    <t>El Bolero (parte 1)</t>
  </si>
  <si>
    <t>Vai graxa? (parte 1)</t>
  </si>
  <si>
    <t>Exibição original: 13 de agosto de 1979.</t>
  </si>
  <si>
    <t>Estreia no Brasil: 20 de janeiro de 2014 (SBT)</t>
  </si>
  <si>
    <t>Resumo: Chiquinha faz um acordo com Chaves que trabalha como engraxate e assim divida o que ganhar com ela.[267]</t>
  </si>
  <si>
    <t>El Bolero (parte 2)</t>
  </si>
  <si>
    <t>O engraxate (parte 2)</t>
  </si>
  <si>
    <t>Exibição original: 20 de agosto de 1979.</t>
  </si>
  <si>
    <t>Estreia no Brasil: 21 de janeiro de 2014 (SBT)</t>
  </si>
  <si>
    <t>Resumo: Chaves continua trabalhando como engraxate e divide todo o dinheiro que ganha com Chiquinha.[268]</t>
  </si>
  <si>
    <t>La Congestión</t>
  </si>
  <si>
    <t>O restaurante da Dona Florinda</t>
  </si>
  <si>
    <t>Exibição original: 27 de agosto de 1979.</t>
  </si>
  <si>
    <t>Elenco: Roberto Gómez Bolaños, Florinda Meza, Rubén Aguirre e Maria Antonieta de las Nieves.</t>
  </si>
  <si>
    <t>Resumo: Chaves e Chiquinha conseguem almoçar no restaurante graças ao Professor Girafales, que paga o que eles comerem. Chaves começa a ter uma indigestão por comer dois sanduíches de presunto ao mesmo tempo.[269]</t>
  </si>
  <si>
    <t>La mosca en el café</t>
  </si>
  <si>
    <t>Tem Uma Mosca no meu Café!</t>
  </si>
  <si>
    <t>Exibição original: 3 de setembro de 1979.</t>
  </si>
  <si>
    <t>Estreia no Brasil: 20 de abril de 1988 (SBT)</t>
  </si>
  <si>
    <t>Elenco: Roberto Gómez Bolaños, Florinda Meza, Edgar Vivar, Maria Antonieta de las Nieves e Abraham Stavans.</t>
  </si>
  <si>
    <t>Resumo: Chiquinha faz um plano com Chaves para comerem de graça no restaurante da Dona Florinda: conseguir uma mosca (ou churrumino) e colocá-la dentro do café. Mas Chaves causa a maior confusão no restaurante quando começa a caçar os churruminos.[270]</t>
  </si>
  <si>
    <t>El pretexto para ir a la escuela</t>
  </si>
  <si>
    <t>Na escola... domingo</t>
  </si>
  <si>
    <t>Exibição original: 10 de setembro de 1979.</t>
  </si>
  <si>
    <t>Resumo: Chaves, Chiquinha e Nhonho faltam na escola e ficam com medo do Professor Girafales. Por isso, eles resolvem invertar diversas mentiras até que no fim, descobrem que mataram aula no domingo![271]</t>
  </si>
  <si>
    <t>Los enfermos</t>
  </si>
  <si>
    <t>Cuidando de Dona Florinda</t>
  </si>
  <si>
    <t>Exibição original: 17 de setembro de 1979.</t>
  </si>
  <si>
    <t>Estreia no Brasil: 16 de fevereiro de 2019 (Multishow)</t>
  </si>
  <si>
    <t>Resumo: Dona Florinda fica doente e o Professor Girafales cuida dela, sendo ajudado por Chaves e Chiquinha, que enquanto isso resolvem brincar de médica e paciente.[272]</t>
  </si>
  <si>
    <t>El regreso de la biscabuela</t>
  </si>
  <si>
    <t>Nasce uma Bisavó</t>
  </si>
  <si>
    <t>Exibição original: 24 de setembro de 1979.</t>
  </si>
  <si>
    <t>Dublagem:MAGA (1984)</t>
  </si>
  <si>
    <t>Curiosidades: Estreia de Raúl "Chato" Padilla na série, bem como da Dona Neves como personagens fixos.</t>
  </si>
  <si>
    <t>Elenco: Roberto Gómez Bolaños, Florinda Meza, Raul Padilla e Maria Antonieta de las Nieves.</t>
  </si>
  <si>
    <t>Resumo: Chiquinha descobre que sua bisavó, Dona Neves, vai morar junto com ela. Ao mesmo tempo, chega um novo carteiro à vila: Jaiminho, um senhor vindo de Tangamandápio.[273]</t>
  </si>
  <si>
    <t>Cooperación para la Cruz Roja</t>
  </si>
  <si>
    <t>Uma Ajuda Para a Cruz Vermelha</t>
  </si>
  <si>
    <t>Exibição original: 1 de outubro de 1979.</t>
  </si>
  <si>
    <t>Curiosidades: É provável que esse episódio foi exibido uma única vez em 1984 com sua primeira dublagem e ter voltado em 1992, provavelmente redublado.</t>
  </si>
  <si>
    <t>Elenco: Roberto Gómez Bolaños, Florinda Meza, Edgar Vivar e Maria Antonieta de las Nieves.</t>
  </si>
  <si>
    <t>Resumo: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</si>
  <si>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La Feria (parte 1)</t>
  </si>
  <si>
    <t>Vamos ao parque? (parte 1)</t>
  </si>
  <si>
    <t>Exibição original: 8 de outubro de 1979.</t>
  </si>
  <si>
    <t>Estreia no Brasil: 14 de janeiro de 2014 (SBT)</t>
  </si>
  <si>
    <t>Resumo: Um senhor resolve montar seu parque na rua que fica ao lado da vila. Dona Florinda se irrita com o barulho causado pelas pessoas que se divertem no parque e resolve reclamar com o Seu Barriga.[275]</t>
  </si>
  <si>
    <t>La Feria (parte 2)</t>
  </si>
  <si>
    <t>O Parque de Diversões (parte 2)</t>
  </si>
  <si>
    <t>Exibição original: 15 de outubro de 1979.</t>
  </si>
  <si>
    <t>Dublagem: MAGA (1984) e Riosound (2012)</t>
  </si>
  <si>
    <t>Curiosidades: Neste episódio, é apresentada a canção "Idílio sem igual".</t>
  </si>
  <si>
    <t>Elenco: Roberto Gómez Bolaños, Florinda Meza, Rubén Aguirre, Edgar Vivar, Maria Antonieta de las Nieves, Horácio Gómez e Abraham Stavans.</t>
  </si>
  <si>
    <t>Resumo: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</si>
  <si>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Los sueños</t>
  </si>
  <si>
    <t>O sonho que deu bolo</t>
  </si>
  <si>
    <t>Exibição original: 22 de outubro de 1979.</t>
  </si>
  <si>
    <t>Elenco: Roberto Gómez Bolaños, Florinda Meza, Rubén Aguirre, Edgar Vivar, Maria Antonieta de las Nieves e Ana Lilian de la Macorra.</t>
  </si>
  <si>
    <t>Resumo: Chaves e Chiquinha tentam roubar um bolo no restaurante de Dona Florinda. Depois, eles começam a sonhar que são clientes bem tratados no local.[277]</t>
  </si>
  <si>
    <t>El mesero</t>
  </si>
  <si>
    <t>Eu sou a mosca que caiu na sua Sopa</t>
  </si>
  <si>
    <t>Exibição original: 29 de outubro de 1979.</t>
  </si>
  <si>
    <t>Elenco: Roberto Gómez Bolaños, Florinda Meza, Angelines Fernández, Raul "Chato" Padilla e Maria Antonieta de las Nieves.</t>
  </si>
  <si>
    <t>Resumo: Chiquinha tenta enganar a Dona Clotilde para que ela lhe pague um almoço. Mas na hora de pagar a conta, Chiquinha se esconde no banheiro do restaurante mentindo que estava com vontade de ir e fica lá por mais de três horas![278]</t>
  </si>
  <si>
    <t>Roedores en la fonda (parte 1)</t>
  </si>
  <si>
    <t>Caça ao Rato, primeira parte</t>
  </si>
  <si>
    <t>Exibição original: 5 de novembro de 1979.</t>
  </si>
  <si>
    <t>Resumo: O restaurante está cheio de ratos. Ao saber disso, Dona Florinda e Chiquinha ficam desesperadas![279]</t>
  </si>
  <si>
    <t>Roedores en la fonda (parte 2)</t>
  </si>
  <si>
    <t>Caça ao Rato, segunda parte e conclusão</t>
  </si>
  <si>
    <t>Exibição original: 12 de novembro de 1979.</t>
  </si>
  <si>
    <t>Elenco: Roberto Gómez Bolaños, Florinda Meza, Rubén Aguirre, Raul "Chato" Padilla e Maria Antonieta de las Nieves.</t>
  </si>
  <si>
    <t>Resumo: Chaves coloca ratoeiras em toda parte no restaurante e todos acabam se machucando com elas.[280]</t>
  </si>
  <si>
    <t>Ayuda al trabajador</t>
  </si>
  <si>
    <t>Reivindicação salarial para o Chaves</t>
  </si>
  <si>
    <t>Exibição original: 19 de novembro de 1979.</t>
  </si>
  <si>
    <t>Elenco: Roberto Gómez Bolaños, Florinda Meza, Raul "Chato" Padilla e Maria Antonieta de las Nieves.</t>
  </si>
  <si>
    <t>Resumo: Dona Neves resolve defender Chaves para conseguir um salário fixo para ele além das gorjetas, mas acaba causando o maior tumulto no restaurante, impedindo que Jaiminho coma a torta que pediu.[281]</t>
  </si>
  <si>
    <t>El pastel del Profesor</t>
  </si>
  <si>
    <t>O bolo</t>
  </si>
  <si>
    <t>Exibição original: 26 de novembro de 1979.</t>
  </si>
  <si>
    <t>Resumo: Dona Florinda manda Chaves comprar um bolo para o Professor Girafales, mas o garoto acaba estragando o bolo. Por isso, ele e Chiquinha decidem fazer outro.[282]</t>
  </si>
  <si>
    <t>Leche para la gata</t>
  </si>
  <si>
    <t>Os gatinhos do Chaves</t>
  </si>
  <si>
    <t>Exibição original: 3 de dezembro de 1979.</t>
  </si>
  <si>
    <t>Resumo: Chaves e Chiquinha descobrem que os filhotes da gata de Dona Florinda, recém-nascidos, estão morrendo de fome. Com pena, eles resolvem pegar as caixas de leite do restaurante para dar aos filhotes.[283]</t>
  </si>
  <si>
    <t>Reparación de la vecindad (parte 1)</t>
  </si>
  <si>
    <t>Os Hóspedes do Sr. Barriga (parte 1)</t>
  </si>
  <si>
    <t>Exibição original: 10 de dezembro de 1979.</t>
  </si>
  <si>
    <t>Elenco: Roberto Gómez Bolaños, Florinda Meza, Edgar Vivar, Angelines Fernández e Maria Antonieta de las Nieves.</t>
  </si>
  <si>
    <t>Resumo: Seu Barriga manda reformar o setor principal da vila. Por isso, oferece sua casa para a turma do Chaves, que vai morar com ele por alguns dias. O problema é que Chaves já chega bagunçando tudo...[284]</t>
  </si>
  <si>
    <t>Reparación de la vecindad (parte 2)</t>
  </si>
  <si>
    <t>Os Hóspedes do Sr. Barriga (parte 2)</t>
  </si>
  <si>
    <t>Exibição original: 17 de dezembro de 1979.</t>
  </si>
  <si>
    <t>Curiosidades: A sala da casa do Seu Barriga foi "construída" no mesmo cenário do pátio principal da vila.</t>
  </si>
  <si>
    <t>Elenco: Roberto Gómez Bolaños, Florinda Meza, Rubén Aguirre, Edgar Vivar, Angelines Fernández, Raul "Chato" Padilla e Maria Antonieta de las Nieves.</t>
  </si>
  <si>
    <t>Resumo: O Professor Girafales chega a vila e fica sabendo que Dona Florinda está morando na casa do Sr. Barriga. Então, ele briga com a Dona Florinda, pois pensa que está sendo traido por ela. Enquanto isso, Chaves conhece o quarto de Nhonho, que parece uma loja de brinquedos.[285]</t>
  </si>
  <si>
    <t>Quisiera ser pastor (parte 3)</t>
  </si>
  <si>
    <t>Os Hóspedes do Sr. Barriga (parte 3)</t>
  </si>
  <si>
    <t>Exibição original: 24 de dezembro de 1979.</t>
  </si>
  <si>
    <t>Curiosidades: Neste episódio é exibido o clipe "Queria ter sido um pastor".</t>
  </si>
  <si>
    <t>Resumo: A turma do Chaves comemora o Natal na casa do Sr. Barriga. Depois, Chaves se imagina dentro do presépio, e canta a canção "Quisiera haber sido un pastor".[286]</t>
  </si>
  <si>
    <t>Reparación de la vecindad (parte 4)</t>
  </si>
  <si>
    <t>Os Hóspedes do Sr. Barriga (parte 4)</t>
  </si>
  <si>
    <t>Exibição original: 31 de dezembro de 1979.</t>
  </si>
  <si>
    <t>Curiosidades: Na abertura deste episódio, com os personagens animados, aparece o Quico - apesar de Carlos Villagrán já ter saído da série um ano antes.</t>
  </si>
  <si>
    <t>Elenco: Roberto Gómez Bolaños, Florinda Meza, Rubén Aguirre, Edgar Vivar, Angelines Fernández, Raul Padilla e Maria Antonieta de las Nieves.</t>
  </si>
  <si>
    <t>Resumo: Dona Florinda finalmente se acerta com o Professor Girafales. Depois, a turma volta à vila e encontra tudo novo.[287]</t>
  </si>
  <si>
    <t>Lavadora nueva</t>
  </si>
  <si>
    <t>A máquina de lavar / Antes um tanque funcionando que uma lavadora encrencada</t>
  </si>
  <si>
    <t>Exibição original: 7 de janeiro de 1980.</t>
  </si>
  <si>
    <t>Curiosidades: Existe duas dublagens, a atual é de 1990, e existe uma dublagem perdida que é de 1984 que não é exibida mais. Último episódio de Chaves como Seriado Independente pois nesse mesmo ano Chaves deixou de ser um Seriado Independente e virou um dos quadros do Programa Chespirito do segundo período</t>
  </si>
  <si>
    <t>Há relatos de fãs de terem visto uma primeira versão no SBT que era com Quico e Seu Madruga. Mas não há provas atualmente de existir ele.</t>
  </si>
  <si>
    <t>Esse episódio faz parte do primeiro episódio do Programa Chespirito do mesmo ano Elenco: Roberto Gómez Bolaños, Florinda Meza, Rubén Aguirre, Angelines Fernández, Raul Padilla e Maria Antonieta de las Nieves.</t>
  </si>
  <si>
    <t>Resumo: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</si>
  <si>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El Actor Héctor Bonilla</t>
  </si>
  <si>
    <t>Um Astro Cai na Vila (parte 1)</t>
  </si>
  <si>
    <t>Foi exibido originalmente em 26 de março de 1979. Episódio inédito - Participação especial de: Héctor Bonilla. Está disponível no YouTube por uma gravação estrangeira surgida em 2011, datada da década de 1990.[66] Há relatos de fãs de que este episódio já foi exibido algumas vezes no SBT na década de 1990[116] e início dos anos 2000. Porém, atualmente não há provas suficientes para comprovar a suposta exibição.</t>
  </si>
  <si>
    <t>Resumo: Héctor Bonilla, o famoso astro de novelas, chega à vila para pedir ajuda, pois um pneu de seu carro está furado.[289]</t>
  </si>
  <si>
    <t>RESUMO</t>
  </si>
  <si>
    <t>TÍTULO EM ESPANHOL</t>
  </si>
  <si>
    <t>TÍTULO EM PORTUGUÊS</t>
  </si>
  <si>
    <t>ESTREIA ORIGINAL</t>
  </si>
  <si>
    <t>EPISÓDIO</t>
  </si>
  <si>
    <t>ELENCO</t>
  </si>
  <si>
    <t>ANO ESTREIA</t>
  </si>
  <si>
    <t>TEMPORADA</t>
  </si>
  <si>
    <t> Chiquinha se recusa a tomar um remédio e Seu Madruga diz que as crianças desobedientes são levadas pelo Roupa Velha. O problema é que um vendedor ambulante aparece por lá, levando um saco enorme nas costas, e eles pensam que ele é o Roupa Velha.[5]</t>
  </si>
  <si>
    <t>* 9 de abril de 1973.</t>
  </si>
  <si>
    <t> Roberto Gómez Bolaños,Ramón Valdez, Maria Antonieta de las Nieves,José Luiz Fernández</t>
  </si>
  <si>
    <t> Quico perde uma moeda que Chaves acaba encontrando, mas Chiquinha o engana e fica com ela. Então, os três começam a brincar de adivinhações, onde sempre sobra para o menino do barril.[5]</t>
  </si>
  <si>
    <t>* 9 de abril de 1973</t>
  </si>
  <si>
    <t> Roberto Gómez Bolaños,Ramón Valdez, Carlos Villagrán,Maria Antonieta de las Nieves</t>
  </si>
  <si>
    <t>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</si>
  <si>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 16 de abril de 1973</t>
  </si>
  <si>
    <t> Roberto Gómez Bolaños,Ramón Valdez, Maria Antonieta de las Nieves</t>
  </si>
  <si>
    <t> A turma do Chaves faz uma festa na vila. Cada um faz uma promessa. Seu Madruga toca violão, Quico recita "O Sapinho Dô-dô-dô", Chaves declama "O Cachorro Arrependido" e Chiquinha canta e toca violão. Mas como sempre, eles acabam brigando por causa do Chaves.[6]</t>
  </si>
  <si>
    <t> Roberto Gómez Bolaños,Ramón Valdez, Carlos Villagrán,Florinda Meza,Angelines Fernández,Maria Antonieta de las Nieves</t>
  </si>
  <si>
    <t> Em um piquenique com amigos, Chespirito acredita ter visto um disco voador, mas ninguém acredita nele. No final, era tudo um sonho.[7]</t>
  </si>
  <si>
    <t>* 23 de abril de 1973</t>
  </si>
  <si>
    <t> Roberto Gómez Bolaños,Ramón Valdez,Florinda Meza, Maria Antonieta de las Nieves</t>
  </si>
  <si>
    <t> Dr. Chapatin tenta cuidar de um boxeador que está machucado e arranja a maior confusão.[7]</t>
  </si>
  <si>
    <t> Roberto Gómez Bolaños,Ramón Valdez, Carlos Villagrán,Edgar Vivar,Maria Antonieta de las Nieves</t>
  </si>
  <si>
    <t> O dono da vila coloca o Seu Madruga na rua, por falta de pagamento. Porém, o Seu Madruga já conseguiu o dinheiro, só que não sabe onde está. No meio dos móveis espalhados pelo pátio, ele decide procurar e pede ajuda as crianças, que só atrapalham.[7]</t>
  </si>
  <si>
    <t>Especial</t>
  </si>
  <si>
    <t> Roberto Gómez Bolaños,Ramón Valdez</t>
  </si>
  <si>
    <t> Um homem procura um secretário que fale inglês, francês e alemão. Contudo, aparece-lhe um candidato inútil que não sabe nenhum desses idiomas.[8]</t>
  </si>
  <si>
    <t>* 7 de maio de 1973</t>
  </si>
  <si>
    <t> Roberto Gómez Bolaños,Ramón Valdez, Carlos Villagrán,Florinda Meza,Edgar Vivar,Maria Antonieta de las Nieves</t>
  </si>
  <si>
    <t> Quico precisa ir a uma festa e não pode sujar sua roupa. Então, Chaves e Chiquinha têm a ideia de jogar farinha nele.[8]</t>
  </si>
  <si>
    <t> Roberto Gómez Bolaños,Ramón Valdez, Carlos Villagrán,Florinda Meza,Edgar Vivar, Maria Antonieta de las Nieves</t>
  </si>
  <si>
    <t>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</si>
  <si>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 Dr. Chapatin senta em um banco para tirar areia de seus sapatos; ele nem desconfia que aquele é o ponto de encontro de três contrabandistas de uma joia.[9]</t>
  </si>
  <si>
    <t>* 14 de maio de 1973</t>
  </si>
  <si>
    <t> Roberto Gómez Bolaños,Ramón Valdez, Carlos Villagrán,Florinda Meza, Maria Antonieta de las Nieves,José Luiz Fernandez</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</si>
  <si>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</si>
  <si>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 Roberto Gómez Bolaños,Ramón Valdez, Carlos Villagrán,Florinda Meza,Angelines Fernández, Maria Antonieta de las Nieves,Maribel Fernandez</t>
  </si>
  <si>
    <t> Glória, a nova vizinha, arranja um apartamento na vila e se muda com a sua sobrinha, Paty. Chaves e Quico se apaixonam pela menina, deixando Chiquinha com ciúmes. E Seu Madruga continua apaixonado por Glória, deixando Dona Clotilde com mais ciúmes ainda.[9]</t>
  </si>
  <si>
    <t> Roberto Gómez Bolaños,Ramón Valdez, Carlos Villagrán,Florinda Meza, Maria Antonieta de las Nieves, Patty Juárez,Maribel Fernandez</t>
  </si>
  <si>
    <t> Um casal está almoçando no restaurante e o marido começa a passar mal. Por sorte, o Dr. Chapatin está no mesmo restaurante e tenta socorrer o sujeito.[10]</t>
  </si>
  <si>
    <t>* 21 de maio de 1973</t>
  </si>
  <si>
    <t> Chespirito quer dormir, mas uma mosca não o deixa em paz. Por isso, ele tenta matá-la. Mas isso não vai ser tão fácil quanto parece...[10]</t>
  </si>
  <si>
    <t> Roberto Gómez Bolaños</t>
  </si>
  <si>
    <t> Chaves e Quico descobrem que sempre quando são beijados por Paty, desmaiam de emoção. E para curá-los, é presciso jogar neles baldes de água fria! Todos acabam se molhando, e o Seu Madruga se atrapalha todo tentando conquistar Glória.[10]</t>
  </si>
  <si>
    <t> Roberto Gómez Bolaños,Ramón Valdez, Carlos Villagrán,Florinda Meza,Angelines Fernández, Maria Antonieta de las Nieves, Patty Juárez,Maribel Fernandez</t>
  </si>
  <si>
    <t> Peterete está tentando abrir um cofre, mas Chómpiras não para de abrir saquinhos de batatas, fazendo ruído e tirando a concentração de seu parceiro.[11]</t>
  </si>
  <si>
    <t>* 28 de maio de 1973</t>
  </si>
  <si>
    <t> Seu Madruga está tentando cortar uma tábua, mas as crianças só atrapalham. No meio da confusão, surge o Sr. Barriga que, após sofrer várias marteladas, consegue o dinheiro do aluguel.[11]</t>
  </si>
  <si>
    <t>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</si>
  <si>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 Roberto Gómez Bolaños,Ramón Valdez, Carlos Villagrán,Florinda Meza,Maria Antonieta de las Nieves</t>
  </si>
  <si>
    <t> Beterraba e Peterete assaltam uma casa.</t>
  </si>
  <si>
    <t>* 30 de abril de 1973</t>
  </si>
  <si>
    <t xml:space="preserve"> Roberto Gómez Bolaños, Carlos Villagrán, Maria Antonieta de las Nieves, EEdgar Vivar, Ramón Valdez,Florinda Meza, Ruben Aguirre,Angelines Fernández e EEdgar Vivar</t>
  </si>
  <si>
    <t> Chaves encontra um cãozinho abandonado, e junto com Quico e Chiquinha, resolve dar um banho nele.</t>
  </si>
  <si>
    <t xml:space="preserve"> Senhor Barriga quer falar com Seu Madruga, mas as crianças sempre atrapalham, fazendo barulho com seus instrumentos musicais.</t>
  </si>
  <si>
    <t> Peterete encontra uma casa com uma janela aberta e chama Beterraba para ajudá-lo a roubar o local.[12]</t>
  </si>
  <si>
    <t>* 26 de fevereiro de 1973.</t>
  </si>
  <si>
    <t> Roberto Gómez Bolaños,Ramón Valdez,Carlos Villagrán</t>
  </si>
  <si>
    <t> Chaves tenta estourar todos os balões da Chiquinha e do Quico com uma tesoura, pois não tem dinheiro para comprar.[12]</t>
  </si>
  <si>
    <t> Chaves está varrendo o chão do pátio, mas se atrapalha com o seu chapéu.[13]</t>
  </si>
  <si>
    <t>* 12 de março de 1973.</t>
  </si>
  <si>
    <t> Chespirito aposta com Maria que o convidado de seu patrão é o famoso bandido Mil Caras, que escapou da prisão.[13]</t>
  </si>
  <si>
    <t> Roberto Gómez Bolaños,Ramón Valdez,Ruben Aguirre,Maria Antonieta de las Nieves</t>
  </si>
  <si>
    <t> Seu Madruga está tentando pintar seus móveis, mas Chaves, Chiquinha e Quico atrapalham e a Dona Florinda avisa para não sujar suas roupas; e o Seu Barriga foi cobrar o aluguel.[13]</t>
  </si>
  <si>
    <t> Roberto Gómez Bolaños,Ramón Valdez, Carlos Villagrán,Florinda Meza,Ruben Aguirre,Edgar Vivar,Maria Antonieta de las Nieves</t>
  </si>
  <si>
    <t> Ao descobrir que Chaves ganhou moedas, Chiquinha faz uma brincadeira para ganhar uma moeda dele. Chaves tenta fazer o mesmo com Quico, mas perde na brincadeira de novo.[14]</t>
  </si>
  <si>
    <t>* 26 de março de 1973.</t>
  </si>
  <si>
    <t> Roberto Gómez Bolaños, Carlos Villagrán,Maria Antonieta de las Nieves</t>
  </si>
  <si>
    <t> Beterraba está vendendo picolés, mas se assusta quando percebe que trocou seu carro de sorvetes por um carrinho de bebê.[14]</t>
  </si>
  <si>
    <t> Chiquinha passa mal após comer um bolo inteiro que Dona Clotilde havia feito e tenta escapar dos remédios que Seu Madruga quer lhe dar.[14]</t>
  </si>
  <si>
    <t> Chiquinha engana Chaves, trocando com ele duas moedas de 5 centavos por uma de 20.</t>
  </si>
  <si>
    <t>* 2 de abril de 1973.</t>
  </si>
  <si>
    <t> Roberto Gómez Bolaños,Maria Antonieta de las Nieves</t>
  </si>
  <si>
    <t> Rubén tem duas namoradas e tenta fazer com que uma não saiba da outra, mas Chespirito acaba entregando tudo.[15]</t>
  </si>
  <si>
    <t> Roberto Gómez Bolaños,Ramón Valdez,Florinda Meza,Ruben Aguirre,Maria Antonieta de las Nieves</t>
  </si>
  <si>
    <t> Seu Madruga mente que Chiquinha está com catapora para não precisar pagar o aluguel. Mas, no final, ela estava mesmo doente, e todos acabam contagiados — exceto Chaves, o único que queria ser contaminado (para ganhar comida).[15]</t>
  </si>
  <si>
    <t> Chespirito é um contra-regra que irrita os atores. O diretor fala que quer despedi-lo, mas ele escuta a conversa e crê que querem matá-lo.[16]</t>
  </si>
  <si>
    <t>* 4 de junho de 1973.</t>
  </si>
  <si>
    <t>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</si>
  <si>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 Roberto Gómez Bolaños,Ramón Valdez, Carlos Villagrán,Florinda Meza,Ruben Aguirre, Maria Antonieta de las Nieves</t>
  </si>
  <si>
    <t> Os ladrões tentam roubar outra casa e arranjam a maior confusão.</t>
  </si>
  <si>
    <t>* 11 de junho de 1973.</t>
  </si>
  <si>
    <t> Roberto Gómez Bolaños,Ramón Valdez, Carlos Villagrán,Florinda Meza,Ruben Aguirre,Maria Antonieta de las Nieves</t>
  </si>
  <si>
    <t> Chaves e Quico atrapalham Seu Madruga, enquanto este tenta plantar um pé de chirimoia.[17]</t>
  </si>
  <si>
    <t> Chaves pergunta para o Seu Madruga o motivo das bolas pularem. Todo o diálogo dura menos de um minuto.[18]</t>
  </si>
  <si>
    <t>* 18 de junho de 1973.</t>
  </si>
  <si>
    <t> Chespirito regressa para se casar com Tonha, mas ela já tem outro noivo. Agora, os dois tentam disputá-la através de um duelo musical.[19]</t>
  </si>
  <si>
    <t> As crianças estudam a guerra da Independência na casa do Seu Madruga. Depois, os adultos disputam o varal da vila.[19]</t>
  </si>
  <si>
    <t> Roberto Gómez Bolaños,Ramón Valdez, Carlos Villagrán,Ruben Aguirre,Maria Antonieta de las Nieves</t>
  </si>
  <si>
    <t> Chaves e Quico apostam dinheiro para ver quem consegue realizar determinada tarefa.[20]</t>
  </si>
  <si>
    <t>* 25 de junho de 1973.</t>
  </si>
  <si>
    <t> Beterraba e Peterete entram na casa de um policial e tentam abrir o cofre.[20]</t>
  </si>
  <si>
    <t> Roberto Gómez Bolaños,Carlos Villagrán</t>
  </si>
  <si>
    <t> Chaves, Chiquinha e Quico brincam de escolinha e acabam sujando a janela do Seu Madruga.[20]</t>
  </si>
  <si>
    <t> Seu Madruga convida Chaves para tomar café da manhã, e a confusão começa quando Quico arma um jogo de pingue-pongue.[21]</t>
  </si>
  <si>
    <t>* 2 de julho de 1973.</t>
  </si>
  <si>
    <t> Para conseguir dinheiro, Peterete faz Beterraba se vestir de mendigo e pedir esmolas.[22]</t>
  </si>
  <si>
    <t>* 9 de julho de 1973.</t>
  </si>
  <si>
    <t> Os meninos faltam à escola e tentam enganar Seu Madruga dizendo que Chaves teve um piripaque e ficou paralisado o dia inteiro. No final eles descobrem que faltaram no domingo.[22]</t>
  </si>
  <si>
    <t> Peterete troca tiros com Quase Nada numa disputa para ver quem será o novo chefe do bando.[23]</t>
  </si>
  <si>
    <t>* 16 de julho de 1973.</t>
  </si>
  <si>
    <t> Seu Madruga está trabalhando de leiteiro. Chaves e Chiquinha decidem pegar as garrafas de leite para alimentar cachorrinhos recém-nascidos sem o consentimento de Seu Madruga.[23]</t>
  </si>
  <si>
    <t> Seu Madruga está trabalhando como cabeleireiro no salão da esquina e Chaves vai fazer um bico de engraxate.[24]</t>
  </si>
  <si>
    <t>* 23 de julho de 1973.</t>
  </si>
  <si>
    <t> Seu Madruga, Quico, Chaves, Chiquinha e Dona Florinda falam sobre a campanha "México 73".[25]</t>
  </si>
  <si>
    <t> Beterraba e Peterete entram na casa de uma velha louca.[26]</t>
  </si>
  <si>
    <t>* 30 de julho de 1973.</t>
  </si>
  <si>
    <t> Roberto Gómez Bolaños,Ramón Valdez, Carlos Villagrán, Maria Antonieta de las Nieves</t>
  </si>
  <si>
    <t> Chiquinha está brincando com barquinhos de papel enquanto Quico faz o dever de casa. Chaves aparece e arranja encrenca com os dois.[26]</t>
  </si>
  <si>
    <t> Chespirito é um marinheiro que se diz estar enjoado e acaba arranjando encrenca com dois passageiros do navio em que trabalha. No final, descobre-se que ele estava bêbado.[27]</t>
  </si>
  <si>
    <t>* 20 de agosto de 1973.</t>
  </si>
  <si>
    <t> Roberto Gómez Bolaños,Ramón Valdez, Carlos Villagrán,Florinda Meza</t>
  </si>
  <si>
    <t> Chiquinha conta histórias de terror para Chaves. Quico fica sozinho à noite e os dois decidem assustá-lo, disfarçando-se de fantasmas.[27]</t>
  </si>
  <si>
    <t>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</si>
  <si>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 27 de agosto de 1973.</t>
  </si>
  <si>
    <t> Roberto Gómez Bolaños,Ramón Valdez, Carlos Villagrán,Florinda Meza, Maria Antonieta de las Nieves</t>
  </si>
  <si>
    <t> Na festa da boa vizinhança, Chaves, Quico e Chiquinha recitam "O cão arrependido", um poema sobre o Dia das Mães e "As Aventuras de Jeca Valente", respectivamente.[29]</t>
  </si>
  <si>
    <t>* 3 de setembro de 1973.</t>
  </si>
  <si>
    <t> Roberto Gómez Bolaños,Ramón Valdez, Carlos Villagrán,Florinda Meza, Maria Antonieta de las Nieves,Janet Arceo</t>
  </si>
  <si>
    <t> Chaves se oferece para limpar o pátio para Dona Florinda em troca de dinheiro. Enquanto isso, Seu Madruga tenta vender badulaques. Chiquinha encontra um saco de bombinhas de seu pai e começa a dispará-las no pátio.[30]</t>
  </si>
  <si>
    <t>* 17 de setembro de 1973.</t>
  </si>
  <si>
    <t> Roberto Gómez Bolaños,Ramón Valdez, Carlos Villagrán,Florinda Meza,Ruben Aguirre, Maria Antonieta de las Nieves,Janet Arceo</t>
  </si>
  <si>
    <t>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</si>
  <si>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 24 de setembro de 1973.</t>
  </si>
  <si>
    <t> Roberto Gómez Bolaños,Ramón Valdez, Carlos Villagrán,Florinda Meza,Edgar Vivar,Angelines Fernández,Maria Antonieta de las Nieves</t>
  </si>
  <si>
    <t> Beterraba e Peterete tentam vender um revólver de brinquedo para Carlos, mas ele acha que é um assalto.[32]</t>
  </si>
  <si>
    <t>* 1 de outubro de 1973.</t>
  </si>
  <si>
    <t> Chaves, Quico e Chiquinha brincam de orquestra, o que irrita Seu Madruga. Depois, o Professor Girafales conversa com eles sobre música.[32]</t>
  </si>
  <si>
    <t> Dona Clotilde está procurando o seu cãozinho, Satanás. Enquanto chama por ele, Chaves e Quico pensam que ela está invocando o diabo.[33]</t>
  </si>
  <si>
    <t>* 5 de novembro de 1973.</t>
  </si>
  <si>
    <t> As cestas com a sobrinha de Dona Clotilde e as compras do Seu Madruga se trocam, armando uma confusão.[34]</t>
  </si>
  <si>
    <t>* 9 de abril de 1981</t>
  </si>
  <si>
    <t> Seu Madruga trabalha como sapateiro. A confusão começa quando Chaves e Quico resolvem brincar de sapateiros.[35]</t>
  </si>
  <si>
    <t>* 19 de novembro de 1973.</t>
  </si>
  <si>
    <t> Roberto Gómez Bolaños,Ramón Valdez, Carlos Villagrán,Florinda Meza,Angelines Fernández</t>
  </si>
  <si>
    <t> Chaves e Quico brincam de futebol no pátio da vila. Após ser acertado pela bola, Sr. Barriga proíbe o futebol naquele local. Depois, ele e Seu Madruga pensam que Chaves foi atropelado e saem para a rua, onde quebram a perna ao serem atropelados.[36]</t>
  </si>
  <si>
    <t>* 3 de dezembro de 1973.</t>
  </si>
  <si>
    <t> Roberto Gómez Bolaños,Ramón Valdez, Carlos Villagrán,Florinda Meza,Ruben Aguirre,EEdgar Vivar</t>
  </si>
  <si>
    <t> Chaves se finge de atropelado para ganhar, como Seu Madruga, comida fácil.[37]</t>
  </si>
  <si>
    <t>* 10 de dezembro de 1973.</t>
  </si>
  <si>
    <t> Roberto Gómez Bolaños,Ramón Valdez, Carlos Villagrán,Florinda Meza,EEdgar Vivar</t>
  </si>
  <si>
    <t> A turma do Chaves resolve fazer uma festa com uma enorme pichorra.[38]</t>
  </si>
  <si>
    <t>* 17 de dezembro de 1973.</t>
  </si>
  <si>
    <t> Dona Florinda convida o pessoal da vila para comemorar o Natal em sua casa.[39]</t>
  </si>
  <si>
    <t>* 24 de dezembro de 1973.</t>
  </si>
  <si>
    <t> Roberto Gómez Bolaños,Ramón Valdez, Carlos Villagrán,Florinda Meza,Edgar Vivar,Angelines Fernández</t>
  </si>
  <si>
    <t> Na casa do Seu Madruga, todos fazem suas boas promessas para o ano novo.[40]</t>
  </si>
  <si>
    <t>* 31 de dezembro de 1973.</t>
  </si>
  <si>
    <t> Roberto Gómez Bolaños,Ramón Valdez, Carlos Villagrán,Florinda Meza,Ruben Aguirre,Edgar Vivar,Angelines Fernández</t>
  </si>
  <si>
    <t>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</si>
  <si>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 7 de janeiro de 1974.</t>
  </si>
  <si>
    <t> Seu Madruga tem um cofrinho cheio de dinheiro e tenta escondê-lo do Sr. Barriga. Enquanto isso, Chaves coleta garrafas vazias pelo cortiço para vender e comprar sanduíches de presunto.[43]</t>
  </si>
  <si>
    <t>* 14 de janeiro de 1974</t>
  </si>
  <si>
    <t> Roberto Gómez Bolaños, Carlos Villagrán,Florinda Meza,Ruben Aguirre,Edgar Vivar,Angelines Fernández</t>
  </si>
  <si>
    <t>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</si>
  <si>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 21 de janeiro de 1974</t>
  </si>
  <si>
    <t> Chaves, que vendia bilhetes de loteria, vende seus últimos bilhetes para o Seu Madruga, que no dia seguinte, descobre que ganhou o prêmio. Porém, ele acaba perdendo esse bilhete. O problema agora é encontrá-lo.[45]</t>
  </si>
  <si>
    <t>* 28 de janeiro de 1974.</t>
  </si>
  <si>
    <t> Roberto Gómez Bolaños,Ramón Valdez, Carlos Villagrán,Florinda Meza,Edgar Vivar,José Luis Amaro</t>
  </si>
  <si>
    <t> Seu Madruga é sonâmbulo e acaba deixando pratos todas as noites no barril do Chaves, pois se preocupa com a fome do menino.[46]</t>
  </si>
  <si>
    <t>* 4 de fevereiro de 1974</t>
  </si>
  <si>
    <t>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</si>
  <si>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 11 de fevereiro de 1974</t>
  </si>
  <si>
    <t> O Professor Girafales pretende se declarar à Dona Florinda, mas não consegue. Por isso, decide pedir conselhos ao Seu Madruga. No entanto, Chaves e Quico pensam que os dois estão tendo um caso.[48]</t>
  </si>
  <si>
    <t>* 18 de fevereiro de 1974</t>
  </si>
  <si>
    <t> Dona Florinda pede ao Seu Madruga para ir comprar remédios, pois Quico está doente. Na sequência, Quico pede para que Chaves jogue os remédios fora, porque não quer tomá-los. Mas o Chaves se engana e joga fora a urina para exame.[49]</t>
  </si>
  <si>
    <t>* 25 de fevereiro de 1974</t>
  </si>
  <si>
    <t> Roberto Gómez Bolaños,Ramón Valdez, Carlos Villagrán,Florinda Meza,Rubén Aguirre</t>
  </si>
  <si>
    <t> Seu Madruga briga com o Professor Girafales e pede ao Chaves que guarde o chapéu do seu patrão, que ele levou à vila por engano. Porém, o garoto se atrapalha e acaba grudando um chiclete no chapéu.[51]</t>
  </si>
  <si>
    <t>* 4 de março de 1974</t>
  </si>
  <si>
    <t>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</si>
  <si>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 11 de março de 1974.</t>
  </si>
  <si>
    <t>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</si>
  <si>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 25 de março de 1974</t>
  </si>
  <si>
    <t>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</si>
  <si>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 1 de abril de 1974</t>
  </si>
  <si>
    <t>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</si>
  <si>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 1 de abril de 1974.</t>
  </si>
  <si>
    <t>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</si>
  <si>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 8 de abril de 1974.</t>
  </si>
  <si>
    <t>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</si>
  <si>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 15 de abril de 1974.</t>
  </si>
  <si>
    <t> Roberto Gómez Bolaños,Ramón Valdez, Carlos Villagrán,Florinda Meza,Angelines Fernández,José Antonio Mena</t>
  </si>
  <si>
    <t> Chaves e Quico estão procurando o homem invisível. Depois, Seu Madruga diz a eles que conhece a fórmula da invisibilidade, mas na verdade, tudo não passa de um truque para enganar os meninos.[57]</t>
  </si>
  <si>
    <t>* 22 de abril de 1974.</t>
  </si>
  <si>
    <t> Roberto Gómez Bolaños,Ramón Valdez, Carlos Villagrán,Florinda Meza,Ruben Aguirre,Edgar Vivar, Horácio Gómez, Maria Luisa Alcalá, Marta Zabaleta,Angel Roldán</t>
  </si>
  <si>
    <t> Chaves caça lagartixas na vila e todo mundo se assusta com elas.[58]</t>
  </si>
  <si>
    <t>* 29 de abril de 1974.</t>
  </si>
  <si>
    <t> Quico tem de ir à festa dos Lopes Gabiroba e por isso não pode sujar a sua roupa de marinheiro. No entanto, Malicha tem a ideia de Chaves jogar talco no Quico, para que ele não possa ir à festa.[59]</t>
  </si>
  <si>
    <t>* 6 de maio de 1974.</t>
  </si>
  <si>
    <t> Roberto Gómez Bolaños,Ramón Valdez, Carlos Villagrán,Florinda Meza,Angelines Fernández,Maria Luisa Alcalá</t>
  </si>
  <si>
    <t>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</si>
  <si>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 20 de maio de 1974.</t>
  </si>
  <si>
    <t> Roberto Gómez Bolaños,Ramón Valdez, Carlos Villagrán,Edgar Vivar</t>
  </si>
  <si>
    <t> Chaves constrói uma casinha para brincar. Enquanto isso, o Seu Madruga precisa pagar pelo menos um mês de aluguel ao Sr. Barriga, caso contrário será despejado.[60]</t>
  </si>
  <si>
    <t> Roberto Gómez Bolaños,Ramón Valdez, Carlos Villagrán,Florinda Meza,Edgar Vivar,Maria Luisa Alcalá</t>
  </si>
  <si>
    <t>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</si>
  <si>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 27 de maio de 1974.</t>
  </si>
  <si>
    <t> Roberto Gómez Bolaños,Ramón Valdez, Carlos Villagrán,EEdgar Vivar</t>
  </si>
  <si>
    <t>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</si>
  <si>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 3 de junho de 1974.</t>
  </si>
  <si>
    <t>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</si>
  <si>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 10 de junho de 1974.</t>
  </si>
  <si>
    <t>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</si>
  <si>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 1 de julho de 1974.</t>
  </si>
  <si>
    <t> Seu Madruga está trabalhando como carpinteiro. As crianças pegam seus instrumentos de trabalho e estragam uma cadeira de Dona Florinda. Agora, é o Seu Madruga quem vai ter que consertá-la.[65]</t>
  </si>
  <si>
    <t>* 8 de julho de 1974.</t>
  </si>
  <si>
    <t> Roberto Gómez Bolaños,Ramón Valdez, Carlos Villagrán,Florinda Meza,Ruben Aguirre,Angelines Fernández</t>
  </si>
  <si>
    <t> Seu Madruga, que está trabalhando como carpinteiro, acaba martelando os dedos a toda hora. Enquanto isso, Chaves e Quico resolvem brincar de carpinteiros e nisso, acabam acertando o Professor Girafales com várias marteladas.[67]</t>
  </si>
  <si>
    <t>* 15 de julho de 1974.</t>
  </si>
  <si>
    <t>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</si>
  <si>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 22 de julho de 1974.</t>
  </si>
  <si>
    <t> Seu Madruga está com insônia e Dona Clotilde indica um remédio milagroso para resolver o problema. Mas Chaves e Quico pensam que ela enfeitiçou Seu Madruga.[69]</t>
  </si>
  <si>
    <t>* 29 de julho de 1974.</t>
  </si>
  <si>
    <t> Beterraba e Peterete tentam assaltar a casa de uma velhinha. Porém, eles a acordam sem querer e a carência dela os deixa em apuros.[70]</t>
  </si>
  <si>
    <t>* 5 de agosto de 1974.</t>
  </si>
  <si>
    <t> Chaves, Quico e Nhonho jogam beisebol, o que causa muita bagunça na vila.[70]</t>
  </si>
  <si>
    <t> Quico e Nhonho colecionam álbuns de figurinhas com notas de dinheiro, deixando Chaves com inveja. Depois, o Seu Barriga deixa cair várias notas de dólares no chão que Chaves pensa que são figurinhas. Seu Madruga descobre e tenta enganar o Chaves para ficar com elas.[71]</t>
  </si>
  <si>
    <t>* 12 de agosto de 1974.</t>
  </si>
  <si>
    <t>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</si>
  <si>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 19 de agosto de 1974.</t>
  </si>
  <si>
    <t>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</si>
  <si>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 26 de agosto de 1974.</t>
  </si>
  <si>
    <t>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</si>
  <si>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 16 de setembro de 1974.</t>
  </si>
  <si>
    <t> O Sr. Barriga dá uma tarefa ao Seu Madruga: engessar uma parede da vila em troca de um mês de aluguel. Contudo, todo mundo bebe o gesso pensando ser leite de burra.[75]</t>
  </si>
  <si>
    <t>* 23 de setembro de 1974.</t>
  </si>
  <si>
    <t> É narrada a história de um francês chamado Cyrano de Bergérac, um homem narigudo que matava a todos aqueles que zombassem de seu nariz.[76]</t>
  </si>
  <si>
    <t>* 30 de setembro de 1974.</t>
  </si>
  <si>
    <t> Seu Madruga está trabalhando como jardineiro mas o pessoal da vila o atrapalha.[76]</t>
  </si>
  <si>
    <t> É narrada a história de Dom Quixote. Não como foi, mas como "poderia" ter sido.[77]</t>
  </si>
  <si>
    <t>* 7 de outubro de 1974.</t>
  </si>
  <si>
    <t>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</si>
  <si>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 Roberto Gómez Bolaños,Ramón Valdez,Florinda Meza,Patricia Moreno</t>
  </si>
  <si>
    <t> É narrada a história de Napoleão Bonaparte. Não como foi, mas como poderia ter sido.[78]</t>
  </si>
  <si>
    <t>* 14 de outubro de 1974.</t>
  </si>
  <si>
    <t>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</si>
  <si>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 Quico ganha um disco voador de brinquedo. Enquanto isso, Seu Madruga combina com Chaves, para quando o Sr. Barriga chegar ele gritar: "Já chegou o disco voador!". No entanto, o plano sai errado quando o Quico se confunde com seu brinquedo.[79]</t>
  </si>
  <si>
    <t>* 28 de outubro de 1974.</t>
  </si>
  <si>
    <t> Dona Florinda sai e deixa no fogão chifres de nozes para o Professor Girafales. Porém, quando ele chega a vila, pensa que foi traído por Florinda. Mas no final, Chaves come os chifres queimados e todos riem dele.</t>
  </si>
  <si>
    <t>*16 de outubro de 1977.</t>
  </si>
  <si>
    <t>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</si>
  <si>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 6 de janeiro de 1975.</t>
  </si>
  <si>
    <t> Para dar um susto no Quico, Dona Florinda diz que se ele a desobedecê-la, o velho do saco irá levá-lo embora. Em seguida, chega Seu Madruga, com uma sacola enorme, pois está trabalhando como vendedor ambulante. Quico pensa que ele é o velho do saco e pede ajuda ao Chaves.[81]</t>
  </si>
  <si>
    <t>* 13 de janeiro de 1975.</t>
  </si>
  <si>
    <t> Chesperito é um pianista super atrapalhado.[82]</t>
  </si>
  <si>
    <t>* 20 de janeiro de 1975.</t>
  </si>
  <si>
    <t> Chaves e Quico encontram uma bola de boliche no saco que Seu Madruga estava carregando. Depois de muitas confusões, ele conta que jogou boliche em sua juventude. E no final, Dona Florinda sai da casa do seu Madruga - que por sua vez sai arrebentado das pancadas que levou.[82]</t>
  </si>
  <si>
    <t> O Sr. Barriga tem interesse pela bola de boliche do Seu Madruga e resolve pegá-la, em troca de alguns meses de aluguel. Mas Chaves acaba pegando a bola com a mão cheia de cola e não consegue mais soltá-la.[83]</t>
  </si>
  <si>
    <t>* 27 de janeiro de 1975.</t>
  </si>
  <si>
    <t> O primo do Seu Madruga, Seu Madroga, visita a vila e logo de cara, já bate no Chaves, recebe uma bofetada de Dona Florinda e uma cantada de Dona Clotilde. Além disso ele tenta pregar uma caixa, na qual Quico acaba ficando preso dentro dela.[84]</t>
  </si>
  <si>
    <t>* 3 de fevereiro de 1975.</t>
  </si>
  <si>
    <t> Chaves e Quico querem aprender a tocar violão, tendo como mestres o Seu Madruga e o Professor Girafales.[85]</t>
  </si>
  <si>
    <t>* 10 de fevereiro de 1975.</t>
  </si>
  <si>
    <t> Roberto Gómez Bolaños, Carlos Villagrán,Florinda Meza,Edgar Vivar,Angelines Fernández,Germán Robles</t>
  </si>
  <si>
    <t> Chaves se oferece para lavar o carro do Sr. Barriga. No entanto, o garoto não consegue terminar a lavagem, pois todos ficam atrapalhando.[86]</t>
  </si>
  <si>
    <t>* 24 de fevereiro de 1975.</t>
  </si>
  <si>
    <t>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</si>
  <si>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 17 de março de 1975.</t>
  </si>
  <si>
    <t>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</si>
  <si>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 24 de março de 1975.</t>
  </si>
  <si>
    <t> Chaves, Quico e Chiquinha brincam de bombeiros e causam a maior confusão na vila.[89]</t>
  </si>
  <si>
    <t>* 31 de março de 1975.</t>
  </si>
  <si>
    <t>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</si>
  <si>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 7 de abril de 1975.</t>
  </si>
  <si>
    <t> As crianças pegam as coisas do Seu Madruga emprestadas e sem pedir autorização. Então, Chiquinha "rouba" o spray de barba do pai para fazer tortinhas de merengue. No final, todos recebem tortas de spray na cara.[91]</t>
  </si>
  <si>
    <t>* 14 de abril de 1975.</t>
  </si>
  <si>
    <t>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</si>
  <si>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 21 de abril de 1975.</t>
  </si>
  <si>
    <t>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</si>
  <si>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 28 de abril de 1975.</t>
  </si>
  <si>
    <t>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</si>
  <si>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 5 de maio de 1975.</t>
  </si>
  <si>
    <t> É o aniversário do Seu Madruga, mas ele se esqueceu. Enquanto isso, Chiquinha e os outros vizinhos estão planejando fazer uma festinha para ele. Seu Madruga se apavora, pois pensa que vai morrer e pede ajuda ao Chaves para protegê-lo.[95]</t>
  </si>
  <si>
    <t>* 16 de junho de 1975.</t>
  </si>
  <si>
    <t> Beterraba e Peterete tentam assaltar uma casa, mas ela é habitada por duas loucas solteironas, que começam a tratá-los muito bem, achando que são príncipes disfarçados de ladrões. E como é que eles vão fugir sem aquelas loucas perceberem?[96]</t>
  </si>
  <si>
    <t>* 23 de junho de 1975.</t>
  </si>
  <si>
    <t> Chaves, Chiquinha, Quico, Nhonho e Pópis precisam prestar um exame de admissão, caso contrário serão reprovados pelo Professor Girafales.[97]</t>
  </si>
  <si>
    <t>* 30 de junho de 1975.</t>
  </si>
  <si>
    <t> Roberto Gómez Bolaños,Ramón Valdez,Florinda Meza,Maria Antonieta de las Nieves</t>
  </si>
  <si>
    <t> As crianças começam a jogar futebol com Chaves como jogador, Quico como goleiro e Chiquinha como cronista. Porém, além de causarem a maior bagunça, o Seu Madruga ainda apanha no final, voando até longe depois de um chute dado por Dona Florinda.[98]</t>
  </si>
  <si>
    <t>* 7 de julho de 1975.</t>
  </si>
  <si>
    <t> Chiquinha ganha do Seu Madruga um livro de animais. Então, ela resolve dar uma olhada junto com Chaves e Quico, o que resulta em uma briga entre os três. Depois, eles resolvem brincar de adivinhações e o coitado do Chaves acaba apanhando bastante.[99]</t>
  </si>
  <si>
    <t>* 14 de julho de 1975.</t>
  </si>
  <si>
    <t>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</si>
  <si>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 21 de julho de 1975.</t>
  </si>
  <si>
    <t>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</si>
  <si>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 28 de julho de 1975.</t>
  </si>
  <si>
    <t> Roberto Gómez Bolaños,Ramón Valdez, Carlos Villagrán,Florinda Meza,Ruben Aguirre,Angelines Fernández,Maria Antonieta de las Nieves</t>
  </si>
  <si>
    <t> Beterraba e Peterete tentam invadir uma casa, entrando pela janela que está aberta, mas há um policial por perto, que está vigiando o local.[102]</t>
  </si>
  <si>
    <t>* 4 de agosto de 1975.</t>
  </si>
  <si>
    <t> Roberto Gómez Bolaños,Ramón Valdez, Carlos Villagrán,Florinda Meza,Angelines Fernández, Maria Antonieta de las Nieves,Olivia Leiva</t>
  </si>
  <si>
    <t> Glória consegue um apartamento na vila e muda-se com sua sobrinha, Paty. Chaves e Quico se apaixonam pela menina, enquanto Seu Madruga continua apaixonado pela tia. Ao saber disso, Dona Clotilde e Chiquinha ficam com ciúmes.[102]</t>
  </si>
  <si>
    <t> Seu Madruga continua apaixonado pela nova vizinha Glória e, desta vez, decide convidá-la para ir ao cinema.[103]</t>
  </si>
  <si>
    <t>* 11 de agosto de 1975.</t>
  </si>
  <si>
    <t> Roberto Gómez Bolaños,Ramón Valdez, Carlos Villagrán,Florinda Meza,Angelines Fernández, Maria Antonieta de las Nieves, Olivia Leiva,Rosita Bouchot</t>
  </si>
  <si>
    <t> Chaves e Quico descobrem que toda vez que são beijados por Paty, desmaiam de emoção. Então, as crianças, para curar os outros dos desmaios, usam baldes de água fria. Sendo assim, todo mundo acaba se molhando no final.[104]</t>
  </si>
  <si>
    <t>* 18 de agosto de 1975.</t>
  </si>
  <si>
    <t> O balão do Quico fica preso em um lugar alto, no segundo pátio, e Chiquinha pede ao Chaves que tire-o de lá. No final, Chaves estoura o Nhonho como se ele fosse um balão.[105]</t>
  </si>
  <si>
    <t>* 25 de agosto de 1975.</t>
  </si>
  <si>
    <t> Chaves quebra a lâmpada que fica na entrada da vila e Seu Madruga decide trocá-la, mas sempre ocorre outro acidente com as lâmpadas que ele pega.[106]</t>
  </si>
  <si>
    <t>* 1 de setembro de 1975.</t>
  </si>
  <si>
    <t> O carro do Sr. Barriga está com defeito. Isso, porque Chiquinha roubou o carrinho de Quico e o escondeu dentro dele. Então, o Sr. Barriga pede ao Seu Madruga que conserte o seu carro, em troca de alguns meses de aluguel.[107]</t>
  </si>
  <si>
    <t>* 8 de setembro de 1975.</t>
  </si>
  <si>
    <t>* 15 de setembro de 1975.</t>
  </si>
  <si>
    <t>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</si>
  <si>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 22 de setembro de 1975.</t>
  </si>
  <si>
    <t> Para escapar da Dona Florinda, Seu Madruga se esconde na escola do Professor Girafales, mentindo que está com muita vontade de voltar a estudar.[110]</t>
  </si>
  <si>
    <t>* 29 de setembro de 1975.</t>
  </si>
  <si>
    <t> Enquanto o Professor Girafales fica ausente da escola por alguns minutos conversando com Dona Florinda, que esclarece o porque de Seu Madruga estar lá, o pai de Chiquinha tenta "substituí-lo", e prende a atenção dos meninos, com sua aula sobre Perigos de Morte.[111]</t>
  </si>
  <si>
    <t>* 6 de outubro de 1975.</t>
  </si>
  <si>
    <t> As crianças começam a brincar de atropelamento. Quico faz o papel de atropelado e acaba assustando a todos na vila. No final, Dona Florinda bate no Seu Madruga, pois pensa que tudo foi uma brincadeira inventada por ele.[112]</t>
  </si>
  <si>
    <t>* 13 de outubro de 1975.</t>
  </si>
  <si>
    <t> Roberto Gómez Bolaños,Ramón Valdez, Carlos Villagrán,Florinda Meza,Ruben Aguirre,Edgar Vivar, Maria Antonieta de las Nieves,Horácio Gómez</t>
  </si>
  <si>
    <t> Chaves, que alega nunca ter tomado um banho na vida, causa aborrecimentos com os outros moradores da vila. Então, Quico e Chiquinha resolvem banhá-lo à força, com baldes de água.[113]</t>
  </si>
  <si>
    <t>* 20 de outubro de 1975.</t>
  </si>
  <si>
    <t>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</si>
  <si>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 3 de novembro de 1975.</t>
  </si>
  <si>
    <t> Chaves começa a matar insetos com gasolina e os joga em um saquinho de pipocas. Depois de várias confusões, a casa do Seu Madruga ainda explode no final do episódio.[115]</t>
  </si>
  <si>
    <t>* 10 de novembro de 1975.</t>
  </si>
  <si>
    <t> Dona Florinda faz Seu Madruga varrer o pátio da vila. Depois de tudo limpo, as crianças começam a sujar de novo. Quico joga cascas de banana pelo chão, fazendo todo mundo escorregar. E Chaves precisa entregar suas latas vazias para a venda da esquina.[117]</t>
  </si>
  <si>
    <t>* 12 de janeiro de 1976.</t>
  </si>
  <si>
    <t> Seu Madruga trabalha como leiteiro. Ao mesmo tempo, Chaves e Chiquinha encontram cachorrinhos recém-nascidos que estão morrendo de fome e resolvem pegar as garrafas de leite do Seu Madruga para dar a eles.[118]</t>
  </si>
  <si>
    <t>* 19 de janeiro de 1976.</t>
  </si>
  <si>
    <t> Chiquinha começa a se sentir mal depois de comer um frango inteiro, que Dona Clotilde tinha feito.[120]</t>
  </si>
  <si>
    <t>* 26 de janeiro de 1976.</t>
  </si>
  <si>
    <t> Seu Madruga está pintando uma cadeira. As crianças começam a brincar com um pincel e pintam os lençóis de Dona Florinda.[121]</t>
  </si>
  <si>
    <t>* 2 de fevereiro de 1976.</t>
  </si>
  <si>
    <t> Seu Madruga decide pintar a porta e as crianças “pintam o sete”.[122]</t>
  </si>
  <si>
    <t>* 9 de fevereiro de 1976.</t>
  </si>
  <si>
    <t>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</si>
  <si>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 16 de fevereiro de 1976.</t>
  </si>
  <si>
    <t> Chiquinha encontra um saco de bombinhas que Seu Madruga estava vendendo e começa a dispará-las no meio da vila, causando um rolo danado com Chaves e Quico.[124]</t>
  </si>
  <si>
    <t>* 23 de fevereiro de 1976.</t>
  </si>
  <si>
    <t> Dona Florinda manda Chiquinha ir comprar remédios para o Quico, que está doente. Depois, Quico pede para Chaves e Chiquinha jogarem os remédios fora.[125]</t>
  </si>
  <si>
    <t>* 8 de março de 1976.</t>
  </si>
  <si>
    <t>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</si>
  <si>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 15 de março de 1976.</t>
  </si>
  <si>
    <t> As crianças brincam de orquestra no pátio da vila e, com isso, acabam incomodando o Seu Madruga.[127]</t>
  </si>
  <si>
    <t>* 22 de março de 1976.</t>
  </si>
  <si>
    <t> Roberto Gómez Bolaños, Carlos Villagrán,Florinda Meza,Maria Antonieta de las Nieves</t>
  </si>
  <si>
    <t> Seu Madruga está trabalhando como cabeleireiro e Chaves, como engraxate. Quico e o Sr. Barriga também vão ao salão, e lá acontecem muitas confusões.[128]</t>
  </si>
  <si>
    <t>* 29 de março de 1976.</t>
  </si>
  <si>
    <t> Roberto Gómez Bolaños, Carlos Villagrán,Florinda Meza,Angelines Fernández,Maria Antonieta de las Nieves</t>
  </si>
  <si>
    <t> O Seu Madruga e o Professor Girafales lembram dos tempos em que eram toureiros. Então, o Sr. Barriga dá de presente um touro de brinquedo para as crianças.[129]</t>
  </si>
  <si>
    <t>* 12 de abril de 1976.</t>
  </si>
  <si>
    <t> As crianças brincam de toureiros. Dona Florinda se assusta com o touro de mentira e, no desespero, acaba abraçando o Seu Madruga. Por causa disso, o Professor Girafales pensa que está sendo traído e desafia o Seu Madruga.[130]</t>
  </si>
  <si>
    <t>* 19 de abril de 1976.</t>
  </si>
  <si>
    <t> Chaves brinca de pirata. Depois, Chiquinha vai brincar com barquinhos de papel, na fonte do segundo pátio, ao mesmo tempo que Quico tenta fazer a lição de casa.[131]</t>
  </si>
  <si>
    <t>* 7 de junho de 1976.</t>
  </si>
  <si>
    <t>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</si>
  <si>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 14 de junho de 1976.</t>
  </si>
  <si>
    <t> Seu Madruga e Dona Florinda acompanham Chaves, Quico e Chiquinha na escola do Professor Girafales, pois ficaram de recuperação na escola.[133]</t>
  </si>
  <si>
    <t>* 28 de junho de 1976.</t>
  </si>
  <si>
    <t> : Ainda na aula de recuperação, o Professor Girafales tenta ensinar as crianças sobre a história do México.[134]</t>
  </si>
  <si>
    <t>* 5 de julho de 1976.</t>
  </si>
  <si>
    <t> O Sr. Barriga fica sabendo que está com problemas cardíacos e resolve vender a vila para o Sr. Calvillo. A turma da vila fica triste e resolve se reunir para decidir o que fazer.[135]</t>
  </si>
  <si>
    <t>* 12 de julho de 1976.</t>
  </si>
  <si>
    <t> Continuando a história, o Sr. Barriga decide que irá morar em Acapulco. Ao mesmo tempo, o Sr. Calvillo começa a se interessar por Dona Clotilde. Por fim, surge o Seu Madruga que com uma ideia absurda, decide comprar a vila também.[136]</t>
  </si>
  <si>
    <t>* 19 de julho de 1976.</t>
  </si>
  <si>
    <t>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</si>
  <si>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 26 de julho de 1976.</t>
  </si>
  <si>
    <t> Roberto Gómez Bolaños,Ramón Valdez, Carlos Villagrán,Florinda Meza,Ruben Aguirre,Edgar Vivar,Angelines Fernández, Maria Antonieta de las Nieves,Ricardo de Pascual</t>
  </si>
  <si>
    <t>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</si>
  <si>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 2 de agosto de 1976.</t>
  </si>
  <si>
    <t>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</si>
  <si>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 9 de agosto de 1976.</t>
  </si>
  <si>
    <t> O Sr. Barriga e o Professor Girafales têm uma grande ideia: ensinar as crianças a jogarem futebol americano. E o treinador é ninguém menos que o Seu Madruga![140]</t>
  </si>
  <si>
    <t>* 16 de agosto de 1976.</t>
  </si>
  <si>
    <t> Seu Madruga resolve vender balões, mas o negócio não vai bem. Depois, as crianças começam a brigar por causa das bexigas e colocam a culpa no Chaves, que decide ir embora da vila por ser sempre culpado.[141]</t>
  </si>
  <si>
    <t>* 23 de agosto de 1976.</t>
  </si>
  <si>
    <t> Chaves gruda seu chiclete no chapéu do patrão do Seu Madruga. Com medo, ele tenta tirar o chiclete com uma tesoura, e acaba fazendo um buraco enorme no chapéu, mas no final, se vê que ele tinha feito o buraco no chapéu do Professor Girafales.[142]</t>
  </si>
  <si>
    <t>* 30 de agosto de 1976.</t>
  </si>
  <si>
    <t> Chaves vende o último bilhete de loteria para Seu Madruga. No dia seguinte, Madruga acha que ganhou o prêmio maior, mas o bilhete sumiu e eles precisam encontrá-lo.[143]</t>
  </si>
  <si>
    <t>* 6 de setembro de 1976.</t>
  </si>
  <si>
    <t>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</si>
  <si>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 13 de setembro de 1976.</t>
  </si>
  <si>
    <t> Quico irá à festa dos Pires Cavalcanti e não pode sujar a sua roupa de marinheiro. Por isso, Chiquinha faz um plano e junto de Chaves, eles tentam jogar talco no Quico, mas como ele sempre escapa, eles acabam acertando o talco em si mesmos e em outras pessoas.[145]</t>
  </si>
  <si>
    <t>* 20 de setembro de 1976.</t>
  </si>
  <si>
    <t> Seu Madruga lava as calças e pendura elas no varal. Dona Florinda se enfurece, pois vai receber a visita do Professor Girafales e não quer nada que deixe a vila feia. Seu Madruga se nega a tirar e as confusões começam.[146]</t>
  </si>
  <si>
    <t>* 27 de setembro de 1976.</t>
  </si>
  <si>
    <t> Chaves está caçando lagartixas e quase acerta o Professor Girafales. Depois, o garoto mata uma lagartixa, mas todos pensam que ele matou o Seu Madruga. No final, Dona Florinda também se assusta com a tal lagartixa e desmaia.[147]</t>
  </si>
  <si>
    <t>* 4 de outubro de 1976.</t>
  </si>
  <si>
    <t> Dona Clotilde vive perdendo o seu cãozinho, Satanás. Enquanto procura por ele, Chaves, Chiquinha e Quico pensam que ela está invocando o diabo.</t>
  </si>
  <si>
    <t>* 11 de outubro de 1976.</t>
  </si>
  <si>
    <t> Seu Madruga prepara um palanque para o próximo Festival da Boa Vizinhança, mas para isso terá que enfrentar a Dona Florinda que é contra a festança.[148]</t>
  </si>
  <si>
    <t>* 18 de outubro de 1976.</t>
  </si>
  <si>
    <t> Começa o Festival da Boa Vizinhança. Seu Madruga é o diretor e as atrações são o Chaves que recita o poema do "Cão Arrependido", Quico, que prepara um poema dedicado às mães e Chiquinha que conta as "Aventuras do Jeca Valente". Mas no final todos acabam brigando.[149]</t>
  </si>
  <si>
    <t>* 25 de outubro de 1976.</t>
  </si>
  <si>
    <t> Continuando o Festival, as crianças encenam um teatro onde Chaves interpreta o Chapolin Colorado. Porém, as confusões começam quando ele começa a bater no Quico de verdade com a sua marreta biônica.[150]</t>
  </si>
  <si>
    <t>* 1 de novembro de 1976.</t>
  </si>
  <si>
    <t> Roberto Gómez Bolaños,Ramón Valdez, Carlos Villagrán,Florinda Meza,Ruben Aguirre,Edgar Vivar,Angelines Fernández,Maria Antonieta de las Nieves</t>
  </si>
  <si>
    <t>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</si>
  <si>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 8 de novembro de 1976.</t>
  </si>
  <si>
    <t> Chaves e Quico estão procurando o homem invisível. Nisso, Chiquinha diz que o pai dela conhece a fórmula da invisibilidade. E por fim, Chaves tenta salvar o Sr. Barriga do homem invisível, jogando tinta.[152]</t>
  </si>
  <si>
    <t>* 15 de novembro de 1976.</t>
  </si>
  <si>
    <t>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</si>
  <si>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 22 de novembro de 1976.</t>
  </si>
  <si>
    <t>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</si>
  <si>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 29 de novembro de 1976.</t>
  </si>
  <si>
    <t> Chaves foi mordido por um cão de rua e todos ficam preocupados, achando que ele pode estar com raiva. Mas no final, Seu Madruga dá banho no Chaves, logo após o cachorro morrer de uma infecção no focinho.[155]</t>
  </si>
  <si>
    <t>* 6 de dezembro de 1976.</t>
  </si>
  <si>
    <t> Roberto Gómez Bolaños,Ramón Valdez, Carlos Villagrán,Florinda Meza,Angelines Fernández, Maria Antonieta de las Nieves,Ricardo de Pascual</t>
  </si>
  <si>
    <t> A turma se prepara para mais uma Festa da Amizade e começam a enfeitar a vila, lembrando sempre que "sem pichorra não tem festa".[156]</t>
  </si>
  <si>
    <t>* 13 de dezembro de 1976.</t>
  </si>
  <si>
    <t> A turma da vila comemora o Natal e o Ano Novo. Quico exibe os brinquedos que ganhou e apronta a maior bagunça com Chaves, Chiquinha e Nhonho. Depois, todo o elenco do seriado se reúne e canta as músicas "La Juguetería", "Óyelo, Escúchalo" e "Un Año Más".[157]</t>
  </si>
  <si>
    <t>* 27 de dezembro de 1976.</t>
  </si>
  <si>
    <t> Seu Madruga tem um porquinho cheio de dinheiro, e tenta escondê-lo do Sr. Barriga. Enquanto isso Chaves e Quico disputam seus cofrinhos para ver quem tem mais dinheiro.[158]</t>
  </si>
  <si>
    <t>* 7 de fevereiro de 1977.</t>
  </si>
  <si>
    <t> A turma do Chaves comemora o dia de São Valentim na casa do Seu Madruga.[159]</t>
  </si>
  <si>
    <t>* 14 de fevereiro de 1977.</t>
  </si>
  <si>
    <t> Quico ganha um cachorrinho do Professor Girafales. Com a ajuda de Chaves e Chiquinha, resolve dar um banho nele. E é aí que a confusão começa.[160]</t>
  </si>
  <si>
    <t>* 21 de fevereiro de 1977.</t>
  </si>
  <si>
    <t> Quico resolve aprontar com os vizinhos, escondendo um ratinho por todos os cantos. O pessoal da vila tenta caçar o bicho, que causa a maior bagunça.[161]</t>
  </si>
  <si>
    <t>* 7 de março de 1977.</t>
  </si>
  <si>
    <t>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</si>
  <si>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 14 de março de 1977.</t>
  </si>
  <si>
    <t> Seu Madruga encontra uma máquina fotográfica antiga em que o Chaves vive derrubando no chão. Depois, as crianças brincam de fotógrafos.[163]</t>
  </si>
  <si>
    <t>* 28 de março de 1977.</t>
  </si>
  <si>
    <t> Seu Madruga começa a trabalhar como fotográfo e tenta tirar fotos do Godinez em um parque, mas é atrapalhado pelo Quico. Para piorar a situação, Chaves continua derrubando a câmera de Seu Madruga no chão o tempo todo.[164]</t>
  </si>
  <si>
    <t>* 4 de abril de 1977.</t>
  </si>
  <si>
    <t>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</si>
  <si>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 11 de abril de 1977.</t>
  </si>
  <si>
    <t> Quico constrói uma casinha para brincar. Enquanto isso, Seu Madruga compra uma roupa nova e com isso tem uma briga com o Sr. Barriga, que o ameaça dizendo que se não receber pelo menos um mês de aluguel, ele não dormirá embaixo de um teto.[166]</t>
  </si>
  <si>
    <t>* 18 de abril de 1977.</t>
  </si>
  <si>
    <t> Roberto Gómez Bolaños,Ramón Valdez, Carlos Villagrán,Florinda Meza,Ruben Aguirre, Maria Antonieta de las Nieves,Horácio Gómez</t>
  </si>
  <si>
    <t>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</si>
  <si>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 25 de abril de 1977.</t>
  </si>
  <si>
    <t> Seu Madruga começa a vender balões e tem como ajudante o Chaves que está furando todos os balões do Quico. Porém quando achava que iria ganhar muito dinheiro descobre um problema: Chaves não entende o seu plano e acaba estragando tudo.[168]</t>
  </si>
  <si>
    <t>* 2 de maio de 1977.</t>
  </si>
  <si>
    <t> Roberto Gómez Bolaños, Carlos Villagrán,Florinda Meza,Ruben Aguirre,Angelines Fernández,Maria Antonieta de las Nieves</t>
  </si>
  <si>
    <t> Quico e Chiquinha acham que Chaves ficou louco porque o viram conversando com as portas. Então, eles decidem lhe dar um banho de água fria, para curá-lo. Mas toda vez que tentam, acabam errando o alvo e molhando sempre um dos adultos.[169]</t>
  </si>
  <si>
    <t>* 9 de maio de 1977.</t>
  </si>
  <si>
    <t> Seu Madruga, que está trabalhando como carpinteiro, ele acaba martelando os dedos a toda hora. Enquanto isso, Chaves e Quico resolvem brincar de carpinteiros e nisso, acabam acertando o Professor Girafales com várias marteladas.[170]</t>
  </si>
  <si>
    <t>* 16 de maio de 1977.</t>
  </si>
  <si>
    <t> Ainda trabalhando como carpinteiro, o Seu Madruga se vê obrigado a consertar a cadeira da Dona Florinda, que havia sido destruída pelas crianças. Então, ele resolve preparar uma cola especial, com a qual Quico acaba se queimando e o Seu Madruga também.[171]</t>
  </si>
  <si>
    <t>* 23 de maio de 1977.</t>
  </si>
  <si>
    <t>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</si>
  <si>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 30 de maio de 1977.</t>
  </si>
  <si>
    <t> Ao chegarem em Acapulco, Chaves e o Sr. Barriga se hospedam no hotel. Depois na piscina, Chaves encontra Quico e Chiquinha e os três causam um rolo danado com o Seu Madruga e a Dona Florinda. No final, Chaves persegue Quico pelo clube e os dois causam a maior confusão.[173]</t>
  </si>
  <si>
    <t>* 6 de junho de 1977.</t>
  </si>
  <si>
    <t>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</si>
  <si>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 13 de junho de 1977.</t>
  </si>
  <si>
    <t>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</si>
  <si>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 20 de junho de 1977.</t>
  </si>
  <si>
    <t> Roberto Gómez Bolaños,Ramón Valdez, Carlos Villagrán,Florinda Meza,Ruben Aguirre,Edgar Vivar,Angelines Fernández, Maria Antonieta de las Nieves,Horácio Gómez </t>
  </si>
  <si>
    <t> Seu Madruga é sonâmbulo e coloca pratos todas as noites no barril do Chaves pois se preocupa que o garoto passa fome.[176]</t>
  </si>
  <si>
    <t>* 27 de junho de 1977.</t>
  </si>
  <si>
    <t> Todos os moradores da vila são sonâmbulos, inclusive Quico e Dona Florinda. Seu Madruga diz para ter cuidado, pois pode ser perigoso acordá-los.[177]</t>
  </si>
  <si>
    <t>* 4 de julho de 1977.</t>
  </si>
  <si>
    <t> Dona Clotilde decide fazer uma sessão espírita na casa do Seu Madruga.[178]</t>
  </si>
  <si>
    <t>* 11 de julho de 1977.</t>
  </si>
  <si>
    <t> A vila ficou sem água. Por isso, Chaves, Chiquinha e Quico são obrigados a irem até a vila mais próxima, buscar mais água. E a confusão começa quando os vizinhos começam a brigar pela água.[179]</t>
  </si>
  <si>
    <t>* 18 de julho de 1977.</t>
  </si>
  <si>
    <t>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</si>
  <si>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 25 de julho de 1977.</t>
  </si>
  <si>
    <t> Chaves acerta o Sr. Barriga no pé e o deixa com um calo muito grande. Enquanto isso, Quico assina um vale de um milhão de cruzeiros ao Chaves, que pensa que ficou milionário.[181]</t>
  </si>
  <si>
    <t>* 1 de agosto de 1977.</t>
  </si>
  <si>
    <t>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</si>
  <si>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 8 de agosto de 1977.</t>
  </si>
  <si>
    <t> O Professor Girafales quer se declarar à Dona Florinda, para isso, pede ajuda ao Seu Madruga. Mas as crianças pensam que os dois estão namorando e a confusão está armada. No final do episódio, tudo é esclarecido e é apresentada a canção: "Somos Cafonas"[183]</t>
  </si>
  <si>
    <t>* 15 de agosto de 1977.</t>
  </si>
  <si>
    <t> Seguindo o conselho da Chiquinha, Chaves começa a vender refrescos, mas o negócio não vai muito bem. Ainda mais quando Quico se torna seu maior concorrente.[184]</t>
  </si>
  <si>
    <t>* 22 de agosto de 1977.</t>
  </si>
  <si>
    <t> Quico desiste de seu negócio e se torna um grande freguês dos refrescos do Chaves. Depois, o Seu Madruga tenta escapar da Dona Florinda e do Sr. Barriga. Aproveitando a oportunidade, Chaves faz chantagem para que tanto Madruga quanto Barriga comprem os refrescos.[185]</t>
  </si>
  <si>
    <t>* 29 de agosto de 1977.</t>
  </si>
  <si>
    <t>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</si>
  <si>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 5 de setembro de 1977.</t>
  </si>
  <si>
    <t>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</si>
  <si>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 12 de setembro de 1977.</t>
  </si>
  <si>
    <t>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</si>
  <si>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 19 de setembro de 1977.</t>
  </si>
  <si>
    <t> As crianças fazem desenhos na escola, mas o Professor Girafales quer saber quem desenhou uma caricatura sua. Com medo da bronca, Quico pede ao Chaves que assuma a responsabilidade pelo desenho em troca de um sanduíche de presunto. Mas ele se dá mal.[189]</t>
  </si>
  <si>
    <t>* 26 de setembro de 1977.</t>
  </si>
  <si>
    <t> Chiquinha, o terror do cortiço, está de volta! Assim que chega, já começa a aprontar: rouba a zarabatana e os chumbinhos de Chaves e começa a atirar em todo mundo, provocando a maior confusão na vila.[190]</t>
  </si>
  <si>
    <t>* 3 de outubro de 1977.</t>
  </si>
  <si>
    <t> Quico ganha um disco voador de brinquedo. Enquanto isso, Seu Madruga combina um plano com Chaves que sempre que o Sr. Barriga aparecer, é para o garoto gritar "já chegou o disco voador!". Mas o plano não sai como o combinado.[191]</t>
  </si>
  <si>
    <t>* 10 de outubro de 1977.</t>
  </si>
  <si>
    <t>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</si>
  <si>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 17 de outubro de 1977.</t>
  </si>
  <si>
    <t> O pessoal começa a limpar a vila para depois pintá-la. Todos resolvem ajudar e depois de tudo pronto, o pessoal fica satisfeito, inclusive Chaves, que pinta seu barril.[193]</t>
  </si>
  <si>
    <t>* 24 de outubro de 1977.</t>
  </si>
  <si>
    <t> Dona Clotilde prepara panquecas para Seu Madruga, mas Chiquinha come todas elas junto com o Chaves. Quico acaba levando a culpa.[194]</t>
  </si>
  <si>
    <t>* 31 de outubro de 1977.</t>
  </si>
  <si>
    <t>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</si>
  <si>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 7 de novembro de 1977.</t>
  </si>
  <si>
    <t>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</si>
  <si>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 14 de novembro de 1977.</t>
  </si>
  <si>
    <t>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</si>
  <si>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 21 de novembro de 1977.</t>
  </si>
  <si>
    <t> Seu Madruga decide trocar uma Casimira de Taubaté com o Sr. Barriga, mentindo que seu tecido é inglês. Chaves, Chiquinha e Quico pegam o tecido e fazem um piquenique com ele. Mas Chaves acaba sujando todo o tecido.[198]</t>
  </si>
  <si>
    <t>* 28 de novembro de 1977.</t>
  </si>
  <si>
    <t> O Professor Girafales decide ensinar música aos seus alunos. Depois, as crianças resolvem brincar de orquestra no pátio da escola. Neste episódio, são apresentadas as canções: "Se Você é Jovem Ainda" e "Que Bonita A Sua Roupa".[199]</t>
  </si>
  <si>
    <t>* 26 de dezembro de 1977.</t>
  </si>
  <si>
    <t> Dona Florinda é obrigada a levar o cachorrinho de Quico embora, pois é proibido ter animais na vila. Quico pensa que o animal foi transformado em regador por Dona Clotilde.[200]</t>
  </si>
  <si>
    <t>* 21 de março de 1977</t>
  </si>
  <si>
    <t> Seu Madruga e Dona Florinda resolvem se tornar sócios. Dona Florinda prepara os seus churros para Seu Madruga vendê-los. Quando Dona Florinda já começava a prepará-los, Chaves e Quico resolvem ajudá-la.[201]</t>
  </si>
  <si>
    <t>* 5 de dezembro de 1977. 6 de março de 1978</t>
  </si>
  <si>
    <t>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</si>
  <si>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 12 de dezembro de 1977. 13 de março de 1978</t>
  </si>
  <si>
    <t>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</si>
  <si>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 19 de dezembro de 1977. 20 de março de 1978</t>
  </si>
  <si>
    <t> O Sr. Barriga faz um acordo com o Seu Madruga e desconta alguns meses de aluguel, com a condição dele se comprometer a engessar toda a vila.[204]</t>
  </si>
  <si>
    <t>* 27 de março de 1978.</t>
  </si>
  <si>
    <t> Seu Madruga começa a engessar a vila, e tem uma confusão com o Chaves que pensa que o Gesso é leite de burra. Depois, Chaves e Chiquinha brincam de gesseiros e começam a engessar o Quico.[205]</t>
  </si>
  <si>
    <t>* 3 de abril de 1978.</t>
  </si>
  <si>
    <t> Dona Florinda sai e deixa no fogão chifres de nozes para o Professor Girafales. Porém, quando ele chega a vila, pensa que foi traído por Dona Florinda.[206]</t>
  </si>
  <si>
    <t>* 10 de abril de 1978.</t>
  </si>
  <si>
    <t> Seu Madruga consegue um pezinho de "chirimóia" e tenta plantá-lo em um vaso. Porém, as crianças ficam atrapalhando e não deixam ele terminar o serviço.[207]</t>
  </si>
  <si>
    <t>* 17 de abril de 1978.</t>
  </si>
  <si>
    <t> Seu Madruga faz uma exibição de ioiôs, com dois jogadores estrangeiros. Depois, Chaves e Quico começam a brincar com os seus ioiôs e arranjam uma tremenda encrenca para o Seu Madruga.[208]</t>
  </si>
  <si>
    <t>* 24 de abril de 1978.</t>
  </si>
  <si>
    <t>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</si>
  <si>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 1 de maio de 1978.</t>
  </si>
  <si>
    <t> Seu Madruga manda Chaves comprar algumas coisas na venda da esquina. Enquanto isso, Dona Clotilde, que está cuidando de sua sobrinha, descobre que a Dona Florinda colocou um cartaz na vila proibindo os animais e as crianças pequenas.[210]</t>
  </si>
  <si>
    <t>* 8 de maio de 1978.</t>
  </si>
  <si>
    <t> Chaves traz a cesta de compras. Ao mesmo tempo, Dona Clotilde esconde a sua sobrinha em outra cesta muito parecida. Quico acaba trocando as duas cestas. A neném acaba indo parar na casa do Seu Madruga, que resolve cuidar dela. Chaves quer ajudar e acaba atrapalhando.[211]</t>
  </si>
  <si>
    <t>* 15 de maio de 1978.</t>
  </si>
  <si>
    <t>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</si>
  <si>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 22 de maio de 1978.</t>
  </si>
  <si>
    <t> Seu Barriga coloca Seu Madruga na rua, por falta de pagamento. Pórem, Seu Madruga já conseguiu o dinheiro, só que não sabe onde está. No meio dos móveis espalhados pelo pátio, ele decide procurar e pede ajuda às crianças que só atrapalham.[213]</t>
  </si>
  <si>
    <t>* 29 de maio de 1978.</t>
  </si>
  <si>
    <t>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</si>
  <si>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 5 de junho de 1978.</t>
  </si>
  <si>
    <t>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</si>
  <si>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 12 de junho de 1978.</t>
  </si>
  <si>
    <t> Seu Madruga começa a trabalhar como sapateiro e tenta consertar os sapatos do Sr. Barriga. As crianças ficam atrapalhando. Depois, ele se confunde e destrói o ramo de flores que o Professor Girafales tinha levado para Dona Florinda, gerando fúria neste.[216]</t>
  </si>
  <si>
    <t>* 26 de junho de 1978.</t>
  </si>
  <si>
    <t> Dona Florinda também deixa seus sapatos para o Seu Madruga consertar. Mas a confusão está armada quando ninguém deixa o sapateiro trabalhar em paz, e depois Chaves e Quico também brincam de sapateiros e destroem os sapatos do Sr. Barriga e da Dona Florinda.[217]</t>
  </si>
  <si>
    <t>* 3 de julho de 1978.</t>
  </si>
  <si>
    <t>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</si>
  <si>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 10 de julho de 1978.</t>
  </si>
  <si>
    <t>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</si>
  <si>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 24 de julho de 1978.</t>
  </si>
  <si>
    <t> Durante a aula na escola, Chaves confessa que ainda não tomou banho pela última vez. Por isso, enquanto estão na vila, Quico e Chiquinha resolvem molhá-lo a força, causando a maior bagunça na vila.[220]</t>
  </si>
  <si>
    <t>* 31 de julho de 1978.</t>
  </si>
  <si>
    <t> Depois de aprontarem várias bagunças no cortiço, Chaves e Quico ficam proibidos pelo Sr. Barriga de jogarem bola no pátio.[221]</t>
  </si>
  <si>
    <t>* 7 de agosto de 1978.</t>
  </si>
  <si>
    <t>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</si>
  <si>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 14 de agosto de 1978.</t>
  </si>
  <si>
    <t>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</si>
  <si>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 21 de agosto de 1978.</t>
  </si>
  <si>
    <t> Chaves, Quico e Chiquinha brincam de bombeiros e ficam o tempo todo ligando e desligando a chave geral da vila, irritando assim, o Seu Madruga.[224]</t>
  </si>
  <si>
    <t>* 28 de agosto de 1978.</t>
  </si>
  <si>
    <t> Chaves não dormiu a noite toda e agora não consegue parar em pé. Com isso, acaba fazendo todos tropeçarem nele. Depois, as crianças resolvem brincar de "enfeitiçados", e acabam fazendo o Seu Madruga entrar numa fria.[225]</t>
  </si>
  <si>
    <t>* 4 de setembro de 1978.</t>
  </si>
  <si>
    <t> Seu Madruga está vendendo artigos para comemorar o dia da independência. Por isso, as crianças começam a brincar com os confetes e balões, causando a maior bagunça na vila.[226]</t>
  </si>
  <si>
    <t>* 11 de setembro de 1978.</t>
  </si>
  <si>
    <t>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</si>
  <si>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 18 de setembro de 1978.</t>
  </si>
  <si>
    <t> Chaves consegue convencer o Sr. Barriga a deixar ele lavar o seu carro. E dessa vez, Seu Madruga resolve ajudá-lo também.[228]</t>
  </si>
  <si>
    <t>* 25 de setembro de 1978.</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</si>
  <si>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</si>
  <si>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 2 de outubro de 1978.</t>
  </si>
  <si>
    <t>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</si>
  <si>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 9 de outubro de 1978.</t>
  </si>
  <si>
    <t> Seu Madruga continua apaixonado por Glória e, decide convidá-la para ir ao cinema para assistir ao filme "Terremoto".[231]</t>
  </si>
  <si>
    <t>* 16 de outubro de 1978.</t>
  </si>
  <si>
    <t> Roberto Gómez Bolaños,Ramón Valdez, Carlos Villagrán,Florinda Meza,Ruben Aguirre,Angelines Fernández, Maria Antonieta de las Nieves,Regina Torné</t>
  </si>
  <si>
    <t> Chaves e Quico descobrem que sempre quando são beijados por Paty, desmaiam de emoção. E para curá-los, é preciso jogar neles baldes de água fria! Todos acabam se molhando, e o Seu Madruga se atrapalha todo tentando conquistar Glória.[232]</t>
  </si>
  <si>
    <t>* 23 de outubro de 1978.</t>
  </si>
  <si>
    <t> Roberto Gómez Bolaños,Ramón Valdez, Carlos Villagrán,Florinda Meza,Ruben Aguirre,Angelines Fernández, Maria Antonieta de las Nieves, Regina Torné,Ana Lilian de la Macorra</t>
  </si>
  <si>
    <t> A casa da Dona Florinda está cheia de goteiras e ela se nega a pagar o aluguel para o Sr. Barriga, até que tudo esteja consertado. Então, Chaves e Quico decidem jogar a água fora, e acabam molhando todo mundo.[233]</t>
  </si>
  <si>
    <t>* 30 de outubro de 1978.</t>
  </si>
  <si>
    <t> Roberto Gómez Bolaños,Ramón Valdez, Carlos Villagrán,Florinda Meza,Angelines Fernández, Maria Antonieta de las Nieves, Regina Torné,Ana Lilian de la Macorra</t>
  </si>
  <si>
    <t> Os adultos discutem sobre a importância de estudar, e Dona Florinda mostra "o quanto" ela é inteligente! Depois, Dona Clotilde diz para Seu Madruga que adora os homens ao natural, mais ignorantes. É nessa hora que ele percebe que "nunca é tarde para estudar!".[234]</t>
  </si>
  <si>
    <t>* 6 de novembro de 1978.</t>
  </si>
  <si>
    <t>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</si>
  <si>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 13 de novembro de 1978.</t>
  </si>
  <si>
    <t>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</si>
  <si>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 20 de novembro de 1978.</t>
  </si>
  <si>
    <t> Seu Madruga mostra para as crianças uma bola de boliche e conta que jogou muito na sua juventude. No final Seu Barriga queria bater no Seu Madruga mas Dona Florinda chega na frente e bate nele.[237]</t>
  </si>
  <si>
    <t>* 27 de novembro de 1978.</t>
  </si>
  <si>
    <t> O Sr. Barriga se interessa pela bola de boliche do Seu Madruga, e resolve pegá-la, em troca de alguns meses de aluguel. Mas o Chaves pega a bola com a mão cheia de cola e não consegue mais soltá-la.[238]</t>
  </si>
  <si>
    <t>* 4 de dezembro de 1978.</t>
  </si>
  <si>
    <t>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</si>
  <si>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 11 de dezembro de 1978.</t>
  </si>
  <si>
    <t>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</si>
  <si>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 29 de janeiro de 1979.</t>
  </si>
  <si>
    <t> Chaves quebra a lâmpada principal da Vila. Seu Madruga tenta trocá-la, mas sempre ocorre algum acidente com as lâmpadas que ele pega para colocar no lugar da outra.[241]</t>
  </si>
  <si>
    <t>* 5 de fevereiro de 1979.</t>
  </si>
  <si>
    <t> Roberto Gómez Bolaños,Ramón Valdez,Florinda Meza,Ruben Aguirre,Edgar Vivar,Angelines Fernández,Maria Antonieta de las Nieves</t>
  </si>
  <si>
    <t> A turma da vila se prepara para comemorar o dia dos namorados. Chiquinha aproveita um cartão que Dona Clotilde tinha dado para Seu Madruga em branco e escreve uma declaração para Chaves. Mas ele pensa que o cartão é de Paty, deixando a Chiquinha triste.[242]</t>
  </si>
  <si>
    <t>* 12 de fevereiro de 1979.</t>
  </si>
  <si>
    <t> Dona Florinda convida todos os vizinhos para comemorar o dia de São Valentim em sua casa. O Sr. Barriga leva presentes e, depois, eles servem um belo jantar. Mas Chaves é tão desastrado que consegue estragar tudo no final.[243]</t>
  </si>
  <si>
    <t>* 19 de fevereiro de 1979.</t>
  </si>
  <si>
    <t> Chaves, Chiquinha e Pópis resolvem brincar de tortinhas de merengue, usando o creme de barbear de Seu Madruga.[244]</t>
  </si>
  <si>
    <t>* 26 de fevereiro de 1979.</t>
  </si>
  <si>
    <t> Roberto Gómez Bolaños,Ramón Valdez,Florinda Meza,Edgar Vivar,Angelines Fernández, Maria Antonieta de las Nieves,Ana Lilian de la Macorra</t>
  </si>
  <si>
    <t>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</si>
  <si>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 5 de março de 1979.</t>
  </si>
  <si>
    <t> Seu Madruga dá um livro sobre animais para Chiquinha. Depois, ela resolve ler o livro com o Chaves e a Pópis.[246]</t>
  </si>
  <si>
    <t>* 12 de março de 1979.</t>
  </si>
  <si>
    <t> Seu Madruga mente que Chiquinha está doente para não se dar ao trabalho de pagar o aluguel ao Seu Barriga. Mas todos acabam acreditando que ela está mesmo doente e ficam com medo de pegarem catapora.[247]</t>
  </si>
  <si>
    <t>* 19 de março de 1979.</t>
  </si>
  <si>
    <t> Roberto Gómez Bolaños,Ramón Valdez,Florinda Meza,Edgar Vivar,Angelines Fernández,Maria Antonieta de las Nieves</t>
  </si>
  <si>
    <t>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</si>
  <si>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 2 de abril de 1979.</t>
  </si>
  <si>
    <t> Seu Madruga resolve empenhar sua carabina velha. Chaves, Chiquinha e Nhonho se assustam, pois pensam que Seu Madruga declarou guerra às crianças.[249]</t>
  </si>
  <si>
    <t>* 9 de abril de 1979.</t>
  </si>
  <si>
    <t> Roberto Gómez Bolaños,Ramón Valdez,Florinda Meza,Ruben Aguirre,Edgar Vivar,Maria Antonieta de las Nieves</t>
  </si>
  <si>
    <t>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</si>
  <si>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 16 de abril de 1979.</t>
  </si>
  <si>
    <t> Roberto Gómez Bolaños,Ramón Valdez,Florinda Meza,Ruben Aguirre,Angelines Fernández, Maria Antonieta de las Nieves,Héctor Bonilla</t>
  </si>
  <si>
    <t> O Professor Girafales tenta ensinar sobre aritmética, mas sempre é interrompido por seus alunos.[251]</t>
  </si>
  <si>
    <t>* 23 de abril de 1979.</t>
  </si>
  <si>
    <t> As crianças comemoram o "Dia das Crianças" e se uma reúnem na casa da Chiquinha para discutir sobre o assunto.[252]</t>
  </si>
  <si>
    <t>* 30 de abril de 1979.</t>
  </si>
  <si>
    <t> Roberto Gómez Bolaños,Ramón Valdez,Florinda Meza,Ruben Aguirre,Angelines Fernández,Maria Antonieta de las Nieves</t>
  </si>
  <si>
    <t> Chaves é um "porquinho" que, provavelmente, nunca toma banho. Então, Chiquinha e Pópis tentam lhe dar um banho a força, mas acabam molhando todo mundo.[253]</t>
  </si>
  <si>
    <t>* 7 de maio de 1979.</t>
  </si>
  <si>
    <t>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</si>
  <si>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 14 de maio de 1979.</t>
  </si>
  <si>
    <t> Roberto Gómez Bolaños,Florinda Meza,Ruben Aguirre,Angelines Fernández,Maria Antonieta de las Nieves</t>
  </si>
  <si>
    <t>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</si>
  <si>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 21 de maio de 1979.</t>
  </si>
  <si>
    <t> Roberto Gómez Bolaños,Florinda Meza,Ruben Aguirre,Edgar Vivar, Maria Antonieta de las Nieves, Horácio Gómez,Ana Lilian de la Macorra</t>
  </si>
  <si>
    <t> O Professor Girafales tenta ensinar sobre a história do Brasil.[256]</t>
  </si>
  <si>
    <t>* 28 de maio de 1979.</t>
  </si>
  <si>
    <t> Roberto Gómez Bolaños,Florinda Meza,Ruben Aguirre,Edgar Vivar,Maria Antonieta de las Nieves</t>
  </si>
  <si>
    <t> Chaves gruda um chiclete no paletó do Sr. Barriga e fica desesperado, pois não consegue tirá-lo. Por isso, resolve cortar o pedaço com uma tesoura, deixando o Sr. Barriga louco.[257]</t>
  </si>
  <si>
    <t>* 4 de junho de 1979.</t>
  </si>
  <si>
    <t> Dona Clotilde vive perdendo o seu cãozinho, Satanás. Enquanto procura por ele, Chaves, Chiquinha e Nhonho pensam que ela está invocando o diabo.[258]</t>
  </si>
  <si>
    <t>* 11 de junho de 1979.</t>
  </si>
  <si>
    <t> Roberto Gómez Bolaños,Florinda Meza,Ruben Aguirre,Edgar Vivar, Maria Antonieta de las Nieves,Horácio Gómez</t>
  </si>
  <si>
    <t> O Professor Girafales aplica um exame e os alunos começam a colar. Depois tenta ensinar sobre higiene.[259]</t>
  </si>
  <si>
    <t>* 18 de junho de 1979.</t>
  </si>
  <si>
    <t> Chiquinha diz à Nhonho que a fonte da escola é uma fonte dos desejos. Só que a mentira acaba se espalhando e todos começam a acreditar que a fonte é mesmo dos desejos.[260]</t>
  </si>
  <si>
    <t>* 25 de junho de 1979.</t>
  </si>
  <si>
    <t> Roberto Gómez Bolaños,Florinda Meza,Ruben Aguirre,Edgar Vivar,Angelines Fernández,Maria Antonieta de las Nieves</t>
  </si>
  <si>
    <t>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</si>
  <si>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 2 de julho de 1979.</t>
  </si>
  <si>
    <t> Dona Florinda e Professor Girafales estão fazendo uma reforma no restaurante. Porém, a confusão começa quando Chaves e Chiquinha começam a ajudá-los.[262]</t>
  </si>
  <si>
    <t>* 9 de julho de 1979.</t>
  </si>
  <si>
    <t> Chaves vende seu último bilhete de loteria para o Professor Girafales, que no dia seguinte, fica sabendo que ganhou o prêmio. Mas ele perdeu o bilhete no restaurante. O problema agora é encontrá-lo.[263]</t>
  </si>
  <si>
    <t>* 16 de julho de 1979.</t>
  </si>
  <si>
    <t> Roberto Gómez Bolaños,Florinda Meza,Ruben Aguirre,Edgar Vivar,Angelines Fernández, Maria Antonieta de las Nieves, Horácio Gómez,Ana Lilian de la Macorra</t>
  </si>
  <si>
    <t>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</si>
  <si>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 23 de julho de 1979.</t>
  </si>
  <si>
    <t> O Professor Girafales ensina sobre geometria e aritmética. No final, ele resolve explicar de uma forma mais prática ao Chaves, desenhando Nhonho na lousa, que apavorado, pensa que o professor pretende cortá-lo em vários pedaços.[265]</t>
  </si>
  <si>
    <t>* 30 de julho de 1979.</t>
  </si>
  <si>
    <t> Chaves está caçando lagartixas e consegue matar uma. Mas todos pensam que ele matou a Dona Clotilde.[266]</t>
  </si>
  <si>
    <t>* 6 de agosto de 1979.</t>
  </si>
  <si>
    <t> Chiquinha faz um acordo com Chaves que trabalha como engraxate e assim divida o que ganhar com ela.[267]</t>
  </si>
  <si>
    <t>* 13 de agosto de 1979.</t>
  </si>
  <si>
    <t> Roberto Gómez Bolaños,Florinda Meza,Ruben Aguirre,Angelines Fernández,Maria Antonieta de las Nieves,</t>
  </si>
  <si>
    <t> Chaves continua trabalhando como engraxate e divide todo o dinheiro que ganha com Chiquinha.[268]</t>
  </si>
  <si>
    <t>* 20 de agosto de 1979.</t>
  </si>
  <si>
    <t> Chaves e Chiquinha conseguem almoçar no restaurante graças ao Professor Girafales, que paga o que eles comerem. Chaves começa a ter uma indigestão por comer dois sanduíches de presunto ao mesmo tempo.[269]</t>
  </si>
  <si>
    <t>* 27 de agosto de 1979.</t>
  </si>
  <si>
    <t> Chiquinha faz um plano com Chaves para comerem de graça no restaurante da Dona Florinda: conseguir uma mosca (ou churrumino) e colocá-la dentro do café. Mas Chaves causa a maior confusão no restaurante quando começa a caçar os churruminos.[270]</t>
  </si>
  <si>
    <t>* 3 de setembro de 1979.</t>
  </si>
  <si>
    <t> Chaves, Chiquinha e Nhonho faltam na escola e ficam com medo do Professor Girafales. Por isso, eles resolvem invertar diversas mentiras até que no fim, descobrem que mataram aula no domingo![271]</t>
  </si>
  <si>
    <t>* 10 de setembro de 1979.</t>
  </si>
  <si>
    <t> Roberto Gómez Bolaños,Florinda Meza,Ruben Aguirre,Maria Antonieta de las Nieves</t>
  </si>
  <si>
    <t> Dona Florinda fica doente e o Professor Girafales cuida dela, sendo ajudado por Chaves e Chiquinha, que enquanto isso resolvem brincar de médica e paciente.[272]</t>
  </si>
  <si>
    <t>* 17 de setembro de 1979.</t>
  </si>
  <si>
    <t> Roberto Gómez Bolaños,Florinda Meza,Edgar Vivar, Maria Antonieta de las Nieves,Abraham Stavans</t>
  </si>
  <si>
    <t> Chiquinha descobre que sua bisavó, Dona Neves, vai morar junto com ela. Ao mesmo tempo, chega um novo carteiro à vila: Jaiminho, um senhor vindo de Tangamandápio.[273]</t>
  </si>
  <si>
    <t>* 24 de setembro de 1979.</t>
  </si>
  <si>
    <t>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</si>
  <si>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 1 de outubro de 1979.</t>
  </si>
  <si>
    <t> Um senhor resolve montar seu parque na rua que fica ao lado da vila. Dona Florinda se irrita com o barulho causado pelas pessoas que se divertem no parque e resolve reclamar com o Seu Barriga.[275]</t>
  </si>
  <si>
    <t>* 8 de outubro de 1979.</t>
  </si>
  <si>
    <t> Roberto Gómez Bolaños,Florinda Meza,Raul Padilla,Maria Antonieta de las Nieves</t>
  </si>
  <si>
    <t>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</si>
  <si>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 15 de outubro de 1979.</t>
  </si>
  <si>
    <t> Roberto Gómez Bolaños,Florinda Meza,Edgar Vivar,Maria Antonieta de las Nieves</t>
  </si>
  <si>
    <t> Chaves e Chiquinha tentam roubar um bolo no restaurante de Dona Florinda. Depois, eles começam a sonhar que são clientes bem tratados no local.[277]</t>
  </si>
  <si>
    <t>* 22 de outubro de 1979.</t>
  </si>
  <si>
    <t> Chiquinha tenta enganar a Dona Clotilde para que ela lhe pague um almoço. Mas na hora de pagar a conta, Chiquinha se esconde no banheiro do restaurante mentindo que estava com vontade de ir e fica lá por mais de três horas![278]</t>
  </si>
  <si>
    <t>* 29 de outubro de 1979.</t>
  </si>
  <si>
    <t> Roberto Gómez Bolaños,Florinda Meza,Ruben Aguirre,Edgar Vivar, Maria Antonieta de las Nieves, Horácio Gómez,Abraham Stavans</t>
  </si>
  <si>
    <t> O restaurante está cheio de ratos. Ao saber disso, Dona Florinda e Chiquinha ficam desesperadas![279]</t>
  </si>
  <si>
    <t>* 5 de novembro de 1979.</t>
  </si>
  <si>
    <t> Roberto Gómez Bolaños,Florinda Meza,Ruben Aguirre,Edgar Vivar, Maria Antonieta de las Nieves,Ana Lilian de la Macorra</t>
  </si>
  <si>
    <t> Chaves coloca ratoeiras em toda parte no restaurante e todos acabam se machucando com elas.[280]</t>
  </si>
  <si>
    <t>* 12 de novembro de 1979.</t>
  </si>
  <si>
    <t> Roberto Gómez Bolaños,Florinda Meza,Angelines Fernández, Raul "Chato" Padilla,Maria Antonieta de las Nieves</t>
  </si>
  <si>
    <t> Héctor Bonilla, o famoso astro de novelas, chega à vila para pedir ajuda, pois um pneu de seu carro está furado.[289]</t>
  </si>
  <si>
    <t>* 19 de novembro de 1979.</t>
  </si>
  <si>
    <t> Dona Florinda manda Chaves comprar um bolo para o Professor Girafales, mas o garoto acaba estragando o bolo. Por isso, ele e Chiquinha decidem fazer outro.[282]</t>
  </si>
  <si>
    <t>* 26 de novembro de 1979.</t>
  </si>
  <si>
    <t> Chaves e Chiquinha descobrem que os filhotes da gata de Dona Florinda, recém-nascidos, estão morrendo de fome. Com pena, eles resolvem pegar as caixas de leite do restaurante para dar aos filhotes.[283]</t>
  </si>
  <si>
    <t>* 3 de dezembro de 1979.</t>
  </si>
  <si>
    <t> Seu Barriga manda reformar o setor principal da vila. Por isso, oferece sua casa para a turma do Chaves, que vai morar com ele por alguns dias. O problema é que Chaves já chega bagunçando tudo...[284]</t>
  </si>
  <si>
    <t>* 10 de dezembro de 1979.</t>
  </si>
  <si>
    <t> O Professor Girafales chega a vila e fica sabendo que Dona Florinda está morando na casa do Sr. Barriga. Então, ele briga com a Dona Florinda, pois pensa que está sendo traido por ela. Enquanto isso, Chaves conhece o quarto de Nhonho, que parece uma loja de brinquedos.[285]</t>
  </si>
  <si>
    <t>* 17 de dezembro de 1979.</t>
  </si>
  <si>
    <t> A turma do Chaves comemora o Natal na casa do Sr. Barriga. Depois, Chaves se imagina dentro do presépio, e canta a canção "Quisiera haber sido un pastor".[286]</t>
  </si>
  <si>
    <t>* 24 de dezembro de 1979.</t>
  </si>
  <si>
    <t> Roberto Gómez Bolaños,Florinda Meza,Edgar Vivar,Angelines Fernández,Maria Antonieta de las Nieves</t>
  </si>
  <si>
    <t> Dona Florinda finalmente se acerta com o Professor Girafales. Depois, a turma volta à vila e encontra tudo novo.[287]</t>
  </si>
  <si>
    <t>* 31 de dezembro de 1979.</t>
  </si>
  <si>
    <t> Roberto Gómez Bolaños,Florinda Meza,Ruben Aguirre,Edgar Vivar,Angelines Fernández, Raul "Chato" Padilla,Maria Antonieta de las Nieves</t>
  </si>
  <si>
    <t>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</si>
  <si>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 7 de janeiro de 1980.</t>
  </si>
  <si>
    <t>Ano início</t>
  </si>
  <si>
    <t>Data ESTREIA</t>
  </si>
  <si>
    <t>Data final</t>
  </si>
  <si>
    <t>26 de fevereiro de 1973</t>
  </si>
  <si>
    <t>31 de dezembro de 1973</t>
  </si>
  <si>
    <t>7 de janeiro de 1974</t>
  </si>
  <si>
    <t>23 de dezembro de 1974</t>
  </si>
  <si>
    <t>6 de janeiro de 1975</t>
  </si>
  <si>
    <t>10 de novembro de 1975</t>
  </si>
  <si>
    <t>5 de janeiro de 1976</t>
  </si>
  <si>
    <t>27 de dezembro de 1976</t>
  </si>
  <si>
    <t>31 de janeiro de 1977</t>
  </si>
  <si>
    <t>5 de dezembro de 1977</t>
  </si>
  <si>
    <t>6 de março de 1978</t>
  </si>
  <si>
    <t>11 de dezembro de 1978</t>
  </si>
  <si>
    <t>29 de janeiro de 1979</t>
  </si>
  <si>
    <t>7 de janeiro de 1980</t>
  </si>
  <si>
    <t>Nome</t>
  </si>
  <si>
    <t>Apelido</t>
  </si>
  <si>
    <t>Idade</t>
  </si>
  <si>
    <t>Gênero</t>
  </si>
  <si>
    <t>Casa</t>
  </si>
  <si>
    <t>Oficio</t>
  </si>
  <si>
    <t>Ator</t>
  </si>
  <si>
    <t>Foto</t>
  </si>
  <si>
    <t>Rodolfo Pietro Filiberto Raffaelo Guglielmi</t>
  </si>
  <si>
    <t>Chaves</t>
  </si>
  <si>
    <t>8 anos</t>
  </si>
  <si>
    <t>Masculino</t>
  </si>
  <si>
    <t>Número 8</t>
  </si>
  <si>
    <t>Estudante / Sapateiro / Engraxate / Vendedor / Vendedor de Refrescos</t>
  </si>
  <si>
    <t>Roberto Gómez Bolaños</t>
  </si>
  <si>
    <t>Frederico Matalascallando Corcuera</t>
  </si>
  <si>
    <t>Kiko</t>
  </si>
  <si>
    <t>9 anos</t>
  </si>
  <si>
    <t>Casa da Dona Florinda (nº14)</t>
  </si>
  <si>
    <t>Estudante / Vendedor de Refrescos</t>
  </si>
  <si>
    <t>Carlos Villagrán</t>
  </si>
  <si>
    <t>La Chilindrina</t>
  </si>
  <si>
    <t>Chiquinha</t>
  </si>
  <si>
    <t>feminino</t>
  </si>
  <si>
    <t>Casa do Seu Madruga (nº72)</t>
  </si>
  <si>
    <t>Estudante</t>
  </si>
  <si>
    <t>Maria Antonieta de las Nieves</t>
  </si>
  <si>
    <t>Don Ramón</t>
  </si>
  <si>
    <t>Seu Madruga</t>
  </si>
  <si>
    <t>40 - 50 anos</t>
  </si>
  <si>
    <t>Desempregado / Boxeador / Cabeleireiro / Carpinteiro / Vendedor / Vendedor de Churros / Vendedor de Roupas e Objetos Usados / Entregador de Lenha / Leiteiro / Toureiro  / Sapateiro / Vendedor de artigos para festas / Depenador de frangos / Barbeiro / Policial / Açougueiro / Sorveteiro / Pipoqueiro / Taxista / Médico / Engenheiro / Padeiro / Guarda de Transito / Garçom / Homem da Roupa Velha</t>
  </si>
  <si>
    <t>Ramón Valdez</t>
  </si>
  <si>
    <t>Florinda Corcuera y Villalpando</t>
  </si>
  <si>
    <t>Dona Florinda</t>
  </si>
  <si>
    <t>Proprietária do restaurante Dona Florinda</t>
  </si>
  <si>
    <t>Florinda Meza</t>
  </si>
  <si>
    <t>Inocêncio Girafales</t>
  </si>
  <si>
    <t>Professor Girafales</t>
  </si>
  <si>
    <t>30 - 40 anos</t>
  </si>
  <si>
    <t>Professor primário / Carpinteiro</t>
  </si>
  <si>
    <t>Ruben Aguirre</t>
  </si>
  <si>
    <t xml:space="preserve">Clotilde Valdéz </t>
  </si>
  <si>
    <t>Bruxa do 71</t>
  </si>
  <si>
    <t>40 anos</t>
  </si>
  <si>
    <t>Casa da bruxa do 71 (nº71)</t>
  </si>
  <si>
    <t>Aposentada</t>
  </si>
  <si>
    <t>Angelines Fernández</t>
  </si>
  <si>
    <t>Zenón Barriga y Pesado</t>
  </si>
  <si>
    <t>Sr. Barriga</t>
  </si>
  <si>
    <t>45 anos</t>
  </si>
  <si>
    <t xml:space="preserve">Padeiro (primeiro emprego) / Faxineiro de um açougue / Lavador de pratos de um restaurante / Ajeitador de pinos de boliche / Outros empregos, subindo pouco a pouco através de recomendações de patrões / Proprietário de Cortiço </t>
  </si>
  <si>
    <t>Edgar Vivar</t>
  </si>
  <si>
    <t>País</t>
  </si>
  <si>
    <t>Emissora</t>
  </si>
  <si>
    <t>Argentina</t>
  </si>
  <si>
    <t>Telefe</t>
  </si>
  <si>
    <t>Canal 9</t>
  </si>
  <si>
    <t>Cartoon Network</t>
  </si>
  <si>
    <t>Magic Kids</t>
  </si>
  <si>
    <t>Bolívia</t>
  </si>
  <si>
    <t>Bolivisión</t>
  </si>
  <si>
    <t>Brasil</t>
  </si>
  <si>
    <t>SBT</t>
  </si>
  <si>
    <t>Boomerang</t>
  </si>
  <si>
    <t>TBS</t>
  </si>
  <si>
    <t>TLN Network</t>
  </si>
  <si>
    <t>Multishow</t>
  </si>
  <si>
    <t>Chile</t>
  </si>
  <si>
    <t>TVN</t>
  </si>
  <si>
    <t>Megavisión</t>
  </si>
  <si>
    <t>Colômbia</t>
  </si>
  <si>
    <t>RCN</t>
  </si>
  <si>
    <t>Costa Rica</t>
  </si>
  <si>
    <t>Repretel</t>
  </si>
  <si>
    <t>El Salvador</t>
  </si>
  <si>
    <t>Canal 6</t>
  </si>
  <si>
    <t>Equador</t>
  </si>
  <si>
    <t>Gama TV</t>
  </si>
  <si>
    <t>TVC</t>
  </si>
  <si>
    <t>RTS</t>
  </si>
  <si>
    <t>Estados Unidos</t>
  </si>
  <si>
    <t>UniMás</t>
  </si>
  <si>
    <t>Galavision</t>
  </si>
  <si>
    <t>Guatemala</t>
  </si>
  <si>
    <t>Panamá</t>
  </si>
  <si>
    <t>MedCom</t>
  </si>
  <si>
    <t>Paraguai</t>
  </si>
  <si>
    <t>Telefuturo</t>
  </si>
  <si>
    <t>Peru</t>
  </si>
  <si>
    <t>América Televisión</t>
  </si>
  <si>
    <t>Uruguai</t>
  </si>
  <si>
    <t>Teledoce</t>
  </si>
  <si>
    <t>Venezuela</t>
  </si>
  <si>
    <t>Venevisión</t>
  </si>
  <si>
    <t>Filtros Principais</t>
  </si>
  <si>
    <t>ANÁLISES</t>
  </si>
  <si>
    <t>PAINEL GERAL</t>
  </si>
  <si>
    <t>total de episódios</t>
  </si>
  <si>
    <t>total de episódios por ano com indicação da seleção</t>
  </si>
  <si>
    <t>quantidade de episódios comuns e especiais</t>
  </si>
  <si>
    <t>Episódios por personagem do elenco</t>
  </si>
  <si>
    <t>Presença de cada personagem na temporada escolhida</t>
  </si>
  <si>
    <t>FICHA DE PERSONAGEM</t>
  </si>
  <si>
    <t>Nome completo</t>
  </si>
  <si>
    <t>Ofício</t>
  </si>
  <si>
    <t>Nome do ator</t>
  </si>
  <si>
    <t>ANÁLISE REGIONAL</t>
  </si>
  <si>
    <t>Quantidade de emissoras que exibiram o programa</t>
  </si>
  <si>
    <t>Indicador para quando o número de emissoras bater a meta automática</t>
  </si>
  <si>
    <t>Dashboard bilíngue com cor alterada de acordo com idioma</t>
  </si>
  <si>
    <t>total de episódios X ANO</t>
  </si>
  <si>
    <t>participação dos personagens</t>
  </si>
  <si>
    <t>Rótulos de Linha</t>
  </si>
  <si>
    <t>Contagem de EPISÓDIO</t>
  </si>
  <si>
    <t>Rótulos de Coluna</t>
  </si>
  <si>
    <t>1973</t>
  </si>
  <si>
    <t>1974</t>
  </si>
  <si>
    <t>1975</t>
  </si>
  <si>
    <t>1976</t>
  </si>
  <si>
    <t>1977</t>
  </si>
  <si>
    <t>1978</t>
  </si>
  <si>
    <t>1979</t>
  </si>
  <si>
    <t>1980</t>
  </si>
  <si>
    <t>1981</t>
  </si>
  <si>
    <t>Total Geral</t>
  </si>
  <si>
    <t>total</t>
  </si>
  <si>
    <t>teste</t>
  </si>
  <si>
    <t>análise regional</t>
  </si>
  <si>
    <t>Contagem de Emissora</t>
  </si>
  <si>
    <t>Emissoras</t>
  </si>
  <si>
    <t>Temporadas</t>
  </si>
  <si>
    <t>definição de meta</t>
  </si>
  <si>
    <t>meta por país</t>
  </si>
  <si>
    <t>Ficha dos Personagens</t>
  </si>
  <si>
    <t>Personagem Escolhido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</si>
</sst>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8"/>
      <name val="Calibri"/>
      <family val="2"/>
      <scheme val="minor"/>
    </font>
    <font>
      <sz val="11"/>
      <color theme="0"/>
      <name val="Calibri"/>
      <family val="2"/>
      <scheme val="minor"/>
    </font>
    <font>
      <b/>
      <sz val="11"/>
      <color theme="0"/>
      <name val="Calibri"/>
      <family val="2"/>
      <scheme val="minor"/>
    </font>
    <font>
      <sz val="72"/>
      <color theme="1"/>
      <name val="Cartoonist"/>
    </font>
    <font>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theme="9"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6"/>
        <bgColor indexed="64"/>
      </patternFill>
    </fill>
  </fills>
  <borders count="3">
    <border>
      <left/>
      <right/>
      <top/>
      <bottom/>
      <diagonal/>
    </border>
    <border>
      <left/>
      <right/>
      <top style="thin">
        <color theme="7"/>
      </top>
      <bottom/>
      <diagonal/>
    </border>
    <border>
      <left/>
      <right/>
      <top style="thin">
        <color theme="7"/>
      </top>
      <bottom style="thin">
        <color theme="7"/>
      </bottom>
      <diagonal/>
    </border>
  </borders>
  <cellStyleXfs count="2">
    <xf numFmtId="0" fontId="0" fillId="0" borderId="0"/>
    <xf numFmtId="9" fontId="5" fillId="0" borderId="0" applyFont="0" applyFill="0" applyBorder="0" applyAlignment="0" applyProtection="0"/>
  </cellStyleXfs>
  <cellXfs count="22">
    <xf numFmtId="0" fontId="0" fillId="0" borderId="0" xfId="0"/>
    <xf numFmtId="14" fontId="0" fillId="0" borderId="0" xfId="0" applyNumberFormat="1"/>
    <xf numFmtId="0" fontId="0" fillId="0" borderId="0" xfId="0" applyAlignment="1"/>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xf numFmtId="0" fontId="0" fillId="0" borderId="0" xfId="0" applyFill="1" applyAlignment="1"/>
    <xf numFmtId="0" fontId="0" fillId="0" borderId="0" xfId="0" applyNumberFormat="1"/>
    <xf numFmtId="0" fontId="3" fillId="4" borderId="0" xfId="0" applyFont="1" applyFill="1"/>
    <xf numFmtId="0" fontId="2" fillId="5" borderId="0" xfId="0" applyFont="1" applyFill="1"/>
    <xf numFmtId="0" fontId="3" fillId="5" borderId="0" xfId="0" applyFont="1" applyFill="1"/>
    <xf numFmtId="0" fontId="0" fillId="6" borderId="0" xfId="0" applyFill="1"/>
    <xf numFmtId="0" fontId="4" fillId="0" borderId="0" xfId="0" applyFont="1"/>
    <xf numFmtId="0" fontId="0" fillId="0" borderId="0" xfId="0" pivotButton="1"/>
    <xf numFmtId="0" fontId="0" fillId="0" borderId="0" xfId="0" applyAlignment="1">
      <alignment horizontal="left"/>
    </xf>
    <xf numFmtId="0" fontId="0" fillId="7" borderId="1" xfId="0" applyFont="1" applyFill="1" applyBorder="1"/>
    <xf numFmtId="0" fontId="0" fillId="7" borderId="2" xfId="0" applyFont="1" applyFill="1" applyBorder="1"/>
    <xf numFmtId="9" fontId="0" fillId="0" borderId="0" xfId="1" applyFont="1"/>
    <xf numFmtId="0" fontId="0" fillId="6" borderId="0" xfId="0" applyFill="1" applyAlignment="1">
      <alignment horizontal="center"/>
    </xf>
    <xf numFmtId="0" fontId="0" fillId="0" borderId="0" xfId="0" applyBorder="1"/>
  </cellXfs>
  <cellStyles count="2">
    <cellStyle name="Normal" xfId="0" builtinId="0"/>
    <cellStyle name="Porcentagem" xfId="1" builtinId="5"/>
  </cellStyles>
  <dxfs count="12">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9" formatCode="dd/mm/yyyy"/>
    </dxf>
    <dxf>
      <numFmt numFmtId="19" formatCode="dd/mm/yyyy"/>
    </dxf>
  </dxfs>
  <tableStyles count="1" defaultTableStyle="TableStyleMedium2" defaultPivotStyle="PivotStyleLight16">
    <tableStyle name="Estilo de Tabela 1" pivot="0" count="0" xr9:uid="{A466EB1E-8FD4-4DBB-A893-541AF3B6FFF6}"/>
  </tableStyles>
  <colors>
    <mruColors>
      <color rgb="FFA0B41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0.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35.png"/><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1" Type="http://schemas.openxmlformats.org/officeDocument/2006/relationships/image" Target="../media/image18.png"/></Relationships>
</file>

<file path=xl/charts/_rels/chart3.xml.rels><?xml version="1.0" encoding="UTF-8" standalone="yes"?>
<Relationships xmlns="http://schemas.openxmlformats.org/package/2006/relationships"><Relationship Id="rId3" Type="http://schemas.openxmlformats.org/officeDocument/2006/relationships/image" Target="../media/image10.png"/><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5" Type="http://schemas.openxmlformats.org/officeDocument/2006/relationships/image" Target="../media/image29.png"/><Relationship Id="rId4" Type="http://schemas.openxmlformats.org/officeDocument/2006/relationships/image" Target="../media/image28.png"/></Relationships>
</file>

<file path=xl/charts/_rels/chart5.xml.rels><?xml version="1.0" encoding="UTF-8" standalone="yes"?>
<Relationships xmlns="http://schemas.openxmlformats.org/package/2006/relationships"><Relationship Id="rId3" Type="http://schemas.openxmlformats.org/officeDocument/2006/relationships/image" Target="../media/image30.png"/><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image" Target="../media/image31.png"/><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image" Target="../media/image32.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33.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34.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pictureOptions>
            <c:pictureFormat val="stack"/>
          </c:pictureOptions>
          <c:dPt>
            <c:idx val="0"/>
            <c:invertIfNegative val="0"/>
            <c:bubble3D val="0"/>
            <c:spPr>
              <a:blipFill>
                <a:blip xmlns:r="http://schemas.openxmlformats.org/officeDocument/2006/relationships" r:embed="rId3"/>
                <a:stretch>
                  <a:fillRect/>
                </a:stretch>
              </a:blipFill>
              <a:ln>
                <a:noFill/>
              </a:ln>
              <a:effectLst/>
            </c:spPr>
            <c:pictureOptions>
              <c:pictureFormat val="stretch"/>
            </c:pictureOptions>
            <c:extLst>
              <c:ext xmlns:c16="http://schemas.microsoft.com/office/drawing/2014/chart" uri="{C3380CC4-5D6E-409C-BE32-E72D297353CC}">
                <c16:uniqueId val="{00000001-62B3-4141-B466-CDAE7701A138}"/>
              </c:ext>
            </c:extLst>
          </c:dPt>
          <c:cat>
            <c:strRef>
              <c:f>Apoio!$AD$5</c:f>
              <c:strCache>
                <c:ptCount val="1"/>
                <c:pt idx="0">
                  <c:v>Chaves</c:v>
                </c:pt>
              </c:strCache>
            </c:strRef>
          </c:cat>
          <c:val>
            <c:numRef>
              <c:f>Apoio!$AD$7</c:f>
              <c:numCache>
                <c:formatCode>0%</c:formatCode>
                <c:ptCount val="1"/>
                <c:pt idx="0">
                  <c:v>1</c:v>
                </c:pt>
              </c:numCache>
            </c:numRef>
          </c:val>
          <c:extLst>
            <c:ext xmlns:c16="http://schemas.microsoft.com/office/drawing/2014/chart" uri="{C3380CC4-5D6E-409C-BE32-E72D297353CC}">
              <c16:uniqueId val="{00000000-6F12-43DD-B6B7-9566C863C963}"/>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pictureOptions>
            <c:pictureFormat val="stackScale"/>
          </c:pictureOptions>
          <c:cat>
            <c:strRef>
              <c:f>Apoio!$AK$5</c:f>
              <c:strCache>
                <c:ptCount val="1"/>
                <c:pt idx="0">
                  <c:v>Sr. Barriga</c:v>
                </c:pt>
              </c:strCache>
            </c:strRef>
          </c:cat>
          <c:val>
            <c:numRef>
              <c:f>Apoio!$AK$7</c:f>
              <c:numCache>
                <c:formatCode>0%</c:formatCode>
                <c:ptCount val="1"/>
                <c:pt idx="0">
                  <c:v>0.29850746268656714</c:v>
                </c:pt>
              </c:numCache>
            </c:numRef>
          </c:val>
          <c:extLst>
            <c:ext xmlns:c16="http://schemas.microsoft.com/office/drawing/2014/chart" uri="{C3380CC4-5D6E-409C-BE32-E72D297353CC}">
              <c16:uniqueId val="{00000000-E228-4498-BB87-70E6B6943C6A}"/>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36250647333014E-3"/>
          <c:y val="0.19144284466272651"/>
          <c:w val="0.99616861619342689"/>
          <c:h val="0.6783461109586123"/>
        </c:manualLayout>
      </c:layout>
      <c:lineChart>
        <c:grouping val="standard"/>
        <c:varyColors val="0"/>
        <c:ser>
          <c:idx val="0"/>
          <c:order val="0"/>
          <c:spPr>
            <a:ln w="28575" cap="rnd">
              <a:solidFill>
                <a:schemeClr val="accent1"/>
              </a:solidFill>
              <a:round/>
            </a:ln>
            <a:effectLst/>
          </c:spPr>
          <c:marker>
            <c:symbol val="circle"/>
            <c:size val="10"/>
            <c:spPr>
              <a:solidFill>
                <a:schemeClr val="bg1"/>
              </a:solidFill>
              <a:ln w="47625">
                <a:solidFill>
                  <a:schemeClr val="accent1"/>
                </a:solidFill>
              </a:ln>
              <a:effectLst/>
            </c:spPr>
          </c:marker>
          <c:cat>
            <c:strRef>
              <c:f>Apoio!$Q$6:$Y$6</c:f>
              <c:strCache>
                <c:ptCount val="9"/>
                <c:pt idx="0">
                  <c:v>1973</c:v>
                </c:pt>
                <c:pt idx="1">
                  <c:v>1974</c:v>
                </c:pt>
                <c:pt idx="2">
                  <c:v>1975</c:v>
                </c:pt>
                <c:pt idx="3">
                  <c:v>1976</c:v>
                </c:pt>
                <c:pt idx="4">
                  <c:v>1977</c:v>
                </c:pt>
                <c:pt idx="5">
                  <c:v>1978</c:v>
                </c:pt>
                <c:pt idx="6">
                  <c:v>1979</c:v>
                </c:pt>
                <c:pt idx="7">
                  <c:v>1980</c:v>
                </c:pt>
                <c:pt idx="8">
                  <c:v>1981</c:v>
                </c:pt>
              </c:strCache>
            </c:strRef>
          </c:cat>
          <c:val>
            <c:numRef>
              <c:f>Apoio!$Q$7:$Y$7</c:f>
              <c:numCache>
                <c:formatCode>General</c:formatCode>
                <c:ptCount val="9"/>
                <c:pt idx="0">
                  <c:v>67</c:v>
                </c:pt>
                <c:pt idx="1">
                  <c:v>42</c:v>
                </c:pt>
                <c:pt idx="2">
                  <c:v>38</c:v>
                </c:pt>
                <c:pt idx="3">
                  <c:v>41</c:v>
                </c:pt>
                <c:pt idx="4">
                  <c:v>44</c:v>
                </c:pt>
                <c:pt idx="5">
                  <c:v>39</c:v>
                </c:pt>
                <c:pt idx="6">
                  <c:v>48</c:v>
                </c:pt>
                <c:pt idx="7">
                  <c:v>1</c:v>
                </c:pt>
                <c:pt idx="8">
                  <c:v>1</c:v>
                </c:pt>
              </c:numCache>
            </c:numRef>
          </c:val>
          <c:smooth val="0"/>
          <c:extLst>
            <c:ext xmlns:c16="http://schemas.microsoft.com/office/drawing/2014/chart" uri="{C3380CC4-5D6E-409C-BE32-E72D297353CC}">
              <c16:uniqueId val="{00000000-62B5-4CD7-833C-FBF6381E8017}"/>
            </c:ext>
          </c:extLst>
        </c:ser>
        <c:ser>
          <c:idx val="1"/>
          <c:order val="1"/>
          <c:spPr>
            <a:ln w="28575" cap="rnd">
              <a:noFill/>
              <a:round/>
            </a:ln>
            <a:effectLst/>
          </c:spPr>
          <c:marker>
            <c:symbol val="picture"/>
            <c:spPr>
              <a:blipFill>
                <a:blip xmlns:r="http://schemas.openxmlformats.org/officeDocument/2006/relationships" r:embed="rId1"/>
                <a:stretch>
                  <a:fillRect/>
                </a:stretch>
              </a:blipFill>
              <a:ln w="25400">
                <a:no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solidFill>
                    <a:latin typeface="Cartoonist" panose="00000400000000000000" pitchFamily="2" charset="0"/>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Apoio!$Q$6:$Y$6</c:f>
              <c:strCache>
                <c:ptCount val="9"/>
                <c:pt idx="0">
                  <c:v>1973</c:v>
                </c:pt>
                <c:pt idx="1">
                  <c:v>1974</c:v>
                </c:pt>
                <c:pt idx="2">
                  <c:v>1975</c:v>
                </c:pt>
                <c:pt idx="3">
                  <c:v>1976</c:v>
                </c:pt>
                <c:pt idx="4">
                  <c:v>1977</c:v>
                </c:pt>
                <c:pt idx="5">
                  <c:v>1978</c:v>
                </c:pt>
                <c:pt idx="6">
                  <c:v>1979</c:v>
                </c:pt>
                <c:pt idx="7">
                  <c:v>1980</c:v>
                </c:pt>
                <c:pt idx="8">
                  <c:v>1981</c:v>
                </c:pt>
              </c:strCache>
            </c:strRef>
          </c:cat>
          <c:val>
            <c:numRef>
              <c:f>Apoio!$Q$8:$Y$8</c:f>
              <c:numCache>
                <c:formatCode>General</c:formatCode>
                <c:ptCount val="9"/>
                <c:pt idx="0">
                  <c:v>67</c:v>
                </c:pt>
                <c:pt idx="1">
                  <c:v>42</c:v>
                </c:pt>
                <c:pt idx="2">
                  <c:v>38</c:v>
                </c:pt>
                <c:pt idx="3">
                  <c:v>41</c:v>
                </c:pt>
                <c:pt idx="4">
                  <c:v>44</c:v>
                </c:pt>
                <c:pt idx="5">
                  <c:v>39</c:v>
                </c:pt>
                <c:pt idx="6">
                  <c:v>48</c:v>
                </c:pt>
                <c:pt idx="7">
                  <c:v>1</c:v>
                </c:pt>
                <c:pt idx="8">
                  <c:v>1</c:v>
                </c:pt>
              </c:numCache>
            </c:numRef>
          </c:val>
          <c:smooth val="0"/>
          <c:extLst>
            <c:ext xmlns:c16="http://schemas.microsoft.com/office/drawing/2014/chart" uri="{C3380CC4-5D6E-409C-BE32-E72D297353CC}">
              <c16:uniqueId val="{00000002-62B5-4CD7-833C-FBF6381E8017}"/>
            </c:ext>
          </c:extLst>
        </c:ser>
        <c:dLbls>
          <c:showLegendKey val="0"/>
          <c:showVal val="0"/>
          <c:showCatName val="0"/>
          <c:showSerName val="0"/>
          <c:showPercent val="0"/>
          <c:showBubbleSize val="0"/>
        </c:dLbls>
        <c:marker val="1"/>
        <c:smooth val="0"/>
        <c:axId val="1043944384"/>
        <c:axId val="1036742256"/>
      </c:lineChart>
      <c:catAx>
        <c:axId val="104394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accent6"/>
                </a:solidFill>
                <a:latin typeface="+mn-lt"/>
                <a:ea typeface="+mn-ea"/>
                <a:cs typeface="+mn-cs"/>
              </a:defRPr>
            </a:pPr>
            <a:endParaRPr lang="pt-BR"/>
          </a:p>
        </c:txPr>
        <c:crossAx val="1036742256"/>
        <c:crosses val="autoZero"/>
        <c:auto val="1"/>
        <c:lblAlgn val="ctr"/>
        <c:lblOffset val="100"/>
        <c:noMultiLvlLbl val="0"/>
      </c:catAx>
      <c:valAx>
        <c:axId val="1036742256"/>
        <c:scaling>
          <c:orientation val="minMax"/>
          <c:max val="70"/>
          <c:min val="-10"/>
        </c:scaling>
        <c:delete val="1"/>
        <c:axPos val="l"/>
        <c:numFmt formatCode="General" sourceLinked="1"/>
        <c:majorTickMark val="none"/>
        <c:minorTickMark val="none"/>
        <c:tickLblPos val="nextTo"/>
        <c:crossAx val="104394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pictureOptions>
            <c:pictureFormat val="stack"/>
          </c:pictureOptions>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A1A0-4893-A3A6-8FC8226636CC}"/>
              </c:ext>
            </c:extLst>
          </c:dPt>
          <c:cat>
            <c:strRef>
              <c:f>Apoio!$AD$5</c:f>
              <c:strCache>
                <c:ptCount val="1"/>
                <c:pt idx="0">
                  <c:v>Chaves</c:v>
                </c:pt>
              </c:strCache>
            </c:strRef>
          </c:cat>
          <c:val>
            <c:numRef>
              <c:f>Apoio!$AD$7</c:f>
              <c:numCache>
                <c:formatCode>0%</c:formatCode>
                <c:ptCount val="1"/>
                <c:pt idx="0">
                  <c:v>1</c:v>
                </c:pt>
              </c:numCache>
            </c:numRef>
          </c:val>
          <c:extLst>
            <c:ext xmlns:c16="http://schemas.microsoft.com/office/drawing/2014/chart" uri="{C3380CC4-5D6E-409C-BE32-E72D297353CC}">
              <c16:uniqueId val="{00000002-A1A0-4893-A3A6-8FC8226636CC}"/>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4"/>
              <a:stretch>
                <a:fillRect/>
              </a:stretch>
            </a:blipFill>
            <a:ln>
              <a:noFill/>
            </a:ln>
            <a:effectLst/>
          </c:spPr>
          <c:invertIfNegative val="0"/>
          <c:pictureOptions>
            <c:pictureFormat val="stretch"/>
          </c:pictureOptions>
          <c:dPt>
            <c:idx val="0"/>
            <c:invertIfNegative val="0"/>
            <c:bubble3D val="0"/>
            <c:spPr>
              <a:blipFill>
                <a:blip xmlns:r="http://schemas.openxmlformats.org/officeDocument/2006/relationships" r:embed="rId5"/>
                <a:stretch>
                  <a:fillRect/>
                </a:stretch>
              </a:blipFill>
              <a:ln>
                <a:noFill/>
              </a:ln>
              <a:effectLst/>
            </c:spPr>
            <c:pictureOptions>
              <c:pictureFormat val="stackScale"/>
            </c:pictureOptions>
            <c:extLst>
              <c:ext xmlns:c16="http://schemas.microsoft.com/office/drawing/2014/chart" uri="{C3380CC4-5D6E-409C-BE32-E72D297353CC}">
                <c16:uniqueId val="{00000001-4362-411C-99D6-ECD83FC5F447}"/>
              </c:ext>
            </c:extLst>
          </c:dPt>
          <c:cat>
            <c:strRef>
              <c:f>Apoio!$AE$5</c:f>
              <c:strCache>
                <c:ptCount val="1"/>
                <c:pt idx="0">
                  <c:v>Kiko</c:v>
                </c:pt>
              </c:strCache>
            </c:strRef>
          </c:cat>
          <c:val>
            <c:numRef>
              <c:f>Apoio!$AE$7</c:f>
              <c:numCache>
                <c:formatCode>0%</c:formatCode>
                <c:ptCount val="1"/>
                <c:pt idx="0">
                  <c:v>0.80597014925373134</c:v>
                </c:pt>
              </c:numCache>
            </c:numRef>
          </c:val>
          <c:extLst>
            <c:ext xmlns:c16="http://schemas.microsoft.com/office/drawing/2014/chart" uri="{C3380CC4-5D6E-409C-BE32-E72D297353CC}">
              <c16:uniqueId val="{00000002-4362-411C-99D6-ECD83FC5F447}"/>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B592-4712-BCC0-D1954FF7AA89}"/>
              </c:ext>
            </c:extLst>
          </c:dPt>
          <c:cat>
            <c:strRef>
              <c:f>Apoio!$AF$5</c:f>
              <c:strCache>
                <c:ptCount val="1"/>
                <c:pt idx="0">
                  <c:v>Chiquinha</c:v>
                </c:pt>
              </c:strCache>
            </c:strRef>
          </c:cat>
          <c:val>
            <c:numRef>
              <c:f>Apoio!$AF$7</c:f>
              <c:numCache>
                <c:formatCode>0%</c:formatCode>
                <c:ptCount val="1"/>
                <c:pt idx="0">
                  <c:v>0.73134328358208955</c:v>
                </c:pt>
              </c:numCache>
            </c:numRef>
          </c:val>
          <c:extLst>
            <c:ext xmlns:c16="http://schemas.microsoft.com/office/drawing/2014/chart" uri="{C3380CC4-5D6E-409C-BE32-E72D297353CC}">
              <c16:uniqueId val="{00000002-B592-4712-BCC0-D1954FF7AA89}"/>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648A-4D6E-A265-FC4053822747}"/>
              </c:ext>
            </c:extLst>
          </c:dPt>
          <c:cat>
            <c:strRef>
              <c:f>Apoio!$AG$5</c:f>
              <c:strCache>
                <c:ptCount val="1"/>
                <c:pt idx="0">
                  <c:v>Seu Madruga</c:v>
                </c:pt>
              </c:strCache>
            </c:strRef>
          </c:cat>
          <c:val>
            <c:numRef>
              <c:f>Apoio!$AG$7</c:f>
              <c:numCache>
                <c:formatCode>0%</c:formatCode>
                <c:ptCount val="1"/>
                <c:pt idx="0">
                  <c:v>0.94029850746268662</c:v>
                </c:pt>
              </c:numCache>
            </c:numRef>
          </c:val>
          <c:extLst>
            <c:ext xmlns:c16="http://schemas.microsoft.com/office/drawing/2014/chart" uri="{C3380CC4-5D6E-409C-BE32-E72D297353CC}">
              <c16:uniqueId val="{00000002-648A-4D6E-A265-FC4053822747}"/>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C116-4E76-893D-64D3BE20FA95}"/>
              </c:ext>
            </c:extLst>
          </c:dPt>
          <c:cat>
            <c:strRef>
              <c:f>Apoio!$AH$5</c:f>
              <c:strCache>
                <c:ptCount val="1"/>
                <c:pt idx="0">
                  <c:v>Dona Florinda</c:v>
                </c:pt>
              </c:strCache>
            </c:strRef>
          </c:cat>
          <c:val>
            <c:numRef>
              <c:f>Apoio!$AH$7</c:f>
              <c:numCache>
                <c:formatCode>0%</c:formatCode>
                <c:ptCount val="1"/>
                <c:pt idx="0">
                  <c:v>0.68656716417910446</c:v>
                </c:pt>
              </c:numCache>
            </c:numRef>
          </c:val>
          <c:extLst>
            <c:ext xmlns:c16="http://schemas.microsoft.com/office/drawing/2014/chart" uri="{C3380CC4-5D6E-409C-BE32-E72D297353CC}">
              <c16:uniqueId val="{00000002-C116-4E76-893D-64D3BE20FA95}"/>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018C-4555-B7E1-57650B229829}"/>
              </c:ext>
            </c:extLst>
          </c:dPt>
          <c:cat>
            <c:strRef>
              <c:f>Apoio!$AI$5</c:f>
              <c:strCache>
                <c:ptCount val="1"/>
                <c:pt idx="0">
                  <c:v>Professor Girafales</c:v>
                </c:pt>
              </c:strCache>
            </c:strRef>
          </c:cat>
          <c:val>
            <c:numRef>
              <c:f>Apoio!$AI$7</c:f>
              <c:numCache>
                <c:formatCode>0%</c:formatCode>
                <c:ptCount val="1"/>
                <c:pt idx="0">
                  <c:v>0.23880597014925373</c:v>
                </c:pt>
              </c:numCache>
            </c:numRef>
          </c:val>
          <c:extLst>
            <c:ext xmlns:c16="http://schemas.microsoft.com/office/drawing/2014/chart" uri="{C3380CC4-5D6E-409C-BE32-E72D297353CC}">
              <c16:uniqueId val="{00000002-018C-4555-B7E1-57650B229829}"/>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23381452318459"/>
          <c:y val="0.16708333333333336"/>
          <c:w val="0.87232174103237092"/>
          <c:h val="0.72088764946048411"/>
        </c:manualLayout>
      </c:layout>
      <c:barChart>
        <c:barDir val="col"/>
        <c:grouping val="clustered"/>
        <c:varyColors val="0"/>
        <c:ser>
          <c:idx val="0"/>
          <c:order val="0"/>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117B-43ED-8BC1-A2A5E5F33771}"/>
              </c:ext>
            </c:extLst>
          </c:dPt>
          <c:cat>
            <c:strRef>
              <c:f>Apoio!$AJ$5</c:f>
              <c:strCache>
                <c:ptCount val="1"/>
                <c:pt idx="0">
                  <c:v>Bruxa do 71</c:v>
                </c:pt>
              </c:strCache>
            </c:strRef>
          </c:cat>
          <c:val>
            <c:numRef>
              <c:f>Apoio!$AJ$7</c:f>
              <c:numCache>
                <c:formatCode>0%</c:formatCode>
                <c:ptCount val="1"/>
                <c:pt idx="0">
                  <c:v>0.23880597014925373</c:v>
                </c:pt>
              </c:numCache>
            </c:numRef>
          </c:val>
          <c:extLst>
            <c:ext xmlns:c16="http://schemas.microsoft.com/office/drawing/2014/chart" uri="{C3380CC4-5D6E-409C-BE32-E72D297353CC}">
              <c16:uniqueId val="{00000002-117B-43ED-8BC1-A2A5E5F33771}"/>
            </c:ext>
          </c:extLst>
        </c:ser>
        <c:dLbls>
          <c:showLegendKey val="0"/>
          <c:showVal val="0"/>
          <c:showCatName val="0"/>
          <c:showSerName val="0"/>
          <c:showPercent val="0"/>
          <c:showBubbleSize val="0"/>
        </c:dLbls>
        <c:gapWidth val="219"/>
        <c:overlap val="-27"/>
        <c:axId val="1180690383"/>
        <c:axId val="540386303"/>
      </c:barChart>
      <c:catAx>
        <c:axId val="1180690383"/>
        <c:scaling>
          <c:orientation val="minMax"/>
        </c:scaling>
        <c:delete val="1"/>
        <c:axPos val="b"/>
        <c:numFmt formatCode="General" sourceLinked="1"/>
        <c:majorTickMark val="none"/>
        <c:minorTickMark val="none"/>
        <c:tickLblPos val="nextTo"/>
        <c:crossAx val="540386303"/>
        <c:crosses val="autoZero"/>
        <c:auto val="1"/>
        <c:lblAlgn val="ctr"/>
        <c:lblOffset val="100"/>
        <c:noMultiLvlLbl val="0"/>
      </c:catAx>
      <c:valAx>
        <c:axId val="540386303"/>
        <c:scaling>
          <c:orientation val="minMax"/>
          <c:max val="1"/>
          <c:min val="0"/>
        </c:scaling>
        <c:delete val="1"/>
        <c:axPos val="l"/>
        <c:numFmt formatCode="0%" sourceLinked="1"/>
        <c:majorTickMark val="none"/>
        <c:minorTickMark val="none"/>
        <c:tickLblPos val="nextTo"/>
        <c:crossAx val="118069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microsoft.com/office/2007/relationships/hdphoto" Target="../media/hdphoto1.wdp"/><Relationship Id="rId10" Type="http://schemas.microsoft.com/office/2007/relationships/hdphoto" Target="../media/hdphoto2.wdp"/><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9.png"/><Relationship Id="rId18" Type="http://schemas.openxmlformats.org/officeDocument/2006/relationships/image" Target="../media/image22.png"/><Relationship Id="rId26" Type="http://schemas.microsoft.com/office/2007/relationships/hdphoto" Target="../media/hdphoto8.wdp"/><Relationship Id="rId3" Type="http://schemas.openxmlformats.org/officeDocument/2006/relationships/image" Target="../media/image13.png"/><Relationship Id="rId21" Type="http://schemas.openxmlformats.org/officeDocument/2006/relationships/image" Target="../media/image24.png"/><Relationship Id="rId34" Type="http://schemas.openxmlformats.org/officeDocument/2006/relationships/chart" Target="../charts/chart9.xml"/><Relationship Id="rId7" Type="http://schemas.openxmlformats.org/officeDocument/2006/relationships/image" Target="../media/image16.png"/><Relationship Id="rId12" Type="http://schemas.openxmlformats.org/officeDocument/2006/relationships/image" Target="../media/image1.png"/><Relationship Id="rId17" Type="http://schemas.openxmlformats.org/officeDocument/2006/relationships/image" Target="../media/image21.png"/><Relationship Id="rId25" Type="http://schemas.openxmlformats.org/officeDocument/2006/relationships/image" Target="../media/image26.png"/><Relationship Id="rId33" Type="http://schemas.openxmlformats.org/officeDocument/2006/relationships/chart" Target="../charts/chart8.xml"/><Relationship Id="rId2" Type="http://schemas.openxmlformats.org/officeDocument/2006/relationships/image" Target="../media/image12.png"/><Relationship Id="rId16" Type="http://schemas.microsoft.com/office/2007/relationships/hdphoto" Target="../media/hdphoto1.wdp"/><Relationship Id="rId20" Type="http://schemas.openxmlformats.org/officeDocument/2006/relationships/image" Target="../media/image7.png"/><Relationship Id="rId29" Type="http://schemas.openxmlformats.org/officeDocument/2006/relationships/chart" Target="../charts/chart4.xml"/><Relationship Id="rId1" Type="http://schemas.openxmlformats.org/officeDocument/2006/relationships/image" Target="../media/image11.jpeg"/><Relationship Id="rId6" Type="http://schemas.microsoft.com/office/2007/relationships/hdphoto" Target="../media/hdphoto3.wdp"/><Relationship Id="rId11" Type="http://schemas.openxmlformats.org/officeDocument/2006/relationships/chart" Target="../charts/chart2.xml"/><Relationship Id="rId24" Type="http://schemas.microsoft.com/office/2007/relationships/hdphoto" Target="../media/hdphoto7.wdp"/><Relationship Id="rId32" Type="http://schemas.openxmlformats.org/officeDocument/2006/relationships/chart" Target="../charts/chart7.xml"/><Relationship Id="rId5" Type="http://schemas.openxmlformats.org/officeDocument/2006/relationships/image" Target="../media/image15.png"/><Relationship Id="rId15" Type="http://schemas.openxmlformats.org/officeDocument/2006/relationships/image" Target="../media/image4.png"/><Relationship Id="rId23" Type="http://schemas.openxmlformats.org/officeDocument/2006/relationships/image" Target="../media/image25.png"/><Relationship Id="rId28" Type="http://schemas.openxmlformats.org/officeDocument/2006/relationships/chart" Target="../charts/chart3.xml"/><Relationship Id="rId36" Type="http://schemas.openxmlformats.org/officeDocument/2006/relationships/image" Target="../media/image36.emf"/><Relationship Id="rId10" Type="http://schemas.microsoft.com/office/2007/relationships/hdphoto" Target="../media/hdphoto5.wdp"/><Relationship Id="rId19" Type="http://schemas.openxmlformats.org/officeDocument/2006/relationships/image" Target="../media/image23.png"/><Relationship Id="rId31" Type="http://schemas.openxmlformats.org/officeDocument/2006/relationships/chart" Target="../charts/chart6.xml"/><Relationship Id="rId4" Type="http://schemas.openxmlformats.org/officeDocument/2006/relationships/image" Target="../media/image14.png"/><Relationship Id="rId9" Type="http://schemas.openxmlformats.org/officeDocument/2006/relationships/image" Target="../media/image17.png"/><Relationship Id="rId14" Type="http://schemas.openxmlformats.org/officeDocument/2006/relationships/image" Target="../media/image20.png"/><Relationship Id="rId22" Type="http://schemas.microsoft.com/office/2007/relationships/hdphoto" Target="../media/hdphoto6.wdp"/><Relationship Id="rId27" Type="http://schemas.openxmlformats.org/officeDocument/2006/relationships/image" Target="../media/image27.png"/><Relationship Id="rId30" Type="http://schemas.openxmlformats.org/officeDocument/2006/relationships/chart" Target="../charts/chart5.xml"/><Relationship Id="rId35" Type="http://schemas.openxmlformats.org/officeDocument/2006/relationships/chart" Target="../charts/chart10.xml"/><Relationship Id="rId8" Type="http://schemas.microsoft.com/office/2007/relationships/hdphoto" Target="../media/hdphoto4.wdp"/></Relationships>
</file>

<file path=xl/drawings/_rels/drawing4.xml.rels><?xml version="1.0" encoding="UTF-8" standalone="yes"?>
<Relationships xmlns="http://schemas.openxmlformats.org/package/2006/relationships"><Relationship Id="rId1" Type="http://schemas.openxmlformats.org/officeDocument/2006/relationships/image" Target="../media/image38.png"/></Relationships>
</file>

<file path=xl/drawings/_rels/drawing5.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11.jpeg"/><Relationship Id="rId4" Type="http://schemas.microsoft.com/office/2007/relationships/hdphoto" Target="../media/hdphoto9.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7.emf"/></Relationships>
</file>

<file path=xl/drawings/drawing1.xml><?xml version="1.0" encoding="utf-8"?>
<xdr:wsDr xmlns:xdr="http://schemas.openxmlformats.org/drawingml/2006/spreadsheetDrawing" xmlns:a="http://schemas.openxmlformats.org/drawingml/2006/main">
  <xdr:twoCellAnchor editAs="oneCell">
    <xdr:from>
      <xdr:col>8</xdr:col>
      <xdr:colOff>204174</xdr:colOff>
      <xdr:row>3</xdr:row>
      <xdr:rowOff>285130</xdr:rowOff>
    </xdr:from>
    <xdr:to>
      <xdr:col>8</xdr:col>
      <xdr:colOff>950911</xdr:colOff>
      <xdr:row>3</xdr:row>
      <xdr:rowOff>1492249</xdr:rowOff>
    </xdr:to>
    <xdr:pic>
      <xdr:nvPicPr>
        <xdr:cNvPr id="2" name="Picture 6" descr="chaves-02 - Imagens PNG">
          <a:extLst>
            <a:ext uri="{FF2B5EF4-FFF2-40B4-BE49-F238E27FC236}">
              <a16:creationId xmlns:a16="http://schemas.microsoft.com/office/drawing/2014/main" id="{16AA286D-3DAD-4510-AAA7-87C1031F1B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28774" y="856630"/>
          <a:ext cx="746737" cy="1207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213794</xdr:colOff>
      <xdr:row>4</xdr:row>
      <xdr:rowOff>190564</xdr:rowOff>
    </xdr:from>
    <xdr:to>
      <xdr:col>8</xdr:col>
      <xdr:colOff>941291</xdr:colOff>
      <xdr:row>4</xdr:row>
      <xdr:rowOff>1529108</xdr:rowOff>
    </xdr:to>
    <xdr:pic>
      <xdr:nvPicPr>
        <xdr:cNvPr id="3" name="Picture 2" descr="As melhores imagens de Chaves - Quico PNG Alta Resolução Grátis!">
          <a:extLst>
            <a:ext uri="{FF2B5EF4-FFF2-40B4-BE49-F238E27FC236}">
              <a16:creationId xmlns:a16="http://schemas.microsoft.com/office/drawing/2014/main" id="{3BDAF588-4F60-4AFC-9E57-35692DBEEE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38394" y="2362264"/>
          <a:ext cx="727497" cy="1338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212873</xdr:colOff>
      <xdr:row>7</xdr:row>
      <xdr:rowOff>250422</xdr:rowOff>
    </xdr:from>
    <xdr:to>
      <xdr:col>8</xdr:col>
      <xdr:colOff>942212</xdr:colOff>
      <xdr:row>7</xdr:row>
      <xdr:rowOff>1562518</xdr:rowOff>
    </xdr:to>
    <xdr:pic>
      <xdr:nvPicPr>
        <xdr:cNvPr id="4" name="Imagem 3" descr="Turma do Chaves - Dona Florinda PNG, Chaves PNG , clase de llaves, Klasse von Schlüsseln, Chaves' gang">
          <a:extLst>
            <a:ext uri="{FF2B5EF4-FFF2-40B4-BE49-F238E27FC236}">
              <a16:creationId xmlns:a16="http://schemas.microsoft.com/office/drawing/2014/main" id="{1B248701-DA01-4724-8716-AFC85441E84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H="1">
          <a:off x="6537473" y="7222722"/>
          <a:ext cx="729339" cy="131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215971</xdr:colOff>
      <xdr:row>8</xdr:row>
      <xdr:rowOff>196851</xdr:rowOff>
    </xdr:from>
    <xdr:to>
      <xdr:col>8</xdr:col>
      <xdr:colOff>939113</xdr:colOff>
      <xdr:row>9</xdr:row>
      <xdr:rowOff>39002</xdr:rowOff>
    </xdr:to>
    <xdr:pic>
      <xdr:nvPicPr>
        <xdr:cNvPr id="5" name="Imagem 4" descr="Desenho De Melancia Fundo Transparente Clipart (#2192571) - PinClipart">
          <a:extLst>
            <a:ext uri="{FF2B5EF4-FFF2-40B4-BE49-F238E27FC236}">
              <a16:creationId xmlns:a16="http://schemas.microsoft.com/office/drawing/2014/main" id="{B19CF383-E069-4A15-AC75-016F07B167C6}"/>
            </a:ext>
          </a:extLst>
        </xdr:cNvPr>
        <xdr:cNvPicPr>
          <a:picLocks noChangeAspect="1" noChangeArrowheads="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040" b="94297" l="10000" r="90000">
                      <a14:foregroundMark x1="46250" y1="5040" x2="58438" y2="12334"/>
                      <a14:foregroundMark x1="30312" y1="92440" x2="45000" y2="87931"/>
                      <a14:foregroundMark x1="76563" y1="91114" x2="84063" y2="94297"/>
                      <a14:foregroundMark x1="53438" y1="17374" x2="47813" y2="43767"/>
                      <a14:foregroundMark x1="53438" y1="29576" x2="79688" y2="29841"/>
                      <a14:foregroundMark x1="71250" y1="31830" x2="65000" y2="31034"/>
                      <a14:foregroundMark x1="67500" y1="38992" x2="68125" y2="37135"/>
                      <a14:backgroundMark x1="30312" y1="42440" x2="31563" y2="44032"/>
                      <a14:backgroundMark x1="20625" y1="36340" x2="33438" y2="49735"/>
                      <a14:backgroundMark x1="75938" y1="41645" x2="76563" y2="51857"/>
                      <a14:backgroundMark x1="36250" y1="29973" x2="36250" y2="29973"/>
                      <a14:backgroundMark x1="35625" y1="29310" x2="35625" y2="29310"/>
                    </a14:backgroundRemoval>
                  </a14:imgEffect>
                </a14:imgLayer>
              </a14:imgProps>
            </a:ext>
            <a:ext uri="{28A0092B-C50C-407E-A947-70E740481C1C}">
              <a14:useLocalDpi xmlns:a14="http://schemas.microsoft.com/office/drawing/2010/main" val="0"/>
            </a:ext>
          </a:extLst>
        </a:blip>
        <a:srcRect/>
        <a:stretch>
          <a:fillRect/>
        </a:stretch>
      </xdr:blipFill>
      <xdr:spPr bwMode="auto">
        <a:xfrm>
          <a:off x="6540571" y="8769351"/>
          <a:ext cx="723142" cy="1728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102873</xdr:colOff>
      <xdr:row>5</xdr:row>
      <xdr:rowOff>234227</xdr:rowOff>
    </xdr:from>
    <xdr:to>
      <xdr:col>8</xdr:col>
      <xdr:colOff>1052211</xdr:colOff>
      <xdr:row>5</xdr:row>
      <xdr:rowOff>1588085</xdr:rowOff>
    </xdr:to>
    <xdr:pic>
      <xdr:nvPicPr>
        <xdr:cNvPr id="6" name="Imagem 5" descr="Turma do Chaves - Chiquinha PNG, Chaves PNG , clase de llaves, Klasse von Schlüsseln, Chaves' gang">
          <a:extLst>
            <a:ext uri="{FF2B5EF4-FFF2-40B4-BE49-F238E27FC236}">
              <a16:creationId xmlns:a16="http://schemas.microsoft.com/office/drawing/2014/main" id="{D6C5BD5D-E90A-4CC3-BBED-97AEEBA9D53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427473" y="4006127"/>
          <a:ext cx="949338" cy="1353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298412</xdr:colOff>
      <xdr:row>6</xdr:row>
      <xdr:rowOff>242737</xdr:rowOff>
    </xdr:from>
    <xdr:to>
      <xdr:col>8</xdr:col>
      <xdr:colOff>856672</xdr:colOff>
      <xdr:row>6</xdr:row>
      <xdr:rowOff>1573270</xdr:rowOff>
    </xdr:to>
    <xdr:pic>
      <xdr:nvPicPr>
        <xdr:cNvPr id="7" name="Imagem 6" descr="don ramon animado - Buscar con Google | Personagens chaves, Turma do  chaves, Chaves">
          <a:extLst>
            <a:ext uri="{FF2B5EF4-FFF2-40B4-BE49-F238E27FC236}">
              <a16:creationId xmlns:a16="http://schemas.microsoft.com/office/drawing/2014/main" id="{632DE37E-35AD-41FF-AE2A-1703B4979582}"/>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1714"/>
        <a:stretch/>
      </xdr:blipFill>
      <xdr:spPr bwMode="auto">
        <a:xfrm flipH="1">
          <a:off x="6623012" y="5614837"/>
          <a:ext cx="558260" cy="1330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81952</xdr:colOff>
      <xdr:row>10</xdr:row>
      <xdr:rowOff>299247</xdr:rowOff>
    </xdr:from>
    <xdr:to>
      <xdr:col>8</xdr:col>
      <xdr:colOff>1073133</xdr:colOff>
      <xdr:row>10</xdr:row>
      <xdr:rowOff>1579404</xdr:rowOff>
    </xdr:to>
    <xdr:pic>
      <xdr:nvPicPr>
        <xdr:cNvPr id="9" name="Imagem 8" descr="37 Imagens Turma do Chaves - Senhor Barriga em PNG grátis">
          <a:extLst>
            <a:ext uri="{FF2B5EF4-FFF2-40B4-BE49-F238E27FC236}">
              <a16:creationId xmlns:a16="http://schemas.microsoft.com/office/drawing/2014/main" id="{BE2E3C80-9265-4E97-920A-95D5731D5C24}"/>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flipH="1">
          <a:off x="6406552" y="12357897"/>
          <a:ext cx="991181" cy="1280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17881</xdr:colOff>
      <xdr:row>9</xdr:row>
      <xdr:rowOff>114300</xdr:rowOff>
    </xdr:from>
    <xdr:to>
      <xdr:col>9</xdr:col>
      <xdr:colOff>11112</xdr:colOff>
      <xdr:row>10</xdr:row>
      <xdr:rowOff>19050</xdr:rowOff>
    </xdr:to>
    <xdr:pic>
      <xdr:nvPicPr>
        <xdr:cNvPr id="12" name="Picture 2" descr="Dona Florinda, El Chavo Del Ocho, Don Ramón png transparente grátis">
          <a:extLst>
            <a:ext uri="{FF2B5EF4-FFF2-40B4-BE49-F238E27FC236}">
              <a16:creationId xmlns:a16="http://schemas.microsoft.com/office/drawing/2014/main" id="{C595C626-9B32-4D84-9486-A7E1E7F5F27F}"/>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2273" b="94182" l="10000" r="90000">
                      <a14:foregroundMark x1="41444" y1="2545" x2="44556" y2="14182"/>
                      <a14:foregroundMark x1="63667" y1="13273" x2="64333" y2="24727"/>
                      <a14:foregroundMark x1="32222" y1="94182" x2="46889" y2="67818"/>
                      <a14:foregroundMark x1="36556" y1="9273" x2="44000" y2="9091"/>
                      <a14:foregroundMark x1="48556" y1="2273" x2="45667" y2="17000"/>
                      <a14:foregroundMark x1="52333" y1="11364" x2="49444" y2="5091"/>
                      <a14:foregroundMark x1="53111" y1="26636" x2="48333" y2="15636"/>
                      <a14:backgroundMark x1="44556" y1="38273" x2="42333" y2="48364"/>
                      <a14:backgroundMark x1="75778" y1="38545" x2="80000" y2="60273"/>
                    </a14:backgroundRemoval>
                  </a14:imgEffect>
                </a14:imgLayer>
              </a14:imgProps>
            </a:ext>
            <a:ext uri="{28A0092B-C50C-407E-A947-70E740481C1C}">
              <a14:useLocalDpi xmlns:a14="http://schemas.microsoft.com/office/drawing/2010/main" val="0"/>
            </a:ext>
          </a:extLst>
        </a:blip>
        <a:srcRect/>
        <a:stretch>
          <a:fillRect/>
        </a:stretch>
      </xdr:blipFill>
      <xdr:spPr bwMode="auto">
        <a:xfrm>
          <a:off x="6342481" y="10572750"/>
          <a:ext cx="1231481"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28576</xdr:colOff>
      <xdr:row>9</xdr:row>
      <xdr:rowOff>86259</xdr:rowOff>
    </xdr:from>
    <xdr:to>
      <xdr:col>17</xdr:col>
      <xdr:colOff>1905</xdr:colOff>
      <xdr:row>13</xdr:row>
      <xdr:rowOff>19189</xdr:rowOff>
    </xdr:to>
    <xdr:pic>
      <xdr:nvPicPr>
        <xdr:cNvPr id="4" name="Picture 2" descr="Barril | Wiki Donkey Kong | Fandom">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0076" y="1715034"/>
          <a:ext cx="582929" cy="647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320566</xdr:colOff>
      <xdr:row>10</xdr:row>
      <xdr:rowOff>147332</xdr:rowOff>
    </xdr:from>
    <xdr:to>
      <xdr:col>31</xdr:col>
      <xdr:colOff>249011</xdr:colOff>
      <xdr:row>18</xdr:row>
      <xdr:rowOff>118147</xdr:rowOff>
    </xdr:to>
    <xdr:graphicFrame macro="">
      <xdr:nvGraphicFramePr>
        <xdr:cNvPr id="3" name="Gráfico 2">
          <a:extLst>
            <a:ext uri="{FF2B5EF4-FFF2-40B4-BE49-F238E27FC236}">
              <a16:creationId xmlns:a16="http://schemas.microsoft.com/office/drawing/2014/main" id="{9E531D51-95F3-4C5E-B612-D20A2F3D2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40</xdr:col>
      <xdr:colOff>257826</xdr:colOff>
      <xdr:row>1</xdr:row>
      <xdr:rowOff>50420</xdr:rowOff>
    </xdr:from>
    <xdr:to>
      <xdr:col>42</xdr:col>
      <xdr:colOff>340687</xdr:colOff>
      <xdr:row>14</xdr:row>
      <xdr:rowOff>126658</xdr:rowOff>
    </xdr:to>
    <mc:AlternateContent xmlns:mc="http://schemas.openxmlformats.org/markup-compatibility/2006" xmlns:a14="http://schemas.microsoft.com/office/drawing/2010/main">
      <mc:Choice Requires="a14">
        <xdr:graphicFrame macro="">
          <xdr:nvGraphicFramePr>
            <xdr:cNvPr id="2" name="País">
              <a:extLst>
                <a:ext uri="{FF2B5EF4-FFF2-40B4-BE49-F238E27FC236}">
                  <a16:creationId xmlns:a16="http://schemas.microsoft.com/office/drawing/2014/main" id="{E8908BD1-EF31-4DA7-B08F-0FAA55178A73}"/>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32968609" y="238159"/>
              <a:ext cx="1827730" cy="251684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166686</xdr:colOff>
      <xdr:row>0</xdr:row>
      <xdr:rowOff>137159</xdr:rowOff>
    </xdr:from>
    <xdr:to>
      <xdr:col>22</xdr:col>
      <xdr:colOff>479107</xdr:colOff>
      <xdr:row>32</xdr:row>
      <xdr:rowOff>114300</xdr:rowOff>
    </xdr:to>
    <xdr:pic>
      <xdr:nvPicPr>
        <xdr:cNvPr id="13" name="Picture 6" descr="vila do chaves - Pesquisa Google | Decoração chaves, Vila do chaves,  Lembrancinhas do chaves">
          <a:extLst>
            <a:ext uri="{FF2B5EF4-FFF2-40B4-BE49-F238E27FC236}">
              <a16:creationId xmlns:a16="http://schemas.microsoft.com/office/drawing/2014/main" id="{00000000-0008-0000-0700-00000D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66686" y="137159"/>
          <a:ext cx="13663614" cy="6549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15</xdr:row>
      <xdr:rowOff>0</xdr:rowOff>
    </xdr:from>
    <xdr:to>
      <xdr:col>17</xdr:col>
      <xdr:colOff>304800</xdr:colOff>
      <xdr:row>16</xdr:row>
      <xdr:rowOff>133350</xdr:rowOff>
    </xdr:to>
    <xdr:sp macro="" textlink="">
      <xdr:nvSpPr>
        <xdr:cNvPr id="9218" name="AutoShape 2">
          <a:extLst>
            <a:ext uri="{FF2B5EF4-FFF2-40B4-BE49-F238E27FC236}">
              <a16:creationId xmlns:a16="http://schemas.microsoft.com/office/drawing/2014/main" id="{00000000-0008-0000-0700-000002240000}"/>
            </a:ext>
          </a:extLst>
        </xdr:cNvPr>
        <xdr:cNvSpPr>
          <a:spLocks noChangeAspect="1" noChangeArrowheads="1"/>
        </xdr:cNvSpPr>
      </xdr:nvSpPr>
      <xdr:spPr bwMode="auto">
        <a:xfrm>
          <a:off x="103632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472560</xdr:colOff>
      <xdr:row>2</xdr:row>
      <xdr:rowOff>55275</xdr:rowOff>
    </xdr:from>
    <xdr:to>
      <xdr:col>21</xdr:col>
      <xdr:colOff>32657</xdr:colOff>
      <xdr:row>30</xdr:row>
      <xdr:rowOff>54428</xdr:rowOff>
    </xdr:to>
    <xdr:sp macro="" textlink="">
      <xdr:nvSpPr>
        <xdr:cNvPr id="3" name="Retângulo: Cantos Arredondados 2">
          <a:extLst>
            <a:ext uri="{FF2B5EF4-FFF2-40B4-BE49-F238E27FC236}">
              <a16:creationId xmlns:a16="http://schemas.microsoft.com/office/drawing/2014/main" id="{00000000-0008-0000-0700-000003000000}"/>
            </a:ext>
          </a:extLst>
        </xdr:cNvPr>
        <xdr:cNvSpPr/>
      </xdr:nvSpPr>
      <xdr:spPr>
        <a:xfrm>
          <a:off x="1082160" y="425389"/>
          <a:ext cx="11752097" cy="602983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3</xdr:row>
      <xdr:rowOff>87086</xdr:rowOff>
    </xdr:from>
    <xdr:ext cx="5508172" cy="667234"/>
    <xdr:sp macro="" textlink="">
      <xdr:nvSpPr>
        <xdr:cNvPr id="14" name="Retângulo 13">
          <a:extLst>
            <a:ext uri="{FF2B5EF4-FFF2-40B4-BE49-F238E27FC236}">
              <a16:creationId xmlns:a16="http://schemas.microsoft.com/office/drawing/2014/main" id="{00000000-0008-0000-0700-00000E000000}"/>
            </a:ext>
          </a:extLst>
        </xdr:cNvPr>
        <xdr:cNvSpPr/>
      </xdr:nvSpPr>
      <xdr:spPr>
        <a:xfrm>
          <a:off x="1826238" y="658586"/>
          <a:ext cx="5508172"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painel geral</a:t>
          </a:r>
        </a:p>
      </xdr:txBody>
    </xdr:sp>
    <xdr:clientData/>
  </xdr:oneCellAnchor>
  <xdr:twoCellAnchor editAs="oneCell">
    <xdr:from>
      <xdr:col>2</xdr:col>
      <xdr:colOff>163285</xdr:colOff>
      <xdr:row>3</xdr:row>
      <xdr:rowOff>141515</xdr:rowOff>
    </xdr:from>
    <xdr:to>
      <xdr:col>2</xdr:col>
      <xdr:colOff>586908</xdr:colOff>
      <xdr:row>3</xdr:row>
      <xdr:rowOff>632188</xdr:rowOff>
    </xdr:to>
    <xdr:pic>
      <xdr:nvPicPr>
        <xdr:cNvPr id="15" name="Picture 2" descr="Barril | Wiki Donkey Kong | Fandom">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2485" y="696686"/>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126124</xdr:colOff>
      <xdr:row>4</xdr:row>
      <xdr:rowOff>31600</xdr:rowOff>
    </xdr:from>
    <xdr:to>
      <xdr:col>7</xdr:col>
      <xdr:colOff>537882</xdr:colOff>
      <xdr:row>9</xdr:row>
      <xdr:rowOff>58239</xdr:rowOff>
    </xdr:to>
    <xdr:sp macro="" textlink="">
      <xdr:nvSpPr>
        <xdr:cNvPr id="16" name="Retângulo: Cantos Arredondados 15">
          <a:extLst>
            <a:ext uri="{FF2B5EF4-FFF2-40B4-BE49-F238E27FC236}">
              <a16:creationId xmlns:a16="http://schemas.microsoft.com/office/drawing/2014/main" id="{00000000-0008-0000-0700-000010000000}"/>
            </a:ext>
          </a:extLst>
        </xdr:cNvPr>
        <xdr:cNvSpPr/>
      </xdr:nvSpPr>
      <xdr:spPr>
        <a:xfrm>
          <a:off x="1336359" y="1611629"/>
          <a:ext cx="3437347" cy="923110"/>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35523</xdr:colOff>
      <xdr:row>4</xdr:row>
      <xdr:rowOff>30015</xdr:rowOff>
    </xdr:from>
    <xdr:to>
      <xdr:col>20</xdr:col>
      <xdr:colOff>290728</xdr:colOff>
      <xdr:row>15</xdr:row>
      <xdr:rowOff>34883</xdr:rowOff>
    </xdr:to>
    <xdr:sp macro="" textlink="">
      <xdr:nvSpPr>
        <xdr:cNvPr id="18" name="Retângulo: Cantos Arredondados 17">
          <a:extLst>
            <a:ext uri="{FF2B5EF4-FFF2-40B4-BE49-F238E27FC236}">
              <a16:creationId xmlns:a16="http://schemas.microsoft.com/office/drawing/2014/main" id="{00000000-0008-0000-0700-000012000000}"/>
            </a:ext>
          </a:extLst>
        </xdr:cNvPr>
        <xdr:cNvSpPr/>
      </xdr:nvSpPr>
      <xdr:spPr>
        <a:xfrm>
          <a:off x="4876464" y="1610044"/>
          <a:ext cx="7516617" cy="1977104"/>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131296</xdr:colOff>
      <xdr:row>10</xdr:row>
      <xdr:rowOff>849</xdr:rowOff>
    </xdr:from>
    <xdr:to>
      <xdr:col>7</xdr:col>
      <xdr:colOff>526676</xdr:colOff>
      <xdr:row>15</xdr:row>
      <xdr:rowOff>17961</xdr:rowOff>
    </xdr:to>
    <xdr:sp macro="" textlink="">
      <xdr:nvSpPr>
        <xdr:cNvPr id="19" name="Retângulo: Cantos Arredondados 18">
          <a:extLst>
            <a:ext uri="{FF2B5EF4-FFF2-40B4-BE49-F238E27FC236}">
              <a16:creationId xmlns:a16="http://schemas.microsoft.com/office/drawing/2014/main" id="{00000000-0008-0000-0700-000013000000}"/>
            </a:ext>
          </a:extLst>
        </xdr:cNvPr>
        <xdr:cNvSpPr/>
      </xdr:nvSpPr>
      <xdr:spPr>
        <a:xfrm>
          <a:off x="1341531" y="2656643"/>
          <a:ext cx="3420969" cy="913583"/>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139609</xdr:colOff>
      <xdr:row>15</xdr:row>
      <xdr:rowOff>165191</xdr:rowOff>
    </xdr:from>
    <xdr:to>
      <xdr:col>20</xdr:col>
      <xdr:colOff>363039</xdr:colOff>
      <xdr:row>29</xdr:row>
      <xdr:rowOff>57978</xdr:rowOff>
    </xdr:to>
    <xdr:sp macro="" textlink="">
      <xdr:nvSpPr>
        <xdr:cNvPr id="20" name="Retângulo: Cantos Arredondados 19">
          <a:extLst>
            <a:ext uri="{FF2B5EF4-FFF2-40B4-BE49-F238E27FC236}">
              <a16:creationId xmlns:a16="http://schemas.microsoft.com/office/drawing/2014/main" id="{00000000-0008-0000-0700-000014000000}"/>
            </a:ext>
          </a:extLst>
        </xdr:cNvPr>
        <xdr:cNvSpPr/>
      </xdr:nvSpPr>
      <xdr:spPr>
        <a:xfrm>
          <a:off x="1367276" y="3869358"/>
          <a:ext cx="11272430" cy="2559787"/>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2</xdr:col>
      <xdr:colOff>58916</xdr:colOff>
      <xdr:row>5</xdr:row>
      <xdr:rowOff>24255</xdr:rowOff>
    </xdr:from>
    <xdr:ext cx="1357921" cy="667234"/>
    <xdr:sp macro="" textlink="Apoio!D6">
      <xdr:nvSpPr>
        <xdr:cNvPr id="21" name="Retângulo 20">
          <a:extLst>
            <a:ext uri="{FF2B5EF4-FFF2-40B4-BE49-F238E27FC236}">
              <a16:creationId xmlns:a16="http://schemas.microsoft.com/office/drawing/2014/main" id="{00000000-0008-0000-0700-000015000000}"/>
            </a:ext>
          </a:extLst>
        </xdr:cNvPr>
        <xdr:cNvSpPr/>
      </xdr:nvSpPr>
      <xdr:spPr>
        <a:xfrm>
          <a:off x="1284742" y="1788451"/>
          <a:ext cx="1357921" cy="667234"/>
        </a:xfrm>
        <a:prstGeom prst="rect">
          <a:avLst/>
        </a:prstGeom>
        <a:noFill/>
      </xdr:spPr>
      <xdr:txBody>
        <a:bodyPr wrap="square" lIns="91440" tIns="45720" rIns="91440" bIns="45720">
          <a:spAutoFit/>
        </a:bodyPr>
        <a:lstStyle/>
        <a:p>
          <a:pPr marL="0" indent="0" algn="r"/>
          <a:fld id="{5A184652-8DEF-42F8-A4DD-B4D674FAA464}" type="TxLink">
            <a:rPr lang="en-US"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ea typeface="+mn-ea"/>
              <a:cs typeface="+mn-cs"/>
            </a:rPr>
            <a:pPr marL="0" indent="0" algn="r"/>
            <a:t>321</a:t>
          </a:fld>
          <a:endPar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ea typeface="+mn-ea"/>
            <a:cs typeface="+mn-cs"/>
          </a:endParaRPr>
        </a:p>
      </xdr:txBody>
    </xdr:sp>
    <xdr:clientData/>
  </xdr:oneCellAnchor>
  <xdr:oneCellAnchor>
    <xdr:from>
      <xdr:col>13</xdr:col>
      <xdr:colOff>365644</xdr:colOff>
      <xdr:row>15</xdr:row>
      <xdr:rowOff>76008</xdr:rowOff>
    </xdr:from>
    <xdr:ext cx="6058016" cy="331886"/>
    <xdr:sp macro="" textlink="">
      <xdr:nvSpPr>
        <xdr:cNvPr id="24" name="Retângulo 23">
          <a:extLst>
            <a:ext uri="{FF2B5EF4-FFF2-40B4-BE49-F238E27FC236}">
              <a16:creationId xmlns:a16="http://schemas.microsoft.com/office/drawing/2014/main" id="{00000000-0008-0000-0700-000018000000}"/>
            </a:ext>
          </a:extLst>
        </xdr:cNvPr>
        <xdr:cNvSpPr/>
      </xdr:nvSpPr>
      <xdr:spPr>
        <a:xfrm>
          <a:off x="8290444" y="3647883"/>
          <a:ext cx="6058016" cy="331886"/>
        </a:xfrm>
        <a:prstGeom prst="rect">
          <a:avLst/>
        </a:prstGeom>
        <a:noFill/>
      </xdr:spPr>
      <xdr:txBody>
        <a:bodyPr wrap="square" lIns="91440" tIns="45720" rIns="91440" bIns="45720">
          <a:spAutoFit/>
        </a:bodyPr>
        <a:lstStyle/>
        <a:p>
          <a:pPr algn="ctr"/>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ea typeface="+mn-ea"/>
              <a:cs typeface="+mn-cs"/>
            </a:rPr>
            <a:t>participacoes</a:t>
          </a:r>
        </a:p>
      </xdr:txBody>
    </xdr:sp>
    <xdr:clientData/>
  </xdr:oneCellAnchor>
  <xdr:twoCellAnchor>
    <xdr:from>
      <xdr:col>2</xdr:col>
      <xdr:colOff>152400</xdr:colOff>
      <xdr:row>3</xdr:row>
      <xdr:rowOff>740229</xdr:rowOff>
    </xdr:from>
    <xdr:to>
      <xdr:col>20</xdr:col>
      <xdr:colOff>315686</xdr:colOff>
      <xdr:row>3</xdr:row>
      <xdr:rowOff>785948</xdr:rowOff>
    </xdr:to>
    <xdr:sp macro="" textlink="">
      <xdr:nvSpPr>
        <xdr:cNvPr id="12" name="Retângulo 11">
          <a:extLst>
            <a:ext uri="{FF2B5EF4-FFF2-40B4-BE49-F238E27FC236}">
              <a16:creationId xmlns:a16="http://schemas.microsoft.com/office/drawing/2014/main" id="{00000000-0008-0000-0700-00000C000000}"/>
            </a:ext>
          </a:extLst>
        </xdr:cNvPr>
        <xdr:cNvSpPr/>
      </xdr:nvSpPr>
      <xdr:spPr>
        <a:xfrm>
          <a:off x="1371600" y="1295400"/>
          <a:ext cx="11136086"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0</xdr:col>
      <xdr:colOff>190499</xdr:colOff>
      <xdr:row>33</xdr:row>
      <xdr:rowOff>78921</xdr:rowOff>
    </xdr:from>
    <xdr:to>
      <xdr:col>22</xdr:col>
      <xdr:colOff>495300</xdr:colOff>
      <xdr:row>69</xdr:row>
      <xdr:rowOff>168728</xdr:rowOff>
    </xdr:to>
    <xdr:pic>
      <xdr:nvPicPr>
        <xdr:cNvPr id="27" name="Picture 6" descr="vila do chaves - Pesquisa Google | Decoração chaves, Vila do chaves,  Lembrancinhas do chaves">
          <a:extLst>
            <a:ext uri="{FF2B5EF4-FFF2-40B4-BE49-F238E27FC236}">
              <a16:creationId xmlns:a16="http://schemas.microsoft.com/office/drawing/2014/main" id="{00000000-0008-0000-0700-00001B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90499" y="7034892"/>
          <a:ext cx="13716001" cy="675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472560</xdr:colOff>
      <xdr:row>35</xdr:row>
      <xdr:rowOff>846</xdr:rowOff>
    </xdr:from>
    <xdr:to>
      <xdr:col>21</xdr:col>
      <xdr:colOff>32657</xdr:colOff>
      <xdr:row>67</xdr:row>
      <xdr:rowOff>108857</xdr:rowOff>
    </xdr:to>
    <xdr:sp macro="" textlink="">
      <xdr:nvSpPr>
        <xdr:cNvPr id="29" name="Retângulo: Cantos Arredondados 28">
          <a:extLst>
            <a:ext uri="{FF2B5EF4-FFF2-40B4-BE49-F238E27FC236}">
              <a16:creationId xmlns:a16="http://schemas.microsoft.com/office/drawing/2014/main" id="{00000000-0008-0000-0700-00001D000000}"/>
            </a:ext>
          </a:extLst>
        </xdr:cNvPr>
        <xdr:cNvSpPr/>
      </xdr:nvSpPr>
      <xdr:spPr>
        <a:xfrm>
          <a:off x="1082160" y="7326932"/>
          <a:ext cx="11752097" cy="6029839"/>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36</xdr:row>
      <xdr:rowOff>32657</xdr:rowOff>
    </xdr:from>
    <xdr:ext cx="7554686" cy="667234"/>
    <xdr:sp macro="" textlink="">
      <xdr:nvSpPr>
        <xdr:cNvPr id="30" name="Retângulo 29">
          <a:extLst>
            <a:ext uri="{FF2B5EF4-FFF2-40B4-BE49-F238E27FC236}">
              <a16:creationId xmlns:a16="http://schemas.microsoft.com/office/drawing/2014/main" id="{00000000-0008-0000-0700-00001E000000}"/>
            </a:ext>
          </a:extLst>
        </xdr:cNvPr>
        <xdr:cNvSpPr/>
      </xdr:nvSpPr>
      <xdr:spPr>
        <a:xfrm>
          <a:off x="1839685" y="7543800"/>
          <a:ext cx="7554686"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ficha do personagem</a:t>
          </a:r>
        </a:p>
      </xdr:txBody>
    </xdr:sp>
    <xdr:clientData/>
  </xdr:oneCellAnchor>
  <xdr:twoCellAnchor editAs="oneCell">
    <xdr:from>
      <xdr:col>2</xdr:col>
      <xdr:colOff>163285</xdr:colOff>
      <xdr:row>36</xdr:row>
      <xdr:rowOff>87086</xdr:rowOff>
    </xdr:from>
    <xdr:to>
      <xdr:col>2</xdr:col>
      <xdr:colOff>586908</xdr:colOff>
      <xdr:row>39</xdr:row>
      <xdr:rowOff>22588</xdr:rowOff>
    </xdr:to>
    <xdr:pic>
      <xdr:nvPicPr>
        <xdr:cNvPr id="31" name="Picture 2" descr="Barril | Wiki Donkey Kong | Fandom">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82485" y="7598229"/>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211306</xdr:colOff>
      <xdr:row>41</xdr:row>
      <xdr:rowOff>55274</xdr:rowOff>
    </xdr:from>
    <xdr:to>
      <xdr:col>7</xdr:col>
      <xdr:colOff>195942</xdr:colOff>
      <xdr:row>65</xdr:row>
      <xdr:rowOff>163286</xdr:rowOff>
    </xdr:to>
    <xdr:sp macro="" textlink="">
      <xdr:nvSpPr>
        <xdr:cNvPr id="32" name="Retângulo: Cantos Arredondados 31">
          <a:extLst>
            <a:ext uri="{FF2B5EF4-FFF2-40B4-BE49-F238E27FC236}">
              <a16:creationId xmlns:a16="http://schemas.microsoft.com/office/drawing/2014/main" id="{00000000-0008-0000-0700-000020000000}"/>
            </a:ext>
          </a:extLst>
        </xdr:cNvPr>
        <xdr:cNvSpPr/>
      </xdr:nvSpPr>
      <xdr:spPr>
        <a:xfrm>
          <a:off x="1430506" y="8491703"/>
          <a:ext cx="3032636" cy="4549383"/>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152400</xdr:colOff>
      <xdr:row>39</xdr:row>
      <xdr:rowOff>130629</xdr:rowOff>
    </xdr:from>
    <xdr:to>
      <xdr:col>14</xdr:col>
      <xdr:colOff>37200</xdr:colOff>
      <xdr:row>39</xdr:row>
      <xdr:rowOff>176348</xdr:rowOff>
    </xdr:to>
    <xdr:sp macro="" textlink="">
      <xdr:nvSpPr>
        <xdr:cNvPr id="42" name="Retângulo 41">
          <a:extLst>
            <a:ext uri="{FF2B5EF4-FFF2-40B4-BE49-F238E27FC236}">
              <a16:creationId xmlns:a16="http://schemas.microsoft.com/office/drawing/2014/main" id="{00000000-0008-0000-0700-00002A000000}"/>
            </a:ext>
          </a:extLst>
        </xdr:cNvPr>
        <xdr:cNvSpPr/>
      </xdr:nvSpPr>
      <xdr:spPr>
        <a:xfrm>
          <a:off x="1371600" y="8196943"/>
          <a:ext cx="7200000"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121499</xdr:colOff>
      <xdr:row>36</xdr:row>
      <xdr:rowOff>40820</xdr:rowOff>
    </xdr:from>
    <xdr:to>
      <xdr:col>20</xdr:col>
      <xdr:colOff>421821</xdr:colOff>
      <xdr:row>47</xdr:row>
      <xdr:rowOff>141515</xdr:rowOff>
    </xdr:to>
    <xdr:sp macro="" textlink="">
      <xdr:nvSpPr>
        <xdr:cNvPr id="43" name="Retângulo: Cantos Arredondados 42">
          <a:extLst>
            <a:ext uri="{FF2B5EF4-FFF2-40B4-BE49-F238E27FC236}">
              <a16:creationId xmlns:a16="http://schemas.microsoft.com/office/drawing/2014/main" id="{00000000-0008-0000-0700-00002B000000}"/>
            </a:ext>
          </a:extLst>
        </xdr:cNvPr>
        <xdr:cNvSpPr/>
      </xdr:nvSpPr>
      <xdr:spPr>
        <a:xfrm>
          <a:off x="8693999" y="7742463"/>
          <a:ext cx="3974251" cy="2196195"/>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16</xdr:col>
      <xdr:colOff>576942</xdr:colOff>
      <xdr:row>39</xdr:row>
      <xdr:rowOff>32657</xdr:rowOff>
    </xdr:from>
    <xdr:ext cx="979715" cy="667234"/>
    <xdr:sp macro="" textlink="">
      <xdr:nvSpPr>
        <xdr:cNvPr id="44" name="Retângulo 43">
          <a:extLst>
            <a:ext uri="{FF2B5EF4-FFF2-40B4-BE49-F238E27FC236}">
              <a16:creationId xmlns:a16="http://schemas.microsoft.com/office/drawing/2014/main" id="{00000000-0008-0000-0700-00002C000000}"/>
            </a:ext>
          </a:extLst>
        </xdr:cNvPr>
        <xdr:cNvSpPr/>
      </xdr:nvSpPr>
      <xdr:spPr>
        <a:xfrm>
          <a:off x="10330542" y="8098971"/>
          <a:ext cx="979715" cy="667234"/>
        </a:xfrm>
        <a:prstGeom prst="rect">
          <a:avLst/>
        </a:prstGeom>
        <a:noFill/>
      </xdr:spPr>
      <xdr:txBody>
        <a:bodyPr wrap="square" lIns="91440" tIns="45720" rIns="91440" bIns="45720">
          <a:spAutoFit/>
        </a:bodyPr>
        <a:lstStyle/>
        <a:p>
          <a:pPr algn="ctr"/>
          <a:r>
            <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6</a:t>
          </a:r>
        </a:p>
      </xdr:txBody>
    </xdr:sp>
    <xdr:clientData/>
  </xdr:oneCellAnchor>
  <xdr:twoCellAnchor>
    <xdr:from>
      <xdr:col>7</xdr:col>
      <xdr:colOff>381000</xdr:colOff>
      <xdr:row>41</xdr:row>
      <xdr:rowOff>76200</xdr:rowOff>
    </xdr:from>
    <xdr:to>
      <xdr:col>20</xdr:col>
      <xdr:colOff>468086</xdr:colOff>
      <xdr:row>66</xdr:row>
      <xdr:rowOff>1</xdr:rowOff>
    </xdr:to>
    <xdr:sp macro="" textlink="">
      <xdr:nvSpPr>
        <xdr:cNvPr id="47" name="Forma Livre: Forma 46">
          <a:extLst>
            <a:ext uri="{FF2B5EF4-FFF2-40B4-BE49-F238E27FC236}">
              <a16:creationId xmlns:a16="http://schemas.microsoft.com/office/drawing/2014/main" id="{00000000-0008-0000-0700-00002F000000}"/>
            </a:ext>
          </a:extLst>
        </xdr:cNvPr>
        <xdr:cNvSpPr/>
      </xdr:nvSpPr>
      <xdr:spPr>
        <a:xfrm>
          <a:off x="4648200" y="8512629"/>
          <a:ext cx="8011886" cy="4550229"/>
        </a:xfrm>
        <a:custGeom>
          <a:avLst/>
          <a:gdLst>
            <a:gd name="connsiteX0" fmla="*/ 123903 w 7920322"/>
            <a:gd name="connsiteY0" fmla="*/ 0 h 4550229"/>
            <a:gd name="connsiteX1" fmla="*/ 3627191 w 7920322"/>
            <a:gd name="connsiteY1" fmla="*/ 0 h 4550229"/>
            <a:gd name="connsiteX2" fmla="*/ 3751094 w 7920322"/>
            <a:gd name="connsiteY2" fmla="*/ 123903 h 4550229"/>
            <a:gd name="connsiteX3" fmla="*/ 3751094 w 7920322"/>
            <a:gd name="connsiteY3" fmla="*/ 1371600 h 4550229"/>
            <a:gd name="connsiteX4" fmla="*/ 7796419 w 7920322"/>
            <a:gd name="connsiteY4" fmla="*/ 1371600 h 4550229"/>
            <a:gd name="connsiteX5" fmla="*/ 7920322 w 7920322"/>
            <a:gd name="connsiteY5" fmla="*/ 1495503 h 4550229"/>
            <a:gd name="connsiteX6" fmla="*/ 7920322 w 7920322"/>
            <a:gd name="connsiteY6" fmla="*/ 4426326 h 4550229"/>
            <a:gd name="connsiteX7" fmla="*/ 7796419 w 7920322"/>
            <a:gd name="connsiteY7" fmla="*/ 4550229 h 4550229"/>
            <a:gd name="connsiteX8" fmla="*/ 123903 w 7920322"/>
            <a:gd name="connsiteY8" fmla="*/ 4550229 h 4550229"/>
            <a:gd name="connsiteX9" fmla="*/ 0 w 7920322"/>
            <a:gd name="connsiteY9" fmla="*/ 4426326 h 4550229"/>
            <a:gd name="connsiteX10" fmla="*/ 0 w 7920322"/>
            <a:gd name="connsiteY10" fmla="*/ 3054726 h 4550229"/>
            <a:gd name="connsiteX11" fmla="*/ 0 w 7920322"/>
            <a:gd name="connsiteY11" fmla="*/ 1495503 h 4550229"/>
            <a:gd name="connsiteX12" fmla="*/ 0 w 7920322"/>
            <a:gd name="connsiteY12" fmla="*/ 123903 h 4550229"/>
            <a:gd name="connsiteX13" fmla="*/ 123903 w 7920322"/>
            <a:gd name="connsiteY13" fmla="*/ 0 h 45502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7920322" h="4550229">
              <a:moveTo>
                <a:pt x="123903" y="0"/>
              </a:moveTo>
              <a:lnTo>
                <a:pt x="3627191" y="0"/>
              </a:lnTo>
              <a:cubicBezTo>
                <a:pt x="3695621" y="0"/>
                <a:pt x="3751094" y="55473"/>
                <a:pt x="3751094" y="123903"/>
              </a:cubicBezTo>
              <a:lnTo>
                <a:pt x="3751094" y="1371600"/>
              </a:lnTo>
              <a:lnTo>
                <a:pt x="7796419" y="1371600"/>
              </a:lnTo>
              <a:cubicBezTo>
                <a:pt x="7864849" y="1371600"/>
                <a:pt x="7920322" y="1427073"/>
                <a:pt x="7920322" y="1495503"/>
              </a:cubicBezTo>
              <a:lnTo>
                <a:pt x="7920322" y="4426326"/>
              </a:lnTo>
              <a:cubicBezTo>
                <a:pt x="7920322" y="4494756"/>
                <a:pt x="7864849" y="4550229"/>
                <a:pt x="7796419" y="4550229"/>
              </a:cubicBezTo>
              <a:lnTo>
                <a:pt x="123903" y="4550229"/>
              </a:lnTo>
              <a:cubicBezTo>
                <a:pt x="55473" y="4550229"/>
                <a:pt x="0" y="4494756"/>
                <a:pt x="0" y="4426326"/>
              </a:cubicBezTo>
              <a:lnTo>
                <a:pt x="0" y="3054726"/>
              </a:lnTo>
              <a:lnTo>
                <a:pt x="0" y="1495503"/>
              </a:lnTo>
              <a:lnTo>
                <a:pt x="0" y="123903"/>
              </a:lnTo>
              <a:cubicBezTo>
                <a:pt x="0" y="55473"/>
                <a:pt x="55473" y="0"/>
                <a:pt x="123903" y="0"/>
              </a:cubicBezTo>
              <a:close/>
            </a:path>
          </a:pathLst>
        </a:cu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pt-BR" sz="1100"/>
        </a:p>
      </xdr:txBody>
    </xdr:sp>
    <xdr:clientData/>
  </xdr:twoCellAnchor>
  <xdr:twoCellAnchor editAs="oneCell">
    <xdr:from>
      <xdr:col>0</xdr:col>
      <xdr:colOff>190499</xdr:colOff>
      <xdr:row>70</xdr:row>
      <xdr:rowOff>122463</xdr:rowOff>
    </xdr:from>
    <xdr:to>
      <xdr:col>22</xdr:col>
      <xdr:colOff>495300</xdr:colOff>
      <xdr:row>107</xdr:row>
      <xdr:rowOff>21499</xdr:rowOff>
    </xdr:to>
    <xdr:pic>
      <xdr:nvPicPr>
        <xdr:cNvPr id="48" name="Picture 6" descr="vila do chaves - Pesquisa Google | Decoração chaves, Vila do chaves,  Lembrancinhas do chaves">
          <a:extLst>
            <a:ext uri="{FF2B5EF4-FFF2-40B4-BE49-F238E27FC236}">
              <a16:creationId xmlns:a16="http://schemas.microsoft.com/office/drawing/2014/main" id="{00000000-0008-0000-0700-000030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190499" y="13925549"/>
          <a:ext cx="13716001" cy="6751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472560</xdr:colOff>
      <xdr:row>72</xdr:row>
      <xdr:rowOff>44389</xdr:rowOff>
    </xdr:from>
    <xdr:to>
      <xdr:col>21</xdr:col>
      <xdr:colOff>32657</xdr:colOff>
      <xdr:row>104</xdr:row>
      <xdr:rowOff>152399</xdr:rowOff>
    </xdr:to>
    <xdr:sp macro="" textlink="">
      <xdr:nvSpPr>
        <xdr:cNvPr id="49" name="Retângulo: Cantos Arredondados 48">
          <a:extLst>
            <a:ext uri="{FF2B5EF4-FFF2-40B4-BE49-F238E27FC236}">
              <a16:creationId xmlns:a16="http://schemas.microsoft.com/office/drawing/2014/main" id="{00000000-0008-0000-0700-000031000000}"/>
            </a:ext>
          </a:extLst>
        </xdr:cNvPr>
        <xdr:cNvSpPr/>
      </xdr:nvSpPr>
      <xdr:spPr>
        <a:xfrm>
          <a:off x="1082160" y="14302256"/>
          <a:ext cx="11752097" cy="6068543"/>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3</xdr:col>
      <xdr:colOff>10885</xdr:colOff>
      <xdr:row>73</xdr:row>
      <xdr:rowOff>76200</xdr:rowOff>
    </xdr:from>
    <xdr:ext cx="7554686" cy="667234"/>
    <xdr:sp macro="" textlink="">
      <xdr:nvSpPr>
        <xdr:cNvPr id="50" name="Retângulo 49">
          <a:extLst>
            <a:ext uri="{FF2B5EF4-FFF2-40B4-BE49-F238E27FC236}">
              <a16:creationId xmlns:a16="http://schemas.microsoft.com/office/drawing/2014/main" id="{00000000-0008-0000-0700-000032000000}"/>
            </a:ext>
          </a:extLst>
        </xdr:cNvPr>
        <xdr:cNvSpPr/>
      </xdr:nvSpPr>
      <xdr:spPr>
        <a:xfrm>
          <a:off x="1839685" y="14434457"/>
          <a:ext cx="7554686" cy="667234"/>
        </a:xfrm>
        <a:prstGeom prst="rect">
          <a:avLst/>
        </a:prstGeom>
        <a:noFill/>
      </xdr:spPr>
      <xdr:txBody>
        <a:bodyPr wrap="square" lIns="91440" tIns="45720" rIns="91440" bIns="45720">
          <a:spAutoFit/>
        </a:bodyPr>
        <a:lstStyle/>
        <a:p>
          <a:pPr algn="l"/>
          <a:r>
            <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analise regional</a:t>
          </a:r>
        </a:p>
      </xdr:txBody>
    </xdr:sp>
    <xdr:clientData/>
  </xdr:oneCellAnchor>
  <xdr:twoCellAnchor editAs="oneCell">
    <xdr:from>
      <xdr:col>2</xdr:col>
      <xdr:colOff>163285</xdr:colOff>
      <xdr:row>73</xdr:row>
      <xdr:rowOff>130629</xdr:rowOff>
    </xdr:from>
    <xdr:to>
      <xdr:col>2</xdr:col>
      <xdr:colOff>586908</xdr:colOff>
      <xdr:row>76</xdr:row>
      <xdr:rowOff>56605</xdr:rowOff>
    </xdr:to>
    <xdr:pic>
      <xdr:nvPicPr>
        <xdr:cNvPr id="51" name="Picture 2" descr="Barril | Wiki Donkey Kong | Fandom">
          <a:extLst>
            <a:ext uri="{FF2B5EF4-FFF2-40B4-BE49-F238E27FC236}">
              <a16:creationId xmlns:a16="http://schemas.microsoft.com/office/drawing/2014/main" id="{00000000-0008-0000-0700-000033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2485" y="14488886"/>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152400</xdr:colOff>
      <xdr:row>76</xdr:row>
      <xdr:rowOff>174171</xdr:rowOff>
    </xdr:from>
    <xdr:to>
      <xdr:col>11</xdr:col>
      <xdr:colOff>534000</xdr:colOff>
      <xdr:row>77</xdr:row>
      <xdr:rowOff>34833</xdr:rowOff>
    </xdr:to>
    <xdr:sp macro="" textlink="">
      <xdr:nvSpPr>
        <xdr:cNvPr id="52" name="Retângulo 51">
          <a:extLst>
            <a:ext uri="{FF2B5EF4-FFF2-40B4-BE49-F238E27FC236}">
              <a16:creationId xmlns:a16="http://schemas.microsoft.com/office/drawing/2014/main" id="{00000000-0008-0000-0700-000034000000}"/>
            </a:ext>
          </a:extLst>
        </xdr:cNvPr>
        <xdr:cNvSpPr/>
      </xdr:nvSpPr>
      <xdr:spPr>
        <a:xfrm>
          <a:off x="1371600" y="15087600"/>
          <a:ext cx="5868000" cy="45719"/>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10</xdr:col>
      <xdr:colOff>283733</xdr:colOff>
      <xdr:row>3</xdr:row>
      <xdr:rowOff>224</xdr:rowOff>
    </xdr:from>
    <xdr:to>
      <xdr:col>20</xdr:col>
      <xdr:colOff>287543</xdr:colOff>
      <xdr:row>3</xdr:row>
      <xdr:rowOff>612514</xdr:rowOff>
    </xdr:to>
    <mc:AlternateContent xmlns:mc="http://schemas.openxmlformats.org/markup-compatibility/2006" xmlns:a14="http://schemas.microsoft.com/office/drawing/2010/main">
      <mc:Choice Requires="a14">
        <xdr:graphicFrame macro="">
          <xdr:nvGraphicFramePr>
            <xdr:cNvPr id="33" name="TEMPORADA">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microsoft.com/office/drawing/2010/slicer">
              <sle:slicer xmlns:sle="http://schemas.microsoft.com/office/drawing/2010/slicer" name="TEMPORADA"/>
            </a:graphicData>
          </a:graphic>
        </xdr:graphicFrame>
      </mc:Choice>
      <mc:Fallback xmlns="">
        <xdr:sp macro="" textlink="">
          <xdr:nvSpPr>
            <xdr:cNvPr id="0" name=""/>
            <xdr:cNvSpPr>
              <a:spLocks noTextEdit="1"/>
            </xdr:cNvSpPr>
          </xdr:nvSpPr>
          <xdr:spPr>
            <a:xfrm>
              <a:off x="6338719" y="538106"/>
              <a:ext cx="6047367" cy="61229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19</xdr:col>
      <xdr:colOff>201706</xdr:colOff>
      <xdr:row>3</xdr:row>
      <xdr:rowOff>33618</xdr:rowOff>
    </xdr:from>
    <xdr:to>
      <xdr:col>20</xdr:col>
      <xdr:colOff>235323</xdr:colOff>
      <xdr:row>3</xdr:row>
      <xdr:rowOff>235324</xdr:rowOff>
    </xdr:to>
    <xdr:sp macro="" textlink="">
      <xdr:nvSpPr>
        <xdr:cNvPr id="2" name="Retângulo 1">
          <a:extLst>
            <a:ext uri="{FF2B5EF4-FFF2-40B4-BE49-F238E27FC236}">
              <a16:creationId xmlns:a16="http://schemas.microsoft.com/office/drawing/2014/main" id="{00000000-0008-0000-0700-000002000000}"/>
            </a:ext>
          </a:extLst>
        </xdr:cNvPr>
        <xdr:cNvSpPr/>
      </xdr:nvSpPr>
      <xdr:spPr>
        <a:xfrm>
          <a:off x="11698941" y="571500"/>
          <a:ext cx="638735" cy="20170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21</xdr:col>
      <xdr:colOff>142764</xdr:colOff>
      <xdr:row>27</xdr:row>
      <xdr:rowOff>155181</xdr:rowOff>
    </xdr:from>
    <xdr:to>
      <xdr:col>22</xdr:col>
      <xdr:colOff>370467</xdr:colOff>
      <xdr:row>31</xdr:row>
      <xdr:rowOff>133669</xdr:rowOff>
    </xdr:to>
    <xdr:pic>
      <xdr:nvPicPr>
        <xdr:cNvPr id="34" name="Picture 8" descr="encrypted-tbn3.gstatic.com/images?q=tbn:ANd9GcQ...">
          <a:extLst>
            <a:ext uri="{FF2B5EF4-FFF2-40B4-BE49-F238E27FC236}">
              <a16:creationId xmlns:a16="http://schemas.microsoft.com/office/drawing/2014/main" id="{00000000-0008-0000-0700-000022000000}"/>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foregroundMark x1="33599" y1="32655" x2="33235" y2="34131"/>
                      <a14:foregroundMark x1="33459" y1="33222" x2="33573" y2="32758"/>
                      <a14:foregroundMark x1="58845" y1="34065" x2="58854" y2="34236"/>
                      <a14:backgroundMark x1="28958" y1="39375" x2="27083" y2="31806"/>
                      <a14:backgroundMark x1="27083" y1="31806" x2="26979" y2="31736"/>
                      <a14:backgroundMark x1="11875" y1="39444" x2="25938" y2="38889"/>
                      <a14:backgroundMark x1="25938" y1="38889" x2="37396" y2="34861"/>
                      <a14:backgroundMark x1="37396" y1="34861" x2="40833" y2="32431"/>
                      <a14:backgroundMark x1="30521" y1="36319" x2="20313" y2="37847"/>
                      <a14:backgroundMark x1="26771" y1="36597" x2="32917" y2="32153"/>
                      <a14:backgroundMark x1="27187" y1="40625" x2="15417" y2="39514"/>
                      <a14:backgroundMark x1="15417" y1="39514" x2="12812" y2="40625"/>
                      <a14:backgroundMark x1="15104" y1="42083" x2="23229" y2="41042"/>
                      <a14:backgroundMark x1="29583" y1="40486" x2="29688" y2="35903"/>
                      <a14:backgroundMark x1="28229" y1="40694" x2="27500" y2="35556"/>
                      <a14:backgroundMark x1="29792" y1="38958" x2="22083" y2="39236"/>
                      <a14:backgroundMark x1="24063" y1="37153" x2="22500" y2="34167"/>
                      <a14:backgroundMark x1="28646" y1="36944" x2="27396" y2="32639"/>
                      <a14:backgroundMark x1="25938" y1="38194" x2="21667" y2="34375"/>
                      <a14:backgroundMark x1="24688" y1="37153" x2="28125" y2="33681"/>
                      <a14:backgroundMark x1="26875" y1="40556" x2="28542" y2="38681"/>
                      <a14:backgroundMark x1="29271" y1="35694" x2="26875" y2="33611"/>
                      <a14:backgroundMark x1="28646" y1="35347" x2="38333" y2="29722"/>
                      <a14:backgroundMark x1="38333" y1="29722" x2="41667" y2="25833"/>
                      <a14:backgroundMark x1="43750" y1="28264" x2="16458" y2="32292"/>
                      <a14:backgroundMark x1="28646" y1="33403" x2="36042" y2="28681"/>
                      <a14:backgroundMark x1="33229" y1="32222" x2="34583" y2="29653"/>
                      <a14:backgroundMark x1="32292" y1="36111" x2="33125" y2="31944"/>
                      <a14:backgroundMark x1="33854" y1="35139" x2="31875" y2="30139"/>
                      <a14:backgroundMark x1="33854" y1="35208" x2="34167" y2="31042"/>
                      <a14:backgroundMark x1="33229" y1="35417" x2="33021" y2="31458"/>
                      <a14:backgroundMark x1="33021" y1="35208" x2="34479" y2="30069"/>
                      <a14:backgroundMark x1="33333" y1="34653" x2="33438" y2="30972"/>
                      <a14:backgroundMark x1="32604" y1="35764" x2="34479" y2="33472"/>
                      <a14:backgroundMark x1="35625" y1="34514" x2="41563" y2="29236"/>
                      <a14:backgroundMark x1="33333" y1="34167" x2="32083" y2="35556"/>
                      <a14:backgroundMark x1="23438" y1="47292" x2="20208" y2="52083"/>
                      <a14:backgroundMark x1="20208" y1="52014" x2="19688" y2="49028"/>
                      <a14:backgroundMark x1="20313" y1="50069" x2="20313" y2="49167"/>
                      <a14:backgroundMark x1="20625" y1="48611" x2="19688" y2="50556"/>
                      <a14:backgroundMark x1="25729" y1="58125" x2="2396" y2="60278"/>
                      <a14:backgroundMark x1="28229" y1="58681" x2="18021" y2="58472"/>
                      <a14:backgroundMark x1="30833" y1="58472" x2="30833" y2="58472"/>
                      <a14:backgroundMark x1="35208" y1="62153" x2="18021" y2="73125"/>
                      <a14:backgroundMark x1="28021" y1="65417" x2="16042" y2="68819"/>
                      <a14:backgroundMark x1="31771" y1="65139" x2="39063" y2="72708"/>
                      <a14:backgroundMark x1="31563" y1="66944" x2="31563" y2="72569"/>
                      <a14:backgroundMark x1="33958" y1="64792" x2="33750" y2="68542"/>
                      <a14:backgroundMark x1="34271" y1="69722" x2="34896" y2="71736"/>
                      <a14:backgroundMark x1="37083" y1="65278" x2="43229" y2="73750"/>
                      <a14:backgroundMark x1="35625" y1="66111" x2="36667" y2="70486"/>
                      <a14:backgroundMark x1="53333" y1="74306" x2="70938" y2="64653"/>
                      <a14:backgroundMark x1="70938" y1="64653" x2="82396" y2="63958"/>
                      <a14:backgroundMark x1="82396" y1="63958" x2="84792" y2="64444"/>
                      <a14:backgroundMark x1="75000" y1="64653" x2="70000" y2="71944"/>
                      <a14:backgroundMark x1="70000" y1="71944" x2="70417" y2="73472"/>
                      <a14:backgroundMark x1="73125" y1="64653" x2="69479" y2="72361"/>
                      <a14:backgroundMark x1="69479" y1="72361" x2="69479" y2="72847"/>
                      <a14:backgroundMark x1="71979" y1="64375" x2="66146" y2="72014"/>
                      <a14:backgroundMark x1="66146" y1="72014" x2="66146" y2="72500"/>
                      <a14:backgroundMark x1="70313" y1="63958" x2="60313" y2="67708"/>
                      <a14:backgroundMark x1="60313" y1="67708" x2="60208" y2="72917"/>
                      <a14:backgroundMark x1="52917" y1="73403" x2="61771" y2="67708"/>
                      <a14:backgroundMark x1="59479" y1="70694" x2="65104" y2="66528"/>
                      <a14:backgroundMark x1="64896" y1="71806" x2="63854" y2="67361"/>
                      <a14:backgroundMark x1="65000" y1="70625" x2="64479" y2="65903"/>
                      <a14:backgroundMark x1="64271" y1="72222" x2="63229" y2="67569"/>
                      <a14:backgroundMark x1="62604" y1="67014" x2="65208" y2="70833"/>
                      <a14:backgroundMark x1="64167" y1="64861" x2="69167" y2="62639"/>
                      <a14:backgroundMark x1="67813" y1="63472" x2="66563" y2="62014"/>
                      <a14:backgroundMark x1="66875" y1="62153" x2="65833" y2="64792"/>
                      <a14:backgroundMark x1="71250" y1="57847" x2="84063" y2="58681"/>
                      <a14:backgroundMark x1="77188" y1="56944" x2="78333" y2="58264"/>
                      <a14:backgroundMark x1="75938" y1="53264" x2="76875" y2="53125"/>
                      <a14:backgroundMark x1="79896" y1="52847" x2="81875" y2="53194"/>
                      <a14:backgroundMark x1="82083" y1="53264" x2="80729" y2="51806"/>
                      <a14:backgroundMark x1="75313" y1="53611" x2="75313" y2="53611"/>
                      <a14:backgroundMark x1="75208" y1="53611" x2="75938" y2="53750"/>
                      <a14:backgroundMark x1="79583" y1="50278" x2="79688" y2="50347"/>
                      <a14:backgroundMark x1="54271" y1="27014" x2="88125" y2="43958"/>
                      <a14:backgroundMark x1="86979" y1="43889" x2="75104" y2="43472"/>
                      <a14:backgroundMark x1="75104" y1="43472" x2="55833" y2="27431"/>
                      <a14:backgroundMark x1="52396" y1="27500" x2="64688" y2="32569"/>
                      <a14:backgroundMark x1="55417" y1="29444" x2="67188" y2="38958"/>
                      <a14:backgroundMark x1="66563" y1="38264" x2="73750" y2="44236"/>
                      <a14:backgroundMark x1="73750" y1="44236" x2="73750" y2="44306"/>
                      <a14:backgroundMark x1="74792" y1="44306" x2="79688" y2="36250"/>
                      <a14:backgroundMark x1="79688" y1="36250" x2="79792" y2="36111"/>
                      <a14:backgroundMark x1="76458" y1="44861" x2="81667" y2="37569"/>
                      <a14:backgroundMark x1="82708" y1="42431" x2="65729" y2="33611"/>
                      <a14:backgroundMark x1="63333" y1="32569" x2="77604" y2="40903"/>
                      <a14:backgroundMark x1="76667" y1="41875" x2="70625" y2="37500"/>
                      <a14:backgroundMark x1="68125" y1="37708" x2="77083" y2="42847"/>
                      <a14:backgroundMark x1="77083" y1="42847" x2="77708" y2="42847"/>
                      <a14:backgroundMark x1="76667" y1="45000" x2="81250" y2="39236"/>
                      <a14:backgroundMark x1="79583" y1="43542" x2="79167" y2="38333"/>
                      <a14:backgroundMark x1="84063" y1="42153" x2="77188" y2="42431"/>
                      <a14:backgroundMark x1="76771" y1="44444" x2="76563" y2="41389"/>
                      <a14:backgroundMark x1="77813" y1="42292" x2="76042" y2="41250"/>
                      <a14:backgroundMark x1="78750" y1="43958" x2="74896" y2="43333"/>
                      <a14:backgroundMark x1="78958" y1="39097" x2="68542" y2="30069"/>
                      <a14:backgroundMark x1="69583" y1="32778" x2="75833" y2="38333"/>
                      <a14:backgroundMark x1="75000" y1="38472" x2="77917" y2="34097"/>
                      <a14:backgroundMark x1="78125" y1="34375" x2="77708" y2="38472"/>
                      <a14:backgroundMark x1="75417" y1="36597" x2="75833" y2="33681"/>
                      <a14:backgroundMark x1="76563" y1="36042" x2="74167" y2="32847"/>
                      <a14:backgroundMark x1="73646" y1="34722" x2="79479" y2="37569"/>
                      <a14:backgroundMark x1="77188" y1="36181" x2="62083" y2="27500"/>
                      <a14:backgroundMark x1="60833" y1="27361" x2="71354" y2="34167"/>
                    </a14:backgroundRemoval>
                  </a14:imgEffect>
                </a14:imgLayer>
              </a14:imgProps>
            </a:ext>
            <a:ext uri="{28A0092B-C50C-407E-A947-70E740481C1C}">
              <a14:useLocalDpi xmlns:a14="http://schemas.microsoft.com/office/drawing/2010/main" val="0"/>
            </a:ext>
          </a:extLst>
        </a:blip>
        <a:srcRect l="4592" t="24175" r="4614" b="25357"/>
        <a:stretch/>
      </xdr:blipFill>
      <xdr:spPr bwMode="auto">
        <a:xfrm>
          <a:off x="12944364" y="5898756"/>
          <a:ext cx="837303" cy="702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95139</xdr:colOff>
      <xdr:row>65</xdr:row>
      <xdr:rowOff>68895</xdr:rowOff>
    </xdr:from>
    <xdr:to>
      <xdr:col>22</xdr:col>
      <xdr:colOff>322842</xdr:colOff>
      <xdr:row>69</xdr:row>
      <xdr:rowOff>55004</xdr:rowOff>
    </xdr:to>
    <xdr:pic>
      <xdr:nvPicPr>
        <xdr:cNvPr id="35" name="Picture 8" descr="encrypted-tbn3.gstatic.com/images?q=tbn:ANd9GcQ...">
          <a:extLst>
            <a:ext uri="{FF2B5EF4-FFF2-40B4-BE49-F238E27FC236}">
              <a16:creationId xmlns:a16="http://schemas.microsoft.com/office/drawing/2014/main" id="{00000000-0008-0000-0700-000023000000}"/>
            </a:ext>
          </a:extLst>
        </xdr:cNvPr>
        <xdr:cNvPicPr>
          <a:picLocks noChangeAspect="1" noChangeArrowheads="1"/>
        </xdr:cNvPicPr>
      </xdr:nvPicPr>
      <xdr:blipFill rotWithShape="1">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foregroundMark x1="33599" y1="32655" x2="33235" y2="34131"/>
                      <a14:foregroundMark x1="33459" y1="33222" x2="33573" y2="32758"/>
                      <a14:foregroundMark x1="58845" y1="34065" x2="58854" y2="34236"/>
                      <a14:backgroundMark x1="28958" y1="39375" x2="27083" y2="31806"/>
                      <a14:backgroundMark x1="27083" y1="31806" x2="26979" y2="31736"/>
                      <a14:backgroundMark x1="11875" y1="39444" x2="25938" y2="38889"/>
                      <a14:backgroundMark x1="25938" y1="38889" x2="37396" y2="34861"/>
                      <a14:backgroundMark x1="37396" y1="34861" x2="40833" y2="32431"/>
                      <a14:backgroundMark x1="30521" y1="36319" x2="20313" y2="37847"/>
                      <a14:backgroundMark x1="26771" y1="36597" x2="32917" y2="32153"/>
                      <a14:backgroundMark x1="27187" y1="40625" x2="15417" y2="39514"/>
                      <a14:backgroundMark x1="15417" y1="39514" x2="12812" y2="40625"/>
                      <a14:backgroundMark x1="15104" y1="42083" x2="23229" y2="41042"/>
                      <a14:backgroundMark x1="29583" y1="40486" x2="29688" y2="35903"/>
                      <a14:backgroundMark x1="28229" y1="40694" x2="27500" y2="35556"/>
                      <a14:backgroundMark x1="29792" y1="38958" x2="22083" y2="39236"/>
                      <a14:backgroundMark x1="24063" y1="37153" x2="22500" y2="34167"/>
                      <a14:backgroundMark x1="28646" y1="36944" x2="27396" y2="32639"/>
                      <a14:backgroundMark x1="25938" y1="38194" x2="21667" y2="34375"/>
                      <a14:backgroundMark x1="24688" y1="37153" x2="28125" y2="33681"/>
                      <a14:backgroundMark x1="26875" y1="40556" x2="28542" y2="38681"/>
                      <a14:backgroundMark x1="29271" y1="35694" x2="26875" y2="33611"/>
                      <a14:backgroundMark x1="28646" y1="35347" x2="38333" y2="29722"/>
                      <a14:backgroundMark x1="38333" y1="29722" x2="41667" y2="25833"/>
                      <a14:backgroundMark x1="43750" y1="28264" x2="16458" y2="32292"/>
                      <a14:backgroundMark x1="28646" y1="33403" x2="36042" y2="28681"/>
                      <a14:backgroundMark x1="33229" y1="32222" x2="34583" y2="29653"/>
                      <a14:backgroundMark x1="32292" y1="36111" x2="33125" y2="31944"/>
                      <a14:backgroundMark x1="33854" y1="35139" x2="31875" y2="30139"/>
                      <a14:backgroundMark x1="33854" y1="35208" x2="34167" y2="31042"/>
                      <a14:backgroundMark x1="33229" y1="35417" x2="33021" y2="31458"/>
                      <a14:backgroundMark x1="33021" y1="35208" x2="34479" y2="30069"/>
                      <a14:backgroundMark x1="33333" y1="34653" x2="33438" y2="30972"/>
                      <a14:backgroundMark x1="32604" y1="35764" x2="34479" y2="33472"/>
                      <a14:backgroundMark x1="35625" y1="34514" x2="41563" y2="29236"/>
                      <a14:backgroundMark x1="33333" y1="34167" x2="32083" y2="35556"/>
                      <a14:backgroundMark x1="23438" y1="47292" x2="20208" y2="52083"/>
                      <a14:backgroundMark x1="20208" y1="52014" x2="19688" y2="49028"/>
                      <a14:backgroundMark x1="20313" y1="50069" x2="20313" y2="49167"/>
                      <a14:backgroundMark x1="20625" y1="48611" x2="19688" y2="50556"/>
                      <a14:backgroundMark x1="25729" y1="58125" x2="2396" y2="60278"/>
                      <a14:backgroundMark x1="28229" y1="58681" x2="18021" y2="58472"/>
                      <a14:backgroundMark x1="30833" y1="58472" x2="30833" y2="58472"/>
                      <a14:backgroundMark x1="35208" y1="62153" x2="18021" y2="73125"/>
                      <a14:backgroundMark x1="28021" y1="65417" x2="16042" y2="68819"/>
                      <a14:backgroundMark x1="31771" y1="65139" x2="39063" y2="72708"/>
                      <a14:backgroundMark x1="31563" y1="66944" x2="31563" y2="72569"/>
                      <a14:backgroundMark x1="33958" y1="64792" x2="33750" y2="68542"/>
                      <a14:backgroundMark x1="34271" y1="69722" x2="34896" y2="71736"/>
                      <a14:backgroundMark x1="37083" y1="65278" x2="43229" y2="73750"/>
                      <a14:backgroundMark x1="35625" y1="66111" x2="36667" y2="70486"/>
                      <a14:backgroundMark x1="53333" y1="74306" x2="70938" y2="64653"/>
                      <a14:backgroundMark x1="70938" y1="64653" x2="82396" y2="63958"/>
                      <a14:backgroundMark x1="82396" y1="63958" x2="84792" y2="64444"/>
                      <a14:backgroundMark x1="75000" y1="64653" x2="70000" y2="71944"/>
                      <a14:backgroundMark x1="70000" y1="71944" x2="70417" y2="73472"/>
                      <a14:backgroundMark x1="73125" y1="64653" x2="69479" y2="72361"/>
                      <a14:backgroundMark x1="69479" y1="72361" x2="69479" y2="72847"/>
                      <a14:backgroundMark x1="71979" y1="64375" x2="66146" y2="72014"/>
                      <a14:backgroundMark x1="66146" y1="72014" x2="66146" y2="72500"/>
                      <a14:backgroundMark x1="70313" y1="63958" x2="60313" y2="67708"/>
                      <a14:backgroundMark x1="60313" y1="67708" x2="60208" y2="72917"/>
                      <a14:backgroundMark x1="52917" y1="73403" x2="61771" y2="67708"/>
                      <a14:backgroundMark x1="59479" y1="70694" x2="65104" y2="66528"/>
                      <a14:backgroundMark x1="64896" y1="71806" x2="63854" y2="67361"/>
                      <a14:backgroundMark x1="65000" y1="70625" x2="64479" y2="65903"/>
                      <a14:backgroundMark x1="64271" y1="72222" x2="63229" y2="67569"/>
                      <a14:backgroundMark x1="62604" y1="67014" x2="65208" y2="70833"/>
                      <a14:backgroundMark x1="64167" y1="64861" x2="69167" y2="62639"/>
                      <a14:backgroundMark x1="67813" y1="63472" x2="66563" y2="62014"/>
                      <a14:backgroundMark x1="66875" y1="62153" x2="65833" y2="64792"/>
                      <a14:backgroundMark x1="71250" y1="57847" x2="84063" y2="58681"/>
                      <a14:backgroundMark x1="77188" y1="56944" x2="78333" y2="58264"/>
                      <a14:backgroundMark x1="75938" y1="53264" x2="76875" y2="53125"/>
                      <a14:backgroundMark x1="79896" y1="52847" x2="81875" y2="53194"/>
                      <a14:backgroundMark x1="82083" y1="53264" x2="80729" y2="51806"/>
                      <a14:backgroundMark x1="75313" y1="53611" x2="75313" y2="53611"/>
                      <a14:backgroundMark x1="75208" y1="53611" x2="75938" y2="53750"/>
                      <a14:backgroundMark x1="79583" y1="50278" x2="79688" y2="50347"/>
                      <a14:backgroundMark x1="54271" y1="27014" x2="88125" y2="43958"/>
                      <a14:backgroundMark x1="86979" y1="43889" x2="75104" y2="43472"/>
                      <a14:backgroundMark x1="75104" y1="43472" x2="55833" y2="27431"/>
                      <a14:backgroundMark x1="52396" y1="27500" x2="64688" y2="32569"/>
                      <a14:backgroundMark x1="55417" y1="29444" x2="67188" y2="38958"/>
                      <a14:backgroundMark x1="66563" y1="38264" x2="73750" y2="44236"/>
                      <a14:backgroundMark x1="73750" y1="44236" x2="73750" y2="44306"/>
                      <a14:backgroundMark x1="74792" y1="44306" x2="79688" y2="36250"/>
                      <a14:backgroundMark x1="79688" y1="36250" x2="79792" y2="36111"/>
                      <a14:backgroundMark x1="76458" y1="44861" x2="81667" y2="37569"/>
                      <a14:backgroundMark x1="82708" y1="42431" x2="65729" y2="33611"/>
                      <a14:backgroundMark x1="63333" y1="32569" x2="77604" y2="40903"/>
                      <a14:backgroundMark x1="76667" y1="41875" x2="70625" y2="37500"/>
                      <a14:backgroundMark x1="68125" y1="37708" x2="77083" y2="42847"/>
                      <a14:backgroundMark x1="77083" y1="42847" x2="77708" y2="42847"/>
                      <a14:backgroundMark x1="76667" y1="45000" x2="81250" y2="39236"/>
                      <a14:backgroundMark x1="79583" y1="43542" x2="79167" y2="38333"/>
                      <a14:backgroundMark x1="84063" y1="42153" x2="77188" y2="42431"/>
                      <a14:backgroundMark x1="76771" y1="44444" x2="76563" y2="41389"/>
                      <a14:backgroundMark x1="77813" y1="42292" x2="76042" y2="41250"/>
                      <a14:backgroundMark x1="78750" y1="43958" x2="74896" y2="43333"/>
                      <a14:backgroundMark x1="78958" y1="39097" x2="68542" y2="30069"/>
                      <a14:backgroundMark x1="69583" y1="32778" x2="75833" y2="38333"/>
                      <a14:backgroundMark x1="75000" y1="38472" x2="77917" y2="34097"/>
                      <a14:backgroundMark x1="78125" y1="34375" x2="77708" y2="38472"/>
                      <a14:backgroundMark x1="75417" y1="36597" x2="75833" y2="33681"/>
                      <a14:backgroundMark x1="76563" y1="36042" x2="74167" y2="32847"/>
                      <a14:backgroundMark x1="73646" y1="34722" x2="79479" y2="37569"/>
                      <a14:backgroundMark x1="77188" y1="36181" x2="62083" y2="27500"/>
                      <a14:backgroundMark x1="60833" y1="27361" x2="71354" y2="34167"/>
                    </a14:backgroundRemoval>
                  </a14:imgEffect>
                </a14:imgLayer>
              </a14:imgProps>
            </a:ext>
            <a:ext uri="{28A0092B-C50C-407E-A947-70E740481C1C}">
              <a14:useLocalDpi xmlns:a14="http://schemas.microsoft.com/office/drawing/2010/main" val="0"/>
            </a:ext>
          </a:extLst>
        </a:blip>
        <a:srcRect l="4592" t="24175" r="4614" b="25357"/>
        <a:stretch/>
      </xdr:blipFill>
      <xdr:spPr bwMode="auto">
        <a:xfrm>
          <a:off x="12802610" y="12585866"/>
          <a:ext cx="844250" cy="697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98949</xdr:colOff>
      <xdr:row>102</xdr:row>
      <xdr:rowOff>44579</xdr:rowOff>
    </xdr:from>
    <xdr:to>
      <xdr:col>22</xdr:col>
      <xdr:colOff>326652</xdr:colOff>
      <xdr:row>106</xdr:row>
      <xdr:rowOff>17353</xdr:rowOff>
    </xdr:to>
    <xdr:pic>
      <xdr:nvPicPr>
        <xdr:cNvPr id="36" name="Picture 8" descr="encrypted-tbn3.gstatic.com/images?q=tbn:ANd9GcQ...">
          <a:extLst>
            <a:ext uri="{FF2B5EF4-FFF2-40B4-BE49-F238E27FC236}">
              <a16:creationId xmlns:a16="http://schemas.microsoft.com/office/drawing/2014/main" id="{00000000-0008-0000-0700-000024000000}"/>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foregroundMark x1="33599" y1="32655" x2="33235" y2="34131"/>
                      <a14:foregroundMark x1="33459" y1="33222" x2="33573" y2="32758"/>
                      <a14:foregroundMark x1="58845" y1="34065" x2="58854" y2="34236"/>
                      <a14:backgroundMark x1="28958" y1="39375" x2="27083" y2="31806"/>
                      <a14:backgroundMark x1="27083" y1="31806" x2="26979" y2="31736"/>
                      <a14:backgroundMark x1="11875" y1="39444" x2="25938" y2="38889"/>
                      <a14:backgroundMark x1="25938" y1="38889" x2="37396" y2="34861"/>
                      <a14:backgroundMark x1="37396" y1="34861" x2="40833" y2="32431"/>
                      <a14:backgroundMark x1="30521" y1="36319" x2="20313" y2="37847"/>
                      <a14:backgroundMark x1="26771" y1="36597" x2="32917" y2="32153"/>
                      <a14:backgroundMark x1="27187" y1="40625" x2="15417" y2="39514"/>
                      <a14:backgroundMark x1="15417" y1="39514" x2="12812" y2="40625"/>
                      <a14:backgroundMark x1="15104" y1="42083" x2="23229" y2="41042"/>
                      <a14:backgroundMark x1="29583" y1="40486" x2="29688" y2="35903"/>
                      <a14:backgroundMark x1="28229" y1="40694" x2="27500" y2="35556"/>
                      <a14:backgroundMark x1="29792" y1="38958" x2="22083" y2="39236"/>
                      <a14:backgroundMark x1="24063" y1="37153" x2="22500" y2="34167"/>
                      <a14:backgroundMark x1="28646" y1="36944" x2="27396" y2="32639"/>
                      <a14:backgroundMark x1="25938" y1="38194" x2="21667" y2="34375"/>
                      <a14:backgroundMark x1="24688" y1="37153" x2="28125" y2="33681"/>
                      <a14:backgroundMark x1="26875" y1="40556" x2="28542" y2="38681"/>
                      <a14:backgroundMark x1="29271" y1="35694" x2="26875" y2="33611"/>
                      <a14:backgroundMark x1="28646" y1="35347" x2="38333" y2="29722"/>
                      <a14:backgroundMark x1="38333" y1="29722" x2="41667" y2="25833"/>
                      <a14:backgroundMark x1="43750" y1="28264" x2="16458" y2="32292"/>
                      <a14:backgroundMark x1="28646" y1="33403" x2="36042" y2="28681"/>
                      <a14:backgroundMark x1="33229" y1="32222" x2="34583" y2="29653"/>
                      <a14:backgroundMark x1="32292" y1="36111" x2="33125" y2="31944"/>
                      <a14:backgroundMark x1="33854" y1="35139" x2="31875" y2="30139"/>
                      <a14:backgroundMark x1="33854" y1="35208" x2="34167" y2="31042"/>
                      <a14:backgroundMark x1="33229" y1="35417" x2="33021" y2="31458"/>
                      <a14:backgroundMark x1="33021" y1="35208" x2="34479" y2="30069"/>
                      <a14:backgroundMark x1="33333" y1="34653" x2="33438" y2="30972"/>
                      <a14:backgroundMark x1="32604" y1="35764" x2="34479" y2="33472"/>
                      <a14:backgroundMark x1="35625" y1="34514" x2="41563" y2="29236"/>
                      <a14:backgroundMark x1="33333" y1="34167" x2="32083" y2="35556"/>
                      <a14:backgroundMark x1="23438" y1="47292" x2="20208" y2="52083"/>
                      <a14:backgroundMark x1="20208" y1="52014" x2="19688" y2="49028"/>
                      <a14:backgroundMark x1="20313" y1="50069" x2="20313" y2="49167"/>
                      <a14:backgroundMark x1="20625" y1="48611" x2="19688" y2="50556"/>
                      <a14:backgroundMark x1="25729" y1="58125" x2="2396" y2="60278"/>
                      <a14:backgroundMark x1="28229" y1="58681" x2="18021" y2="58472"/>
                      <a14:backgroundMark x1="30833" y1="58472" x2="30833" y2="58472"/>
                      <a14:backgroundMark x1="35208" y1="62153" x2="18021" y2="73125"/>
                      <a14:backgroundMark x1="28021" y1="65417" x2="16042" y2="68819"/>
                      <a14:backgroundMark x1="31771" y1="65139" x2="39063" y2="72708"/>
                      <a14:backgroundMark x1="31563" y1="66944" x2="31563" y2="72569"/>
                      <a14:backgroundMark x1="33958" y1="64792" x2="33750" y2="68542"/>
                      <a14:backgroundMark x1="34271" y1="69722" x2="34896" y2="71736"/>
                      <a14:backgroundMark x1="37083" y1="65278" x2="43229" y2="73750"/>
                      <a14:backgroundMark x1="35625" y1="66111" x2="36667" y2="70486"/>
                      <a14:backgroundMark x1="53333" y1="74306" x2="70938" y2="64653"/>
                      <a14:backgroundMark x1="70938" y1="64653" x2="82396" y2="63958"/>
                      <a14:backgroundMark x1="82396" y1="63958" x2="84792" y2="64444"/>
                      <a14:backgroundMark x1="75000" y1="64653" x2="70000" y2="71944"/>
                      <a14:backgroundMark x1="70000" y1="71944" x2="70417" y2="73472"/>
                      <a14:backgroundMark x1="73125" y1="64653" x2="69479" y2="72361"/>
                      <a14:backgroundMark x1="69479" y1="72361" x2="69479" y2="72847"/>
                      <a14:backgroundMark x1="71979" y1="64375" x2="66146" y2="72014"/>
                      <a14:backgroundMark x1="66146" y1="72014" x2="66146" y2="72500"/>
                      <a14:backgroundMark x1="70313" y1="63958" x2="60313" y2="67708"/>
                      <a14:backgroundMark x1="60313" y1="67708" x2="60208" y2="72917"/>
                      <a14:backgroundMark x1="52917" y1="73403" x2="61771" y2="67708"/>
                      <a14:backgroundMark x1="59479" y1="70694" x2="65104" y2="66528"/>
                      <a14:backgroundMark x1="64896" y1="71806" x2="63854" y2="67361"/>
                      <a14:backgroundMark x1="65000" y1="70625" x2="64479" y2="65903"/>
                      <a14:backgroundMark x1="64271" y1="72222" x2="63229" y2="67569"/>
                      <a14:backgroundMark x1="62604" y1="67014" x2="65208" y2="70833"/>
                      <a14:backgroundMark x1="64167" y1="64861" x2="69167" y2="62639"/>
                      <a14:backgroundMark x1="67813" y1="63472" x2="66563" y2="62014"/>
                      <a14:backgroundMark x1="66875" y1="62153" x2="65833" y2="64792"/>
                      <a14:backgroundMark x1="71250" y1="57847" x2="84063" y2="58681"/>
                      <a14:backgroundMark x1="77188" y1="56944" x2="78333" y2="58264"/>
                      <a14:backgroundMark x1="75938" y1="53264" x2="76875" y2="53125"/>
                      <a14:backgroundMark x1="79896" y1="52847" x2="81875" y2="53194"/>
                      <a14:backgroundMark x1="82083" y1="53264" x2="80729" y2="51806"/>
                      <a14:backgroundMark x1="75313" y1="53611" x2="75313" y2="53611"/>
                      <a14:backgroundMark x1="75208" y1="53611" x2="75938" y2="53750"/>
                      <a14:backgroundMark x1="79583" y1="50278" x2="79688" y2="50347"/>
                      <a14:backgroundMark x1="54271" y1="27014" x2="88125" y2="43958"/>
                      <a14:backgroundMark x1="86979" y1="43889" x2="75104" y2="43472"/>
                      <a14:backgroundMark x1="75104" y1="43472" x2="55833" y2="27431"/>
                      <a14:backgroundMark x1="52396" y1="27500" x2="64688" y2="32569"/>
                      <a14:backgroundMark x1="55417" y1="29444" x2="67188" y2="38958"/>
                      <a14:backgroundMark x1="66563" y1="38264" x2="73750" y2="44236"/>
                      <a14:backgroundMark x1="73750" y1="44236" x2="73750" y2="44306"/>
                      <a14:backgroundMark x1="74792" y1="44306" x2="79688" y2="36250"/>
                      <a14:backgroundMark x1="79688" y1="36250" x2="79792" y2="36111"/>
                      <a14:backgroundMark x1="76458" y1="44861" x2="81667" y2="37569"/>
                      <a14:backgroundMark x1="82708" y1="42431" x2="65729" y2="33611"/>
                      <a14:backgroundMark x1="63333" y1="32569" x2="77604" y2="40903"/>
                      <a14:backgroundMark x1="76667" y1="41875" x2="70625" y2="37500"/>
                      <a14:backgroundMark x1="68125" y1="37708" x2="77083" y2="42847"/>
                      <a14:backgroundMark x1="77083" y1="42847" x2="77708" y2="42847"/>
                      <a14:backgroundMark x1="76667" y1="45000" x2="81250" y2="39236"/>
                      <a14:backgroundMark x1="79583" y1="43542" x2="79167" y2="38333"/>
                      <a14:backgroundMark x1="84063" y1="42153" x2="77188" y2="42431"/>
                      <a14:backgroundMark x1="76771" y1="44444" x2="76563" y2="41389"/>
                      <a14:backgroundMark x1="77813" y1="42292" x2="76042" y2="41250"/>
                      <a14:backgroundMark x1="78750" y1="43958" x2="74896" y2="43333"/>
                      <a14:backgroundMark x1="78958" y1="39097" x2="68542" y2="30069"/>
                      <a14:backgroundMark x1="69583" y1="32778" x2="75833" y2="38333"/>
                      <a14:backgroundMark x1="75000" y1="38472" x2="77917" y2="34097"/>
                      <a14:backgroundMark x1="78125" y1="34375" x2="77708" y2="38472"/>
                      <a14:backgroundMark x1="75417" y1="36597" x2="75833" y2="33681"/>
                      <a14:backgroundMark x1="76563" y1="36042" x2="74167" y2="32847"/>
                      <a14:backgroundMark x1="73646" y1="34722" x2="79479" y2="37569"/>
                      <a14:backgroundMark x1="77188" y1="36181" x2="62083" y2="27500"/>
                      <a14:backgroundMark x1="60833" y1="27361" x2="71354" y2="34167"/>
                    </a14:backgroundRemoval>
                  </a14:imgEffect>
                </a14:imgLayer>
              </a14:imgProps>
            </a:ext>
            <a:ext uri="{28A0092B-C50C-407E-A947-70E740481C1C}">
              <a14:useLocalDpi xmlns:a14="http://schemas.microsoft.com/office/drawing/2010/main" val="0"/>
            </a:ext>
          </a:extLst>
        </a:blip>
        <a:srcRect l="4592" t="24175" r="4614" b="25357"/>
        <a:stretch/>
      </xdr:blipFill>
      <xdr:spPr bwMode="auto">
        <a:xfrm>
          <a:off x="12806420" y="19195432"/>
          <a:ext cx="838535" cy="701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95194</xdr:colOff>
      <xdr:row>5</xdr:row>
      <xdr:rowOff>81532</xdr:rowOff>
    </xdr:from>
    <xdr:ext cx="2081738" cy="571438"/>
    <xdr:sp macro="" textlink="">
      <xdr:nvSpPr>
        <xdr:cNvPr id="37" name="Retângulo 36">
          <a:extLst>
            <a:ext uri="{FF2B5EF4-FFF2-40B4-BE49-F238E27FC236}">
              <a16:creationId xmlns:a16="http://schemas.microsoft.com/office/drawing/2014/main" id="{00000000-0008-0000-0700-000025000000}"/>
            </a:ext>
          </a:extLst>
        </xdr:cNvPr>
        <xdr:cNvSpPr/>
      </xdr:nvSpPr>
      <xdr:spPr>
        <a:xfrm>
          <a:off x="2546846" y="1845728"/>
          <a:ext cx="2081738" cy="571438"/>
        </a:xfrm>
        <a:prstGeom prst="rect">
          <a:avLst/>
        </a:prstGeom>
        <a:noFill/>
      </xdr:spPr>
      <xdr:txBody>
        <a:bodyPr wrap="square" lIns="91440" tIns="45720" rIns="91440" bIns="45720">
          <a:spAutoFit/>
        </a:bodyPr>
        <a:lstStyle/>
        <a:p>
          <a:pPr algn="l"/>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EPISODIOS</a:t>
          </a:r>
        </a:p>
        <a:p>
          <a:pPr algn="l"/>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no total</a:t>
          </a:r>
        </a:p>
      </xdr:txBody>
    </xdr:sp>
    <xdr:clientData/>
  </xdr:oneCellAnchor>
  <xdr:twoCellAnchor editAs="oneCell">
    <xdr:from>
      <xdr:col>6</xdr:col>
      <xdr:colOff>18195</xdr:colOff>
      <xdr:row>5</xdr:row>
      <xdr:rowOff>71547</xdr:rowOff>
    </xdr:from>
    <xdr:to>
      <xdr:col>7</xdr:col>
      <xdr:colOff>424608</xdr:colOff>
      <xdr:row>8</xdr:row>
      <xdr:rowOff>108952</xdr:rowOff>
    </xdr:to>
    <xdr:pic>
      <xdr:nvPicPr>
        <xdr:cNvPr id="38" name="Picture 6" descr="chaves-02 - Imagens PNG">
          <a:extLst>
            <a:ext uri="{FF2B5EF4-FFF2-40B4-BE49-F238E27FC236}">
              <a16:creationId xmlns:a16="http://schemas.microsoft.com/office/drawing/2014/main" id="{00000000-0008-0000-0700-000026000000}"/>
            </a:ext>
          </a:extLst>
        </xdr:cNvPr>
        <xdr:cNvPicPr>
          <a:picLocks noChangeAspect="1" noChangeArrowheads="1"/>
        </xdr:cNvPicPr>
      </xdr:nvPicPr>
      <xdr:blipFill rotWithShape="1">
        <a:blip xmlns:r="http://schemas.openxmlformats.org/officeDocument/2006/relationships" r:embed="rId9" cstate="print">
          <a:extLst>
            <a:ext uri="{BEBA8EAE-BF5A-486C-A8C5-ECC9F3942E4B}">
              <a14:imgProps xmlns:a14="http://schemas.microsoft.com/office/drawing/2010/main">
                <a14:imgLayer r:embed="rId10">
                  <a14:imgEffect>
                    <a14:backgroundRemoval t="98" b="36914" l="9969" r="89720">
                      <a14:foregroundMark x1="46885" y1="1953" x2="63240" y2="2734"/>
                      <a14:foregroundMark x1="38162" y1="16602" x2="51090" y2="22949"/>
                      <a14:foregroundMark x1="51090" y1="22949" x2="47508" y2="18066"/>
                      <a14:foregroundMark x1="47508" y1="18066" x2="39875" y2="13770"/>
                      <a14:foregroundMark x1="65109" y1="34570" x2="65109" y2="34570"/>
                      <a14:foregroundMark x1="35981" y1="33691" x2="35981" y2="33691"/>
                      <a14:foregroundMark x1="33801" y1="27832" x2="34579" y2="35059"/>
                      <a14:foregroundMark x1="47040" y1="31543" x2="36604" y2="36621"/>
                      <a14:foregroundMark x1="48442" y1="32129" x2="45341" y2="34188"/>
                      <a14:foregroundMark x1="47975" y1="33398" x2="47756" y2="33672"/>
                      <a14:foregroundMark x1="42212" y1="35449" x2="42212" y2="31836"/>
                      <a14:foregroundMark x1="36449" y1="11035" x2="38318" y2="16016"/>
                      <a14:foregroundMark x1="38318" y1="16016" x2="35047" y2="12793"/>
                      <a14:foregroundMark x1="51246" y1="19531" x2="49377" y2="21094"/>
                      <a14:foregroundMark x1="47352" y1="16113" x2="55452" y2="22852"/>
                      <a14:foregroundMark x1="35981" y1="13965" x2="57165" y2="24316"/>
                      <a14:foregroundMark x1="57165" y1="24316" x2="57788" y2="23145"/>
                      <a14:foregroundMark x1="32866" y1="8887" x2="44081" y2="14160"/>
                      <a14:foregroundMark x1="44081" y1="14160" x2="67445" y2="20410"/>
                      <a14:foregroundMark x1="30997" y1="12988" x2="49533" y2="1074"/>
                      <a14:foregroundMark x1="49533" y1="1074" x2="57944" y2="98"/>
                      <a14:foregroundMark x1="57944" y1="98" x2="67445" y2="977"/>
                      <a14:foregroundMark x1="67445" y1="977" x2="73832" y2="3711"/>
                      <a14:foregroundMark x1="73832" y1="3711" x2="75234" y2="8203"/>
                      <a14:foregroundMark x1="75234" y1="8203" x2="71963" y2="4004"/>
                      <a14:foregroundMark x1="71963" y1="4004" x2="62305" y2="195"/>
                      <a14:foregroundMark x1="39564" y1="391" x2="47508" y2="1953"/>
                      <a14:foregroundMark x1="47508" y1="1953" x2="48910" y2="1855"/>
                      <a14:foregroundMark x1="44237" y1="5176" x2="40498" y2="1367"/>
                      <a14:foregroundMark x1="43614" y1="4883" x2="36449" y2="5078"/>
                      <a14:foregroundMark x1="42212" y1="7129" x2="34735" y2="6543"/>
                      <a14:foregroundMark x1="34735" y1="6543" x2="35514" y2="6543"/>
                      <a14:foregroundMark x1="42679" y1="6348" x2="31931" y2="11621"/>
                      <a14:foregroundMark x1="71340" y1="5762" x2="79907" y2="8398"/>
                      <a14:foregroundMark x1="79907" y1="8398" x2="78972" y2="8008"/>
                      <a14:foregroundMark x1="75857" y1="7520" x2="77882" y2="12109"/>
                      <a14:foregroundMark x1="77882" y1="12109" x2="74611" y2="16699"/>
                      <a14:foregroundMark x1="74611" y1="16699" x2="74143" y2="16992"/>
                      <a14:foregroundMark x1="78349" y1="16406" x2="74611" y2="25098"/>
                      <a14:foregroundMark x1="76480" y1="19824" x2="75078" y2="24414"/>
                      <a14:foregroundMark x1="75078" y1="24414" x2="76012" y2="29004"/>
                      <a14:foregroundMark x1="76012" y1="29004" x2="73209" y2="33984"/>
                      <a14:foregroundMark x1="73209" y1="33984" x2="70717" y2="34570"/>
                      <a14:foregroundMark x1="74611" y1="29199" x2="73988" y2="33984"/>
                      <a14:foregroundMark x1="73988" y1="33984" x2="72741" y2="34277"/>
                      <a14:foregroundMark x1="76947" y1="29199" x2="77570" y2="32813"/>
                      <a14:foregroundMark x1="73676" y1="29883" x2="76324" y2="33105"/>
                      <a14:foregroundMark x1="67601" y1="30957" x2="67134" y2="34766"/>
                      <a14:foregroundMark x1="66044" y1="33887" x2="61272" y2="35058"/>
                      <a14:foregroundMark x1="61838" y1="35156" x2="62305" y2="36523"/>
                      <a14:foregroundMark x1="64330" y1="34277" x2="66667" y2="36719"/>
                      <a14:foregroundMark x1="66511" y1="34570" x2="67601" y2="36914"/>
                      <a14:foregroundMark x1="67913" y1="33691" x2="69782" y2="36523"/>
                      <a14:foregroundMark x1="47352" y1="33008" x2="48131" y2="33789"/>
                      <a14:backgroundMark x1="51713" y1="34180" x2="51713" y2="34180"/>
                      <a14:backgroundMark x1="50623" y1="33887" x2="50623" y2="33887"/>
                      <a14:backgroundMark x1="43216" y1="36733" x2="50779" y2="37207"/>
                      <a14:backgroundMark x1="41433" y1="36621" x2="42851" y2="36710"/>
                      <a14:backgroundMark x1="52648" y1="33691" x2="55296" y2="33008"/>
                      <a14:backgroundMark x1="42835" y1="36230" x2="50156" y2="34668"/>
                      <a14:backgroundMark x1="50156" y1="34668" x2="56386" y2="37012"/>
                      <a14:backgroundMark x1="56386" y1="37012" x2="51713" y2="35156"/>
                      <a14:backgroundMark x1="54829" y1="32715" x2="56854" y2="37207"/>
                      <a14:backgroundMark x1="57632" y1="34180" x2="59034" y2="38770"/>
                      <a14:backgroundMark x1="59034" y1="38770" x2="59190" y2="39063"/>
                      <a14:backgroundMark x1="47352" y1="34863" x2="50156" y2="36230"/>
                      <a14:backgroundMark x1="49221" y1="33984" x2="51246" y2="34766"/>
                    </a14:backgroundRemoval>
                  </a14:imgEffect>
                </a14:imgLayer>
              </a14:imgProps>
            </a:ext>
            <a:ext uri="{28A0092B-C50C-407E-A947-70E740481C1C}">
              <a14:useLocalDpi xmlns:a14="http://schemas.microsoft.com/office/drawing/2010/main" val="0"/>
            </a:ext>
          </a:extLst>
        </a:blip>
        <a:srcRect b="64047"/>
        <a:stretch/>
      </xdr:blipFill>
      <xdr:spPr bwMode="auto">
        <a:xfrm rot="20986171">
          <a:off x="3695673" y="1835743"/>
          <a:ext cx="1019326" cy="584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283549</xdr:colOff>
      <xdr:row>12</xdr:row>
      <xdr:rowOff>155687</xdr:rowOff>
    </xdr:from>
    <xdr:to>
      <xdr:col>6</xdr:col>
      <xdr:colOff>363279</xdr:colOff>
      <xdr:row>13</xdr:row>
      <xdr:rowOff>19944</xdr:rowOff>
    </xdr:to>
    <xdr:sp macro="" textlink="">
      <xdr:nvSpPr>
        <xdr:cNvPr id="56" name="Retângulo 55">
          <a:extLst>
            <a:ext uri="{FF2B5EF4-FFF2-40B4-BE49-F238E27FC236}">
              <a16:creationId xmlns:a16="http://schemas.microsoft.com/office/drawing/2014/main" id="{00000000-0008-0000-0700-000038000000}"/>
            </a:ext>
          </a:extLst>
        </xdr:cNvPr>
        <xdr:cNvSpPr/>
      </xdr:nvSpPr>
      <xdr:spPr>
        <a:xfrm>
          <a:off x="2716087" y="3211014"/>
          <a:ext cx="1296000" cy="4743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190501</xdr:colOff>
      <xdr:row>5</xdr:row>
      <xdr:rowOff>95249</xdr:rowOff>
    </xdr:from>
    <xdr:to>
      <xdr:col>20</xdr:col>
      <xdr:colOff>154781</xdr:colOff>
      <xdr:row>14</xdr:row>
      <xdr:rowOff>120966</xdr:rowOff>
    </xdr:to>
    <xdr:graphicFrame macro="">
      <xdr:nvGraphicFramePr>
        <xdr:cNvPr id="39" name="Gráfico 38">
          <a:extLst>
            <a:ext uri="{FF2B5EF4-FFF2-40B4-BE49-F238E27FC236}">
              <a16:creationId xmlns:a16="http://schemas.microsoft.com/office/drawing/2014/main" id="{00000000-0008-0000-07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16</xdr:col>
      <xdr:colOff>194260</xdr:colOff>
      <xdr:row>3</xdr:row>
      <xdr:rowOff>901445</xdr:rowOff>
    </xdr:from>
    <xdr:ext cx="2693943" cy="331886"/>
    <xdr:sp macro="" textlink="">
      <xdr:nvSpPr>
        <xdr:cNvPr id="40" name="Retângulo 39">
          <a:extLst>
            <a:ext uri="{FF2B5EF4-FFF2-40B4-BE49-F238E27FC236}">
              <a16:creationId xmlns:a16="http://schemas.microsoft.com/office/drawing/2014/main" id="{00000000-0008-0000-0700-000028000000}"/>
            </a:ext>
          </a:extLst>
        </xdr:cNvPr>
        <xdr:cNvSpPr/>
      </xdr:nvSpPr>
      <xdr:spPr>
        <a:xfrm>
          <a:off x="9909760" y="1437226"/>
          <a:ext cx="2693943" cy="331886"/>
        </a:xfrm>
        <a:prstGeom prst="rect">
          <a:avLst/>
        </a:prstGeom>
        <a:noFill/>
      </xdr:spPr>
      <xdr:txBody>
        <a:bodyPr wrap="square" lIns="91440" tIns="45720" rIns="91440" bIns="45720">
          <a:spAutoFit/>
        </a:bodyPr>
        <a:lstStyle/>
        <a:p>
          <a:pPr algn="ctr"/>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EPISODIOS x ano</a:t>
          </a:r>
        </a:p>
      </xdr:txBody>
    </xdr:sp>
    <xdr:clientData/>
  </xdr:oneCellAnchor>
  <xdr:oneCellAnchor>
    <xdr:from>
      <xdr:col>4</xdr:col>
      <xdr:colOff>127256</xdr:colOff>
      <xdr:row>10</xdr:row>
      <xdr:rowOff>89915</xdr:rowOff>
    </xdr:from>
    <xdr:ext cx="1403081" cy="331886"/>
    <xdr:sp macro="" textlink="">
      <xdr:nvSpPr>
        <xdr:cNvPr id="45" name="Retângulo 44">
          <a:extLst>
            <a:ext uri="{FF2B5EF4-FFF2-40B4-BE49-F238E27FC236}">
              <a16:creationId xmlns:a16="http://schemas.microsoft.com/office/drawing/2014/main" id="{00000000-0008-0000-0700-00002D000000}"/>
            </a:ext>
          </a:extLst>
        </xdr:cNvPr>
        <xdr:cNvSpPr/>
      </xdr:nvSpPr>
      <xdr:spPr>
        <a:xfrm>
          <a:off x="2559794" y="2778896"/>
          <a:ext cx="1403081" cy="331886"/>
        </a:xfrm>
        <a:prstGeom prst="rect">
          <a:avLst/>
        </a:prstGeom>
        <a:noFill/>
      </xdr:spPr>
      <xdr:txBody>
        <a:bodyPr wrap="square" lIns="91440" tIns="45720" rIns="91440" bIns="45720">
          <a:spAutoFit/>
        </a:bodyPr>
        <a:lstStyle/>
        <a:p>
          <a:pPr algn="l"/>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comuns</a:t>
          </a:r>
        </a:p>
      </xdr:txBody>
    </xdr:sp>
    <xdr:clientData/>
  </xdr:oneCellAnchor>
  <xdr:twoCellAnchor>
    <xdr:from>
      <xdr:col>3</xdr:col>
      <xdr:colOff>533399</xdr:colOff>
      <xdr:row>12</xdr:row>
      <xdr:rowOff>36551</xdr:rowOff>
    </xdr:from>
    <xdr:to>
      <xdr:col>5</xdr:col>
      <xdr:colOff>590256</xdr:colOff>
      <xdr:row>12</xdr:row>
      <xdr:rowOff>72551</xdr:rowOff>
    </xdr:to>
    <xdr:sp macro="" textlink="">
      <xdr:nvSpPr>
        <xdr:cNvPr id="55" name="Retângulo 54">
          <a:extLst>
            <a:ext uri="{FF2B5EF4-FFF2-40B4-BE49-F238E27FC236}">
              <a16:creationId xmlns:a16="http://schemas.microsoft.com/office/drawing/2014/main" id="{00000000-0008-0000-0700-000037000000}"/>
            </a:ext>
          </a:extLst>
        </xdr:cNvPr>
        <xdr:cNvSpPr/>
      </xdr:nvSpPr>
      <xdr:spPr>
        <a:xfrm>
          <a:off x="2357803" y="3091878"/>
          <a:ext cx="1273126" cy="3600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4</xdr:col>
      <xdr:colOff>181917</xdr:colOff>
      <xdr:row>13</xdr:row>
      <xdr:rowOff>39945</xdr:rowOff>
    </xdr:from>
    <xdr:ext cx="1434990" cy="331886"/>
    <xdr:sp macro="" textlink="">
      <xdr:nvSpPr>
        <xdr:cNvPr id="46" name="Retângulo 45">
          <a:extLst>
            <a:ext uri="{FF2B5EF4-FFF2-40B4-BE49-F238E27FC236}">
              <a16:creationId xmlns:a16="http://schemas.microsoft.com/office/drawing/2014/main" id="{00000000-0008-0000-0700-00002E000000}"/>
            </a:ext>
          </a:extLst>
        </xdr:cNvPr>
        <xdr:cNvSpPr/>
      </xdr:nvSpPr>
      <xdr:spPr>
        <a:xfrm>
          <a:off x="2614455" y="3278445"/>
          <a:ext cx="1434990" cy="331886"/>
        </a:xfrm>
        <a:prstGeom prst="rect">
          <a:avLst/>
        </a:prstGeom>
        <a:noFill/>
      </xdr:spPr>
      <xdr:txBody>
        <a:bodyPr wrap="square" lIns="91440" tIns="45720" rIns="91440" bIns="45720">
          <a:spAutoFit/>
        </a:bodyPr>
        <a:lstStyle/>
        <a:p>
          <a:pPr algn="l"/>
          <a:r>
            <a:rPr lang="pt-BR" sz="20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especiais</a:t>
          </a:r>
        </a:p>
      </xdr:txBody>
    </xdr:sp>
    <xdr:clientData/>
  </xdr:oneCellAnchor>
  <xdr:oneCellAnchor>
    <xdr:from>
      <xdr:col>2</xdr:col>
      <xdr:colOff>68447</xdr:colOff>
      <xdr:row>10</xdr:row>
      <xdr:rowOff>76856</xdr:rowOff>
    </xdr:from>
    <xdr:ext cx="1357921" cy="667234"/>
    <xdr:sp macro="" textlink="Apoio!AB10">
      <xdr:nvSpPr>
        <xdr:cNvPr id="53" name="Retângulo 52">
          <a:extLst>
            <a:ext uri="{FF2B5EF4-FFF2-40B4-BE49-F238E27FC236}">
              <a16:creationId xmlns:a16="http://schemas.microsoft.com/office/drawing/2014/main" id="{00000000-0008-0000-0700-000035000000}"/>
            </a:ext>
          </a:extLst>
        </xdr:cNvPr>
        <xdr:cNvSpPr/>
      </xdr:nvSpPr>
      <xdr:spPr>
        <a:xfrm>
          <a:off x="1284716" y="2765837"/>
          <a:ext cx="1357921" cy="667234"/>
        </a:xfrm>
        <a:prstGeom prst="rect">
          <a:avLst/>
        </a:prstGeom>
        <a:noFill/>
      </xdr:spPr>
      <xdr:txBody>
        <a:bodyPr wrap="square" lIns="91440" tIns="45720" rIns="91440" bIns="45720">
          <a:spAutoFit/>
        </a:bodyPr>
        <a:lstStyle/>
        <a:p>
          <a:pPr marL="0" indent="0" algn="r"/>
          <a:fld id="{C22C9BBE-467A-41DF-861C-E0F7A3B796AA}" type="TxLink">
            <a:rPr lang="en-US"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ea typeface="+mn-ea"/>
              <a:cs typeface="+mn-cs"/>
            </a:rPr>
            <a:pPr marL="0" indent="0" algn="r"/>
            <a:t>247</a:t>
          </a:fld>
          <a:endParaRPr lang="pt-BR" sz="48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ea typeface="+mn-ea"/>
            <a:cs typeface="+mn-cs"/>
          </a:endParaRPr>
        </a:p>
      </xdr:txBody>
    </xdr:sp>
    <xdr:clientData/>
  </xdr:oneCellAnchor>
  <xdr:oneCellAnchor>
    <xdr:from>
      <xdr:col>6</xdr:col>
      <xdr:colOff>209272</xdr:colOff>
      <xdr:row>11</xdr:row>
      <xdr:rowOff>115394</xdr:rowOff>
    </xdr:from>
    <xdr:ext cx="1357921" cy="667234"/>
    <xdr:sp macro="" textlink="Apoio!AB11">
      <xdr:nvSpPr>
        <xdr:cNvPr id="54" name="Retângulo 53">
          <a:extLst>
            <a:ext uri="{FF2B5EF4-FFF2-40B4-BE49-F238E27FC236}">
              <a16:creationId xmlns:a16="http://schemas.microsoft.com/office/drawing/2014/main" id="{00000000-0008-0000-0700-000036000000}"/>
            </a:ext>
          </a:extLst>
        </xdr:cNvPr>
        <xdr:cNvSpPr/>
      </xdr:nvSpPr>
      <xdr:spPr>
        <a:xfrm>
          <a:off x="3858080" y="2987548"/>
          <a:ext cx="1357921" cy="667234"/>
        </a:xfrm>
        <a:prstGeom prst="rect">
          <a:avLst/>
        </a:prstGeom>
        <a:noFill/>
      </xdr:spPr>
      <xdr:txBody>
        <a:bodyPr wrap="square" lIns="91440" tIns="45720" rIns="91440" bIns="45720">
          <a:spAutoFit/>
        </a:bodyPr>
        <a:lstStyle/>
        <a:p>
          <a:pPr marL="0" indent="0" algn="l"/>
          <a:fld id="{B4732622-6F17-4C85-941D-5C0525BECAC6}" type="TxLink">
            <a:rPr lang="en-US"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ea typeface="+mn-ea"/>
              <a:cs typeface="+mn-cs"/>
            </a:rPr>
            <a:pPr marL="0" indent="0" algn="l"/>
            <a:t>74</a:t>
          </a:fld>
          <a:endParaRPr lang="pt-BR" sz="48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ea typeface="+mn-ea"/>
            <a:cs typeface="+mn-cs"/>
          </a:endParaRPr>
        </a:p>
      </xdr:txBody>
    </xdr:sp>
    <xdr:clientData/>
  </xdr:oneCellAnchor>
  <xdr:twoCellAnchor>
    <xdr:from>
      <xdr:col>3</xdr:col>
      <xdr:colOff>75467</xdr:colOff>
      <xdr:row>8</xdr:row>
      <xdr:rowOff>177751</xdr:rowOff>
    </xdr:from>
    <xdr:to>
      <xdr:col>3</xdr:col>
      <xdr:colOff>337038</xdr:colOff>
      <xdr:row>10</xdr:row>
      <xdr:rowOff>40150</xdr:rowOff>
    </xdr:to>
    <xdr:sp macro="" textlink="">
      <xdr:nvSpPr>
        <xdr:cNvPr id="4" name="Triângulo isósceles 3">
          <a:extLst>
            <a:ext uri="{FF2B5EF4-FFF2-40B4-BE49-F238E27FC236}">
              <a16:creationId xmlns:a16="http://schemas.microsoft.com/office/drawing/2014/main" id="{00000000-0008-0000-0700-000004000000}"/>
            </a:ext>
          </a:extLst>
        </xdr:cNvPr>
        <xdr:cNvSpPr/>
      </xdr:nvSpPr>
      <xdr:spPr>
        <a:xfrm rot="10800000">
          <a:off x="1899871" y="2500386"/>
          <a:ext cx="261571" cy="228745"/>
        </a:xfrm>
        <a:prstGeom prst="triangle">
          <a:avLst/>
        </a:prstGeom>
        <a:solidFill>
          <a:schemeClr val="accent3"/>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523546</xdr:colOff>
      <xdr:row>17</xdr:row>
      <xdr:rowOff>38567</xdr:rowOff>
    </xdr:from>
    <xdr:to>
      <xdr:col>4</xdr:col>
      <xdr:colOff>254692</xdr:colOff>
      <xdr:row>18</xdr:row>
      <xdr:rowOff>122913</xdr:rowOff>
    </xdr:to>
    <xdr:sp macro="" textlink="Apoio!AD6">
      <xdr:nvSpPr>
        <xdr:cNvPr id="5" name="Retângulo 4">
          <a:extLst>
            <a:ext uri="{FF2B5EF4-FFF2-40B4-BE49-F238E27FC236}">
              <a16:creationId xmlns:a16="http://schemas.microsoft.com/office/drawing/2014/main" id="{00000000-0008-0000-0700-000005000000}"/>
            </a:ext>
          </a:extLst>
        </xdr:cNvPr>
        <xdr:cNvSpPr/>
      </xdr:nvSpPr>
      <xdr:spPr>
        <a:xfrm>
          <a:off x="1742746" y="3972392"/>
          <a:ext cx="950346" cy="265321"/>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D47E73C-EF92-4399-AD61-BBD6DC51AB62}" type="TxLink">
            <a:rPr lang="en-US" sz="1600" b="0" i="0" u="none" strike="noStrike">
              <a:solidFill>
                <a:schemeClr val="accent6"/>
              </a:solidFill>
              <a:latin typeface="Cartoonist" panose="00000400000000000000" pitchFamily="2" charset="0"/>
              <a:ea typeface="+mn-ea"/>
              <a:cs typeface="Calibri"/>
            </a:rPr>
            <a:pPr marL="0" indent="0" algn="ctr"/>
            <a:t>67</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5</xdr:col>
      <xdr:colOff>54395</xdr:colOff>
      <xdr:row>17</xdr:row>
      <xdr:rowOff>46331</xdr:rowOff>
    </xdr:from>
    <xdr:to>
      <xdr:col>6</xdr:col>
      <xdr:colOff>402761</xdr:colOff>
      <xdr:row>18</xdr:row>
      <xdr:rowOff>122913</xdr:rowOff>
    </xdr:to>
    <xdr:sp macro="" textlink="Apoio!AF6">
      <xdr:nvSpPr>
        <xdr:cNvPr id="81" name="Retângulo 80">
          <a:extLst>
            <a:ext uri="{FF2B5EF4-FFF2-40B4-BE49-F238E27FC236}">
              <a16:creationId xmlns:a16="http://schemas.microsoft.com/office/drawing/2014/main" id="{00000000-0008-0000-0700-000051000000}"/>
            </a:ext>
          </a:extLst>
        </xdr:cNvPr>
        <xdr:cNvSpPr/>
      </xdr:nvSpPr>
      <xdr:spPr>
        <a:xfrm>
          <a:off x="3102395" y="3980156"/>
          <a:ext cx="957966" cy="257557"/>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D65EE8C-489A-4C4E-BBE7-953C584E617C}" type="TxLink">
            <a:rPr lang="en-US" sz="1600" b="0" i="0" u="none" strike="noStrike">
              <a:solidFill>
                <a:schemeClr val="accent6"/>
              </a:solidFill>
              <a:latin typeface="Cartoonist" panose="00000400000000000000" pitchFamily="2" charset="0"/>
              <a:ea typeface="+mn-ea"/>
              <a:cs typeface="Calibri"/>
            </a:rPr>
            <a:pPr marL="0" indent="0" algn="ctr"/>
            <a:t>49</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7</xdr:col>
      <xdr:colOff>182006</xdr:colOff>
      <xdr:row>17</xdr:row>
      <xdr:rowOff>38099</xdr:rowOff>
    </xdr:from>
    <xdr:to>
      <xdr:col>8</xdr:col>
      <xdr:colOff>541305</xdr:colOff>
      <xdr:row>18</xdr:row>
      <xdr:rowOff>113387</xdr:rowOff>
    </xdr:to>
    <xdr:sp macro="" textlink="Apoio!AE6">
      <xdr:nvSpPr>
        <xdr:cNvPr id="82" name="Retângulo 81">
          <a:extLst>
            <a:ext uri="{FF2B5EF4-FFF2-40B4-BE49-F238E27FC236}">
              <a16:creationId xmlns:a16="http://schemas.microsoft.com/office/drawing/2014/main" id="{00000000-0008-0000-0700-000052000000}"/>
            </a:ext>
          </a:extLst>
        </xdr:cNvPr>
        <xdr:cNvSpPr/>
      </xdr:nvSpPr>
      <xdr:spPr>
        <a:xfrm>
          <a:off x="4449206" y="3971924"/>
          <a:ext cx="968899" cy="256263"/>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557ED70-4FDE-4198-AA47-D30124430E52}" type="TxLink">
            <a:rPr lang="en-US" sz="1600" b="0" i="0" u="none" strike="noStrike">
              <a:solidFill>
                <a:schemeClr val="accent6"/>
              </a:solidFill>
              <a:latin typeface="Cartoonist" panose="00000400000000000000" pitchFamily="2" charset="0"/>
              <a:ea typeface="+mn-ea"/>
              <a:cs typeface="Calibri"/>
            </a:rPr>
            <a:pPr marL="0" indent="0" algn="ctr"/>
            <a:t>54</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9</xdr:col>
      <xdr:colOff>330075</xdr:colOff>
      <xdr:row>17</xdr:row>
      <xdr:rowOff>46331</xdr:rowOff>
    </xdr:from>
    <xdr:to>
      <xdr:col>11</xdr:col>
      <xdr:colOff>63126</xdr:colOff>
      <xdr:row>18</xdr:row>
      <xdr:rowOff>122913</xdr:rowOff>
    </xdr:to>
    <xdr:sp macro="" textlink="Apoio!AK6">
      <xdr:nvSpPr>
        <xdr:cNvPr id="83" name="Retângulo 82">
          <a:extLst>
            <a:ext uri="{FF2B5EF4-FFF2-40B4-BE49-F238E27FC236}">
              <a16:creationId xmlns:a16="http://schemas.microsoft.com/office/drawing/2014/main" id="{00000000-0008-0000-0700-000053000000}"/>
            </a:ext>
          </a:extLst>
        </xdr:cNvPr>
        <xdr:cNvSpPr/>
      </xdr:nvSpPr>
      <xdr:spPr>
        <a:xfrm>
          <a:off x="5816475" y="3980156"/>
          <a:ext cx="952251" cy="257557"/>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F9C7CBD-432E-4AB2-99C5-32052E54D42F}" type="TxLink">
            <a:rPr lang="en-US" sz="1600" b="0" i="0" u="none" strike="noStrike">
              <a:solidFill>
                <a:schemeClr val="accent6"/>
              </a:solidFill>
              <a:latin typeface="Cartoonist" panose="00000400000000000000" pitchFamily="2" charset="0"/>
              <a:ea typeface="+mn-ea"/>
              <a:cs typeface="Calibri"/>
            </a:rPr>
            <a:pPr marL="0" indent="0" algn="ctr"/>
            <a:t>20</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11</xdr:col>
      <xdr:colOff>480049</xdr:colOff>
      <xdr:row>17</xdr:row>
      <xdr:rowOff>38099</xdr:rowOff>
    </xdr:from>
    <xdr:to>
      <xdr:col>13</xdr:col>
      <xdr:colOff>213099</xdr:colOff>
      <xdr:row>18</xdr:row>
      <xdr:rowOff>113387</xdr:rowOff>
    </xdr:to>
    <xdr:sp macro="" textlink="Apoio!AG6">
      <xdr:nvSpPr>
        <xdr:cNvPr id="84" name="Retângulo 83">
          <a:extLst>
            <a:ext uri="{FF2B5EF4-FFF2-40B4-BE49-F238E27FC236}">
              <a16:creationId xmlns:a16="http://schemas.microsoft.com/office/drawing/2014/main" id="{00000000-0008-0000-0700-000054000000}"/>
            </a:ext>
          </a:extLst>
        </xdr:cNvPr>
        <xdr:cNvSpPr/>
      </xdr:nvSpPr>
      <xdr:spPr>
        <a:xfrm>
          <a:off x="7185649" y="3971924"/>
          <a:ext cx="952250" cy="256263"/>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4E53E5F-37F1-45B4-9158-B52430B45680}" type="TxLink">
            <a:rPr lang="en-US" sz="1600" b="0" i="0" u="none" strike="noStrike">
              <a:solidFill>
                <a:schemeClr val="accent6"/>
              </a:solidFill>
              <a:latin typeface="Cartoonist" panose="00000400000000000000" pitchFamily="2" charset="0"/>
              <a:ea typeface="+mn-ea"/>
              <a:cs typeface="Calibri"/>
            </a:rPr>
            <a:pPr marL="0" indent="0" algn="ctr"/>
            <a:t>63</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14</xdr:col>
      <xdr:colOff>22327</xdr:colOff>
      <xdr:row>17</xdr:row>
      <xdr:rowOff>46331</xdr:rowOff>
    </xdr:from>
    <xdr:to>
      <xdr:col>15</xdr:col>
      <xdr:colOff>364978</xdr:colOff>
      <xdr:row>18</xdr:row>
      <xdr:rowOff>122913</xdr:rowOff>
    </xdr:to>
    <xdr:sp macro="" textlink="Apoio!AJ6">
      <xdr:nvSpPr>
        <xdr:cNvPr id="85" name="Retângulo 84">
          <a:extLst>
            <a:ext uri="{FF2B5EF4-FFF2-40B4-BE49-F238E27FC236}">
              <a16:creationId xmlns:a16="http://schemas.microsoft.com/office/drawing/2014/main" id="{00000000-0008-0000-0700-000055000000}"/>
            </a:ext>
          </a:extLst>
        </xdr:cNvPr>
        <xdr:cNvSpPr/>
      </xdr:nvSpPr>
      <xdr:spPr>
        <a:xfrm>
          <a:off x="8556727" y="3980156"/>
          <a:ext cx="952251" cy="257557"/>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DB49547-01E9-4179-9197-C4585F4F784A}" type="TxLink">
            <a:rPr lang="en-US" sz="1600" b="0" i="0" u="none" strike="noStrike">
              <a:solidFill>
                <a:schemeClr val="accent6"/>
              </a:solidFill>
              <a:latin typeface="Cartoonist" panose="00000400000000000000" pitchFamily="2" charset="0"/>
              <a:ea typeface="+mn-ea"/>
              <a:cs typeface="Calibri"/>
            </a:rPr>
            <a:pPr marL="0" indent="0" algn="ctr"/>
            <a:t>16</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16</xdr:col>
      <xdr:colOff>144223</xdr:colOff>
      <xdr:row>17</xdr:row>
      <xdr:rowOff>38099</xdr:rowOff>
    </xdr:from>
    <xdr:to>
      <xdr:col>17</xdr:col>
      <xdr:colOff>505427</xdr:colOff>
      <xdr:row>18</xdr:row>
      <xdr:rowOff>113387</xdr:rowOff>
    </xdr:to>
    <xdr:sp macro="" textlink="Apoio!AH6">
      <xdr:nvSpPr>
        <xdr:cNvPr id="86" name="Retângulo 85">
          <a:extLst>
            <a:ext uri="{FF2B5EF4-FFF2-40B4-BE49-F238E27FC236}">
              <a16:creationId xmlns:a16="http://schemas.microsoft.com/office/drawing/2014/main" id="{00000000-0008-0000-0700-000056000000}"/>
            </a:ext>
          </a:extLst>
        </xdr:cNvPr>
        <xdr:cNvSpPr/>
      </xdr:nvSpPr>
      <xdr:spPr>
        <a:xfrm>
          <a:off x="9897823" y="3971924"/>
          <a:ext cx="970804" cy="256263"/>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6E3CEFA-4FE6-4413-8AF4-EF00D3C1834D}" type="TxLink">
            <a:rPr lang="en-US" sz="1600" b="0" i="0" u="none" strike="noStrike">
              <a:solidFill>
                <a:schemeClr val="accent6"/>
              </a:solidFill>
              <a:latin typeface="Cartoonist" panose="00000400000000000000" pitchFamily="2" charset="0"/>
              <a:ea typeface="+mn-ea"/>
              <a:cs typeface="Calibri"/>
            </a:rPr>
            <a:pPr marL="0" indent="0" algn="ctr"/>
            <a:t>46</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xdr:from>
      <xdr:col>18</xdr:col>
      <xdr:colOff>294200</xdr:colOff>
      <xdr:row>17</xdr:row>
      <xdr:rowOff>38099</xdr:rowOff>
    </xdr:from>
    <xdr:to>
      <xdr:col>20</xdr:col>
      <xdr:colOff>24849</xdr:colOff>
      <xdr:row>18</xdr:row>
      <xdr:rowOff>113387</xdr:rowOff>
    </xdr:to>
    <xdr:sp macro="" textlink="Apoio!AI6">
      <xdr:nvSpPr>
        <xdr:cNvPr id="87" name="Retângulo 86">
          <a:extLst>
            <a:ext uri="{FF2B5EF4-FFF2-40B4-BE49-F238E27FC236}">
              <a16:creationId xmlns:a16="http://schemas.microsoft.com/office/drawing/2014/main" id="{00000000-0008-0000-0700-000057000000}"/>
            </a:ext>
          </a:extLst>
        </xdr:cNvPr>
        <xdr:cNvSpPr/>
      </xdr:nvSpPr>
      <xdr:spPr>
        <a:xfrm>
          <a:off x="11267000" y="3971924"/>
          <a:ext cx="949849" cy="256263"/>
        </a:xfrm>
        <a:prstGeom prst="rect">
          <a:avLst/>
        </a:prstGeom>
        <a:solidFill>
          <a:srgbClr val="A0B41D">
            <a:alpha val="3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C12754F-139D-42FD-AFED-A04818C267D6}" type="TxLink">
            <a:rPr lang="en-US" sz="1600" b="0" i="0" u="none" strike="noStrike">
              <a:solidFill>
                <a:schemeClr val="accent6"/>
              </a:solidFill>
              <a:latin typeface="Cartoonist" panose="00000400000000000000" pitchFamily="2" charset="0"/>
              <a:ea typeface="+mn-ea"/>
              <a:cs typeface="Calibri"/>
            </a:rPr>
            <a:pPr marL="0" indent="0" algn="ctr"/>
            <a:t>16</a:t>
          </a:fld>
          <a:endParaRPr lang="pt-BR" sz="1600" b="0" i="0" u="none" strike="noStrike">
            <a:solidFill>
              <a:schemeClr val="accent6"/>
            </a:solidFill>
            <a:latin typeface="Cartoonist" panose="00000400000000000000" pitchFamily="2" charset="0"/>
            <a:ea typeface="+mn-ea"/>
            <a:cs typeface="Calibri"/>
          </a:endParaRPr>
        </a:p>
      </xdr:txBody>
    </xdr:sp>
    <xdr:clientData/>
  </xdr:twoCellAnchor>
  <xdr:twoCellAnchor editAs="oneCell">
    <xdr:from>
      <xdr:col>2</xdr:col>
      <xdr:colOff>558606</xdr:colOff>
      <xdr:row>20</xdr:row>
      <xdr:rowOff>177994</xdr:rowOff>
    </xdr:from>
    <xdr:to>
      <xdr:col>4</xdr:col>
      <xdr:colOff>177393</xdr:colOff>
      <xdr:row>28</xdr:row>
      <xdr:rowOff>66911</xdr:rowOff>
    </xdr:to>
    <xdr:pic>
      <xdr:nvPicPr>
        <xdr:cNvPr id="104" name="Picture 6" descr="chaves-02 - Imagens PNG">
          <a:extLst>
            <a:ext uri="{FF2B5EF4-FFF2-40B4-BE49-F238E27FC236}">
              <a16:creationId xmlns:a16="http://schemas.microsoft.com/office/drawing/2014/main" id="{00000000-0008-0000-0700-000068000000}"/>
            </a:ext>
          </a:extLst>
        </xdr:cNvPr>
        <xdr:cNvPicPr>
          <a:picLocks noChangeAspect="1" noChangeArrowheads="1"/>
        </xdr:cNvPicPr>
      </xdr:nvPicPr>
      <xdr:blipFill>
        <a:blip xmlns:r="http://schemas.openxmlformats.org/officeDocument/2006/relationships" r:embed="rId12"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777806" y="4654744"/>
          <a:ext cx="837987" cy="1336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254206</xdr:colOff>
      <xdr:row>20</xdr:row>
      <xdr:rowOff>77712</xdr:rowOff>
    </xdr:from>
    <xdr:to>
      <xdr:col>8</xdr:col>
      <xdr:colOff>482128</xdr:colOff>
      <xdr:row>28</xdr:row>
      <xdr:rowOff>155950</xdr:rowOff>
    </xdr:to>
    <xdr:pic>
      <xdr:nvPicPr>
        <xdr:cNvPr id="105" name="Picture 2" descr="As melhores imagens de Chaves - Quico PNG Alta Resolução Grátis!">
          <a:extLst>
            <a:ext uri="{FF2B5EF4-FFF2-40B4-BE49-F238E27FC236}">
              <a16:creationId xmlns:a16="http://schemas.microsoft.com/office/drawing/2014/main" id="{00000000-0008-0000-0700-000069000000}"/>
            </a:ext>
          </a:extLst>
        </xdr:cNvPr>
        <xdr:cNvPicPr>
          <a:picLocks noChangeAspect="1" noChangeArrowheads="1"/>
        </xdr:cNvPicPr>
      </xdr:nvPicPr>
      <xdr:blipFill>
        <a:blip xmlns:r="http://schemas.openxmlformats.org/officeDocument/2006/relationships" r:embed="rId13"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521406" y="4554462"/>
          <a:ext cx="837522" cy="1526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298279</xdr:colOff>
      <xdr:row>20</xdr:row>
      <xdr:rowOff>107390</xdr:rowOff>
    </xdr:from>
    <xdr:to>
      <xdr:col>17</xdr:col>
      <xdr:colOff>520487</xdr:colOff>
      <xdr:row>28</xdr:row>
      <xdr:rowOff>112701</xdr:rowOff>
    </xdr:to>
    <xdr:pic>
      <xdr:nvPicPr>
        <xdr:cNvPr id="106" name="Imagem 105" descr="Turma do Chaves - Dona Florinda PNG, Chaves PNG , clase de llaves, Klasse von Schlüsseln, Chaves' gang">
          <a:extLst>
            <a:ext uri="{FF2B5EF4-FFF2-40B4-BE49-F238E27FC236}">
              <a16:creationId xmlns:a16="http://schemas.microsoft.com/office/drawing/2014/main" id="{00000000-0008-0000-0700-00006A000000}"/>
            </a:ext>
          </a:extLst>
        </xdr:cNvPr>
        <xdr:cNvPicPr>
          <a:picLocks noChangeAspect="1" noChangeArrowheads="1"/>
        </xdr:cNvPicPr>
      </xdr:nvPicPr>
      <xdr:blipFill>
        <a:blip xmlns:r="http://schemas.openxmlformats.org/officeDocument/2006/relationships" r:embed="rId14"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flipH="1">
          <a:off x="10051879" y="4584140"/>
          <a:ext cx="831808" cy="1453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368616</xdr:colOff>
      <xdr:row>18</xdr:row>
      <xdr:rowOff>121627</xdr:rowOff>
    </xdr:from>
    <xdr:to>
      <xdr:col>19</xdr:col>
      <xdr:colOff>597400</xdr:colOff>
      <xdr:row>29</xdr:row>
      <xdr:rowOff>67668</xdr:rowOff>
    </xdr:to>
    <xdr:pic>
      <xdr:nvPicPr>
        <xdr:cNvPr id="107" name="Imagem 106" descr="Desenho De Melancia Fundo Transparente Clipart (#2192571) - PinClipart">
          <a:extLst>
            <a:ext uri="{FF2B5EF4-FFF2-40B4-BE49-F238E27FC236}">
              <a16:creationId xmlns:a16="http://schemas.microsoft.com/office/drawing/2014/main" id="{00000000-0008-0000-0700-00006B000000}"/>
            </a:ext>
          </a:extLst>
        </xdr:cNvPr>
        <xdr:cNvPicPr>
          <a:picLocks noChangeAspect="1" noChangeArrowheads="1"/>
        </xdr:cNvPicPr>
      </xdr:nvPicPr>
      <xdr:blipFill>
        <a:blip xmlns:r="http://schemas.openxmlformats.org/officeDocument/2006/relationships" r:embed="rId15" cstate="print">
          <a:duotone>
            <a:schemeClr val="bg2">
              <a:shade val="45000"/>
              <a:satMod val="135000"/>
            </a:schemeClr>
            <a:prstClr val="white"/>
          </a:duotone>
          <a:extLst>
            <a:ext uri="{BEBA8EAE-BF5A-486C-A8C5-ECC9F3942E4B}">
              <a14:imgProps xmlns:a14="http://schemas.microsoft.com/office/drawing/2010/main">
                <a14:imgLayer r:embed="rId16">
                  <a14:imgEffect>
                    <a14:backgroundRemoval t="5040" b="94297" l="10000" r="90000">
                      <a14:foregroundMark x1="46250" y1="5040" x2="58438" y2="12334"/>
                      <a14:foregroundMark x1="30312" y1="92440" x2="45000" y2="87931"/>
                      <a14:foregroundMark x1="76563" y1="91114" x2="84063" y2="94297"/>
                      <a14:foregroundMark x1="53438" y1="17374" x2="47813" y2="43767"/>
                      <a14:foregroundMark x1="53438" y1="29576" x2="79688" y2="29841"/>
                      <a14:foregroundMark x1="71250" y1="31830" x2="65000" y2="31034"/>
                      <a14:foregroundMark x1="67500" y1="38992" x2="68125" y2="37135"/>
                      <a14:backgroundMark x1="30312" y1="42440" x2="31563" y2="44032"/>
                      <a14:backgroundMark x1="20625" y1="36340" x2="33438" y2="49735"/>
                      <a14:backgroundMark x1="75938" y1="41645" x2="76563" y2="51857"/>
                      <a14:backgroundMark x1="36250" y1="29973" x2="36250" y2="29973"/>
                      <a14:backgroundMark x1="35625" y1="29310" x2="35625" y2="29310"/>
                    </a14:backgroundRemoval>
                  </a14:imgEffect>
                </a14:imgLayer>
              </a14:imgProps>
            </a:ext>
            <a:ext uri="{28A0092B-C50C-407E-A947-70E740481C1C}">
              <a14:useLocalDpi xmlns:a14="http://schemas.microsoft.com/office/drawing/2010/main" val="0"/>
            </a:ext>
          </a:extLst>
        </a:blip>
        <a:srcRect/>
        <a:stretch>
          <a:fillRect/>
        </a:stretch>
      </xdr:blipFill>
      <xdr:spPr bwMode="auto">
        <a:xfrm>
          <a:off x="11341416" y="4236427"/>
          <a:ext cx="838384" cy="1936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602716</xdr:colOff>
      <xdr:row>20</xdr:row>
      <xdr:rowOff>72602</xdr:rowOff>
    </xdr:from>
    <xdr:to>
      <xdr:col>6</xdr:col>
      <xdr:colOff>445595</xdr:colOff>
      <xdr:row>28</xdr:row>
      <xdr:rowOff>134885</xdr:rowOff>
    </xdr:to>
    <xdr:pic>
      <xdr:nvPicPr>
        <xdr:cNvPr id="108" name="Imagem 107" descr="Turma do Chaves - Chiquinha PNG, Chaves PNG , clase de llaves, Klasse von Schlüsseln, Chaves' gang">
          <a:extLst>
            <a:ext uri="{FF2B5EF4-FFF2-40B4-BE49-F238E27FC236}">
              <a16:creationId xmlns:a16="http://schemas.microsoft.com/office/drawing/2014/main" id="{00000000-0008-0000-0700-00006C000000}"/>
            </a:ext>
          </a:extLst>
        </xdr:cNvPr>
        <xdr:cNvPicPr>
          <a:picLocks noChangeAspect="1" noChangeArrowheads="1"/>
        </xdr:cNvPicPr>
      </xdr:nvPicPr>
      <xdr:blipFill>
        <a:blip xmlns:r="http://schemas.openxmlformats.org/officeDocument/2006/relationships" r:embed="rId17"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041116" y="4549352"/>
          <a:ext cx="1062079" cy="1510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180855</xdr:colOff>
      <xdr:row>20</xdr:row>
      <xdr:rowOff>107601</xdr:rowOff>
    </xdr:from>
    <xdr:to>
      <xdr:col>13</xdr:col>
      <xdr:colOff>222031</xdr:colOff>
      <xdr:row>28</xdr:row>
      <xdr:rowOff>143383</xdr:rowOff>
    </xdr:to>
    <xdr:pic>
      <xdr:nvPicPr>
        <xdr:cNvPr id="109" name="Imagem 108" descr="don ramon animado - Buscar con Google | Personagens chaves, Turma do  chaves, Chaves">
          <a:extLst>
            <a:ext uri="{FF2B5EF4-FFF2-40B4-BE49-F238E27FC236}">
              <a16:creationId xmlns:a16="http://schemas.microsoft.com/office/drawing/2014/main" id="{00000000-0008-0000-0700-00006D000000}"/>
            </a:ext>
          </a:extLst>
        </xdr:cNvPr>
        <xdr:cNvPicPr>
          <a:picLocks noChangeAspect="1" noChangeArrowheads="1"/>
        </xdr:cNvPicPr>
      </xdr:nvPicPr>
      <xdr:blipFill rotWithShape="1">
        <a:blip xmlns:r="http://schemas.openxmlformats.org/officeDocument/2006/relationships" r:embed="rId18" cstate="print">
          <a:duotone>
            <a:schemeClr val="bg2">
              <a:shade val="45000"/>
              <a:satMod val="135000"/>
            </a:schemeClr>
            <a:prstClr val="white"/>
          </a:duotone>
          <a:extLst>
            <a:ext uri="{28A0092B-C50C-407E-A947-70E740481C1C}">
              <a14:useLocalDpi xmlns:a14="http://schemas.microsoft.com/office/drawing/2010/main" val="0"/>
            </a:ext>
          </a:extLst>
        </a:blip>
        <a:srcRect t="1714"/>
        <a:stretch/>
      </xdr:blipFill>
      <xdr:spPr bwMode="auto">
        <a:xfrm flipH="1">
          <a:off x="7496055" y="4584351"/>
          <a:ext cx="650776" cy="1483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465993</xdr:colOff>
      <xdr:row>20</xdr:row>
      <xdr:rowOff>39514</xdr:rowOff>
    </xdr:from>
    <xdr:to>
      <xdr:col>16</xdr:col>
      <xdr:colOff>26501</xdr:colOff>
      <xdr:row>29</xdr:row>
      <xdr:rowOff>66777</xdr:rowOff>
    </xdr:to>
    <xdr:pic>
      <xdr:nvPicPr>
        <xdr:cNvPr id="110" name="Imagem 109" descr="PERSONAGENS – El Chavo Animado | Desenhos do chaves, Chaves desenho  animado, Dora a aventureira">
          <a:extLst>
            <a:ext uri="{FF2B5EF4-FFF2-40B4-BE49-F238E27FC236}">
              <a16:creationId xmlns:a16="http://schemas.microsoft.com/office/drawing/2014/main" id="{00000000-0008-0000-0700-00006E000000}"/>
            </a:ext>
          </a:extLst>
        </xdr:cNvPr>
        <xdr:cNvPicPr>
          <a:picLocks noChangeAspect="1" noChangeArrowheads="1"/>
        </xdr:cNvPicPr>
      </xdr:nvPicPr>
      <xdr:blipFill>
        <a:blip xmlns:r="http://schemas.openxmlformats.org/officeDocument/2006/relationships" r:embed="rId19" cstate="print">
          <a:clrChange>
            <a:clrFrom>
              <a:srgbClr val="FFDF00"/>
            </a:clrFrom>
            <a:clrTo>
              <a:srgbClr val="FFDF00">
                <a:alpha val="0"/>
              </a:srgbClr>
            </a:clrTo>
          </a:clrChange>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390793" y="4516264"/>
          <a:ext cx="1389308" cy="1656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132758</xdr:colOff>
      <xdr:row>20</xdr:row>
      <xdr:rowOff>122260</xdr:rowOff>
    </xdr:from>
    <xdr:to>
      <xdr:col>11</xdr:col>
      <xdr:colOff>57936</xdr:colOff>
      <xdr:row>28</xdr:row>
      <xdr:rowOff>95563</xdr:rowOff>
    </xdr:to>
    <xdr:pic>
      <xdr:nvPicPr>
        <xdr:cNvPr id="111" name="Imagem 110" descr="37 Imagens Turma do Chaves - Senhor Barriga em PNG grátis">
          <a:extLst>
            <a:ext uri="{FF2B5EF4-FFF2-40B4-BE49-F238E27FC236}">
              <a16:creationId xmlns:a16="http://schemas.microsoft.com/office/drawing/2014/main" id="{00000000-0008-0000-0700-00006F000000}"/>
            </a:ext>
            <a:ext uri="{147F2762-F138-4A5C-976F-8EAC2B608ADB}">
              <a16:predDERef xmlns:a16="http://schemas.microsoft.com/office/drawing/2014/main" pred="{00000000-0008-0000-0700-00006E000000}"/>
            </a:ext>
          </a:extLst>
        </xdr:cNvPr>
        <xdr:cNvPicPr>
          <a:picLocks noChangeAspect="1" noChangeArrowheads="1"/>
        </xdr:cNvPicPr>
      </xdr:nvPicPr>
      <xdr:blipFill>
        <a:blip xmlns:r="http://schemas.openxmlformats.org/officeDocument/2006/relationships" r:embed="rId20"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flipH="1">
          <a:off x="5657258" y="4778927"/>
          <a:ext cx="1152845" cy="149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513790</xdr:colOff>
      <xdr:row>15</xdr:row>
      <xdr:rowOff>138730</xdr:rowOff>
    </xdr:from>
    <xdr:to>
      <xdr:col>29</xdr:col>
      <xdr:colOff>396920</xdr:colOff>
      <xdr:row>18</xdr:row>
      <xdr:rowOff>150670</xdr:rowOff>
    </xdr:to>
    <xdr:pic>
      <xdr:nvPicPr>
        <xdr:cNvPr id="112" name="Picture 2" descr="Barril | Wiki Donkey Kong | Fandom">
          <a:extLst>
            <a:ext uri="{FF2B5EF4-FFF2-40B4-BE49-F238E27FC236}">
              <a16:creationId xmlns:a16="http://schemas.microsoft.com/office/drawing/2014/main" id="{00000000-0008-0000-0700-000070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457084" y="3690995"/>
          <a:ext cx="488248" cy="549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453064</xdr:colOff>
      <xdr:row>14</xdr:row>
      <xdr:rowOff>66282</xdr:rowOff>
    </xdr:from>
    <xdr:to>
      <xdr:col>29</xdr:col>
      <xdr:colOff>399890</xdr:colOff>
      <xdr:row>16</xdr:row>
      <xdr:rowOff>21621</xdr:rowOff>
    </xdr:to>
    <xdr:pic>
      <xdr:nvPicPr>
        <xdr:cNvPr id="113" name="Picture 6" descr="chaves-02 - Imagens PNG">
          <a:extLst>
            <a:ext uri="{FF2B5EF4-FFF2-40B4-BE49-F238E27FC236}">
              <a16:creationId xmlns:a16="http://schemas.microsoft.com/office/drawing/2014/main" id="{00000000-0008-0000-0700-000071000000}"/>
            </a:ext>
          </a:extLst>
        </xdr:cNvPr>
        <xdr:cNvPicPr>
          <a:picLocks noChangeAspect="1" noChangeArrowheads="1"/>
        </xdr:cNvPicPr>
      </xdr:nvPicPr>
      <xdr:blipFill rotWithShape="1">
        <a:blip xmlns:r="http://schemas.openxmlformats.org/officeDocument/2006/relationships" r:embed="rId21" cstate="print">
          <a:extLst>
            <a:ext uri="{BEBA8EAE-BF5A-486C-A8C5-ECC9F3942E4B}">
              <a14:imgProps xmlns:a14="http://schemas.microsoft.com/office/drawing/2010/main">
                <a14:imgLayer r:embed="rId22">
                  <a14:imgEffect>
                    <a14:backgroundRemoval t="98" b="36914" l="9969" r="89720">
                      <a14:foregroundMark x1="46885" y1="1953" x2="63240" y2="2734"/>
                      <a14:foregroundMark x1="38162" y1="16602" x2="51090" y2="22949"/>
                      <a14:foregroundMark x1="51090" y1="22949" x2="47508" y2="18066"/>
                      <a14:foregroundMark x1="47508" y1="18066" x2="39875" y2="13770"/>
                      <a14:foregroundMark x1="65109" y1="34570" x2="65109" y2="34570"/>
                      <a14:foregroundMark x1="35981" y1="33691" x2="35981" y2="33691"/>
                      <a14:foregroundMark x1="33801" y1="27832" x2="34579" y2="35059"/>
                      <a14:foregroundMark x1="47040" y1="31543" x2="36604" y2="36621"/>
                      <a14:foregroundMark x1="48442" y1="32129" x2="45341" y2="34188"/>
                      <a14:foregroundMark x1="47975" y1="33398" x2="47756" y2="33672"/>
                      <a14:foregroundMark x1="42212" y1="35449" x2="42212" y2="31836"/>
                      <a14:foregroundMark x1="36449" y1="11035" x2="38318" y2="16016"/>
                      <a14:foregroundMark x1="38318" y1="16016" x2="35047" y2="12793"/>
                      <a14:foregroundMark x1="51246" y1="19531" x2="49377" y2="21094"/>
                      <a14:foregroundMark x1="47352" y1="16113" x2="55452" y2="22852"/>
                      <a14:foregroundMark x1="35981" y1="13965" x2="57165" y2="24316"/>
                      <a14:foregroundMark x1="57165" y1="24316" x2="57788" y2="23145"/>
                      <a14:foregroundMark x1="32866" y1="8887" x2="44081" y2="14160"/>
                      <a14:foregroundMark x1="44081" y1="14160" x2="67445" y2="20410"/>
                      <a14:foregroundMark x1="30997" y1="12988" x2="49533" y2="1074"/>
                      <a14:foregroundMark x1="49533" y1="1074" x2="57944" y2="98"/>
                      <a14:foregroundMark x1="57944" y1="98" x2="67445" y2="977"/>
                      <a14:foregroundMark x1="67445" y1="977" x2="73832" y2="3711"/>
                      <a14:foregroundMark x1="73832" y1="3711" x2="75234" y2="8203"/>
                      <a14:foregroundMark x1="75234" y1="8203" x2="71963" y2="4004"/>
                      <a14:foregroundMark x1="71963" y1="4004" x2="62305" y2="195"/>
                      <a14:foregroundMark x1="39564" y1="391" x2="47508" y2="1953"/>
                      <a14:foregroundMark x1="47508" y1="1953" x2="48910" y2="1855"/>
                      <a14:foregroundMark x1="44237" y1="5176" x2="40498" y2="1367"/>
                      <a14:foregroundMark x1="43614" y1="4883" x2="36449" y2="5078"/>
                      <a14:foregroundMark x1="42212" y1="7129" x2="34735" y2="6543"/>
                      <a14:foregroundMark x1="34735" y1="6543" x2="35514" y2="6543"/>
                      <a14:foregroundMark x1="42679" y1="6348" x2="31931" y2="11621"/>
                      <a14:foregroundMark x1="71340" y1="5762" x2="79907" y2="8398"/>
                      <a14:foregroundMark x1="79907" y1="8398" x2="78972" y2="8008"/>
                      <a14:foregroundMark x1="75857" y1="7520" x2="77882" y2="12109"/>
                      <a14:foregroundMark x1="77882" y1="12109" x2="74611" y2="16699"/>
                      <a14:foregroundMark x1="74611" y1="16699" x2="74143" y2="16992"/>
                      <a14:foregroundMark x1="78349" y1="16406" x2="74611" y2="25098"/>
                      <a14:foregroundMark x1="76480" y1="19824" x2="75078" y2="24414"/>
                      <a14:foregroundMark x1="75078" y1="24414" x2="76012" y2="29004"/>
                      <a14:foregroundMark x1="76012" y1="29004" x2="73209" y2="33984"/>
                      <a14:foregroundMark x1="73209" y1="33984" x2="70717" y2="34570"/>
                      <a14:foregroundMark x1="74611" y1="29199" x2="73988" y2="33984"/>
                      <a14:foregroundMark x1="73988" y1="33984" x2="72741" y2="34277"/>
                      <a14:foregroundMark x1="76947" y1="29199" x2="77570" y2="32813"/>
                      <a14:foregroundMark x1="73676" y1="29883" x2="76324" y2="33105"/>
                      <a14:foregroundMark x1="67601" y1="30957" x2="67134" y2="34766"/>
                      <a14:foregroundMark x1="66044" y1="33887" x2="61272" y2="35058"/>
                      <a14:foregroundMark x1="61838" y1="35156" x2="62305" y2="36523"/>
                      <a14:foregroundMark x1="64330" y1="34277" x2="66667" y2="36719"/>
                      <a14:foregroundMark x1="66511" y1="34570" x2="67601" y2="36914"/>
                      <a14:foregroundMark x1="67913" y1="33691" x2="69782" y2="36523"/>
                      <a14:foregroundMark x1="47352" y1="33008" x2="48131" y2="33789"/>
                      <a14:backgroundMark x1="51713" y1="34180" x2="51713" y2="34180"/>
                      <a14:backgroundMark x1="50623" y1="33887" x2="50623" y2="33887"/>
                      <a14:backgroundMark x1="43216" y1="36733" x2="50779" y2="37207"/>
                      <a14:backgroundMark x1="41433" y1="36621" x2="42851" y2="36710"/>
                      <a14:backgroundMark x1="52648" y1="33691" x2="55296" y2="33008"/>
                      <a14:backgroundMark x1="42835" y1="36230" x2="50156" y2="34668"/>
                      <a14:backgroundMark x1="50156" y1="34668" x2="56386" y2="37012"/>
                      <a14:backgroundMark x1="56386" y1="37012" x2="51713" y2="35156"/>
                      <a14:backgroundMark x1="54829" y1="32715" x2="56854" y2="37207"/>
                      <a14:backgroundMark x1="57632" y1="34180" x2="59034" y2="38770"/>
                      <a14:backgroundMark x1="59034" y1="38770" x2="59190" y2="39063"/>
                      <a14:backgroundMark x1="47352" y1="34863" x2="50156" y2="36230"/>
                      <a14:backgroundMark x1="49221" y1="33984" x2="51246" y2="34766"/>
                    </a14:backgroundRemoval>
                  </a14:imgEffect>
                </a14:imgLayer>
              </a14:imgProps>
            </a:ext>
            <a:ext uri="{28A0092B-C50C-407E-A947-70E740481C1C}">
              <a14:useLocalDpi xmlns:a14="http://schemas.microsoft.com/office/drawing/2010/main" val="0"/>
            </a:ext>
          </a:extLst>
        </a:blip>
        <a:srcRect b="64047"/>
        <a:stretch/>
      </xdr:blipFill>
      <xdr:spPr bwMode="auto">
        <a:xfrm rot="20986171">
          <a:off x="17396358" y="3439253"/>
          <a:ext cx="551944" cy="313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349512</xdr:colOff>
      <xdr:row>9</xdr:row>
      <xdr:rowOff>157332</xdr:rowOff>
    </xdr:from>
    <xdr:to>
      <xdr:col>31</xdr:col>
      <xdr:colOff>232642</xdr:colOff>
      <xdr:row>12</xdr:row>
      <xdr:rowOff>173082</xdr:rowOff>
    </xdr:to>
    <xdr:pic>
      <xdr:nvPicPr>
        <xdr:cNvPr id="114" name="Picture 2" descr="Barril | Wiki Donkey Kong | Fandom">
          <a:extLst>
            <a:ext uri="{FF2B5EF4-FFF2-40B4-BE49-F238E27FC236}">
              <a16:creationId xmlns:a16="http://schemas.microsoft.com/office/drawing/2014/main" id="{00000000-0008-0000-0700-00007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8503041" y="2633832"/>
          <a:ext cx="488248" cy="553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138505</xdr:colOff>
      <xdr:row>10</xdr:row>
      <xdr:rowOff>35973</xdr:rowOff>
    </xdr:from>
    <xdr:to>
      <xdr:col>29</xdr:col>
      <xdr:colOff>21635</xdr:colOff>
      <xdr:row>13</xdr:row>
      <xdr:rowOff>46008</xdr:rowOff>
    </xdr:to>
    <xdr:pic>
      <xdr:nvPicPr>
        <xdr:cNvPr id="115" name="Picture 2" descr="Barril | Wiki Donkey Kong | Fandom">
          <a:extLst>
            <a:ext uri="{FF2B5EF4-FFF2-40B4-BE49-F238E27FC236}">
              <a16:creationId xmlns:a16="http://schemas.microsoft.com/office/drawing/2014/main" id="{00000000-0008-0000-0700-000073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081799" y="2691767"/>
          <a:ext cx="488248" cy="547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166406</xdr:colOff>
      <xdr:row>16</xdr:row>
      <xdr:rowOff>35972</xdr:rowOff>
    </xdr:from>
    <xdr:to>
      <xdr:col>33</xdr:col>
      <xdr:colOff>49537</xdr:colOff>
      <xdr:row>19</xdr:row>
      <xdr:rowOff>51722</xdr:rowOff>
    </xdr:to>
    <xdr:pic>
      <xdr:nvPicPr>
        <xdr:cNvPr id="117" name="Picture 2" descr="Barril | Wiki Donkey Kong | Fandom">
          <a:extLst>
            <a:ext uri="{FF2B5EF4-FFF2-40B4-BE49-F238E27FC236}">
              <a16:creationId xmlns:a16="http://schemas.microsoft.com/office/drawing/2014/main" id="{00000000-0008-0000-0700-00007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530171" y="3767531"/>
          <a:ext cx="488248" cy="553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315894</xdr:colOff>
      <xdr:row>27</xdr:row>
      <xdr:rowOff>125619</xdr:rowOff>
    </xdr:from>
    <xdr:to>
      <xdr:col>31</xdr:col>
      <xdr:colOff>199024</xdr:colOff>
      <xdr:row>30</xdr:row>
      <xdr:rowOff>145179</xdr:rowOff>
    </xdr:to>
    <xdr:pic>
      <xdr:nvPicPr>
        <xdr:cNvPr id="118" name="Picture 2" descr="Barril | Wiki Donkey Kong | Fandom">
          <a:extLst>
            <a:ext uri="{FF2B5EF4-FFF2-40B4-BE49-F238E27FC236}">
              <a16:creationId xmlns:a16="http://schemas.microsoft.com/office/drawing/2014/main" id="{00000000-0008-0000-0700-00007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8469423" y="5829413"/>
          <a:ext cx="488248" cy="557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114982</xdr:colOff>
      <xdr:row>14</xdr:row>
      <xdr:rowOff>120407</xdr:rowOff>
    </xdr:from>
    <xdr:to>
      <xdr:col>33</xdr:col>
      <xdr:colOff>67524</xdr:colOff>
      <xdr:row>16</xdr:row>
      <xdr:rowOff>73841</xdr:rowOff>
    </xdr:to>
    <xdr:pic>
      <xdr:nvPicPr>
        <xdr:cNvPr id="119" name="Picture 6" descr="chaves-02 - Imagens PNG">
          <a:extLst>
            <a:ext uri="{FF2B5EF4-FFF2-40B4-BE49-F238E27FC236}">
              <a16:creationId xmlns:a16="http://schemas.microsoft.com/office/drawing/2014/main" id="{00000000-0008-0000-0700-000077000000}"/>
            </a:ext>
          </a:extLst>
        </xdr:cNvPr>
        <xdr:cNvPicPr>
          <a:picLocks noChangeAspect="1" noChangeArrowheads="1"/>
        </xdr:cNvPicPr>
      </xdr:nvPicPr>
      <xdr:blipFill rotWithShape="1">
        <a:blip xmlns:r="http://schemas.openxmlformats.org/officeDocument/2006/relationships" r:embed="rId23" cstate="print">
          <a:extLst>
            <a:ext uri="{BEBA8EAE-BF5A-486C-A8C5-ECC9F3942E4B}">
              <a14:imgProps xmlns:a14="http://schemas.microsoft.com/office/drawing/2010/main">
                <a14:imgLayer r:embed="rId24">
                  <a14:imgEffect>
                    <a14:backgroundRemoval t="98" b="36914" l="9969" r="89720">
                      <a14:foregroundMark x1="46885" y1="1953" x2="63240" y2="2734"/>
                      <a14:foregroundMark x1="38162" y1="16602" x2="51090" y2="22949"/>
                      <a14:foregroundMark x1="51090" y1="22949" x2="47508" y2="18066"/>
                      <a14:foregroundMark x1="47508" y1="18066" x2="39875" y2="13770"/>
                      <a14:foregroundMark x1="65109" y1="34570" x2="65109" y2="34570"/>
                      <a14:foregroundMark x1="35981" y1="33691" x2="35981" y2="33691"/>
                      <a14:foregroundMark x1="33801" y1="27832" x2="34579" y2="35059"/>
                      <a14:foregroundMark x1="47040" y1="31543" x2="36604" y2="36621"/>
                      <a14:foregroundMark x1="48442" y1="32129" x2="45341" y2="34188"/>
                      <a14:foregroundMark x1="47975" y1="33398" x2="47756" y2="33672"/>
                      <a14:foregroundMark x1="42212" y1="35449" x2="42212" y2="31836"/>
                      <a14:foregroundMark x1="36449" y1="11035" x2="38318" y2="16016"/>
                      <a14:foregroundMark x1="38318" y1="16016" x2="35047" y2="12793"/>
                      <a14:foregroundMark x1="51246" y1="19531" x2="49377" y2="21094"/>
                      <a14:foregroundMark x1="47352" y1="16113" x2="55452" y2="22852"/>
                      <a14:foregroundMark x1="35981" y1="13965" x2="57165" y2="24316"/>
                      <a14:foregroundMark x1="57165" y1="24316" x2="57788" y2="23145"/>
                      <a14:foregroundMark x1="32866" y1="8887" x2="44081" y2="14160"/>
                      <a14:foregroundMark x1="44081" y1="14160" x2="67445" y2="20410"/>
                      <a14:foregroundMark x1="30997" y1="12988" x2="49533" y2="1074"/>
                      <a14:foregroundMark x1="49533" y1="1074" x2="57944" y2="98"/>
                      <a14:foregroundMark x1="57944" y1="98" x2="67445" y2="977"/>
                      <a14:foregroundMark x1="67445" y1="977" x2="73832" y2="3711"/>
                      <a14:foregroundMark x1="73832" y1="3711" x2="75234" y2="8203"/>
                      <a14:foregroundMark x1="75234" y1="8203" x2="71963" y2="4004"/>
                      <a14:foregroundMark x1="71963" y1="4004" x2="62305" y2="195"/>
                      <a14:foregroundMark x1="39564" y1="391" x2="47508" y2="1953"/>
                      <a14:foregroundMark x1="47508" y1="1953" x2="48910" y2="1855"/>
                      <a14:foregroundMark x1="44237" y1="5176" x2="40498" y2="1367"/>
                      <a14:foregroundMark x1="43614" y1="4883" x2="36449" y2="5078"/>
                      <a14:foregroundMark x1="42212" y1="7129" x2="34735" y2="6543"/>
                      <a14:foregroundMark x1="34735" y1="6543" x2="35514" y2="6543"/>
                      <a14:foregroundMark x1="42679" y1="6348" x2="31931" y2="11621"/>
                      <a14:foregroundMark x1="71340" y1="5762" x2="79907" y2="8398"/>
                      <a14:foregroundMark x1="79907" y1="8398" x2="78972" y2="8008"/>
                      <a14:foregroundMark x1="75857" y1="7520" x2="77882" y2="12109"/>
                      <a14:foregroundMark x1="77882" y1="12109" x2="74611" y2="16699"/>
                      <a14:foregroundMark x1="74611" y1="16699" x2="74143" y2="16992"/>
                      <a14:foregroundMark x1="78349" y1="16406" x2="74611" y2="25098"/>
                      <a14:foregroundMark x1="76480" y1="19824" x2="75078" y2="24414"/>
                      <a14:foregroundMark x1="75078" y1="24414" x2="76012" y2="29004"/>
                      <a14:foregroundMark x1="76012" y1="29004" x2="73209" y2="33984"/>
                      <a14:foregroundMark x1="73209" y1="33984" x2="70717" y2="34570"/>
                      <a14:foregroundMark x1="74611" y1="29199" x2="73988" y2="33984"/>
                      <a14:foregroundMark x1="73988" y1="33984" x2="72741" y2="34277"/>
                      <a14:foregroundMark x1="76947" y1="29199" x2="77570" y2="32813"/>
                      <a14:foregroundMark x1="73676" y1="29883" x2="76324" y2="33105"/>
                      <a14:foregroundMark x1="67601" y1="30957" x2="67134" y2="34766"/>
                      <a14:foregroundMark x1="66044" y1="33887" x2="61272" y2="35058"/>
                      <a14:foregroundMark x1="61838" y1="35156" x2="62305" y2="36523"/>
                      <a14:foregroundMark x1="64330" y1="34277" x2="66667" y2="36719"/>
                      <a14:foregroundMark x1="66511" y1="34570" x2="67601" y2="36914"/>
                      <a14:foregroundMark x1="67913" y1="33691" x2="69782" y2="36523"/>
                      <a14:foregroundMark x1="47352" y1="33008" x2="48131" y2="33789"/>
                      <a14:backgroundMark x1="51713" y1="34180" x2="51713" y2="34180"/>
                      <a14:backgroundMark x1="50623" y1="33887" x2="50623" y2="33887"/>
                      <a14:backgroundMark x1="43216" y1="36733" x2="50779" y2="37207"/>
                      <a14:backgroundMark x1="41433" y1="36621" x2="42851" y2="36710"/>
                      <a14:backgroundMark x1="52648" y1="33691" x2="55296" y2="33008"/>
                      <a14:backgroundMark x1="42835" y1="36230" x2="50156" y2="34668"/>
                      <a14:backgroundMark x1="50156" y1="34668" x2="56386" y2="37012"/>
                      <a14:backgroundMark x1="56386" y1="37012" x2="51713" y2="35156"/>
                      <a14:backgroundMark x1="54829" y1="32715" x2="56854" y2="37207"/>
                      <a14:backgroundMark x1="57632" y1="34180" x2="59034" y2="38770"/>
                      <a14:backgroundMark x1="59034" y1="38770" x2="59190" y2="39063"/>
                      <a14:backgroundMark x1="47352" y1="34863" x2="50156" y2="36230"/>
                      <a14:backgroundMark x1="49221" y1="33984" x2="51246" y2="34766"/>
                    </a14:backgroundRemoval>
                  </a14:imgEffect>
                </a14:imgLayer>
              </a14:imgProps>
            </a:ext>
            <a:ext uri="{28A0092B-C50C-407E-A947-70E740481C1C}">
              <a14:useLocalDpi xmlns:a14="http://schemas.microsoft.com/office/drawing/2010/main" val="0"/>
            </a:ext>
          </a:extLst>
        </a:blip>
        <a:srcRect b="64047"/>
        <a:stretch/>
      </xdr:blipFill>
      <xdr:spPr bwMode="auto">
        <a:xfrm rot="20986171">
          <a:off x="19478747" y="3493378"/>
          <a:ext cx="557659" cy="312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305484</xdr:colOff>
      <xdr:row>8</xdr:row>
      <xdr:rowOff>77489</xdr:rowOff>
    </xdr:from>
    <xdr:to>
      <xdr:col>31</xdr:col>
      <xdr:colOff>256120</xdr:colOff>
      <xdr:row>10</xdr:row>
      <xdr:rowOff>29018</xdr:rowOff>
    </xdr:to>
    <xdr:pic>
      <xdr:nvPicPr>
        <xdr:cNvPr id="120" name="Picture 6" descr="chaves-02 - Imagens PNG">
          <a:extLst>
            <a:ext uri="{FF2B5EF4-FFF2-40B4-BE49-F238E27FC236}">
              <a16:creationId xmlns:a16="http://schemas.microsoft.com/office/drawing/2014/main" id="{00000000-0008-0000-0700-000078000000}"/>
            </a:ext>
          </a:extLst>
        </xdr:cNvPr>
        <xdr:cNvPicPr>
          <a:picLocks noChangeAspect="1" noChangeArrowheads="1"/>
        </xdr:cNvPicPr>
      </xdr:nvPicPr>
      <xdr:blipFill rotWithShape="1">
        <a:blip xmlns:r="http://schemas.openxmlformats.org/officeDocument/2006/relationships" r:embed="rId25" cstate="print">
          <a:extLst>
            <a:ext uri="{BEBA8EAE-BF5A-486C-A8C5-ECC9F3942E4B}">
              <a14:imgProps xmlns:a14="http://schemas.microsoft.com/office/drawing/2010/main">
                <a14:imgLayer r:embed="rId26">
                  <a14:imgEffect>
                    <a14:backgroundRemoval t="98" b="36914" l="9969" r="89720">
                      <a14:foregroundMark x1="46885" y1="1953" x2="63240" y2="2734"/>
                      <a14:foregroundMark x1="38162" y1="16602" x2="51090" y2="22949"/>
                      <a14:foregroundMark x1="51090" y1="22949" x2="47508" y2="18066"/>
                      <a14:foregroundMark x1="47508" y1="18066" x2="39875" y2="13770"/>
                      <a14:foregroundMark x1="65109" y1="34570" x2="65109" y2="34570"/>
                      <a14:foregroundMark x1="35981" y1="33691" x2="35981" y2="33691"/>
                      <a14:foregroundMark x1="33801" y1="27832" x2="34579" y2="35059"/>
                      <a14:foregroundMark x1="47040" y1="31543" x2="36604" y2="36621"/>
                      <a14:foregroundMark x1="48442" y1="32129" x2="45341" y2="34188"/>
                      <a14:foregroundMark x1="47975" y1="33398" x2="47756" y2="33672"/>
                      <a14:foregroundMark x1="42212" y1="35449" x2="42212" y2="31836"/>
                      <a14:foregroundMark x1="36449" y1="11035" x2="38318" y2="16016"/>
                      <a14:foregroundMark x1="38318" y1="16016" x2="35047" y2="12793"/>
                      <a14:foregroundMark x1="51246" y1="19531" x2="49377" y2="21094"/>
                      <a14:foregroundMark x1="47352" y1="16113" x2="55452" y2="22852"/>
                      <a14:foregroundMark x1="35981" y1="13965" x2="57165" y2="24316"/>
                      <a14:foregroundMark x1="57165" y1="24316" x2="57788" y2="23145"/>
                      <a14:foregroundMark x1="32866" y1="8887" x2="44081" y2="14160"/>
                      <a14:foregroundMark x1="44081" y1="14160" x2="67445" y2="20410"/>
                      <a14:foregroundMark x1="30997" y1="12988" x2="49533" y2="1074"/>
                      <a14:foregroundMark x1="49533" y1="1074" x2="57944" y2="98"/>
                      <a14:foregroundMark x1="57944" y1="98" x2="67445" y2="977"/>
                      <a14:foregroundMark x1="67445" y1="977" x2="73832" y2="3711"/>
                      <a14:foregroundMark x1="73832" y1="3711" x2="75234" y2="8203"/>
                      <a14:foregroundMark x1="75234" y1="8203" x2="71963" y2="4004"/>
                      <a14:foregroundMark x1="71963" y1="4004" x2="62305" y2="195"/>
                      <a14:foregroundMark x1="39564" y1="391" x2="47508" y2="1953"/>
                      <a14:foregroundMark x1="47508" y1="1953" x2="48910" y2="1855"/>
                      <a14:foregroundMark x1="44237" y1="5176" x2="40498" y2="1367"/>
                      <a14:foregroundMark x1="43614" y1="4883" x2="36449" y2="5078"/>
                      <a14:foregroundMark x1="42212" y1="7129" x2="34735" y2="6543"/>
                      <a14:foregroundMark x1="34735" y1="6543" x2="35514" y2="6543"/>
                      <a14:foregroundMark x1="42679" y1="6348" x2="31931" y2="11621"/>
                      <a14:foregroundMark x1="71340" y1="5762" x2="79907" y2="8398"/>
                      <a14:foregroundMark x1="79907" y1="8398" x2="78972" y2="8008"/>
                      <a14:foregroundMark x1="75857" y1="7520" x2="77882" y2="12109"/>
                      <a14:foregroundMark x1="77882" y1="12109" x2="74611" y2="16699"/>
                      <a14:foregroundMark x1="74611" y1="16699" x2="74143" y2="16992"/>
                      <a14:foregroundMark x1="78349" y1="16406" x2="74611" y2="25098"/>
                      <a14:foregroundMark x1="76480" y1="19824" x2="75078" y2="24414"/>
                      <a14:foregroundMark x1="75078" y1="24414" x2="76012" y2="29004"/>
                      <a14:foregroundMark x1="76012" y1="29004" x2="73209" y2="33984"/>
                      <a14:foregroundMark x1="73209" y1="33984" x2="70717" y2="34570"/>
                      <a14:foregroundMark x1="74611" y1="29199" x2="73988" y2="33984"/>
                      <a14:foregroundMark x1="73988" y1="33984" x2="72741" y2="34277"/>
                      <a14:foregroundMark x1="76947" y1="29199" x2="77570" y2="32813"/>
                      <a14:foregroundMark x1="73676" y1="29883" x2="76324" y2="33105"/>
                      <a14:foregroundMark x1="67601" y1="30957" x2="67134" y2="34766"/>
                      <a14:foregroundMark x1="66044" y1="33887" x2="61272" y2="35058"/>
                      <a14:foregroundMark x1="61838" y1="35156" x2="62305" y2="36523"/>
                      <a14:foregroundMark x1="64330" y1="34277" x2="66667" y2="36719"/>
                      <a14:foregroundMark x1="66511" y1="34570" x2="67601" y2="36914"/>
                      <a14:foregroundMark x1="67913" y1="33691" x2="69782" y2="36523"/>
                      <a14:foregroundMark x1="47352" y1="33008" x2="48131" y2="33789"/>
                      <a14:backgroundMark x1="51713" y1="34180" x2="51713" y2="34180"/>
                      <a14:backgroundMark x1="50623" y1="33887" x2="50623" y2="33887"/>
                      <a14:backgroundMark x1="43216" y1="36733" x2="50779" y2="37207"/>
                      <a14:backgroundMark x1="41433" y1="36621" x2="42851" y2="36710"/>
                      <a14:backgroundMark x1="52648" y1="33691" x2="55296" y2="33008"/>
                      <a14:backgroundMark x1="42835" y1="36230" x2="50156" y2="34668"/>
                      <a14:backgroundMark x1="50156" y1="34668" x2="56386" y2="37012"/>
                      <a14:backgroundMark x1="56386" y1="37012" x2="51713" y2="35156"/>
                      <a14:backgroundMark x1="54829" y1="32715" x2="56854" y2="37207"/>
                      <a14:backgroundMark x1="57632" y1="34180" x2="59034" y2="38770"/>
                      <a14:backgroundMark x1="59034" y1="38770" x2="59190" y2="39063"/>
                      <a14:backgroundMark x1="47352" y1="34863" x2="50156" y2="36230"/>
                      <a14:backgroundMark x1="49221" y1="33984" x2="51246" y2="34766"/>
                    </a14:backgroundRemoval>
                  </a14:imgEffect>
                </a14:imgLayer>
              </a14:imgProps>
            </a:ext>
            <a:ext uri="{28A0092B-C50C-407E-A947-70E740481C1C}">
              <a14:useLocalDpi xmlns:a14="http://schemas.microsoft.com/office/drawing/2010/main" val="0"/>
            </a:ext>
          </a:extLst>
        </a:blip>
        <a:srcRect b="64047"/>
        <a:stretch/>
      </xdr:blipFill>
      <xdr:spPr bwMode="auto">
        <a:xfrm rot="20986171">
          <a:off x="18459013" y="2374695"/>
          <a:ext cx="555754" cy="310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245534</xdr:colOff>
      <xdr:row>78</xdr:row>
      <xdr:rowOff>59266</xdr:rowOff>
    </xdr:from>
    <xdr:to>
      <xdr:col>4</xdr:col>
      <xdr:colOff>372533</xdr:colOff>
      <xdr:row>103</xdr:row>
      <xdr:rowOff>67734</xdr:rowOff>
    </xdr:to>
    <xdr:sp macro="" textlink="">
      <xdr:nvSpPr>
        <xdr:cNvPr id="7" name="Retângulo 6">
          <a:extLst>
            <a:ext uri="{FF2B5EF4-FFF2-40B4-BE49-F238E27FC236}">
              <a16:creationId xmlns:a16="http://schemas.microsoft.com/office/drawing/2014/main" id="{59CDF176-7738-49EE-A54A-4D50389755C8}"/>
            </a:ext>
          </a:extLst>
        </xdr:cNvPr>
        <xdr:cNvSpPr/>
      </xdr:nvSpPr>
      <xdr:spPr>
        <a:xfrm>
          <a:off x="1464734" y="15434733"/>
          <a:ext cx="1346199" cy="46651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segmentgaçãos países</a:t>
          </a:r>
        </a:p>
        <a:p>
          <a:pPr algn="l"/>
          <a:endParaRPr lang="pt-BR" sz="1100"/>
        </a:p>
      </xdr:txBody>
    </xdr:sp>
    <xdr:clientData/>
  </xdr:twoCellAnchor>
  <xdr:twoCellAnchor>
    <xdr:from>
      <xdr:col>4</xdr:col>
      <xdr:colOff>567267</xdr:colOff>
      <xdr:row>78</xdr:row>
      <xdr:rowOff>101600</xdr:rowOff>
    </xdr:from>
    <xdr:to>
      <xdr:col>11</xdr:col>
      <xdr:colOff>16933</xdr:colOff>
      <xdr:row>102</xdr:row>
      <xdr:rowOff>177800</xdr:rowOff>
    </xdr:to>
    <xdr:sp macro="" textlink="">
      <xdr:nvSpPr>
        <xdr:cNvPr id="8" name="Forma Livre: Forma 7">
          <a:extLst>
            <a:ext uri="{FF2B5EF4-FFF2-40B4-BE49-F238E27FC236}">
              <a16:creationId xmlns:a16="http://schemas.microsoft.com/office/drawing/2014/main" id="{0B19B299-B223-4720-AED4-7DE0BCE5A2D0}"/>
            </a:ext>
          </a:extLst>
        </xdr:cNvPr>
        <xdr:cNvSpPr/>
      </xdr:nvSpPr>
      <xdr:spPr>
        <a:xfrm>
          <a:off x="3005667" y="15477067"/>
          <a:ext cx="3716866" cy="4546600"/>
        </a:xfrm>
        <a:custGeom>
          <a:avLst/>
          <a:gdLst>
            <a:gd name="connsiteX0" fmla="*/ 0 w 3716866"/>
            <a:gd name="connsiteY0" fmla="*/ 0 h 4546600"/>
            <a:gd name="connsiteX1" fmla="*/ 3716866 w 3716866"/>
            <a:gd name="connsiteY1" fmla="*/ 0 h 4546600"/>
            <a:gd name="connsiteX2" fmla="*/ 3716866 w 3716866"/>
            <a:gd name="connsiteY2" fmla="*/ 2785533 h 4546600"/>
            <a:gd name="connsiteX3" fmla="*/ 1896533 w 3716866"/>
            <a:gd name="connsiteY3" fmla="*/ 2785533 h 4546600"/>
            <a:gd name="connsiteX4" fmla="*/ 1896533 w 3716866"/>
            <a:gd name="connsiteY4" fmla="*/ 4546600 h 4546600"/>
            <a:gd name="connsiteX5" fmla="*/ 118533 w 3716866"/>
            <a:gd name="connsiteY5" fmla="*/ 4546600 h 4546600"/>
            <a:gd name="connsiteX6" fmla="*/ 0 w 3716866"/>
            <a:gd name="connsiteY6" fmla="*/ 0 h 4546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716866" h="4546600">
              <a:moveTo>
                <a:pt x="0" y="0"/>
              </a:moveTo>
              <a:lnTo>
                <a:pt x="3716866" y="0"/>
              </a:lnTo>
              <a:lnTo>
                <a:pt x="3716866" y="2785533"/>
              </a:lnTo>
              <a:lnTo>
                <a:pt x="1896533" y="2785533"/>
              </a:lnTo>
              <a:lnTo>
                <a:pt x="1896533" y="4546600"/>
              </a:lnTo>
              <a:lnTo>
                <a:pt x="118533" y="4546600"/>
              </a:lnTo>
              <a:lnTo>
                <a:pt x="0" y="0"/>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detalhes da tabela dinâmica</a:t>
          </a:r>
        </a:p>
      </xdr:txBody>
    </xdr:sp>
    <xdr:clientData/>
  </xdr:twoCellAnchor>
  <xdr:twoCellAnchor editAs="oneCell">
    <xdr:from>
      <xdr:col>8</xdr:col>
      <xdr:colOff>541868</xdr:colOff>
      <xdr:row>94</xdr:row>
      <xdr:rowOff>105100</xdr:rowOff>
    </xdr:from>
    <xdr:to>
      <xdr:col>10</xdr:col>
      <xdr:colOff>287868</xdr:colOff>
      <xdr:row>103</xdr:row>
      <xdr:rowOff>4977</xdr:rowOff>
    </xdr:to>
    <xdr:pic>
      <xdr:nvPicPr>
        <xdr:cNvPr id="89" name="Picture 6" descr="chaves-02 - Imagens PNG">
          <a:extLst>
            <a:ext uri="{FF2B5EF4-FFF2-40B4-BE49-F238E27FC236}">
              <a16:creationId xmlns:a16="http://schemas.microsoft.com/office/drawing/2014/main" id="{CD6EA416-34DC-4763-B9BF-07C952858B95}"/>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5418668" y="18460833"/>
          <a:ext cx="965200" cy="1568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150519</xdr:colOff>
      <xdr:row>71</xdr:row>
      <xdr:rowOff>112889</xdr:rowOff>
    </xdr:from>
    <xdr:to>
      <xdr:col>21</xdr:col>
      <xdr:colOff>536223</xdr:colOff>
      <xdr:row>73</xdr:row>
      <xdr:rowOff>112889</xdr:rowOff>
    </xdr:to>
    <xdr:sp macro="" textlink="">
      <xdr:nvSpPr>
        <xdr:cNvPr id="9" name="Retângulo 8">
          <a:extLst>
            <a:ext uri="{FF2B5EF4-FFF2-40B4-BE49-F238E27FC236}">
              <a16:creationId xmlns:a16="http://schemas.microsoft.com/office/drawing/2014/main" id="{E507E611-0903-4DC5-B0F5-74276DB7D1D2}"/>
            </a:ext>
          </a:extLst>
        </xdr:cNvPr>
        <xdr:cNvSpPr/>
      </xdr:nvSpPr>
      <xdr:spPr>
        <a:xfrm>
          <a:off x="12991630" y="13659556"/>
          <a:ext cx="385704" cy="357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58325</xdr:colOff>
      <xdr:row>71</xdr:row>
      <xdr:rowOff>124178</xdr:rowOff>
    </xdr:from>
    <xdr:to>
      <xdr:col>22</xdr:col>
      <xdr:colOff>444029</xdr:colOff>
      <xdr:row>73</xdr:row>
      <xdr:rowOff>124178</xdr:rowOff>
    </xdr:to>
    <xdr:sp macro="" textlink="">
      <xdr:nvSpPr>
        <xdr:cNvPr id="90" name="Retângulo 89">
          <a:extLst>
            <a:ext uri="{FF2B5EF4-FFF2-40B4-BE49-F238E27FC236}">
              <a16:creationId xmlns:a16="http://schemas.microsoft.com/office/drawing/2014/main" id="{CE112D59-F31E-4CDD-9044-ECCFD6C3C3DC}"/>
            </a:ext>
          </a:extLst>
        </xdr:cNvPr>
        <xdr:cNvSpPr/>
      </xdr:nvSpPr>
      <xdr:spPr>
        <a:xfrm>
          <a:off x="13510918" y="13670845"/>
          <a:ext cx="385704" cy="357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396131</xdr:colOff>
      <xdr:row>19</xdr:row>
      <xdr:rowOff>40059</xdr:rowOff>
    </xdr:from>
    <xdr:to>
      <xdr:col>6</xdr:col>
      <xdr:colOff>53411</xdr:colOff>
      <xdr:row>29</xdr:row>
      <xdr:rowOff>87812</xdr:rowOff>
    </xdr:to>
    <xdr:graphicFrame macro="">
      <xdr:nvGraphicFramePr>
        <xdr:cNvPr id="91" name="Chaves">
          <a:extLst>
            <a:ext uri="{FF2B5EF4-FFF2-40B4-BE49-F238E27FC236}">
              <a16:creationId xmlns:a16="http://schemas.microsoft.com/office/drawing/2014/main" id="{0754983A-16D7-4D63-8B75-05C4AC49A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292549</xdr:colOff>
      <xdr:row>18</xdr:row>
      <xdr:rowOff>88446</xdr:rowOff>
    </xdr:from>
    <xdr:to>
      <xdr:col>10</xdr:col>
      <xdr:colOff>176892</xdr:colOff>
      <xdr:row>30</xdr:row>
      <xdr:rowOff>6017</xdr:rowOff>
    </xdr:to>
    <xdr:graphicFrame macro="">
      <xdr:nvGraphicFramePr>
        <xdr:cNvPr id="92" name="kiko">
          <a:extLst>
            <a:ext uri="{FF2B5EF4-FFF2-40B4-BE49-F238E27FC236}">
              <a16:creationId xmlns:a16="http://schemas.microsoft.com/office/drawing/2014/main" id="{6CB53E20-D2B1-4D4F-868E-4B5383CBB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xdr:col>
      <xdr:colOff>299352</xdr:colOff>
      <xdr:row>18</xdr:row>
      <xdr:rowOff>95250</xdr:rowOff>
    </xdr:from>
    <xdr:to>
      <xdr:col>8</xdr:col>
      <xdr:colOff>415017</xdr:colOff>
      <xdr:row>29</xdr:row>
      <xdr:rowOff>184521</xdr:rowOff>
    </xdr:to>
    <xdr:graphicFrame macro="">
      <xdr:nvGraphicFramePr>
        <xdr:cNvPr id="93" name="Chiquinha">
          <a:extLst>
            <a:ext uri="{FF2B5EF4-FFF2-40B4-BE49-F238E27FC236}">
              <a16:creationId xmlns:a16="http://schemas.microsoft.com/office/drawing/2014/main" id="{288F1760-22B5-4EB1-B121-65C69EC8D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81642</xdr:colOff>
      <xdr:row>18</xdr:row>
      <xdr:rowOff>142876</xdr:rowOff>
    </xdr:from>
    <xdr:to>
      <xdr:col>15</xdr:col>
      <xdr:colOff>74838</xdr:colOff>
      <xdr:row>29</xdr:row>
      <xdr:rowOff>186829</xdr:rowOff>
    </xdr:to>
    <xdr:graphicFrame macro="">
      <xdr:nvGraphicFramePr>
        <xdr:cNvPr id="94" name="Seu Madruga">
          <a:extLst>
            <a:ext uri="{FF2B5EF4-FFF2-40B4-BE49-F238E27FC236}">
              <a16:creationId xmlns:a16="http://schemas.microsoft.com/office/drawing/2014/main" id="{83D27FCD-316E-43AF-8544-84AE92F13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217620</xdr:colOff>
      <xdr:row>18</xdr:row>
      <xdr:rowOff>143098</xdr:rowOff>
    </xdr:from>
    <xdr:to>
      <xdr:col>19</xdr:col>
      <xdr:colOff>316133</xdr:colOff>
      <xdr:row>29</xdr:row>
      <xdr:rowOff>140576</xdr:rowOff>
    </xdr:to>
    <xdr:graphicFrame macro="">
      <xdr:nvGraphicFramePr>
        <xdr:cNvPr id="95" name="Dona Florinda">
          <a:extLst>
            <a:ext uri="{FF2B5EF4-FFF2-40B4-BE49-F238E27FC236}">
              <a16:creationId xmlns:a16="http://schemas.microsoft.com/office/drawing/2014/main" id="{A7CE9D08-C6CF-4E12-A00F-D7886A1C4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xdr:col>
      <xdr:colOff>262206</xdr:colOff>
      <xdr:row>16</xdr:row>
      <xdr:rowOff>35767</xdr:rowOff>
    </xdr:from>
    <xdr:to>
      <xdr:col>21</xdr:col>
      <xdr:colOff>417389</xdr:colOff>
      <xdr:row>30</xdr:row>
      <xdr:rowOff>188323</xdr:rowOff>
    </xdr:to>
    <xdr:graphicFrame macro="">
      <xdr:nvGraphicFramePr>
        <xdr:cNvPr id="116" name="Girafales">
          <a:extLst>
            <a:ext uri="{FF2B5EF4-FFF2-40B4-BE49-F238E27FC236}">
              <a16:creationId xmlns:a16="http://schemas.microsoft.com/office/drawing/2014/main" id="{E6629393-2D2B-4BF2-9354-589F1AAFF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10</xdr:col>
      <xdr:colOff>251335</xdr:colOff>
      <xdr:row>18</xdr:row>
      <xdr:rowOff>11204</xdr:rowOff>
    </xdr:from>
    <xdr:to>
      <xdr:col>18</xdr:col>
      <xdr:colOff>409011</xdr:colOff>
      <xdr:row>30</xdr:row>
      <xdr:rowOff>145675</xdr:rowOff>
    </xdr:to>
    <xdr:graphicFrame macro="">
      <xdr:nvGraphicFramePr>
        <xdr:cNvPr id="121" name="Bruxa">
          <a:extLst>
            <a:ext uri="{FF2B5EF4-FFF2-40B4-BE49-F238E27FC236}">
              <a16:creationId xmlns:a16="http://schemas.microsoft.com/office/drawing/2014/main" id="{BC2093F5-9156-43E7-9CAF-31B9C4C56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xdr:col>
      <xdr:colOff>327895</xdr:colOff>
      <xdr:row>18</xdr:row>
      <xdr:rowOff>145141</xdr:rowOff>
    </xdr:from>
    <xdr:to>
      <xdr:col>13</xdr:col>
      <xdr:colOff>137585</xdr:colOff>
      <xdr:row>29</xdr:row>
      <xdr:rowOff>125409</xdr:rowOff>
    </xdr:to>
    <xdr:graphicFrame macro="">
      <xdr:nvGraphicFramePr>
        <xdr:cNvPr id="122" name="Seu Barriga">
          <a:extLst>
            <a:ext uri="{FF2B5EF4-FFF2-40B4-BE49-F238E27FC236}">
              <a16:creationId xmlns:a16="http://schemas.microsoft.com/office/drawing/2014/main" id="{D74FF1D7-4710-4C2F-B38A-BA1B112B5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14</xdr:col>
      <xdr:colOff>285750</xdr:colOff>
      <xdr:row>37</xdr:row>
      <xdr:rowOff>95254</xdr:rowOff>
    </xdr:from>
    <xdr:to>
      <xdr:col>20</xdr:col>
      <xdr:colOff>299357</xdr:colOff>
      <xdr:row>47</xdr:row>
      <xdr:rowOff>54427</xdr:rowOff>
    </xdr:to>
    <mc:AlternateContent xmlns:mc="http://schemas.openxmlformats.org/markup-compatibility/2006">
      <mc:Choice xmlns:a14="http://schemas.microsoft.com/office/drawing/2010/main" Requires="a14">
        <xdr:graphicFrame macro="">
          <xdr:nvGraphicFramePr>
            <xdr:cNvPr id="88" name="Apelido">
              <a:extLst>
                <a:ext uri="{FF2B5EF4-FFF2-40B4-BE49-F238E27FC236}">
                  <a16:creationId xmlns:a16="http://schemas.microsoft.com/office/drawing/2014/main" id="{C1B4E28B-E4AE-4788-8132-ABB7161EAC32}"/>
                </a:ext>
              </a:extLst>
            </xdr:cNvPr>
            <xdr:cNvGraphicFramePr/>
          </xdr:nvGraphicFramePr>
          <xdr:xfrm>
            <a:off x="0" y="0"/>
            <a:ext cx="0" cy="0"/>
          </xdr:xfrm>
          <a:graphic>
            <a:graphicData uri="http://schemas.microsoft.com/office/drawing/2010/slicer">
              <sle:slicer xmlns:sle="http://schemas.microsoft.com/office/drawing/2010/slicer" name="Apelido"/>
            </a:graphicData>
          </a:graphic>
        </xdr:graphicFrame>
      </mc:Choice>
      <mc:Fallback>
        <xdr:sp macro="" textlink="">
          <xdr:nvSpPr>
            <xdr:cNvPr id="0" name=""/>
            <xdr:cNvSpPr>
              <a:spLocks noTextEdit="1"/>
            </xdr:cNvSpPr>
          </xdr:nvSpPr>
          <xdr:spPr>
            <a:xfrm>
              <a:off x="8858250" y="7987397"/>
              <a:ext cx="3687536" cy="1864173"/>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207491</xdr:colOff>
          <xdr:row>42</xdr:row>
          <xdr:rowOff>110719</xdr:rowOff>
        </xdr:from>
        <xdr:to>
          <xdr:col>7</xdr:col>
          <xdr:colOff>176892</xdr:colOff>
          <xdr:row>63</xdr:row>
          <xdr:rowOff>27215</xdr:rowOff>
        </xdr:to>
        <xdr:pic>
          <xdr:nvPicPr>
            <xdr:cNvPr id="96" name="Imagem 95" descr="37 Imagens Turma do Chaves - Senhor Barriga em PNG grátis">
              <a:extLst>
                <a:ext uri="{FF2B5EF4-FFF2-40B4-BE49-F238E27FC236}">
                  <a16:creationId xmlns:a16="http://schemas.microsoft.com/office/drawing/2014/main" id="{BD315E70-6DAC-4B0D-A0AD-E47DF1903E0A}"/>
                </a:ext>
              </a:extLst>
            </xdr:cNvPr>
            <xdr:cNvPicPr>
              <a:picLocks noChangeAspect="1" noChangeArrowheads="1"/>
              <a:extLst>
                <a:ext uri="{84589F7E-364E-4C9E-8A38-B11213B215E9}">
                  <a14:cameraTool cellRange="Turma1" spid="_x0000_s2052"/>
                </a:ext>
              </a:extLst>
            </xdr:cNvPicPr>
          </xdr:nvPicPr>
          <xdr:blipFill>
            <a:blip xmlns:r="http://schemas.openxmlformats.org/officeDocument/2006/relationships" r:embed="rId36"/>
            <a:srcRect/>
            <a:stretch>
              <a:fillRect/>
            </a:stretch>
          </xdr:blipFill>
          <xdr:spPr bwMode="auto">
            <a:xfrm flipH="1">
              <a:off x="1432134" y="8955362"/>
              <a:ext cx="3031008" cy="3916996"/>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16</xdr:col>
      <xdr:colOff>476250</xdr:colOff>
      <xdr:row>35</xdr:row>
      <xdr:rowOff>122464</xdr:rowOff>
    </xdr:from>
    <xdr:ext cx="2693943" cy="331886"/>
    <xdr:sp macro="" textlink="">
      <xdr:nvSpPr>
        <xdr:cNvPr id="97" name="Retângulo 96">
          <a:extLst>
            <a:ext uri="{FF2B5EF4-FFF2-40B4-BE49-F238E27FC236}">
              <a16:creationId xmlns:a16="http://schemas.microsoft.com/office/drawing/2014/main" id="{5FBD7B29-1B5E-4C92-AC2A-C5C0F9B41AA4}"/>
            </a:ext>
          </a:extLst>
        </xdr:cNvPr>
        <xdr:cNvSpPr/>
      </xdr:nvSpPr>
      <xdr:spPr>
        <a:xfrm>
          <a:off x="10273393" y="7633607"/>
          <a:ext cx="2693943" cy="331886"/>
        </a:xfrm>
        <a:prstGeom prst="rect">
          <a:avLst/>
        </a:prstGeom>
        <a:noFill/>
      </xdr:spPr>
      <xdr:txBody>
        <a:bodyPr wrap="square" lIns="91440" tIns="45720" rIns="91440" bIns="45720">
          <a:spAutoFit/>
        </a:bodyPr>
        <a:lstStyle/>
        <a:p>
          <a:pPr algn="ctr"/>
          <a:r>
            <a:rPr lang="pt-BR" sz="2000" b="0" cap="none" spc="0">
              <a:ln w="0">
                <a:solidFill>
                  <a:schemeClr val="tx1"/>
                </a:solidFill>
              </a:ln>
              <a:solidFill>
                <a:schemeClr val="accent3"/>
              </a:solidFill>
              <a:effectLst>
                <a:outerShdw blurRad="38100" dist="19050" dir="2700000" algn="tl" rotWithShape="0">
                  <a:schemeClr val="dk1">
                    <a:alpha val="40000"/>
                  </a:schemeClr>
                </a:outerShdw>
              </a:effectLst>
              <a:latin typeface="Cartoonist" panose="00000400000000000000" pitchFamily="2" charset="0"/>
            </a:rPr>
            <a:t>eSCOLHA 1 </a:t>
          </a:r>
        </a:p>
      </xdr:txBody>
    </xdr:sp>
    <xdr:clientData/>
  </xdr:oneCellAnchor>
  <xdr:twoCellAnchor>
    <xdr:from>
      <xdr:col>12</xdr:col>
      <xdr:colOff>258535</xdr:colOff>
      <xdr:row>73</xdr:row>
      <xdr:rowOff>40821</xdr:rowOff>
    </xdr:from>
    <xdr:to>
      <xdr:col>20</xdr:col>
      <xdr:colOff>383720</xdr:colOff>
      <xdr:row>103</xdr:row>
      <xdr:rowOff>160563</xdr:rowOff>
    </xdr:to>
    <xdr:sp macro="" textlink="">
      <xdr:nvSpPr>
        <xdr:cNvPr id="98" name="Retângulo: Cantos Arredondados 97">
          <a:extLst>
            <a:ext uri="{FF2B5EF4-FFF2-40B4-BE49-F238E27FC236}">
              <a16:creationId xmlns:a16="http://schemas.microsoft.com/office/drawing/2014/main" id="{5AF855B0-A02B-4C29-A6ED-751EFC4E8DBE}"/>
            </a:ext>
          </a:extLst>
        </xdr:cNvPr>
        <xdr:cNvSpPr/>
      </xdr:nvSpPr>
      <xdr:spPr>
        <a:xfrm>
          <a:off x="7606392" y="14790964"/>
          <a:ext cx="5023757" cy="5834742"/>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endParaRPr lang="pt-BR" sz="1100" kern="12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213360</xdr:colOff>
      <xdr:row>0</xdr:row>
      <xdr:rowOff>0</xdr:rowOff>
    </xdr:from>
    <xdr:to>
      <xdr:col>11</xdr:col>
      <xdr:colOff>466973</xdr:colOff>
      <xdr:row>44</xdr:row>
      <xdr:rowOff>36576</xdr:rowOff>
    </xdr:to>
    <xdr:pic>
      <xdr:nvPicPr>
        <xdr:cNvPr id="3" name="Imagem 2">
          <a:extLst>
            <a:ext uri="{FF2B5EF4-FFF2-40B4-BE49-F238E27FC236}">
              <a16:creationId xmlns:a16="http://schemas.microsoft.com/office/drawing/2014/main" id="{0E692C56-9A0C-41AB-8CB1-FED8D72E3004}"/>
            </a:ext>
          </a:extLst>
        </xdr:cNvPr>
        <xdr:cNvPicPr>
          <a:picLocks noChangeAspect="1"/>
        </xdr:cNvPicPr>
      </xdr:nvPicPr>
      <xdr:blipFill>
        <a:blip xmlns:r="http://schemas.openxmlformats.org/officeDocument/2006/relationships" r:embed="rId1"/>
        <a:stretch>
          <a:fillRect/>
        </a:stretch>
      </xdr:blipFill>
      <xdr:spPr>
        <a:xfrm>
          <a:off x="213360" y="0"/>
          <a:ext cx="6959213" cy="80832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99060</xdr:colOff>
      <xdr:row>0</xdr:row>
      <xdr:rowOff>82731</xdr:rowOff>
    </xdr:from>
    <xdr:to>
      <xdr:col>22</xdr:col>
      <xdr:colOff>403861</xdr:colOff>
      <xdr:row>37</xdr:row>
      <xdr:rowOff>68036</xdr:rowOff>
    </xdr:to>
    <xdr:pic>
      <xdr:nvPicPr>
        <xdr:cNvPr id="2" name="Picture 6" descr="vila do chaves - Pesquisa Google | Decoração chaves, Vila do chaves,  Lembrancinhas do chaves">
          <a:extLst>
            <a:ext uri="{FF2B5EF4-FFF2-40B4-BE49-F238E27FC236}">
              <a16:creationId xmlns:a16="http://schemas.microsoft.com/office/drawing/2014/main" id="{00000000-0008-0000-08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611" b="12709"/>
        <a:stretch/>
      </xdr:blipFill>
      <xdr:spPr bwMode="auto">
        <a:xfrm>
          <a:off x="99060" y="82731"/>
          <a:ext cx="13716001" cy="6832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489978</xdr:colOff>
      <xdr:row>13</xdr:row>
      <xdr:rowOff>54428</xdr:rowOff>
    </xdr:from>
    <xdr:to>
      <xdr:col>21</xdr:col>
      <xdr:colOff>50075</xdr:colOff>
      <xdr:row>25</xdr:row>
      <xdr:rowOff>54428</xdr:rowOff>
    </xdr:to>
    <xdr:sp macro="" textlink="">
      <xdr:nvSpPr>
        <xdr:cNvPr id="3" name="Retângulo: Cantos Arredondados 2">
          <a:extLst>
            <a:ext uri="{FF2B5EF4-FFF2-40B4-BE49-F238E27FC236}">
              <a16:creationId xmlns:a16="http://schemas.microsoft.com/office/drawing/2014/main" id="{00000000-0008-0000-0800-000003000000}"/>
            </a:ext>
          </a:extLst>
        </xdr:cNvPr>
        <xdr:cNvSpPr/>
      </xdr:nvSpPr>
      <xdr:spPr>
        <a:xfrm>
          <a:off x="1099578" y="2460171"/>
          <a:ext cx="11752097" cy="2220686"/>
        </a:xfrm>
        <a:prstGeom prst="roundRect">
          <a:avLst>
            <a:gd name="adj" fmla="val 3898"/>
          </a:avLst>
        </a:prstGeom>
        <a:solidFill>
          <a:srgbClr val="FFFFF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oneCellAnchor>
    <xdr:from>
      <xdr:col>1</xdr:col>
      <xdr:colOff>533401</xdr:colOff>
      <xdr:row>14</xdr:row>
      <xdr:rowOff>31928</xdr:rowOff>
    </xdr:from>
    <xdr:ext cx="11713028" cy="739113"/>
    <xdr:sp macro="" textlink="">
      <xdr:nvSpPr>
        <xdr:cNvPr id="4" name="Retângulo 3">
          <a:extLst>
            <a:ext uri="{FF2B5EF4-FFF2-40B4-BE49-F238E27FC236}">
              <a16:creationId xmlns:a16="http://schemas.microsoft.com/office/drawing/2014/main" id="{00000000-0008-0000-0800-000004000000}"/>
            </a:ext>
          </a:extLst>
        </xdr:cNvPr>
        <xdr:cNvSpPr/>
      </xdr:nvSpPr>
      <xdr:spPr>
        <a:xfrm>
          <a:off x="1143001" y="2622728"/>
          <a:ext cx="11713028" cy="739113"/>
        </a:xfrm>
        <a:prstGeom prst="rect">
          <a:avLst/>
        </a:prstGeom>
        <a:noFill/>
      </xdr:spPr>
      <xdr:txBody>
        <a:bodyPr wrap="square" lIns="91440" tIns="45720" rIns="91440" bIns="45720">
          <a:spAutoFit/>
        </a:bodyPr>
        <a:lstStyle/>
        <a:p>
          <a:pPr algn="ctr"/>
          <a:r>
            <a:rPr lang="pt-BR" sz="54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MENU</a:t>
          </a:r>
          <a:r>
            <a:rPr lang="pt-BR" sz="5400" b="0" cap="none" spc="0" baseline="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rPr>
            <a:t> PRINCIPAL</a:t>
          </a:r>
          <a:endParaRPr lang="pt-BR" sz="5400" b="0" cap="none" spc="0">
            <a:ln w="0">
              <a:solidFill>
                <a:schemeClr val="tx1"/>
              </a:solidFill>
            </a:ln>
            <a:solidFill>
              <a:schemeClr val="accent1"/>
            </a:solidFill>
            <a:effectLst>
              <a:outerShdw blurRad="38100" dist="19050" dir="2700000" algn="tl" rotWithShape="0">
                <a:schemeClr val="dk1">
                  <a:alpha val="40000"/>
                </a:schemeClr>
              </a:outerShdw>
            </a:effectLst>
            <a:latin typeface="Cartoonist" panose="00000400000000000000" pitchFamily="2" charset="0"/>
          </a:endParaRPr>
        </a:p>
      </xdr:txBody>
    </xdr:sp>
    <xdr:clientData/>
  </xdr:oneCellAnchor>
  <xdr:oneCellAnchor>
    <xdr:from>
      <xdr:col>2</xdr:col>
      <xdr:colOff>509259</xdr:colOff>
      <xdr:row>20</xdr:row>
      <xdr:rowOff>31927</xdr:rowOff>
    </xdr:from>
    <xdr:ext cx="3139834" cy="475643"/>
    <xdr:sp macro="" textlink="">
      <xdr:nvSpPr>
        <xdr:cNvPr id="5" name="Retângulo 4">
          <a:extLst>
            <a:ext uri="{FF2B5EF4-FFF2-40B4-BE49-F238E27FC236}">
              <a16:creationId xmlns:a16="http://schemas.microsoft.com/office/drawing/2014/main" id="{00000000-0008-0000-0800-000005000000}"/>
            </a:ext>
          </a:extLst>
        </xdr:cNvPr>
        <xdr:cNvSpPr/>
      </xdr:nvSpPr>
      <xdr:spPr>
        <a:xfrm>
          <a:off x="1728459" y="3733070"/>
          <a:ext cx="3139834" cy="475643"/>
        </a:xfrm>
        <a:prstGeom prst="rect">
          <a:avLst/>
        </a:prstGeom>
        <a:noFill/>
      </xdr:spPr>
      <xdr:txBody>
        <a:bodyPr wrap="none" lIns="91440" tIns="45720" rIns="91440" bIns="45720">
          <a:spAutoFit/>
        </a:bodyPr>
        <a:lstStyle/>
        <a:p>
          <a:pPr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rPr>
            <a:t>BASE</a:t>
          </a:r>
          <a:r>
            <a:rPr lang="pt-BR" sz="3200" b="0" cap="none" spc="0" baseline="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rPr>
            <a:t> DE DADOS</a:t>
          </a:r>
          <a:endPar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ndParaRPr>
        </a:p>
      </xdr:txBody>
    </xdr:sp>
    <xdr:clientData/>
  </xdr:oneCellAnchor>
  <xdr:oneCellAnchor>
    <xdr:from>
      <xdr:col>10</xdr:col>
      <xdr:colOff>282349</xdr:colOff>
      <xdr:row>20</xdr:row>
      <xdr:rowOff>31925</xdr:rowOff>
    </xdr:from>
    <xdr:ext cx="2063705" cy="475643"/>
    <xdr:sp macro="" textlink="">
      <xdr:nvSpPr>
        <xdr:cNvPr id="6" name="Retângulo 5">
          <a:extLst>
            <a:ext uri="{FF2B5EF4-FFF2-40B4-BE49-F238E27FC236}">
              <a16:creationId xmlns:a16="http://schemas.microsoft.com/office/drawing/2014/main" id="{00000000-0008-0000-0800-000006000000}"/>
            </a:ext>
          </a:extLst>
        </xdr:cNvPr>
        <xdr:cNvSpPr/>
      </xdr:nvSpPr>
      <xdr:spPr>
        <a:xfrm>
          <a:off x="6378349" y="3733068"/>
          <a:ext cx="2063705" cy="475643"/>
        </a:xfrm>
        <a:prstGeom prst="rect">
          <a:avLst/>
        </a:prstGeom>
        <a:noFill/>
      </xdr:spPr>
      <xdr:txBody>
        <a:bodyPr wrap="none" lIns="91440" tIns="45720" rIns="91440" bIns="45720">
          <a:spAutoFit/>
        </a:bodyPr>
        <a:lstStyle/>
        <a:p>
          <a:pPr marL="0" indent="0"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a typeface="+mn-ea"/>
              <a:cs typeface="+mn-cs"/>
            </a:rPr>
            <a:t>analises</a:t>
          </a:r>
        </a:p>
      </xdr:txBody>
    </xdr:sp>
    <xdr:clientData/>
  </xdr:oneCellAnchor>
  <xdr:oneCellAnchor>
    <xdr:from>
      <xdr:col>16</xdr:col>
      <xdr:colOff>283243</xdr:colOff>
      <xdr:row>20</xdr:row>
      <xdr:rowOff>31924</xdr:rowOff>
    </xdr:from>
    <xdr:ext cx="2456506" cy="475643"/>
    <xdr:sp macro="" textlink="">
      <xdr:nvSpPr>
        <xdr:cNvPr id="7" name="Retângulo 6">
          <a:extLst>
            <a:ext uri="{FF2B5EF4-FFF2-40B4-BE49-F238E27FC236}">
              <a16:creationId xmlns:a16="http://schemas.microsoft.com/office/drawing/2014/main" id="{00000000-0008-0000-0800-000007000000}"/>
            </a:ext>
          </a:extLst>
        </xdr:cNvPr>
        <xdr:cNvSpPr/>
      </xdr:nvSpPr>
      <xdr:spPr>
        <a:xfrm>
          <a:off x="10036843" y="3733067"/>
          <a:ext cx="2456506" cy="475643"/>
        </a:xfrm>
        <a:prstGeom prst="rect">
          <a:avLst/>
        </a:prstGeom>
        <a:noFill/>
      </xdr:spPr>
      <xdr:txBody>
        <a:bodyPr wrap="none" lIns="91440" tIns="45720" rIns="91440" bIns="45720">
          <a:spAutoFit/>
        </a:bodyPr>
        <a:lstStyle/>
        <a:p>
          <a:pPr marL="0" indent="0" algn="ctr"/>
          <a:r>
            <a:rPr lang="pt-BR" sz="3200" b="0" cap="none" spc="0">
              <a:ln w="0">
                <a:solidFill>
                  <a:schemeClr val="tx1"/>
                </a:solidFill>
              </a:ln>
              <a:solidFill>
                <a:schemeClr val="accent3">
                  <a:lumMod val="75000"/>
                </a:schemeClr>
              </a:solidFill>
              <a:effectLst>
                <a:outerShdw blurRad="38100" dist="19050" dir="2700000" algn="tl" rotWithShape="0">
                  <a:schemeClr val="dk1">
                    <a:alpha val="40000"/>
                  </a:schemeClr>
                </a:outerShdw>
              </a:effectLst>
              <a:latin typeface="Cartoonist" panose="00000400000000000000" pitchFamily="2" charset="0"/>
              <a:ea typeface="+mn-ea"/>
              <a:cs typeface="+mn-cs"/>
            </a:rPr>
            <a:t>dashboard</a:t>
          </a:r>
        </a:p>
      </xdr:txBody>
    </xdr:sp>
    <xdr:clientData/>
  </xdr:oneCellAnchor>
  <xdr:twoCellAnchor editAs="oneCell">
    <xdr:from>
      <xdr:col>15</xdr:col>
      <xdr:colOff>489858</xdr:colOff>
      <xdr:row>20</xdr:row>
      <xdr:rowOff>0</xdr:rowOff>
    </xdr:from>
    <xdr:to>
      <xdr:col>16</xdr:col>
      <xdr:colOff>298166</xdr:colOff>
      <xdr:row>22</xdr:row>
      <xdr:rowOff>126274</xdr:rowOff>
    </xdr:to>
    <xdr:pic>
      <xdr:nvPicPr>
        <xdr:cNvPr id="8" name="Picture 2" descr="Barril | Wiki Donkey Kong | Fandom">
          <a:extLst>
            <a:ext uri="{FF2B5EF4-FFF2-40B4-BE49-F238E27FC236}">
              <a16:creationId xmlns:a16="http://schemas.microsoft.com/office/drawing/2014/main" id="{00000000-0008-0000-08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33858" y="3701143"/>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522516</xdr:colOff>
      <xdr:row>20</xdr:row>
      <xdr:rowOff>0</xdr:rowOff>
    </xdr:from>
    <xdr:to>
      <xdr:col>10</xdr:col>
      <xdr:colOff>330824</xdr:colOff>
      <xdr:row>22</xdr:row>
      <xdr:rowOff>126274</xdr:rowOff>
    </xdr:to>
    <xdr:pic>
      <xdr:nvPicPr>
        <xdr:cNvPr id="9" name="Picture 2" descr="Barril | Wiki Donkey Kong | Fandom">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08916" y="3701143"/>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119744</xdr:colOff>
      <xdr:row>20</xdr:row>
      <xdr:rowOff>0</xdr:rowOff>
    </xdr:from>
    <xdr:to>
      <xdr:col>2</xdr:col>
      <xdr:colOff>537652</xdr:colOff>
      <xdr:row>22</xdr:row>
      <xdr:rowOff>126274</xdr:rowOff>
    </xdr:to>
    <xdr:pic>
      <xdr:nvPicPr>
        <xdr:cNvPr id="10" name="Picture 2" descr="Barril | Wiki Donkey Kong | Fandom">
          <a:extLst>
            <a:ext uri="{FF2B5EF4-FFF2-40B4-BE49-F238E27FC236}">
              <a16:creationId xmlns:a16="http://schemas.microsoft.com/office/drawing/2014/main" id="{00000000-0008-0000-08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8944" y="3701143"/>
          <a:ext cx="417908" cy="496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413658</xdr:colOff>
      <xdr:row>25</xdr:row>
      <xdr:rowOff>119742</xdr:rowOff>
    </xdr:from>
    <xdr:to>
      <xdr:col>22</xdr:col>
      <xdr:colOff>246936</xdr:colOff>
      <xdr:row>35</xdr:row>
      <xdr:rowOff>163286</xdr:rowOff>
    </xdr:to>
    <xdr:pic>
      <xdr:nvPicPr>
        <xdr:cNvPr id="11" name="Picture 8" descr="encrypted-tbn3.gstatic.com/images?q=tbn:ANd9GcQ...">
          <a:extLst>
            <a:ext uri="{FF2B5EF4-FFF2-40B4-BE49-F238E27FC236}">
              <a16:creationId xmlns:a16="http://schemas.microsoft.com/office/drawing/2014/main" id="{00000000-0008-0000-0800-00000B000000}"/>
            </a:ext>
          </a:extLst>
        </xdr:cNvPr>
        <xdr:cNvPicPr>
          <a:picLocks noChangeAspect="1" noChangeArrowheads="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backgroundRemoval t="10000" b="90000" l="10000" r="90000">
                      <a14:foregroundMark x1="33599" y1="32655" x2="33235" y2="34131"/>
                      <a14:foregroundMark x1="33459" y1="33222" x2="33573" y2="32758"/>
                      <a14:foregroundMark x1="58845" y1="34065" x2="58854" y2="34236"/>
                      <a14:backgroundMark x1="28958" y1="39375" x2="27083" y2="31806"/>
                      <a14:backgroundMark x1="27083" y1="31806" x2="26979" y2="31736"/>
                      <a14:backgroundMark x1="11875" y1="39444" x2="25938" y2="38889"/>
                      <a14:backgroundMark x1="25938" y1="38889" x2="37396" y2="34861"/>
                      <a14:backgroundMark x1="37396" y1="34861" x2="40833" y2="32431"/>
                      <a14:backgroundMark x1="30521" y1="36319" x2="20313" y2="37847"/>
                      <a14:backgroundMark x1="26771" y1="36597" x2="32917" y2="32153"/>
                      <a14:backgroundMark x1="27187" y1="40625" x2="15417" y2="39514"/>
                      <a14:backgroundMark x1="15417" y1="39514" x2="12812" y2="40625"/>
                      <a14:backgroundMark x1="15104" y1="42083" x2="23229" y2="41042"/>
                      <a14:backgroundMark x1="29583" y1="40486" x2="29688" y2="35903"/>
                      <a14:backgroundMark x1="28229" y1="40694" x2="27500" y2="35556"/>
                      <a14:backgroundMark x1="29792" y1="38958" x2="22083" y2="39236"/>
                      <a14:backgroundMark x1="24063" y1="37153" x2="22500" y2="34167"/>
                      <a14:backgroundMark x1="28646" y1="36944" x2="27396" y2="32639"/>
                      <a14:backgroundMark x1="25938" y1="38194" x2="21667" y2="34375"/>
                      <a14:backgroundMark x1="24688" y1="37153" x2="28125" y2="33681"/>
                      <a14:backgroundMark x1="26875" y1="40556" x2="28542" y2="38681"/>
                      <a14:backgroundMark x1="29271" y1="35694" x2="26875" y2="33611"/>
                      <a14:backgroundMark x1="28646" y1="35347" x2="38333" y2="29722"/>
                      <a14:backgroundMark x1="38333" y1="29722" x2="41667" y2="25833"/>
                      <a14:backgroundMark x1="43750" y1="28264" x2="16458" y2="32292"/>
                      <a14:backgroundMark x1="28646" y1="33403" x2="36042" y2="28681"/>
                      <a14:backgroundMark x1="33229" y1="32222" x2="34583" y2="29653"/>
                      <a14:backgroundMark x1="32292" y1="36111" x2="33125" y2="31944"/>
                      <a14:backgroundMark x1="33854" y1="35139" x2="31875" y2="30139"/>
                      <a14:backgroundMark x1="33854" y1="35208" x2="34167" y2="31042"/>
                      <a14:backgroundMark x1="33229" y1="35417" x2="33021" y2="31458"/>
                      <a14:backgroundMark x1="33021" y1="35208" x2="34479" y2="30069"/>
                      <a14:backgroundMark x1="33333" y1="34653" x2="33438" y2="30972"/>
                      <a14:backgroundMark x1="32604" y1="35764" x2="34479" y2="33472"/>
                      <a14:backgroundMark x1="35625" y1="34514" x2="41563" y2="29236"/>
                      <a14:backgroundMark x1="33333" y1="34167" x2="32083" y2="35556"/>
                      <a14:backgroundMark x1="23438" y1="47292" x2="20208" y2="52083"/>
                      <a14:backgroundMark x1="20208" y1="52014" x2="19688" y2="49028"/>
                      <a14:backgroundMark x1="20313" y1="50069" x2="20313" y2="49167"/>
                      <a14:backgroundMark x1="20625" y1="48611" x2="19688" y2="50556"/>
                      <a14:backgroundMark x1="25729" y1="58125" x2="2396" y2="60278"/>
                      <a14:backgroundMark x1="28229" y1="58681" x2="18021" y2="58472"/>
                      <a14:backgroundMark x1="30833" y1="58472" x2="30833" y2="58472"/>
                      <a14:backgroundMark x1="35208" y1="62153" x2="18021" y2="73125"/>
                      <a14:backgroundMark x1="28021" y1="65417" x2="16042" y2="68819"/>
                      <a14:backgroundMark x1="31771" y1="65139" x2="39063" y2="72708"/>
                      <a14:backgroundMark x1="31563" y1="66944" x2="31563" y2="72569"/>
                      <a14:backgroundMark x1="33958" y1="64792" x2="33750" y2="68542"/>
                      <a14:backgroundMark x1="34271" y1="69722" x2="34896" y2="71736"/>
                      <a14:backgroundMark x1="37083" y1="65278" x2="43229" y2="73750"/>
                      <a14:backgroundMark x1="35625" y1="66111" x2="36667" y2="70486"/>
                      <a14:backgroundMark x1="53333" y1="74306" x2="70938" y2="64653"/>
                      <a14:backgroundMark x1="70938" y1="64653" x2="82396" y2="63958"/>
                      <a14:backgroundMark x1="82396" y1="63958" x2="84792" y2="64444"/>
                      <a14:backgroundMark x1="75000" y1="64653" x2="70000" y2="71944"/>
                      <a14:backgroundMark x1="70000" y1="71944" x2="70417" y2="73472"/>
                      <a14:backgroundMark x1="73125" y1="64653" x2="69479" y2="72361"/>
                      <a14:backgroundMark x1="69479" y1="72361" x2="69479" y2="72847"/>
                      <a14:backgroundMark x1="71979" y1="64375" x2="66146" y2="72014"/>
                      <a14:backgroundMark x1="66146" y1="72014" x2="66146" y2="72500"/>
                      <a14:backgroundMark x1="70313" y1="63958" x2="60313" y2="67708"/>
                      <a14:backgroundMark x1="60313" y1="67708" x2="60208" y2="72917"/>
                      <a14:backgroundMark x1="52917" y1="73403" x2="61771" y2="67708"/>
                      <a14:backgroundMark x1="59479" y1="70694" x2="65104" y2="66528"/>
                      <a14:backgroundMark x1="64896" y1="71806" x2="63854" y2="67361"/>
                      <a14:backgroundMark x1="65000" y1="70625" x2="64479" y2="65903"/>
                      <a14:backgroundMark x1="64271" y1="72222" x2="63229" y2="67569"/>
                      <a14:backgroundMark x1="62604" y1="67014" x2="65208" y2="70833"/>
                      <a14:backgroundMark x1="64167" y1="64861" x2="69167" y2="62639"/>
                      <a14:backgroundMark x1="67813" y1="63472" x2="66563" y2="62014"/>
                      <a14:backgroundMark x1="66875" y1="62153" x2="65833" y2="64792"/>
                      <a14:backgroundMark x1="71250" y1="57847" x2="84063" y2="58681"/>
                      <a14:backgroundMark x1="77188" y1="56944" x2="78333" y2="58264"/>
                      <a14:backgroundMark x1="75938" y1="53264" x2="76875" y2="53125"/>
                      <a14:backgroundMark x1="79896" y1="52847" x2="81875" y2="53194"/>
                      <a14:backgroundMark x1="82083" y1="53264" x2="80729" y2="51806"/>
                      <a14:backgroundMark x1="75313" y1="53611" x2="75313" y2="53611"/>
                      <a14:backgroundMark x1="75208" y1="53611" x2="75938" y2="53750"/>
                      <a14:backgroundMark x1="79583" y1="50278" x2="79688" y2="50347"/>
                      <a14:backgroundMark x1="54271" y1="27014" x2="88125" y2="43958"/>
                      <a14:backgroundMark x1="86979" y1="43889" x2="75104" y2="43472"/>
                      <a14:backgroundMark x1="75104" y1="43472" x2="55833" y2="27431"/>
                      <a14:backgroundMark x1="52396" y1="27500" x2="64688" y2="32569"/>
                      <a14:backgroundMark x1="55417" y1="29444" x2="67188" y2="38958"/>
                      <a14:backgroundMark x1="66563" y1="38264" x2="73750" y2="44236"/>
                      <a14:backgroundMark x1="73750" y1="44236" x2="73750" y2="44306"/>
                      <a14:backgroundMark x1="74792" y1="44306" x2="79688" y2="36250"/>
                      <a14:backgroundMark x1="79688" y1="36250" x2="79792" y2="36111"/>
                      <a14:backgroundMark x1="76458" y1="44861" x2="81667" y2="37569"/>
                      <a14:backgroundMark x1="82708" y1="42431" x2="65729" y2="33611"/>
                      <a14:backgroundMark x1="63333" y1="32569" x2="77604" y2="40903"/>
                      <a14:backgroundMark x1="76667" y1="41875" x2="70625" y2="37500"/>
                      <a14:backgroundMark x1="68125" y1="37708" x2="77083" y2="42847"/>
                      <a14:backgroundMark x1="77083" y1="42847" x2="77708" y2="42847"/>
                      <a14:backgroundMark x1="76667" y1="45000" x2="81250" y2="39236"/>
                      <a14:backgroundMark x1="79583" y1="43542" x2="79167" y2="38333"/>
                      <a14:backgroundMark x1="84063" y1="42153" x2="77188" y2="42431"/>
                      <a14:backgroundMark x1="76771" y1="44444" x2="76563" y2="41389"/>
                      <a14:backgroundMark x1="77813" y1="42292" x2="76042" y2="41250"/>
                      <a14:backgroundMark x1="78750" y1="43958" x2="74896" y2="43333"/>
                      <a14:backgroundMark x1="78958" y1="39097" x2="68542" y2="30069"/>
                      <a14:backgroundMark x1="69583" y1="32778" x2="75833" y2="38333"/>
                      <a14:backgroundMark x1="75000" y1="38472" x2="77917" y2="34097"/>
                      <a14:backgroundMark x1="78125" y1="34375" x2="77708" y2="38472"/>
                      <a14:backgroundMark x1="75417" y1="36597" x2="75833" y2="33681"/>
                      <a14:backgroundMark x1="76563" y1="36042" x2="74167" y2="32847"/>
                      <a14:backgroundMark x1="73646" y1="34722" x2="79479" y2="37569"/>
                      <a14:backgroundMark x1="77188" y1="36181" x2="62083" y2="27500"/>
                      <a14:backgroundMark x1="60833" y1="27361" x2="71354" y2="34167"/>
                    </a14:backgroundRemoval>
                  </a14:imgEffect>
                </a14:imgLayer>
              </a14:imgProps>
            </a:ext>
            <a:ext uri="{28A0092B-C50C-407E-A947-70E740481C1C}">
              <a14:useLocalDpi xmlns:a14="http://schemas.microsoft.com/office/drawing/2010/main" val="0"/>
            </a:ext>
          </a:extLst>
        </a:blip>
        <a:srcRect l="4592" t="24175" r="4614" b="25357"/>
        <a:stretch/>
      </xdr:blipFill>
      <xdr:spPr bwMode="auto">
        <a:xfrm>
          <a:off x="11386458" y="4746171"/>
          <a:ext cx="2271678" cy="1894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Abecia" refreshedDate="44073.988082175929" createdVersion="6" refreshedVersion="6" minRefreshableVersion="3" recordCount="321" xr:uid="{60938C1C-C24E-4194-8598-ED00A59EACB8}">
  <cacheSource type="worksheet">
    <worksheetSource name="BASE_EPISÓDIOS"/>
  </cacheSource>
  <cacheFields count="8">
    <cacheField name="RESUMO" numFmtId="0">
      <sharedItems containsBlank="1" longText="1"/>
    </cacheField>
    <cacheField name="TÍTULO EM ESPANHOL" numFmtId="0">
      <sharedItems/>
    </cacheField>
    <cacheField name="TÍTULO EM PORTUGUÊS" numFmtId="0">
      <sharedItems longText="1"/>
    </cacheField>
    <cacheField name="ESTREIA ORIGINAL" numFmtId="0">
      <sharedItems/>
    </cacheField>
    <cacheField name="EPISÓDIO" numFmtId="0">
      <sharedItems count="2">
        <s v="Comum"/>
        <s v="Especial"/>
      </sharedItems>
    </cacheField>
    <cacheField name="ELENCO" numFmtId="0">
      <sharedItems/>
    </cacheField>
    <cacheField name="ANO ESTREIA" numFmtId="0">
      <sharedItems count="9">
        <s v="1973"/>
        <s v="1981"/>
        <s v="1974"/>
        <s v="1977"/>
        <s v="1975"/>
        <s v="1976"/>
        <s v="1978"/>
        <s v="1979"/>
        <s v="1980"/>
      </sharedItems>
    </cacheField>
    <cacheField name="TEMPORADA" numFmtId="0">
      <sharedItems containsSemiMixedTypes="0" containsString="0" containsNumber="1" containsInteger="1" minValue="1" maxValue="7" count="7">
        <n v="1"/>
        <n v="7"/>
        <n v="2"/>
        <n v="5"/>
        <n v="3"/>
        <n v="4"/>
        <n v="6"/>
      </sharedItems>
    </cacheField>
  </cacheFields>
  <extLst>
    <ext xmlns:x14="http://schemas.microsoft.com/office/spreadsheetml/2009/9/main" uri="{725AE2AE-9491-48be-B2B4-4EB974FC3084}">
      <x14:pivotCacheDefinition pivotCacheId="18911057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Abecia" refreshedDate="44076.702424537034" createdVersion="6" refreshedVersion="6" minRefreshableVersion="3" recordCount="168" xr:uid="{A59F78AC-0BEB-4038-A4A4-519E2ADF84CC}">
  <cacheSource type="worksheet">
    <worksheetSource name="países"/>
  </cacheSource>
  <cacheFields count="3">
    <cacheField name="País" numFmtId="0">
      <sharedItems count="15">
        <s v="Argentina"/>
        <s v="Bolívia"/>
        <s v="Brasil"/>
        <s v="Chile"/>
        <s v="Colômbia"/>
        <s v="Costa Rica"/>
        <s v="El Salvador"/>
        <s v="Equador"/>
        <s v="Estados Unidos"/>
        <s v="Guatemala"/>
        <s v="Panamá"/>
        <s v="Paraguai"/>
        <s v="Peru"/>
        <s v="Uruguai"/>
        <s v="Venezuela"/>
      </sharedItems>
    </cacheField>
    <cacheField name="Temporada" numFmtId="0">
      <sharedItems containsSemiMixedTypes="0" containsString="0" containsNumber="1" containsInteger="1" minValue="1" maxValue="7"/>
    </cacheField>
    <cacheField name="Emissora" numFmtId="0">
      <sharedItems count="25">
        <s v="Telefe"/>
        <s v="Canal 9"/>
        <s v="Cartoon Network"/>
        <s v="Magic Kids"/>
        <s v="Bolivisión"/>
        <s v="SBT"/>
        <s v="Boomerang"/>
        <s v="TBS"/>
        <s v="TLN Network"/>
        <s v="Multishow"/>
        <s v="TVN"/>
        <s v="Megavisión"/>
        <s v="RCN"/>
        <s v="Repretel"/>
        <s v="Canal 6"/>
        <s v="Gama TV"/>
        <s v="TVC"/>
        <s v="RTS"/>
        <s v="UniMás"/>
        <s v="Galavision"/>
        <s v="MedCom"/>
        <s v="Telefuturo"/>
        <s v="América Televisión"/>
        <s v="Teledoce"/>
        <s v="Venevisión"/>
      </sharedItems>
    </cacheField>
  </cacheFields>
  <extLst>
    <ext xmlns:x14="http://schemas.microsoft.com/office/spreadsheetml/2009/9/main" uri="{725AE2AE-9491-48be-B2B4-4EB974FC3084}">
      <x14:pivotCacheDefinition pivotCacheId="20376515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ssica" refreshedDate="44077.383735532407" createdVersion="6" refreshedVersion="6" minRefreshableVersion="3" recordCount="8" xr:uid="{9C810ABF-905D-440A-9BEC-4433FA9FF844}">
  <cacheSource type="worksheet">
    <worksheetSource name="Base_personagens"/>
  </cacheSource>
  <cacheFields count="8">
    <cacheField name="Nome" numFmtId="0">
      <sharedItems/>
    </cacheField>
    <cacheField name="Apelido" numFmtId="0">
      <sharedItems count="8">
        <s v="Chaves"/>
        <s v="Kiko"/>
        <s v="Chiquinha"/>
        <s v="Seu Madruga"/>
        <s v="Dona Florinda"/>
        <s v="Professor Girafales"/>
        <s v="Bruxa do 71"/>
        <s v="Sr. Barriga"/>
      </sharedItems>
    </cacheField>
    <cacheField name="Idade" numFmtId="0">
      <sharedItems/>
    </cacheField>
    <cacheField name="Gênero" numFmtId="0">
      <sharedItems/>
    </cacheField>
    <cacheField name="Casa" numFmtId="0">
      <sharedItems containsBlank="1"/>
    </cacheField>
    <cacheField name="Oficio" numFmtId="0">
      <sharedItems longText="1"/>
    </cacheField>
    <cacheField name="Ator" numFmtId="0">
      <sharedItems/>
    </cacheField>
    <cacheField name="Foto" numFmtId="0">
      <sharedItems containsNonDate="0" containsString="0" containsBlank="1"/>
    </cacheField>
  </cacheFields>
  <extLst>
    <ext xmlns:x14="http://schemas.microsoft.com/office/spreadsheetml/2009/9/main" uri="{725AE2AE-9491-48be-B2B4-4EB974FC3084}">
      <x14:pivotCacheDefinition pivotCacheId="235239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s v=" Chiquinha se recusa a tomar um remédio e Seu Madruga diz que as crianças desobedientes são levadas pelo Roupa Velha. O problema é que um vendedor ambulante aparece por lá, levando um saco enorme nas costas, e eles pensam que ele é o Roupa Velha.[5]"/>
    <s v="El Chavo del Ocho: El Ropavejero"/>
    <s v="Chaves: Remédio duro de engolir"/>
    <s v="* 9 de abril de 1973."/>
    <x v="0"/>
    <s v=" Roberto Gómez Bolaños,Ramón Valdez, Maria Antonieta de las Nieves,José Luiz Fernández"/>
    <x v="0"/>
    <x v="0"/>
  </r>
  <r>
    <s v=" Quico perde uma moeda que Chaves acaba encontrando, mas Chiquinha o engana e fica com ela. Então, os três começam a brincar de adivinhações, onde sempre sobra para o menino do barril.[5]"/>
    <s v="El Chavo del Ocho: Dinero perdido"/>
    <s v="Chaves: Quem semeia moeda"/>
    <s v="* 9 de abril de 1973"/>
    <x v="0"/>
    <s v=" Roberto Gómez Bolaños,Ramón Valdez, Carlos Villagrán,Maria Antonieta de las Nieves"/>
    <x v="0"/>
    <x v="0"/>
  </r>
  <r>
    <s v="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
    <s v="Dr. Chapatín: El enfermo"/>
    <s v="Dr. Chapatin: O doente"/>
    <s v="* 16 de abril de 1973"/>
    <x v="0"/>
    <s v=" Roberto Gómez Bolaños,Ramón Valdez, Maria Antonieta de las Nieves"/>
    <x v="0"/>
    <x v="0"/>
  </r>
  <r>
    <s v=" A turma do Chaves faz uma festa na vila. Cada um faz uma promessa. Seu Madruga toca violão, Quico recita &quot;O Sapinho Dô-dô-dô&quot;, Chaves declama &quot;O Cachorro Arrependido&quot; e Chiquinha canta e toca violão. Mas como sempre, eles acabam brigando por causa do Chaves.[6]"/>
    <s v="El Chavo del Ocho: Buena Vecindad"/>
    <s v="Chaves: Quem canta, seus males espanca"/>
    <s v="* 16 de abril de 1973"/>
    <x v="0"/>
    <s v=" Roberto Gómez Bolaños,Ramón Valdez, Carlos Villagrán,Florinda Meza,Angelines Fernández,Maria Antonieta de las Nieves"/>
    <x v="0"/>
    <x v="0"/>
  </r>
  <r>
    <s v=" Em um piquenique com amigos, Chespirito acredita ter visto um disco voador, mas ninguém acredita nele. No final, era tudo um sonho.[7]"/>
    <s v="Chespirito: Dia de Campo"/>
    <s v="Chespirito: O Piquenique Voador"/>
    <s v="* 23 de abril de 1973"/>
    <x v="0"/>
    <s v=" Roberto Gómez Bolaños,Ramón Valdez,Florinda Meza, Maria Antonieta de las Nieves"/>
    <x v="0"/>
    <x v="0"/>
  </r>
  <r>
    <s v=" Dr. Chapatin tenta cuidar de um boxeador que está machucado e arranja a maior confusão.[7]"/>
    <s v="Dr. Chapatín: Boxeadores"/>
    <s v="Dr. Chapatin: O Boxeador"/>
    <s v="* 23 de abril de 1973"/>
    <x v="0"/>
    <s v=" Roberto Gómez Bolaños,Ramón Valdez, Carlos Villagrán,Edgar Vivar,Maria Antonieta de las Nieves"/>
    <x v="0"/>
    <x v="0"/>
  </r>
  <r>
    <s v=" O dono da vila coloca o Seu Madruga na rua, por falta de pagamento. Porém, o Seu Madruga já conseguiu o dinheiro, só que não sabe onde está. No meio dos móveis espalhados pelo pátio, ele decide procurar e pede ajuda as crianças, que só atrapalham.[7]"/>
    <s v="El Chavo del Ocho: El sobre de dinero"/>
    <s v="Chaves: O Despejo"/>
    <s v="* 23 de abril de 1973"/>
    <x v="1"/>
    <s v=" Roberto Gómez Bolaños,Ramón Valdez"/>
    <x v="0"/>
    <x v="0"/>
  </r>
  <r>
    <s v=" Um homem procura um secretário que fale inglês, francês e alemão. Contudo, aparece-lhe um candidato inútil que não sabe nenhum desses idiomas.[8]"/>
    <s v="Chespirito: Se solicita secretario"/>
    <s v="Chespirito: À Procura de Desemprego"/>
    <s v="* 7 de maio de 1973"/>
    <x v="0"/>
    <s v=" Roberto Gómez Bolaños,Ramón Valdez, Carlos Villagrán,Florinda Meza,Edgar Vivar,Maria Antonieta de las Nieves"/>
    <x v="0"/>
    <x v="0"/>
  </r>
  <r>
    <s v=" Quico precisa ir a uma festa e não pode sujar sua roupa. Então, Chaves e Chiquinha têm a ideia de jogar farinha nele.[8]"/>
    <s v="El Chavo del Ocho: Ensuciar a Quico"/>
    <s v="Chaves: Como Sujar a Roupa do Quico"/>
    <s v="* 7 de maio de 1973"/>
    <x v="0"/>
    <s v=" Roberto Gómez Bolaños,Ramón Valdez, Carlos Villagrán,Florinda Meza,Edgar Vivar, Maria Antonieta de las Nieves"/>
    <x v="0"/>
    <x v="0"/>
  </r>
  <r>
    <s v="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
    <s v="El Chavo del Ocho: La gente debe hacer favores a sus semejantes"/>
    <s v="Chaves: Ajudem-se uns aos outros"/>
    <s v="* 7 de maio de 1973"/>
    <x v="0"/>
    <s v=" Roberto Gómez Bolaños,Ramón Valdez, Carlos Villagrán,Florinda Meza,Angelines Fernández,Maria Antonieta de las Nieves"/>
    <x v="0"/>
    <x v="0"/>
  </r>
  <r>
    <s v=" Dr. Chapatin senta em um banco para tirar areia de seus sapatos; ele nem desconfia que aquele é o ponto de encontro de três contrabandistas de uma joia.[9]"/>
    <s v="Dr. Chapatín: El Contrabando"/>
    <s v="Dr. Chapatin: Os contrabandistas de jóias"/>
    <s v="* 14 de maio de 1973"/>
    <x v="0"/>
    <s v=" Roberto Gómez Bolaños,Ramón Valdez, Carlos Villagrán,Florinda Meza, Maria Antonieta de las Nieves,José Luiz Fernandez"/>
    <x v="0"/>
    <x v="0"/>
  </r>
  <r>
    <s v="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
    <s v="El Chavo del Ocho: La Nueva Vecina - parte 1"/>
    <s v="Chaves: As novas vizinhas/Uma visita muito importante - Parte 1"/>
    <s v="* 14 de maio de 1973"/>
    <x v="0"/>
    <s v=" Roberto Gómez Bolaños,Ramón Valdez, Carlos Villagrán,Florinda Meza,Angelines Fernández, Maria Antonieta de las Nieves,Maribel Fernandez"/>
    <x v="0"/>
    <x v="0"/>
  </r>
  <r>
    <s v=" Glória, a nova vizinha, arranja um apartamento na vila e se muda com a sua sobrinha, Paty. Chaves e Quico se apaixonam pela menina, deixando Chiquinha com ciúmes. E Seu Madruga continua apaixonado por Glória, deixando Dona Clotilde com mais ciúmes ainda.[9]"/>
    <s v="El Chavo del Ocho: El Chavo y Don Ramón se enamoran - parte 2"/>
    <s v="Chaves: As vizinhas/Uma vizinha... - Parte 2"/>
    <s v="* 14 de maio de 1973"/>
    <x v="0"/>
    <s v=" Roberto Gómez Bolaños,Ramón Valdez, Carlos Villagrán,Florinda Meza, Maria Antonieta de las Nieves, Patty Juárez,Maribel Fernandez"/>
    <x v="0"/>
    <x v="0"/>
  </r>
  <r>
    <s v=" Um casal está almoçando no restaurante e o marido começa a passar mal. Por sorte, o Dr. Chapatin está no mesmo restaurante e tenta socorrer o sujeito.[10]"/>
    <s v="Dr. Chapatín: La Indigestión"/>
    <s v="Doutor Chapatin: A indigestão"/>
    <s v="* 21 de maio de 1973"/>
    <x v="0"/>
    <s v=" Roberto Gómez Bolaños,Ramón Valdez, Carlos Villagrán,Florinda Meza,Angelines Fernández,Maria Antonieta de las Nieves"/>
    <x v="0"/>
    <x v="0"/>
  </r>
  <r>
    <s v=" Chespirito quer dormir, mas uma mosca não o deixa em paz. Por isso, ele tenta matá-la. Mas isso não vai ser tão fácil quanto parece...[10]"/>
    <s v="Chespirito: El Mosco es Algo Tosco"/>
    <s v="Chespirito: O mosquito"/>
    <s v="* 21 de maio de 1973"/>
    <x v="0"/>
    <s v=" Roberto Gómez Bolaños"/>
    <x v="0"/>
    <x v="0"/>
  </r>
  <r>
    <s v=" Chaves e Quico descobrem que sempre quando são beijados por Paty, desmaiam de emoção. E para curá-los, é presciso jogar neles baldes de água fria! Todos acabam se molhando, e o Seu Madruga se atrapalha todo tentando conquistar Glória.[10]"/>
    <s v="El Chavo del Ocho: El Chavo se Enamora - parte 3"/>
    <s v="Chaves: Beijinhos - Parte 3"/>
    <s v="* 21 de maio de 1973"/>
    <x v="0"/>
    <s v=" Roberto Gómez Bolaños,Ramón Valdez, Carlos Villagrán,Florinda Meza,Angelines Fernández, Maria Antonieta de las Nieves, Patty Juárez,Maribel Fernandez"/>
    <x v="0"/>
    <x v="0"/>
  </r>
  <r>
    <s v=" Peterete está tentando abrir um cofre, mas Chómpiras não para de abrir saquinhos de batatas, fazendo ruído e tirando a concentração de seu parceiro.[11]"/>
    <s v="Los Caquitos: Bolsitas de Papitas"/>
    <s v="Os Ladrões: O cofre"/>
    <s v="* 28 de maio de 1973"/>
    <x v="0"/>
    <s v=" Roberto Gómez Bolaños,Ramón Valdez"/>
    <x v="0"/>
    <x v="0"/>
  </r>
  <r>
    <s v=" Seu Madruga está tentando cortar uma tábua, mas as crianças só atrapalham. No meio da confusão, surge o Sr. Barriga que, após sofrer várias marteladas, consegue o dinheiro do aluguel.[11]"/>
    <s v="El Chavo del Ocho: Los carpinteros"/>
    <s v="Chaves: Marteladas"/>
    <s v="* 28 de maio de 1973"/>
    <x v="0"/>
    <s v=" Roberto Gómez Bolaños,Ramón Valdez, Carlos Villagrán,Florinda Meza,Edgar Vivar,Maria Antonieta de las Nieves"/>
    <x v="0"/>
    <x v="0"/>
  </r>
  <r>
    <s v="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
    <s v="El Chavo del Ocho: La Cervatana"/>
    <s v="Chaves: Zarabatana e chumbinhos"/>
    <s v="* 28 de maio de 1973"/>
    <x v="0"/>
    <s v=" Roberto Gómez Bolaños,Ramón Valdez, Carlos Villagrán,Florinda Meza,Maria Antonieta de las Nieves"/>
    <x v="0"/>
    <x v="0"/>
  </r>
  <r>
    <s v=" Beterraba e Peterete assaltam uma casa."/>
    <s v="Los Caquitos: Asaltando una casa"/>
    <s v="Os Ladrões: Assaltando uma casa"/>
    <s v="* 30 de abril de 1973"/>
    <x v="1"/>
    <s v=" Roberto Gómez Bolaños, Carlos Villagrán, Maria Antonieta de las Nieves, EEdgar Vivar, Ramón Valdez,Florinda Meza, Ruben Aguirre,Angelines Fernández e EEdgar Vivar"/>
    <x v="0"/>
    <x v="0"/>
  </r>
  <r>
    <s v=" Chaves encontra um cãozinho abandonado, e junto com Quico e Chiquinha, resolve dar um banho nele."/>
    <s v="Ramoncito"/>
    <s v="Chaves: Madruguinha"/>
    <s v="* 30 de abril de 1973"/>
    <x v="1"/>
    <s v=" Roberto Gómez Bolaños, Carlos Villagrán, Maria Antonieta de las Nieves, EEdgar Vivar, Ramón Valdez,Florinda Meza, Ruben Aguirre,Angelines Fernández e EEdgar Vivar"/>
    <x v="0"/>
    <x v="0"/>
  </r>
  <r>
    <s v=" Senhor Barriga quer falar com Seu Madruga, mas as crianças sempre atrapalham, fazendo barulho com seus instrumentos musicais."/>
    <s v="Los tronadores"/>
    <s v="Chaves: O Revolvinho do Chaves"/>
    <s v="* 30 de abril de 1973"/>
    <x v="1"/>
    <s v=" Roberto Gómez Bolaños, Carlos Villagrán, Maria Antonieta de las Nieves, EEdgar Vivar, Ramón Valdez,Florinda Meza, Ruben Aguirre,Angelines Fernández e EEdgar Vivar"/>
    <x v="0"/>
    <x v="0"/>
  </r>
  <r>
    <s v=" Peterete encontra uma casa com uma janela aberta e chama Beterraba para ajudá-lo a roubar o local.[12]"/>
    <s v="Los Caquitos: Rateros torpes"/>
    <s v="Os Ladrões: Boas festas"/>
    <s v="* 26 de fevereiro de 1973."/>
    <x v="0"/>
    <s v=" Roberto Gómez Bolaños,Ramón Valdez,Carlos Villagrán"/>
    <x v="0"/>
    <x v="0"/>
  </r>
  <r>
    <s v=" Chaves tenta estourar todos os balões da Chiquinha e do Quico com uma tesoura, pois não tem dinheiro para comprar.[12]"/>
    <s v="El Chavo del Ocho: Los globos"/>
    <s v="Chaves: Balões"/>
    <s v="* 26 de fevereiro de 1973."/>
    <x v="0"/>
    <s v=" Roberto Gómez Bolaños,Ramón Valdez, Carlos Villagrán,Florinda Meza,Edgar Vivar,Maria Antonieta de las Nieves"/>
    <x v="0"/>
    <x v="0"/>
  </r>
  <r>
    <s v=" Chaves está varrendo o chão do pátio, mas se atrapalha com o seu chapéu.[13]"/>
    <s v="El Chavo del Ocho: La basura"/>
    <s v="Chaves: A lata de lixo"/>
    <s v="* 12 de março de 1973."/>
    <x v="0"/>
    <s v=" Roberto Gómez Bolaños,Ramón Valdez"/>
    <x v="0"/>
    <x v="0"/>
  </r>
  <r>
    <s v=" Chespirito aposta com Maria que o convidado de seu patrão é o famoso bandido Mil Caras, que escapou da prisão.[13]"/>
    <s v="Chespirito: El Mozo Revoltoso"/>
    <s v="Chespirito: O homem das mil caras"/>
    <s v="* 12 de março de 1973."/>
    <x v="0"/>
    <s v=" Roberto Gómez Bolaños,Ramón Valdez,Ruben Aguirre,Maria Antonieta de las Nieves"/>
    <x v="0"/>
    <x v="0"/>
  </r>
  <r>
    <s v=" Seu Madruga está tentando pintar seus móveis, mas Chaves, Chiquinha e Quico atrapalham e a Dona Florinda avisa para não sujar suas roupas; e o Seu Barriga foi cobrar o aluguel.[13]"/>
    <s v="El Chavo del Ocho: La pintura"/>
    <s v="Chaves: Pintores amadores"/>
    <s v="* 12 de março de 1973."/>
    <x v="0"/>
    <s v=" Roberto Gómez Bolaños,Ramón Valdez, Carlos Villagrán,Florinda Meza,Ruben Aguirre,Edgar Vivar,Maria Antonieta de las Nieves"/>
    <x v="0"/>
    <x v="0"/>
  </r>
  <r>
    <s v=" Ao descobrir que Chaves ganhou moedas, Chiquinha faz uma brincadeira para ganhar uma moeda dele. Chaves tenta fazer o mesmo com Quico, mas perde na brincadeira de novo.[14]"/>
    <s v="El Chavo del Ocho: Los números"/>
    <s v="Chaves: Moedas"/>
    <s v="* 26 de março de 1973."/>
    <x v="0"/>
    <s v=" Roberto Gómez Bolaños, Carlos Villagrán,Maria Antonieta de las Nieves"/>
    <x v="0"/>
    <x v="0"/>
  </r>
  <r>
    <s v=" Beterraba está vendendo picolés, mas se assusta quando percebe que trocou seu carro de sorvetes por um carrinho de bebê.[14]"/>
    <s v="Los Caquitos: Vendiendo paletas"/>
    <s v="Os Ladrões: Dois ladrões"/>
    <s v="* 26 de março de 1973."/>
    <x v="0"/>
    <s v=" Roberto Gómez Bolaños,Ramón Valdez, Carlos Villagrán,Florinda Meza,Maria Antonieta de las Nieves"/>
    <x v="0"/>
    <x v="0"/>
  </r>
  <r>
    <s v=" Chiquinha passa mal após comer um bolo inteiro que Dona Clotilde havia feito e tenta escapar dos remédios que Seu Madruga quer lhe dar.[14]"/>
    <s v="El Chavo del Ocho: La enfermedad de la Chilindrina"/>
    <s v="Chaves: Dando bolo"/>
    <s v="* 26 de março de 1973."/>
    <x v="0"/>
    <s v=" Roberto Gómez Bolaños,Ramón Valdez, Carlos Villagrán,Florinda Meza,Angelines Fernández,Maria Antonieta de las Nieves"/>
    <x v="0"/>
    <x v="0"/>
  </r>
  <r>
    <s v=" Chiquinha engana Chaves, trocando com ele duas moedas de 5 centavos por uma de 20."/>
    <s v="El Chavo del Ocho: Las Monedas"/>
    <s v="Chaves: A troca"/>
    <s v="* 2 de abril de 1973."/>
    <x v="0"/>
    <s v=" Roberto Gómez Bolaños,Maria Antonieta de las Nieves"/>
    <x v="0"/>
    <x v="0"/>
  </r>
  <r>
    <s v=" Rubén tem duas namoradas e tenta fazer com que uma não saiba da outra, mas Chespirito acaba entregando tudo.[15]"/>
    <s v="Chespirito: El Metichito"/>
    <s v="Chespirito: O dedo-duro"/>
    <s v="* 2 de abril de 1973."/>
    <x v="0"/>
    <s v=" Roberto Gómez Bolaños,Ramón Valdez,Florinda Meza,Ruben Aguirre,Maria Antonieta de las Nieves"/>
    <x v="0"/>
    <x v="0"/>
  </r>
  <r>
    <s v=" Seu Madruga mente que Chiquinha está com catapora para não precisar pagar o aluguel. Mas, no final, ela estava mesmo doente, e todos acabam contagiados — exceto Chaves, o único que queria ser contaminado (para ganhar comida).[15]"/>
    <s v="El Chavo del Ocho: Sarampión"/>
    <s v="Chaves: O surto de catapora"/>
    <s v="* 2 de abril de 1973."/>
    <x v="0"/>
    <s v=" Roberto Gómez Bolaños,Ramón Valdez, Carlos Villagrán,Florinda Meza,Ruben Aguirre,Edgar Vivar,Maria Antonieta de las Nieves"/>
    <x v="0"/>
    <x v="0"/>
  </r>
  <r>
    <s v=" Chespirito é um contra-regra que irrita os atores. O diretor fala que quer despedi-lo, mas ele escuta a conversa e crê que querem matá-lo.[16]"/>
    <s v="Chespirito: El Utilero Inútil"/>
    <s v="Chespirito: O ensaio"/>
    <s v="* 4 de junho de 1973."/>
    <x v="0"/>
    <s v=" Roberto Gómez Bolaños,Ramón Valdez, Carlos Villagrán,Maria Antonieta de las Nieves"/>
    <x v="0"/>
    <x v="0"/>
  </r>
  <r>
    <s v="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
    <s v="El Chavo del Ocho: El gato y los peces"/>
    <s v="Chaves: O mistério dos peixinhos"/>
    <s v="* 4 de junho de 1973."/>
    <x v="0"/>
    <s v=" Roberto Gómez Bolaños,Ramón Valdez, Carlos Villagrán,Florinda Meza,Ruben Aguirre, Maria Antonieta de las Nieves"/>
    <x v="0"/>
    <x v="0"/>
  </r>
  <r>
    <s v=" Os ladrões tentam roubar outra casa e arranjam a maior confusão."/>
    <s v="Los Inofensivos Caquitos"/>
    <s v="Os Ladrões: O que fazer quando um ladrão entra em casa?"/>
    <s v="* 11 de junho de 1973."/>
    <x v="0"/>
    <s v=" Roberto Gómez Bolaños,Ramón Valdez, Carlos Villagrán,Florinda Meza,Ruben Aguirre,Maria Antonieta de las Nieves"/>
    <x v="0"/>
    <x v="0"/>
  </r>
  <r>
    <s v=" Chaves e Quico atrapalham Seu Madruga, enquanto este tenta plantar um pé de chirimoia.[17]"/>
    <s v="El Chavo del Ocho: El jardinero"/>
    <s v="Chaves: A cherimoia"/>
    <s v="* 11 de junho de 1973."/>
    <x v="0"/>
    <s v=" Roberto Gómez Bolaños,Ramón Valdez,Ruben Aguirre,Maria Antonieta de las Nieves"/>
    <x v="0"/>
    <x v="0"/>
  </r>
  <r>
    <s v=" Chaves pergunta para o Seu Madruga o motivo das bolas pularem. Todo o diálogo dura menos de um minuto.[18]"/>
    <s v="El Chavo del Ocho: ¿Porque Botan las Pelotas?"/>
    <s v="Chaves: A bola"/>
    <s v="* 18 de junho de 1973."/>
    <x v="0"/>
    <s v=" Roberto Gómez Bolaños,Ramón Valdez, Carlos Villagrán,Florinda Meza,Ruben Aguirre,Maria Antonieta de las Nieves"/>
    <x v="0"/>
    <x v="0"/>
  </r>
  <r>
    <s v=" Chespirito regressa para se casar com Tonha, mas ela já tem outro noivo. Agora, os dois tentam disputá-la através de um duelo musical.[19]"/>
    <s v="Chespirito: Las Coplas Rancheras"/>
    <s v="Chespirito: Por uma mulher formosa"/>
    <s v="* 18 de junho de 1973."/>
    <x v="0"/>
    <s v=" Roberto Gómez Bolaños,Ramón Valdez"/>
    <x v="0"/>
    <x v="0"/>
  </r>
  <r>
    <s v=" As crianças estudam a guerra da Independência na casa do Seu Madruga. Depois, os adultos disputam o varal da vila.[19]"/>
    <s v="El Chavo del Ocho: Las preguntas / El tendedero"/>
    <s v="Chaves: Grito de independência / Este varal é meu!"/>
    <s v="* 18 de junho de 1973."/>
    <x v="0"/>
    <s v=" Roberto Gómez Bolaños,Ramón Valdez, Carlos Villagrán,Ruben Aguirre,Maria Antonieta de las Nieves"/>
    <x v="0"/>
    <x v="0"/>
  </r>
  <r>
    <s v=" Chaves e Quico apostam dinheiro para ver quem consegue realizar determinada tarefa.[20]"/>
    <s v="El Chavo del Ocho: La apuesta"/>
    <s v="Chaves: As apostas"/>
    <s v="* 25 de junho de 1973."/>
    <x v="0"/>
    <s v=" Roberto Gómez Bolaños,Ramón Valdez, Carlos Villagrán,Florinda Meza,Angelines Fernández,Maria Antonieta de las Nieves"/>
    <x v="0"/>
    <x v="0"/>
  </r>
  <r>
    <s v=" Beterraba e Peterete entram na casa de um policial e tentam abrir o cofre.[20]"/>
    <s v="Los Caquitos: Caja fuerte"/>
    <s v="Os Ladrões: Os ladrões"/>
    <s v="* 25 de junho de 1973."/>
    <x v="0"/>
    <s v=" Roberto Gómez Bolaños,Carlos Villagrán"/>
    <x v="0"/>
    <x v="0"/>
  </r>
  <r>
    <s v=" Chaves, Chiquinha e Quico brincam de escolinha e acabam sujando a janela do Seu Madruga.[20]"/>
    <s v="El Chavo del Ocho: Jugando a la escuelita"/>
    <s v="Chaves: A escolinha da Chiquinha"/>
    <s v="* 25 de junho de 1973."/>
    <x v="0"/>
    <s v=" Roberto Gómez Bolaños,Ramón Valdez"/>
    <x v="0"/>
    <x v="0"/>
  </r>
  <r>
    <s v=" Seu Madruga convida Chaves para tomar café da manhã, e a confusão começa quando Quico arma um jogo de pingue-pongue.[21]"/>
    <s v="El Desayuno"/>
    <s v="Oras, bolas!"/>
    <s v="* 2 de julho de 1973."/>
    <x v="0"/>
    <s v=" Roberto Gómez Bolaños,Ramón Valdez, Carlos Villagrán,Florinda Meza,Edgar Vivar,Maria Antonieta de las Nieves"/>
    <x v="0"/>
    <x v="0"/>
  </r>
  <r>
    <s v=" Para conseguir dinheiro, Peterete faz Beterraba se vestir de mendigo e pedir esmolas.[22]"/>
    <s v="Los Caquitos: El Limosnero"/>
    <s v="Os Ladrões: O mendigo"/>
    <s v="* 9 de julho de 1973."/>
    <x v="0"/>
    <s v=" Roberto Gómez Bolaños,Ramón Valdez, Carlos Villagrán,Florinda Meza,Edgar Vivar,Maria Antonieta de las Nieves"/>
    <x v="0"/>
    <x v="0"/>
  </r>
  <r>
    <s v=" Os meninos faltam à escola e tentam enganar Seu Madruga dizendo que Chaves teve um piripaque e ficou paralisado o dia inteiro. No final eles descobrem que faltaram no domingo.[22]"/>
    <s v="El Chavo del Ocho: Faltando a clases en domingo"/>
    <s v="Chaves: As crianças faltam à escola"/>
    <s v="* 9 de julho de 1973."/>
    <x v="0"/>
    <s v=" Roberto Gómez Bolaños,Ramón Valdez, Carlos Villagrán,Florinda Meza,Maria Antonieta de las Nieves"/>
    <x v="0"/>
    <x v="0"/>
  </r>
  <r>
    <s v=" Peterete troca tiros com Quase Nada numa disputa para ver quem será o novo chefe do bando.[23]"/>
    <s v="Los Caquitos: El jefe"/>
    <s v="Os Ladrões: Quem será o novo chefe?"/>
    <s v="* 16 de julho de 1973."/>
    <x v="0"/>
    <s v=" Roberto Gómez Bolaños,Ramón Valdez, Carlos Villagrán,Florinda Meza,Ruben Aguirre,Maria Antonieta de las Nieves"/>
    <x v="0"/>
    <x v="0"/>
  </r>
  <r>
    <s v=" Seu Madruga está trabalhando de leiteiro. Chaves e Chiquinha decidem pegar as garrafas de leite para alimentar cachorrinhos recém-nascidos sem o consentimento de Seu Madruga.[23]"/>
    <s v="El Chavo del Ocho: El lechero"/>
    <s v="Chaves: O Leiteiro"/>
    <s v="* 16 de julho de 1973."/>
    <x v="0"/>
    <s v=" Roberto Gómez Bolaños,Ramón Valdez, Carlos Villagrán,Florinda Meza,Edgar Vivar, Maria Antonieta de las Nieves"/>
    <x v="0"/>
    <x v="0"/>
  </r>
  <r>
    <s v=" Seu Madruga está trabalhando como cabeleireiro no salão da esquina e Chaves vai fazer um bico de engraxate.[24]"/>
    <s v="El Chavo del Ocho: El peluquero"/>
    <s v="Chaves: Barba, cabelo... e graxa!"/>
    <s v="* 23 de julho de 1973."/>
    <x v="0"/>
    <s v=" Roberto Gómez Bolaños,Ramón Valdez, Carlos Villagrán,Florinda Meza,Edgar Vivar,Maria Antonieta de las Nieves"/>
    <x v="0"/>
    <x v="0"/>
  </r>
  <r>
    <s v=" Seu Madruga, Quico, Chaves, Chiquinha e Dona Florinda falam sobre a campanha &quot;México 73&quot;.[25]"/>
    <s v="Especial: México 73"/>
    <s v="Especial: México 73"/>
    <s v="* 23 de julho de 1973."/>
    <x v="0"/>
    <s v=" Roberto Gómez Bolaños,Ramón Valdez, Carlos Villagrán,Florinda Meza,Edgar Vivar,Maria Antonieta de las Nieves"/>
    <x v="0"/>
    <x v="0"/>
  </r>
  <r>
    <s v=" Beterraba e Peterete entram na casa de uma velha louca.[26]"/>
    <s v="Los Inofensivos Caquitos"/>
    <s v="Os Ladrões: Agenta Zero Zero Seta"/>
    <s v="* 30 de julho de 1973."/>
    <x v="0"/>
    <s v=" Roberto Gómez Bolaños,Ramón Valdez, Carlos Villagrán, Maria Antonieta de las Nieves"/>
    <x v="0"/>
    <x v="0"/>
  </r>
  <r>
    <s v=" Chiquinha está brincando com barquinhos de papel enquanto Quico faz o dever de casa. Chaves aparece e arranja encrenca com os dois.[26]"/>
    <s v="El Chavo del Ocho: Por jugar con el água"/>
    <s v="Chaves: Barquinhos de papel"/>
    <s v="* 30 de julho de 1973."/>
    <x v="0"/>
    <s v=" Roberto Gómez Bolaños,Ramón Valdez, Carlos Villagrán,Florinda Meza,Maria Antonieta de las Nieves"/>
    <x v="0"/>
    <x v="0"/>
  </r>
  <r>
    <s v=" Chespirito é um marinheiro que se diz estar enjoado e acaba arranjando encrenca com dois passageiros do navio em que trabalha. No final, descobre-se que ele estava bêbado.[27]"/>
    <s v="Chespirito: El marinero mareado"/>
    <s v="Chespirito: O marujo enjoado"/>
    <s v="* 20 de agosto de 1973."/>
    <x v="0"/>
    <s v=" Roberto Gómez Bolaños,Ramón Valdez, Carlos Villagrán,Florinda Meza"/>
    <x v="0"/>
    <x v="0"/>
  </r>
  <r>
    <s v=" Chiquinha conta histórias de terror para Chaves. Quico fica sozinho à noite e os dois decidem assustá-lo, disfarçando-se de fantasmas.[27]"/>
    <s v="El Chavo del Ocho: Los sustos"/>
    <s v="Chaves: Sustos na vila"/>
    <s v="* 20 de agosto de 1973."/>
    <x v="0"/>
    <s v=" Roberto Gómez Bolaños,Ramón Valdez, Carlos Villagrán,Florinda Meza"/>
    <x v="0"/>
    <x v="0"/>
  </r>
  <r>
    <s v="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
    <s v="El traje"/>
    <s v="A louca da escadaria - parte 1"/>
    <s v="* 27 de agosto de 1973."/>
    <x v="0"/>
    <s v=" Roberto Gómez Bolaños,Ramón Valdez, Carlos Villagrán,Florinda Meza, Maria Antonieta de las Nieves"/>
    <x v="0"/>
    <x v="0"/>
  </r>
  <r>
    <s v=" Na festa da boa vizinhança, Chaves, Quico e Chiquinha recitam &quot;O cão arrependido&quot;, um poema sobre o Dia das Mães e &quot;As Aventuras de Jeca Valente&quot;, respectivamente.[29]"/>
    <s v="La fiesta de la vecindad"/>
    <s v="A festa da boa vizinhança - parte 2"/>
    <s v="* 3 de setembro de 1973."/>
    <x v="0"/>
    <s v=" Roberto Gómez Bolaños,Ramón Valdez, Carlos Villagrán,Florinda Meza, Maria Antonieta de las Nieves,Janet Arceo"/>
    <x v="0"/>
    <x v="0"/>
  </r>
  <r>
    <s v=" Chaves se oferece para limpar o pátio para Dona Florinda em troca de dinheiro. Enquanto isso, Seu Madruga tenta vender badulaques. Chiquinha encontra um saco de bombinhas de seu pai e começa a dispará-las no pátio.[30]"/>
    <s v="El patio sucio después de la fiesta"/>
    <s v="As festas de independência"/>
    <s v="* 17 de setembro de 1973."/>
    <x v="0"/>
    <s v=" Roberto Gómez Bolaños,Ramón Valdez, Carlos Villagrán,Florinda Meza,Ruben Aguirre, Maria Antonieta de las Nieves,Janet Arceo"/>
    <x v="0"/>
    <x v="0"/>
  </r>
  <r>
    <s v="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
    <s v="Los Insectos"/>
    <s v="Caçando insetos"/>
    <s v="* 24 de setembro de 1973."/>
    <x v="0"/>
    <s v=" Roberto Gómez Bolaños,Ramón Valdez, Carlos Villagrán,Florinda Meza,Edgar Vivar,Angelines Fernández,Maria Antonieta de las Nieves"/>
    <x v="0"/>
    <x v="0"/>
  </r>
  <r>
    <s v=" Beterraba e Peterete tentam vender um revólver de brinquedo para Carlos, mas ele acha que é um assalto.[32]"/>
    <s v="Los Inofensivos Caquitos"/>
    <s v="Os Ladrões: Quem brinca com fogo faz pipi na cama"/>
    <s v="* 1 de outubro de 1973."/>
    <x v="0"/>
    <s v=" Roberto Gómez Bolaños,Ramón Valdez, Carlos Villagrán,Florinda Meza,Angelines Fernández,Maria Antonieta de las Nieves"/>
    <x v="0"/>
    <x v="0"/>
  </r>
  <r>
    <s v=" Chaves, Quico e Chiquinha brincam de orquestra, o que irrita Seu Madruga. Depois, o Professor Girafales conversa com eles sobre música.[32]"/>
    <s v="El Chavo del Ocho: Grupo musical"/>
    <s v="Chaves: Uma aula de canto 2"/>
    <s v="* 1 de outubro de 1973."/>
    <x v="0"/>
    <s v=" Roberto Gómez Bolaños,Ramón Valdez,Carlos Villagrán"/>
    <x v="0"/>
    <x v="0"/>
  </r>
  <r>
    <s v=" Dona Clotilde está procurando o seu cãozinho, Satanás. Enquanto chama por ele, Chaves e Quico pensam que ela está invocando o diabo.[33]"/>
    <s v="El perro"/>
    <s v="O cãozinho da Bruxa do 71"/>
    <s v="* 5 de novembro de 1973."/>
    <x v="0"/>
    <s v=" Roberto Gómez Bolaños,Ramón Valdez,Carlos Villagrán"/>
    <x v="0"/>
    <x v="0"/>
  </r>
  <r>
    <s v=" As cestas com a sobrinha de Dona Clotilde e as compras do Seu Madruga se trocam, armando uma confusão.[34]"/>
    <s v="El robachicos"/>
    <s v="Bebês versus compras"/>
    <s v="* 9 de abril de 1981"/>
    <x v="0"/>
    <s v=" Roberto Gómez Bolaños,Ramón Valdez, Carlos Villagrán,Florinda Meza,Ruben Aguirre,Maria Antonieta de las Nieves"/>
    <x v="1"/>
    <x v="1"/>
  </r>
  <r>
    <s v=" Seu Madruga trabalha como sapateiro. A confusão começa quando Chaves e Quico resolvem brincar de sapateiros.[35]"/>
    <s v="El zapatero - Parte 1"/>
    <s v="Seu Madruga sapateiro - Parte 1"/>
    <s v="* 19 de novembro de 1973."/>
    <x v="0"/>
    <s v=" Roberto Gómez Bolaños,Ramón Valdez, Carlos Villagrán,Florinda Meza,Angelines Fernández"/>
    <x v="0"/>
    <x v="0"/>
  </r>
  <r>
    <s v=" Chaves e Quico brincam de futebol no pátio da vila. Após ser acertado pela bola, Sr. Barriga proíbe o futebol naquele local. Depois, ele e Seu Madruga pensam que Chaves foi atropelado e saem para a rua, onde quebram a perna ao serem atropelados.[36]"/>
    <s v="El fútbol callejero - Parte 1"/>
    <s v="Jogando bola - Parte 1"/>
    <s v="* 3 de dezembro de 1973."/>
    <x v="0"/>
    <s v=" Roberto Gómez Bolaños,Ramón Valdez, Carlos Villagrán,Florinda Meza,Ruben Aguirre,EEdgar Vivar"/>
    <x v="0"/>
    <x v="0"/>
  </r>
  <r>
    <s v=" Chaves se finge de atropelado para ganhar, como Seu Madruga, comida fácil.[37]"/>
    <s v="Los atropellados - Parte 2"/>
    <s v="Os atropelados - Parte 2"/>
    <s v="* 10 de dezembro de 1973."/>
    <x v="0"/>
    <s v=" Roberto Gómez Bolaños,Ramón Valdez, Carlos Villagrán,Florinda Meza,EEdgar Vivar"/>
    <x v="0"/>
    <x v="0"/>
  </r>
  <r>
    <s v=" A turma do Chaves resolve fazer uma festa com uma enorme pichorra.[38]"/>
    <s v="La posada de la vecindad"/>
    <s v="A festa da amizade"/>
    <s v="* 17 de dezembro de 1973."/>
    <x v="0"/>
    <s v=" Roberto Gómez Bolaños,Ramón Valdez, Carlos Villagrán,Florinda Meza,Angelines Fernández"/>
    <x v="0"/>
    <x v="0"/>
  </r>
  <r>
    <s v=" Dona Florinda convida o pessoal da vila para comemorar o Natal em sua casa.[39]"/>
    <s v="Carta a Santa Claus"/>
    <s v="Natal, noite de paz!"/>
    <s v="* 24 de dezembro de 1973."/>
    <x v="0"/>
    <s v=" Roberto Gómez Bolaños,Ramón Valdez, Carlos Villagrán,Florinda Meza,Edgar Vivar,Angelines Fernández"/>
    <x v="0"/>
    <x v="0"/>
  </r>
  <r>
    <s v=" Na casa do Seu Madruga, todos fazem suas boas promessas para o ano novo.[40]"/>
    <s v="El año nuevo"/>
    <s v="O Ano Novo do Chaves"/>
    <s v="* 31 de dezembro de 1973."/>
    <x v="0"/>
    <s v=" Roberto Gómez Bolaños,Ramón Valdez, Carlos Villagrán,Florinda Meza,Ruben Aguirre,Edgar Vivar,Angelines Fernández"/>
    <x v="0"/>
    <x v="0"/>
  </r>
  <r>
    <s v="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
    <s v="Los pasteleros"/>
    <s v="Com quantos ovos se faz um bolo?"/>
    <s v="* 7 de janeiro de 1974."/>
    <x v="0"/>
    <s v=" Roberto Gómez Bolaños,Ramón Valdez, Carlos Villagrán,Florinda Meza,Ruben Aguirre,Edgar Vivar,Angelines Fernández"/>
    <x v="2"/>
    <x v="2"/>
  </r>
  <r>
    <s v=" Seu Madruga tem um cofrinho cheio de dinheiro e tenta escondê-lo do Sr. Barriga. Enquanto isso, Chaves coleta garrafas vazias pelo cortiço para vender e comprar sanduíches de presunto.[43]"/>
    <s v="La alcancía"/>
    <s v="Um porquinho de cada vez"/>
    <s v="* 14 de janeiro de 1974"/>
    <x v="0"/>
    <s v=" Roberto Gómez Bolaños, Carlos Villagrán,Florinda Meza,Ruben Aguirre,Edgar Vivar,Angelines Fernández"/>
    <x v="2"/>
    <x v="2"/>
  </r>
  <r>
    <s v="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
    <s v="El yoyo"/>
    <s v="Os campeões de ioiô"/>
    <s v="* 21 de janeiro de 1974"/>
    <x v="0"/>
    <s v=" Roberto Gómez Bolaños,Ramón Valdez, Carlos Villagrán,Florinda Meza,EEdgar Vivar"/>
    <x v="2"/>
    <x v="2"/>
  </r>
  <r>
    <s v=" Chaves, que vendia bilhetes de loteria, vende seus últimos bilhetes para o Seu Madruga, que no dia seguinte, descobre que ganhou o prêmio. Porém, ele acaba perdendo esse bilhete. O problema agora é encontrá-lo.[45]"/>
    <s v="El Billete de Lotería"/>
    <s v="Muito azar na sorte grande"/>
    <s v="* 28 de janeiro de 1974."/>
    <x v="0"/>
    <s v=" Roberto Gómez Bolaños,Ramón Valdez, Carlos Villagrán,Florinda Meza,Edgar Vivar,José Luis Amaro"/>
    <x v="2"/>
    <x v="2"/>
  </r>
  <r>
    <s v=" Seu Madruga é sonâmbulo e acaba deixando pratos todas as noites no barril do Chaves, pois se preocupa com a fome do menino.[46]"/>
    <s v="El Sonámbulo - parte 1"/>
    <s v="O mistério dos pratos desaparecidos - Parte 1"/>
    <s v="* 4 de fevereiro de 1974"/>
    <x v="0"/>
    <s v=" Roberto Gómez Bolaños,Ramón Valdez, Carlos Villagrán,Florinda Meza,Edgar Vivar,Angelines Fernández"/>
    <x v="2"/>
    <x v="2"/>
  </r>
  <r>
    <s v=" O mistério dos pratos desaparecidos no barril do Chaves continua. Então, Dona Clotilde acha que isto é obra dos &quot;espíritos zombeteiros&quot;,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
    <s v="El misterio de los platos - parte 2"/>
    <s v="A volta dos espíritos zombeteiros - Parte 2"/>
    <s v="* 11 de fevereiro de 1974"/>
    <x v="0"/>
    <s v=" Roberto Gómez Bolaños,Ramón Valdez, Carlos Villagrán,Florinda Meza,Angelines Fernández"/>
    <x v="2"/>
    <x v="2"/>
  </r>
  <r>
    <s v=" O Professor Girafales pretende se declarar à Dona Florinda, mas não consegue. Por isso, decide pedir conselhos ao Seu Madruga. No entanto, Chaves e Quico pensam que os dois estão tendo um caso.[48]"/>
    <s v="La declaración de amor"/>
    <s v="Um triângulo amoroso"/>
    <s v="* 18 de fevereiro de 1974"/>
    <x v="0"/>
    <s v=" Roberto Gómez Bolaños,Ramón Valdez, Carlos Villagrán,Florinda Meza,Angelines Fernández"/>
    <x v="2"/>
    <x v="2"/>
  </r>
  <r>
    <s v=" Dona Florinda pede ao Seu Madruga para ir comprar remédios, pois Quico está doente. Na sequência, Quico pede para que Chaves jogue os remédios fora, porque não quer tomá-los. Mas o Chaves se engana e joga fora a urina para exame.[49]"/>
    <s v="La Enfermedad de Quico"/>
    <s v="A doença do Quico"/>
    <s v="* 25 de fevereiro de 1974"/>
    <x v="0"/>
    <s v=" Roberto Gómez Bolaños,Ramón Valdez, Carlos Villagrán,Florinda Meza,Rubén Aguirre"/>
    <x v="2"/>
    <x v="2"/>
  </r>
  <r>
    <s v=" Seu Madruga briga com o Professor Girafales e pede ao Chaves que guarde o chapéu do seu patrão, que ele levou à vila por engano. Porém, o garoto se atrapalha e acaba grudando um chiclete no chapéu.[51]"/>
    <s v="El Duelo"/>
    <s v="A troca de chapéus"/>
    <s v="* 4 de março de 1974"/>
    <x v="0"/>
    <s v=" Roberto Gómez Bolaños,Ramón Valdez, Carlos Villagrán,Florinda Meza,Rubén Aguirre"/>
    <x v="2"/>
    <x v="2"/>
  </r>
  <r>
    <s v="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quot;todo mundo pode precisar um dia&quot;, como forma de incentivo ao apoio.[52]"/>
    <s v="El Loco"/>
    <s v="A Cruz Vermelha"/>
    <s v="* 11 de março de 1974."/>
    <x v="0"/>
    <s v=" Roberto Gómez Bolaños,Ramón Valdez, Carlos Villagrán,Florinda Meza,Rubén Aguirre"/>
    <x v="2"/>
    <x v="2"/>
  </r>
  <r>
    <s v="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
    <s v="Los Globos"/>
    <s v="Os balões do Quico"/>
    <s v="* 25 de março de 1974"/>
    <x v="0"/>
    <s v=" Roberto Gómez Bolaños,Ramón Valdez, Carlos Villagrán,Florinda Meza,EEdgar Vivar"/>
    <x v="2"/>
    <x v="2"/>
  </r>
  <r>
    <s v="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
    <s v="Los Caquitos: La Cuenta"/>
    <s v="Uma refeição indigesta/Quem convida, paga"/>
    <s v="* 1 de abril de 1974"/>
    <x v="0"/>
    <s v=" Roberto Gómez Bolaños,Ramón Valdez, Carlos Villagrán,Florinda Meza,Angelines Fernández"/>
    <x v="2"/>
    <x v="2"/>
  </r>
  <r>
    <s v="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quot;valentona do 14&quot; que apenas para ver o varal vazio, mente para Chaves, dizendo que Seu Madruga o presenteou com sua calça. No final, Quico aparece &quot;vestindo&quot; o barril do Chaves, e Seu Madruga aparece logo em seguida com a roupa de Quico, que ele havia pegado do varal para se vingar do ocorrido.[54]"/>
    <s v="El Chavo del Ocho: El tendedero"/>
    <s v="Quem baixa as calças, fica sem elas"/>
    <s v="* 1 de abril de 1974."/>
    <x v="0"/>
    <s v=" Roberto Gómez Bolaños,Ramón Valdez, Carlos Villagrán,Florinda Meza,Rubén Aguirre"/>
    <x v="2"/>
    <x v="2"/>
  </r>
  <r>
    <s v="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
    <s v="El ladrón del Señor Hurtado"/>
    <s v="O ladrão"/>
    <s v="* 8 de abril de 1974."/>
    <x v="0"/>
    <s v=" Roberto Gómez Bolaños,Ramón Valdez, Carlos Villagrán,Florinda Meza,Rubén Aguirre"/>
    <x v="2"/>
    <x v="2"/>
  </r>
  <r>
    <s v="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
    <s v="Llegando tarde a la escuela"/>
    <s v="O festival da burrice"/>
    <s v="* 15 de abril de 1974."/>
    <x v="0"/>
    <s v=" Roberto Gómez Bolaños,Ramón Valdez, Carlos Villagrán,Florinda Meza,Angelines Fernández,José Antonio Mena"/>
    <x v="2"/>
    <x v="2"/>
  </r>
  <r>
    <s v=" Chaves e Quico estão procurando o homem invisível. Depois, Seu Madruga diz a eles que conhece a fórmula da invisibilidade, mas na verdade, tudo não passa de um truque para enganar os meninos.[57]"/>
    <s v="La Invisibilidad"/>
    <s v="O Homem Invisível"/>
    <s v="* 22 de abril de 1974."/>
    <x v="0"/>
    <s v=" Roberto Gómez Bolaños,Ramón Valdez, Carlos Villagrán,Florinda Meza,Ruben Aguirre,Edgar Vivar, Horácio Gómez, Maria Luisa Alcalá, Marta Zabaleta,Angel Roldán"/>
    <x v="2"/>
    <x v="2"/>
  </r>
  <r>
    <s v=" Chaves caça lagartixas na vila e todo mundo se assusta com elas.[58]"/>
    <s v="La lagartija"/>
    <s v="O Caçador de Lagartixas"/>
    <s v="* 29 de abril de 1974."/>
    <x v="0"/>
    <s v=" Roberto Gómez Bolaños,Ramón Valdez, Carlos Villagrán,Florinda Meza,EEdgar Vivar"/>
    <x v="2"/>
    <x v="2"/>
  </r>
  <r>
    <s v=" Quico tem de ir à festa dos Lopes Gabiroba e por isso não pode sujar a sua roupa de marinheiro. No entanto, Malicha tem a ideia de Chaves jogar talco no Quico, para que ele não possa ir à festa.[59]"/>
    <s v="Harina para polvorear"/>
    <s v="Como sujar uma roupa de festa?"/>
    <s v="* 6 de maio de 1974."/>
    <x v="0"/>
    <s v=" Roberto Gómez Bolaños,Ramón Valdez, Carlos Villagrán,Florinda Meza,Angelines Fernández,Maria Luisa Alcalá"/>
    <x v="2"/>
    <x v="2"/>
  </r>
  <r>
    <s v="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
    <s v="Los Inofensivos Caquitos: Las Islas Marías"/>
    <s v="As férias dos folgados"/>
    <s v="* 20 de maio de 1974."/>
    <x v="0"/>
    <s v=" Roberto Gómez Bolaños,Ramón Valdez, Carlos Villagrán,Edgar Vivar"/>
    <x v="2"/>
    <x v="2"/>
  </r>
  <r>
    <s v=" Chaves constrói uma casinha para brincar. Enquanto isso, o Seu Madruga precisa pagar pelo menos um mês de aluguel ao Sr. Barriga, caso contrário será despejado.[60]"/>
    <s v="El Chavo del Ocho: La Casita del Chavo"/>
    <s v="A Casinha do Chaves"/>
    <s v="* 20 de maio de 1974."/>
    <x v="0"/>
    <s v=" Roberto Gómez Bolaños,Ramón Valdez, Carlos Villagrán,Florinda Meza,Edgar Vivar,Maria Luisa Alcalá"/>
    <x v="2"/>
    <x v="2"/>
  </r>
  <r>
    <s v="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
    <s v="Las Corbatas de Don Ramón - parte 1"/>
    <s v="Quem dorme com criança, acorda molhado - Parte 1"/>
    <s v="* 27 de maio de 1974."/>
    <x v="0"/>
    <s v=" Roberto Gómez Bolaños,Ramón Valdez, Carlos Villagrán,EEdgar Vivar"/>
    <x v="2"/>
    <x v="2"/>
  </r>
  <r>
    <s v="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
    <s v="El perrito de Quico - parte 2"/>
    <s v="Gente sim, animal não! - Parte 2"/>
    <s v="* 3 de junho de 1974."/>
    <x v="0"/>
    <s v=" Roberto Gómez Bolaños,Ramón Valdez, Carlos Villagrán,Florinda Meza,Rubén Aguirre"/>
    <x v="2"/>
    <x v="2"/>
  </r>
  <r>
    <s v="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
    <s v="El Ratón - parte 3"/>
    <s v="Um rato na contramão - Parte 3"/>
    <s v="* 10 de junho de 1974."/>
    <x v="0"/>
    <s v=" Roberto Gómez Bolaños,Ramón Valdez, Carlos Villagrán,Florinda Meza,Angelines Fernández"/>
    <x v="2"/>
    <x v="2"/>
  </r>
  <r>
    <s v="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
    <s v="Falta de água"/>
    <s v="Tempestade em balde d'água"/>
    <s v="* 1 de julho de 1974."/>
    <x v="0"/>
    <s v=" Roberto Gómez Bolaños,Ramón Valdez, Carlos Villagrán,Florinda Meza,Edgar Vivar,Angelines Fernández"/>
    <x v="2"/>
    <x v="2"/>
  </r>
  <r>
    <s v=" Seu Madruga está trabalhando como carpinteiro. As crianças pegam seus instrumentos de trabalho e estragam uma cadeira de Dona Florinda. Agora, é o Seu Madruga quem vai ter que consertá-la.[65]"/>
    <s v="Los Caquitos: Intento de robo"/>
    <s v="Os dois ladrões"/>
    <s v="* 8 de julho de 1974."/>
    <x v="0"/>
    <s v=" Roberto Gómez Bolaños,Ramón Valdez, Carlos Villagrán,Florinda Meza,Ruben Aguirre,Angelines Fernández"/>
    <x v="2"/>
    <x v="2"/>
  </r>
  <r>
    <s v=" Seu Madruga, que está trabalhando como carpinteiro, acaba martelando os dedos a toda hora. Enquanto isso, Chaves e Quico resolvem brincar de carpinteiros e nisso, acabam acertando o Professor Girafales com várias marteladas.[67]"/>
    <s v="La carpintería - parte 2"/>
    <s v="Muitas Marteladas - parte 2"/>
    <s v="* 15 de julho de 1974."/>
    <x v="0"/>
    <s v=" Roberto Gómez Bolaños,Ramón Valdez, Carlos Villagrán,Florinda Meza,Ruben Aguirre,EEdgar Vivar"/>
    <x v="2"/>
    <x v="2"/>
  </r>
  <r>
    <s v="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
    <s v="Las Águas Frescas - parte 1"/>
    <s v="O Vendedor de Refrescos - parte 1"/>
    <s v="* 22 de julho de 1974."/>
    <x v="0"/>
    <s v=" Roberto Gómez Bolaños,Ramón Valdez, Carlos Villagrán,Florinda Meza,Ruben Aguirre,EEdgar Vivar"/>
    <x v="2"/>
    <x v="2"/>
  </r>
  <r>
    <s v=" Seu Madruga está com insônia e Dona Clotilde indica um remédio milagroso para resolver o problema. Mas Chaves e Quico pensam que ela enfeitiçou Seu Madruga.[69]"/>
    <s v="Las Águas Frescas - parte 2"/>
    <s v="Mais vale uma noite bem dormida que uma boa comida - Parte 2"/>
    <s v="* 29 de julho de 1974."/>
    <x v="0"/>
    <s v=" Roberto Gómez Bolaños,Ramón Valdez, Carlos Villagrán,Florinda Meza,EEdgar Vivar"/>
    <x v="2"/>
    <x v="2"/>
  </r>
  <r>
    <s v=" Beterraba e Peterete tentam assaltar a casa de uma velhinha. Porém, eles a acordam sem querer e a carência dela os deixa em apuros.[70]"/>
    <s v="Los Caquitos: La casa de la viejita"/>
    <s v="O feitiço contra o feiticeiro?"/>
    <s v="* 5 de agosto de 1974."/>
    <x v="0"/>
    <s v=" Roberto Gómez Bolaños,Ramón Valdez, Carlos Villagrán,Florinda Meza,Ruben Aguirre,Angelines Fernández"/>
    <x v="2"/>
    <x v="2"/>
  </r>
  <r>
    <s v=" Chaves, Quico e Nhonho jogam beisebol, o que causa muita bagunça na vila.[70]"/>
    <s v="El Chavo del Ocho: El Béisbol"/>
    <s v="Nada como ser um expert no assunto – parte 1"/>
    <s v="* 5 de agosto de 1974."/>
    <x v="0"/>
    <s v=" Roberto Gómez Bolaños,Ramón Valdez, Carlos Villagrán,Florinda Meza"/>
    <x v="2"/>
    <x v="2"/>
  </r>
  <r>
    <s v=" Quico e Nhonho colecionam álbuns de figurinhas com notas de dinheiro, deixando Chaves com inveja. Depois, o Seu Barriga deixa cair várias notas de dólares no chão que Chaves pensa que são figurinhas. Seu Madruga descobre e tenta enganar o Chaves para ficar com elas.[71]"/>
    <s v="Estampitas"/>
    <s v="Nada como ser um expert no assunto – parte 2"/>
    <s v="* 12 de agosto de 1974."/>
    <x v="0"/>
    <s v=" Roberto Gómez Bolaños,Ramón Valdez, Carlos Villagrán,Florinda Meza,EEdgar Vivar"/>
    <x v="2"/>
    <x v="2"/>
  </r>
  <r>
    <s v="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
    <s v="El inquilino boxeador"/>
    <s v="Seu Madruga vai ser despejado / O despejo do grande campeão"/>
    <s v="* 19 de agosto de 1974."/>
    <x v="0"/>
    <s v=" Roberto Gómez Bolaños,Ramón Valdez, Carlos Villagrán,Florinda Meza,EEdgar Vivar"/>
    <x v="2"/>
    <x v="2"/>
  </r>
  <r>
    <s v="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
    <s v="Clases de Box"/>
    <s v="Uma lição de boxe"/>
    <s v="* 26 de agosto de 1974."/>
    <x v="0"/>
    <s v=" Roberto Gómez Bolaños,Ramón Valdez, Carlos Villagrán,Florinda Meza,EEdgar Vivar"/>
    <x v="2"/>
    <x v="2"/>
  </r>
  <r>
    <s v=" O Professor Girafales tem uma briga com Dona Florinda e pede ajuda ao Seu Madruga, prometendo-lhe pagar muito dinheiro. Porém, antes disso, ele precisa comprar a bola quadrada que prometeu ao Quico. Enquanto isso, Dona Clotilde alega que Seu Madruga e ela têm pendências amorosas.[74]"/>
    <s v="Disgusto Amoroso"/>
    <s v="A Briga dos Pombinhos"/>
    <s v="* 16 de setembro de 1974."/>
    <x v="0"/>
    <s v=" Roberto Gómez Bolaños,Ramón Valdez, Carlos Villagrán,Florinda Meza,Rubén Aguirre"/>
    <x v="2"/>
    <x v="2"/>
  </r>
  <r>
    <s v=" O Sr. Barriga dá uma tarefa ao Seu Madruga: engessar uma parede da vila em troca de um mês de aluguel. Contudo, todo mundo bebe o gesso pensando ser leite de burra.[75]"/>
    <s v="Los Yeseros"/>
    <s v="Os Gesseiros"/>
    <s v="* 23 de setembro de 1974."/>
    <x v="0"/>
    <s v=" Roberto Gómez Bolaños,Ramón Valdez, Carlos Villagrán,Florinda Meza,Ruben Aguirre,Angelines Fernández"/>
    <x v="2"/>
    <x v="2"/>
  </r>
  <r>
    <s v=" É narrada a história de um francês chamado Cyrano de Bergérac, um homem narigudo que matava a todos aqueles que zombassem de seu nariz.[76]"/>
    <s v="Historietas de Chespirito: Cyrano de Bergérac"/>
    <s v="Cyrano de Bergeràc"/>
    <s v="* 30 de setembro de 1974."/>
    <x v="0"/>
    <s v=" Roberto Gómez Bolaños,Ramón Valdez, Carlos Villagrán,Florinda Meza,EEdgar Vivar"/>
    <x v="2"/>
    <x v="2"/>
  </r>
  <r>
    <s v=" Seu Madruga está trabalhando como jardineiro mas o pessoal da vila o atrapalha.[76]"/>
    <s v="El Chavo del Ocho: Perdonar a los enemigos"/>
    <s v="Ama o teu inimigo"/>
    <s v="* 30 de setembro de 1974."/>
    <x v="0"/>
    <s v=" Roberto Gómez Bolaños,Ramón Valdez, Carlos Villagrán,Florinda Meza,EEdgar Vivar"/>
    <x v="2"/>
    <x v="2"/>
  </r>
  <r>
    <s v=" É narrada a história de Dom Quixote. Não como foi, mas como &quot;poderia&quot; ter sido.[77]"/>
    <s v="Historietas de Chespirito: Don Quijote"/>
    <s v="Dom Quixote"/>
    <s v="* 7 de outubro de 1974."/>
    <x v="1"/>
    <s v=" Roberto Gómez Bolaños,Ramón Valdez, Carlos Villagrán,Florinda Meza,EEdgar Vivar"/>
    <x v="2"/>
    <x v="2"/>
  </r>
  <r>
    <s v="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
    <s v="El Chavo del Ocho: Torta de Jamón"/>
    <s v="Isto merece um prêmio!"/>
    <s v="* 7 de outubro de 1974."/>
    <x v="0"/>
    <s v=" Roberto Gómez Bolaños,Ramón Valdez,Florinda Meza,Patricia Moreno"/>
    <x v="2"/>
    <x v="2"/>
  </r>
  <r>
    <s v=" É narrada a história de Napoleão Bonaparte. Não como foi, mas como poderia ter sido.[78]"/>
    <s v="Historietas de Chespirito: La Historia de Napoleón Bonaparte"/>
    <s v="Napoleão Bonaparte"/>
    <s v="* 14 de outubro de 1974."/>
    <x v="0"/>
    <s v=" Roberto Gómez Bolaños,Ramón Valdez, Carlos Villagrán,Florinda Meza,Rubén Aguirre"/>
    <x v="2"/>
    <x v="2"/>
  </r>
  <r>
    <s v="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
    <s v="El Chavo del Ocho: El Callo"/>
    <s v="O calo do Sr. Barriga"/>
    <s v="* 14 de outubro de 1974."/>
    <x v="0"/>
    <s v=" Roberto Gómez Bolaños,Ramón Valdez, Carlos Villagrán,Florinda Meza,EEdgar Vivar"/>
    <x v="2"/>
    <x v="2"/>
  </r>
  <r>
    <s v=" Quico ganha um disco voador de brinquedo. Enquanto isso, Seu Madruga combina com Chaves, para quando o Sr. Barriga chegar ele gritar: &quot;Já chegou o disco voador!&quot;. No entanto, o plano sai errado quando o Quico se confunde com seu brinquedo.[79]"/>
    <s v="Los Platillos voladores sí existen"/>
    <s v="Discos voadores"/>
    <s v="* 28 de outubro de 1974."/>
    <x v="0"/>
    <s v=" Roberto Gómez Bolaños,Ramón Valdez, Carlos Villagrán,Florinda Meza,EEdgar Vivar"/>
    <x v="2"/>
    <x v="2"/>
  </r>
  <r>
    <s v=" Dona Florinda sai e deixa no fogão chifres de nozes para o Professor Girafales. Porém, quando ele chega a vila, pensa que foi traído por Florinda. Mas no final, Chaves come os chifres queimados e todos riem dele."/>
    <s v="Chaves: O vendedor de balões"/>
    <s v="Episódio inédito. Foi descoberto na Tele-Guía. Foi exibido originalmente no dia 18 de março de 1974. Regravado em 1977. Há relatos de fãs de que este episódio já foi exibido no SBT. Porém, atualmente não há provas suficientes para comprovar a suposta exibição."/>
    <s v="*16 de outubro de 1977."/>
    <x v="1"/>
    <s v=" Roberto Gómez Bolaños,Ramón Valdez, Carlos Villagrán,Florinda Meza,EEdgar Vivar"/>
    <x v="3"/>
    <x v="3"/>
  </r>
  <r>
    <s v=" Chaves, Quico e Nhonho brincam de guerra da independência. Depois, eles resolvem fazer uma &quot;fanfarra&quot;, com direito a muito barulho. Dona Clotilde tenta falar com Seu Madruga a solução que encontrou para que Dona Florinda não bata mais nele. Porém, não consegue, pois toda vez que tenta, algum dos meninos interrompe.[80]"/>
    <s v="La Independencia en la vencidad"/>
    <s v="Chaves: Viva a independência!"/>
    <s v="* 6 de janeiro de 1975."/>
    <x v="0"/>
    <s v=" Roberto Gómez Bolaños,Ramón Valdez, Carlos Villagrán,Florinda Meza,Edgar Vivar,Angelines Fernández"/>
    <x v="4"/>
    <x v="4"/>
  </r>
  <r>
    <s v=" Para dar um susto no Quico, Dona Florinda diz que se ele a desobedecê-la, o velho do saco irá levá-lo embora. Em seguida, chega Seu Madruga, com uma sacola enorme, pois está trabalhando como vendedor ambulante. Quico pensa que ele é o velho do saco e pede ajuda ao Chaves.[81]"/>
    <s v="Don Ramón ropavejero - parte 1"/>
    <s v="Chaves: Seu Madruga pega no batente - parte 1"/>
    <s v="* 13 de janeiro de 1975."/>
    <x v="0"/>
    <s v=" Roberto Gómez Bolaños,Ramón Valdez, Carlos Villagrán,Florinda Meza,Edgar Vivar,Angelines Fernández"/>
    <x v="4"/>
    <x v="4"/>
  </r>
  <r>
    <s v=" Chesperito é um pianista super atrapalhado.[82]"/>
    <s v="Chespirito: Su Desconcierto en Fu Remol para Piano y Matraca"/>
    <s v="Chespirito: História de pianista"/>
    <s v="* 20 de janeiro de 1975."/>
    <x v="0"/>
    <s v=" Roberto Gómez Bolaños,Ramón Valdez, Carlos Villagrán,Florinda Meza,EEdgar Vivar"/>
    <x v="4"/>
    <x v="4"/>
  </r>
  <r>
    <s v=" Chaves e Quico encontram uma bola de boliche no saco que Seu Madruga estava carregando. Depois de muitas confusões, ele conta que jogou boliche em sua juventude. E no final, Dona Florinda sai da casa do seu Madruga - que por sua vez sai arrebentado das pancadas que levou.[82]"/>
    <s v="El Chavo del Ocho: Don Ramón ropavejero - parte 2"/>
    <s v="Chaves: Seu Madruga larga o batente - parte 2"/>
    <s v="* 20 de janeiro de 1975."/>
    <x v="0"/>
    <s v=" Roberto Gómez Bolaños"/>
    <x v="4"/>
    <x v="4"/>
  </r>
  <r>
    <s v=" O Sr. Barriga tem interesse pela bola de boliche do Seu Madruga e resolve pegá-la, em troca de alguns meses de aluguel. Mas Chaves acaba pegando a bola com a mão cheia de cola e não consegue mais soltá-la.[83]"/>
    <s v="Don Ramón ropavejero - parte 3"/>
    <s v="Uma troca muito justa - parte 3"/>
    <s v="* 27 de janeiro de 1975."/>
    <x v="0"/>
    <s v=" Roberto Gómez Bolaños,Ramón Valdez, Carlos Villagrán,Florinda Meza,EEdgar Vivar"/>
    <x v="4"/>
    <x v="4"/>
  </r>
  <r>
    <s v=" O primo do Seu Madruga, Seu Madroga, visita a vila e logo de cara, já bate no Chaves, recebe uma bofetada de Dona Florinda e uma cantada de Dona Clotilde. Além disso ele tenta pregar uma caixa, na qual Quico acaba ficando preso dentro dela.[84]"/>
    <s v="Don Román y la caja de madera"/>
    <s v="O primo do Seu Madruga"/>
    <s v="* 3 de fevereiro de 1975."/>
    <x v="1"/>
    <s v=" Roberto Gómez Bolaños,Ramón Valdez, Carlos Villagrán,Florinda Meza,EEdgar Vivar"/>
    <x v="4"/>
    <x v="4"/>
  </r>
  <r>
    <s v=" Chaves e Quico querem aprender a tocar violão, tendo como mestres o Seu Madruga e o Professor Girafales.[85]"/>
    <s v="Clases de guitarra"/>
    <s v="Violonistas e violonadas / Tocando violão"/>
    <s v="* 10 de fevereiro de 1975."/>
    <x v="0"/>
    <s v=" Roberto Gómez Bolaños, Carlos Villagrán,Florinda Meza,Edgar Vivar,Angelines Fernández,Germán Robles"/>
    <x v="4"/>
    <x v="4"/>
  </r>
  <r>
    <s v=" Chaves se oferece para lavar o carro do Sr. Barriga. No entanto, o garoto não consegue terminar a lavagem, pois todos ficam atrapalhando.[86]"/>
    <s v="Lavando el carro del Señor Barriga"/>
    <s v="Lavagem completa"/>
    <s v="* 24 de fevereiro de 1975."/>
    <x v="0"/>
    <s v=" Roberto Gómez Bolaños,Ramón Valdez, Carlos Villagrán,Florinda Meza,Rubén Aguirre"/>
    <x v="4"/>
    <x v="4"/>
  </r>
  <r>
    <s v="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
    <s v="El regreso de la Chilindrina"/>
    <s v="Chiquinha, o terror do cortiço"/>
    <s v="* 17 de março de 1975."/>
    <x v="0"/>
    <s v=" Roberto Gómez Bolaños,Ramón Valdez, Carlos Villagrán,Florinda Meza,EEdgar Vivar"/>
    <x v="4"/>
    <x v="4"/>
  </r>
  <r>
    <s v="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
    <s v="La fuente de los deseos"/>
    <s v="A fonte dos desejos"/>
    <s v="* 24 de março de 1975."/>
    <x v="0"/>
    <s v=" Roberto Gómez Bolaños,Ramón Valdez, Carlos Villagrán,Florinda Meza,Maria Antonieta de las Nieves"/>
    <x v="4"/>
    <x v="4"/>
  </r>
  <r>
    <s v=" Chaves, Quico e Chiquinha brincam de bombeiros e causam a maior confusão na vila.[89]"/>
    <s v="Jugando a los bomberos"/>
    <s v="Brincando de bombeiros"/>
    <s v="* 31 de março de 1975."/>
    <x v="0"/>
    <s v=" Roberto Gómez Bolaños,Ramón Valdez, Carlos Villagrán,Florinda Meza,Maria Antonieta de las Nieves"/>
    <x v="4"/>
    <x v="4"/>
  </r>
  <r>
    <s v=" Chaves não conseguiu dormir a noite toda e agora fica deitado no chão o tempo inteiro, fazendo com que todos tropecem nele. Então, as crianças resolvem brincar de &quot;enfeitiçados&quot;, e quem sofre no final é o Seu Madruga, que é esmagado pelo Sr. Barriga após beliscar o dono da vila.[90]"/>
    <s v="El insomnio del Chavo."/>
    <s v="O pobre adormecido / O belo adormecido"/>
    <s v="* 7 de abril de 1975."/>
    <x v="1"/>
    <s v=" Roberto Gómez Bolaños,Ramón Valdez, Carlos Villagrán,Florinda Meza,Ruben Aguirre,Maria Antonieta de las Nieves"/>
    <x v="4"/>
    <x v="4"/>
  </r>
  <r>
    <s v=" As crianças pegam as coisas do Seu Madruga emprestadas e sem pedir autorização. Então, Chiquinha &quot;rouba&quot; o spray de barba do pai para fazer tortinhas de merengue. No final, todos recebem tortas de spray na cara.[91]"/>
    <s v="Jugando a la comidita"/>
    <s v="Posso não emprestar o que é meu, mas dos outros..."/>
    <s v="* 14 de abril de 1975."/>
    <x v="0"/>
    <s v=" Roberto Gómez Bolaños,Ramón Valdez, Carlos Villagrán,Florinda Meza,Edgar Vivar,Maria Antonieta de las Nieves"/>
    <x v="4"/>
    <x v="4"/>
  </r>
  <r>
    <s v=" Quico está fazendo mais um ano de vida e vai dar uma festinha em sua casa. Ele convida as crianças da escola, mas acaba virando uma bagunça, pois todos discutem por causa das brincadeiras. No final, Chaves destroça o bolo de aniversário, mas aprende a compartilhar suas coisas.[92]"/>
    <s v="El cumpleaños de Quico"/>
    <s v="O aniversário do Quico"/>
    <s v="* 21 de abril de 1975."/>
    <x v="1"/>
    <s v=" Roberto Gómez Bolaños, Carlos Villagrán, Maria Antonieta de las Nieves, EEdgar Vivar, Ramón Valdez,Florinda Meza, Ruben Aguirre,Angelines Fernández e EEdgar Vivar"/>
    <x v="4"/>
    <x v="4"/>
  </r>
  <r>
    <s v="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
    <s v="El gato de Quico (Parte 1)"/>
    <s v="Era uma vez, um gato... - Parte 1"/>
    <s v="* 28 de abril de 1975."/>
    <x v="0"/>
    <s v=" Roberto Gómez Bolaños,Ramón Valdez, Carlos Villagrán,Florinda Meza,Maria Antonieta de las Nieves"/>
    <x v="4"/>
    <x v="4"/>
  </r>
  <r>
    <s v="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
    <s v="El juicio del Chavo (Parte 2)"/>
    <s v="Era uma vez, um gato... - Parte 2: O Julgamento do Chaves"/>
    <s v="* 5 de maio de 1975."/>
    <x v="0"/>
    <s v=" Roberto Gómez Bolaños,Ramón Valdez, Carlos Villagrán,Florinda Meza,Edgar Vivar,Maria Antonieta de las Nieves"/>
    <x v="4"/>
    <x v="4"/>
  </r>
  <r>
    <s v=" É o aniversário do Seu Madruga, mas ele se esqueceu. Enquanto isso, Chiquinha e os outros vizinhos estão planejando fazer uma festinha para ele. Seu Madruga se apavora, pois pensa que vai morrer e pede ajuda ao Chaves para protegê-lo.[95]"/>
    <s v="El Cumpleaños de Don Ramón"/>
    <s v="O Aniversário do Seu Madruga / A Morte do Seu Madruga"/>
    <s v="* 16 de junho de 1975."/>
    <x v="0"/>
    <s v=" Roberto Gómez Bolaños,Ramón Valdez, Carlos Villagrán,Florinda Meza,Ruben Aguirre,Maria Antonieta de las Nieves"/>
    <x v="4"/>
    <x v="4"/>
  </r>
  <r>
    <s v=" Beterraba e Peterete tentam assaltar uma casa, mas ela é habitada por duas loucas solteironas, que começam a tratá-los muito bem, achando que são príncipes disfarçados de ladrões. E como é que eles vão fugir sem aquelas loucas perceberem?[96]"/>
    <s v="Los Caquitos: Las locas"/>
    <s v="Os Ladrões: As Loucas"/>
    <s v="* 23 de junho de 1975."/>
    <x v="0"/>
    <s v=" Roberto Gómez Bolaños,Ramón Valdez, Carlos Villagrán,Florinda Meza,Angelines Fernández,Maria Antonieta de las Nieves"/>
    <x v="4"/>
    <x v="4"/>
  </r>
  <r>
    <s v=" Chaves, Chiquinha, Quico, Nhonho e Pópis precisam prestar um exame de admissão, caso contrário serão reprovados pelo Professor Girafales.[97]"/>
    <s v="El Examen de Admisión"/>
    <s v="Bagunça desorganizada / Ser professor é padecer no inferno!"/>
    <s v="* 30 de junho de 1975."/>
    <x v="0"/>
    <s v=" Roberto Gómez Bolaños,Ramón Valdez,Florinda Meza,Maria Antonieta de las Nieves"/>
    <x v="4"/>
    <x v="4"/>
  </r>
  <r>
    <s v=" As crianças começam a jogar futebol com Chaves como jogador, Quico como goleiro e Chiquinha como cronista. Porém, além de causarem a maior bagunça, o Seu Madruga ainda apanha no final, voando até longe depois de um chute dado por Dona Florinda.[98]"/>
    <s v="Jugando penalties"/>
    <s v="Jogando Futebol"/>
    <s v="* 7 de julho de 1975."/>
    <x v="0"/>
    <s v=" Roberto Gómez Bolaños,Ramón Valdez, Carlos Villagrán,Florinda Meza,Maria Antonieta de las Nieves"/>
    <x v="4"/>
    <x v="4"/>
  </r>
  <r>
    <s v=" Chiquinha ganha do Seu Madruga um livro de animais. Então, ela resolve dar uma olhada junto com Chaves e Quico, o que resulta em uma briga entre os três. Depois, eles resolvem brincar de adivinhações e o coitado do Chaves acaba apanhando bastante.[99]"/>
    <s v="El libro de animales"/>
    <s v="O Livro da Chiquinha"/>
    <s v="* 14 de julho de 1975."/>
    <x v="0"/>
    <s v=" Roberto Gómez Bolaños,Ramón Valdez, Carlos Villagrán,Florinda Meza,Ruben Aguirre,Edgar Vivar,Maria Antonieta de las Nieves"/>
    <x v="4"/>
    <x v="4"/>
  </r>
  <r>
    <s v="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
    <s v="Todo por un pastel"/>
    <s v="Mal-entendidos"/>
    <s v="* 21 de julho de 1975."/>
    <x v="0"/>
    <s v=" Roberto Gómez Bolaños,Ramón Valdez, Carlos Villagrán,Florinda Meza,Edgar Vivar,Maria Antonieta de las Nieves"/>
    <x v="4"/>
    <x v="4"/>
  </r>
  <r>
    <s v="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
    <s v="Mujeres y Don Ramón - Parte 1"/>
    <s v="O dia internacional da mulher - Parte 1"/>
    <s v="* 28 de julho de 1975."/>
    <x v="0"/>
    <s v=" Roberto Gómez Bolaños,Ramón Valdez, Carlos Villagrán,Florinda Meza,Ruben Aguirre,Angelines Fernández,Maria Antonieta de las Nieves"/>
    <x v="4"/>
    <x v="4"/>
  </r>
  <r>
    <s v=" Beterraba e Peterete tentam invadir uma casa, entrando pela janela que está aberta, mas há um policial por perto, que está vigiando o local.[102]"/>
    <s v="Los Inofensivos Caquitos"/>
    <s v="Os Ladrões: Não é fácil roubar"/>
    <s v="* 4 de agosto de 1975."/>
    <x v="0"/>
    <s v=" Roberto Gómez Bolaños,Ramón Valdez, Carlos Villagrán,Florinda Meza,Angelines Fernández, Maria Antonieta de las Nieves,Olivia Leiva"/>
    <x v="4"/>
    <x v="4"/>
  </r>
  <r>
    <s v=" Glória consegue um apartamento na vila e muda-se com sua sobrinha, Paty. Chaves e Quico se apaixonam pela menina, enquanto Seu Madruga continua apaixonado pela tia. Ao saber disso, Dona Clotilde e Chiquinha ficam com ciúmes.[102]"/>
    <s v="El Chavo Del Ocho: Las vecinas nuevas - Parte 2"/>
    <s v="Chaves: A chegada das novas vizinhas - parte 2"/>
    <s v="* 4 de agosto de 1975."/>
    <x v="1"/>
    <s v=" Roberto Gómez Bolaños,Ramón Valdez,Carlos Villagrán"/>
    <x v="4"/>
    <x v="4"/>
  </r>
  <r>
    <s v=" Seu Madruga continua apaixonado pela nova vizinha Glória e, desta vez, decide convidá-la para ir ao cinema.[103]"/>
    <s v="Invitación al Cine - Parte 3"/>
    <s v="O namoro do Seu Madruga - parte 3"/>
    <s v="* 11 de agosto de 1975."/>
    <x v="0"/>
    <s v=" Roberto Gómez Bolaños,Ramón Valdez, Carlos Villagrán,Florinda Meza,Angelines Fernández, Maria Antonieta de las Nieves, Olivia Leiva,Rosita Bouchot"/>
    <x v="4"/>
    <x v="4"/>
  </r>
  <r>
    <s v=" Chaves e Quico descobrem que toda vez que são beijados por Paty, desmaiam de emoção. Então, as crianças, para curar os outros dos desmaios, usam baldes de água fria. Sendo assim, todo mundo acaba se molhando no final.[104]"/>
    <s v="Los desmayos - Parte 4"/>
    <s v="Se beijo fosse sapinho, o mundo seria um brejo - parte 4"/>
    <s v="* 18 de agosto de 1975."/>
    <x v="0"/>
    <s v=" Roberto Gómez Bolaños,Ramón Valdez, Carlos Villagrán,Florinda Meza,Angelines Fernández, Maria Antonieta de las Nieves,Olivia Leiva"/>
    <x v="4"/>
    <x v="4"/>
  </r>
  <r>
    <s v=" O balão do Quico fica preso em um lugar alto, no segundo pátio, e Chiquinha pede ao Chaves que tire-o de lá. No final, Chaves estoura o Nhonho como se ele fosse um balão.[105]"/>
    <s v="Los globos"/>
    <s v="Estourando Balões"/>
    <s v="* 25 de agosto de 1975."/>
    <x v="0"/>
    <s v=" Roberto Gómez Bolaños,Ramón Valdez, Carlos Villagrán,Florinda Meza,Angelines Fernández, Maria Antonieta de las Nieves, Olivia Leiva,Rosita Bouchot"/>
    <x v="4"/>
    <x v="4"/>
  </r>
  <r>
    <s v=" Chaves quebra a lâmpada que fica na entrada da vila e Seu Madruga decide trocá-la, mas sempre ocorre outro acidente com as lâmpadas que ele pega.[106]"/>
    <s v="El Foco"/>
    <s v="O Trocador de Lâmpadas"/>
    <s v="* 1 de setembro de 1975."/>
    <x v="0"/>
    <s v=" Roberto Gómez Bolaños,Ramón Valdez, Carlos Villagrán,Florinda Meza,Edgar Vivar,Maria Antonieta de las Nieves"/>
    <x v="4"/>
    <x v="4"/>
  </r>
  <r>
    <s v=" O carro do Sr. Barriga está com defeito. Isso, porque Chiquinha roubou o carrinho de Quico e o escondeu dentro dele. Então, o Sr. Barriga pede ao Seu Madruga que conserte o seu carro, em troca de alguns meses de aluguel.[107]"/>
    <s v="El carro del Señor Barriga"/>
    <s v="Vamos brincar de carrinhos?"/>
    <s v="* 8 de setembro de 1975."/>
    <x v="0"/>
    <s v=" Roberto Gómez Bolaños, Carlos Villagrán, Maria Antonieta de las Nieves, EEdgar Vivar, Ramón Valdez,Florinda Meza, Ruben Aguirre,Angelines Fernández e EEdgar Vivar"/>
    <x v="4"/>
    <x v="4"/>
  </r>
  <r>
    <m/>
    <s v="La radio de Quico"/>
    <s v="Assistindo ao jogo"/>
    <s v="* 15 de setembro de 1975."/>
    <x v="1"/>
    <s v=" Roberto Gómez Bolaños,Ramón Valdez, Carlos Villagrán,Florinda Meza,Ruben Aguirre,Maria Antonieta de las Nieves"/>
    <x v="4"/>
    <x v="4"/>
  </r>
  <r>
    <s v="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
    <s v="La casa de la bruja del 71"/>
    <s v="A casa da bruxa"/>
    <s v="* 22 de setembro de 1975."/>
    <x v="0"/>
    <s v=" Roberto Gómez Bolaños,Ramón Valdez, Carlos Villagrán,Florinda Meza,Edgar Vivar,Maria Antonieta de las Nieves"/>
    <x v="4"/>
    <x v="4"/>
  </r>
  <r>
    <s v=" Para escapar da Dona Florinda, Seu Madruga se esconde na escola do Professor Girafales, mentindo que está com muita vontade de voltar a estudar.[110]"/>
    <s v="Don Ramón en la Escuela (parte 1)"/>
    <s v="O primeiro dia de aula - Parte 1: Seu Madruga volta à escola"/>
    <s v="* 29 de setembro de 1975."/>
    <x v="1"/>
    <s v=" Roberto Gómez Bolaños,Ramón Valdez, Carlos Villagrán,Florinda Meza,Ruben Aguirre,Maria Antonieta de las Nieves"/>
    <x v="4"/>
    <x v="4"/>
  </r>
  <r>
    <s v=" Enquanto o Professor Girafales fica ausente da escola por alguns minutos conversando com Dona Florinda, que esclarece o porque de Seu Madruga estar lá, o pai de Chiquinha tenta &quot;substituí-lo&quot;, e prende a atenção dos meninos, com sua aula sobre Perigos de Morte.[111]"/>
    <s v="Don Ramón en la Escuela (parte 2)"/>
    <s v="O primeiro dia de aula - Parte 2: Professor Madruga"/>
    <s v="* 6 de outubro de 1975."/>
    <x v="0"/>
    <s v=" Roberto Gómez Bolaños,Ramón Valdez, Carlos Villagrán,Florinda Meza,Angelines Fernández,Maria Antonieta de las Nieves"/>
    <x v="4"/>
    <x v="4"/>
  </r>
  <r>
    <s v=" As crianças começam a brincar de atropelamento. Quico faz o papel de atropelado e acaba assustando a todos na vila. No final, Dona Florinda bate no Seu Madruga, pois pensa que tudo foi uma brincadeira inventada por ele.[112]"/>
    <s v="Los atropellados"/>
    <s v="O atropelamento"/>
    <s v="* 13 de outubro de 1975."/>
    <x v="0"/>
    <s v=" Roberto Gómez Bolaños,Ramón Valdez, Carlos Villagrán,Florinda Meza,Ruben Aguirre,Edgar Vivar, Maria Antonieta de las Nieves,Horácio Gómez"/>
    <x v="4"/>
    <x v="4"/>
  </r>
  <r>
    <s v=" Chaves, que alega nunca ter tomado um banho na vida, causa aborrecimentos com os outros moradores da vila. Então, Quico e Chiquinha resolvem banhá-lo à força, com baldes de água.[113]"/>
    <s v="Bañando al Chavo"/>
    <s v="O banho do Chaves"/>
    <s v="* 20 de outubro de 1975."/>
    <x v="0"/>
    <s v=" Roberto Gómez Bolaños,Ramón Valdez, Carlos Villagrán,Florinda Meza,Ruben Aguirre,Edgar Vivar, Maria Antonieta de las Nieves,Horácio Gómez"/>
    <x v="4"/>
    <x v="4"/>
  </r>
  <r>
    <s v="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
    <s v="La Viruela"/>
    <s v="Quem com catapora fere, com catapora será ferido!"/>
    <s v="* 3 de novembro de 1975."/>
    <x v="0"/>
    <s v=" Roberto Gómez Bolaños,Ramón Valdez, Carlos Villagrán,Florinda Meza,Angelines Fernández,Maria Antonieta de las Nieves"/>
    <x v="4"/>
    <x v="4"/>
  </r>
  <r>
    <s v=" Chaves começa a matar insetos com gasolina e os joga em um saquinho de pipocas. Depois de várias confusões, a casa do Seu Madruga ainda explode no final do episódio.[115]"/>
    <s v="Los insectos"/>
    <s v="Os insetos do Chaves"/>
    <s v="* 10 de novembro de 1975."/>
    <x v="0"/>
    <s v=" Roberto Gómez Bolaños,Ramón Valdez, Carlos Villagrán,Florinda Meza,Ruben Aguirre,Edgar Vivar,Maria Antonieta de las Nieves"/>
    <x v="4"/>
    <x v="4"/>
  </r>
  <r>
    <s v=" Dona Florinda faz Seu Madruga varrer o pátio da vila. Depois de tudo limpo, as crianças começam a sujar de novo. Quico joga cascas de banana pelo chão, fazendo todo mundo escorregar. E Chaves precisa entregar suas latas vazias para a venda da esquina.[117]"/>
    <s v="La Basura en su Lugar"/>
    <s v="A limpeza do pátio"/>
    <s v="* 12 de janeiro de 1976."/>
    <x v="1"/>
    <s v=" Roberto Gómez Bolaños, Carlos Villagrán, Maria Antonieta de las Nieves, EEdgar Vivar, Ramón Valdez,Florinda Meza, Ruben Aguirre,Angelines Fernández e EEdgar Vivar"/>
    <x v="5"/>
    <x v="5"/>
  </r>
  <r>
    <s v=" Seu Madruga trabalha como leiteiro. Ao mesmo tempo, Chaves e Chiquinha encontram cachorrinhos recém-nascidos que estão morrendo de fome e resolvem pegar as garrafas de leite do Seu Madruga para dar a eles.[118]"/>
    <s v="Cubriendo al repartidor"/>
    <s v="Chegou o leiteiro!"/>
    <s v="* 19 de janeiro de 1976."/>
    <x v="0"/>
    <s v=" Roberto Gómez Bolaños,Ramón Valdez, Carlos Villagrán,Florinda Meza,Maria Antonieta de las Nieves"/>
    <x v="5"/>
    <x v="5"/>
  </r>
  <r>
    <s v=" Chiquinha começa a se sentir mal depois de comer um frango inteiro, que Dona Clotilde tinha feito.[120]"/>
    <s v="Pollo Asado"/>
    <s v="O frango da Dona Clotilde / A galinha da vizinha é mais gorda do que a minha"/>
    <s v="* 26 de janeiro de 1976."/>
    <x v="1"/>
    <s v=" Roberto Gómez Bolaños, Carlos Villagrán, Maria Antonieta de las Nieves, EEdgar Vivar, Ramón Valdez,Florinda Meza, Ruben Aguirre,Angelines Fernández e EEdgar Vivar"/>
    <x v="5"/>
    <x v="5"/>
  </r>
  <r>
    <s v=" Seu Madruga está pintando uma cadeira. As crianças começam a brincar com um pincel e pintam os lençóis de Dona Florinda.[121]"/>
    <s v="La nueva profesión (parte 1)"/>
    <s v="Ser pintor é uma questão de talento (parte 1)"/>
    <s v="* 2 de fevereiro de 1976."/>
    <x v="1"/>
    <s v=" Roberto Gómez Bolaños,Ramón Valdez, Carlos Villagrán,Florinda Meza,Maria Antonieta de las Nieves"/>
    <x v="5"/>
    <x v="5"/>
  </r>
  <r>
    <s v=" Seu Madruga decide pintar a porta e as crianças “pintam o sete”.[122]"/>
    <s v="La nueva profesión (parte 2)"/>
    <s v="Uma epidemia de pintores / Pintando o Sete (parte 2)"/>
    <s v="* 9 de fevereiro de 1976."/>
    <x v="1"/>
    <s v=" Roberto Gómez Bolaños, Carlos Villagrán, Maria Antonieta de las Nieves, EEdgar Vivar, Ramón Valdez,Florinda Meza, Ruben Aguirre,Angelines Fernández e EEdgar Vivar"/>
    <x v="5"/>
    <x v="5"/>
  </r>
  <r>
    <s v=" Seu Madruga herda um terno do seu falecido tio e pretende usá-lo no Festival da Boa Vizinhança. Mas percebe-se que o &quot;defunto era muito maior&quot;, pois o terno fica extremamente grande para ele. Seu Madruga resolve colocar um cinto para segurar as calças e a confusão começa, quando Chiquinha junto de Quico e Chaves brincam de &quot;cinto escondido&quot;.[123]"/>
    <s v="El traje de Don Ramón"/>
    <s v="O defunto será maior?"/>
    <s v="* 16 de fevereiro de 1976."/>
    <x v="0"/>
    <s v=" Roberto Gómez Bolaños,Ramón Valdez, Carlos Villagrán,Florinda Meza,Edgar Vivar,Maria Antonieta de las Nieves"/>
    <x v="5"/>
    <x v="5"/>
  </r>
  <r>
    <s v=" Chiquinha encontra um saco de bombinhas que Seu Madruga estava vendendo e começa a dispará-las no meio da vila, causando um rolo danado com Chaves e Quico.[124]"/>
    <s v="Los tronadores"/>
    <s v="Bombinhas são perigosas, ainda mais em mãos erradas"/>
    <s v="* 23 de fevereiro de 1976."/>
    <x v="0"/>
    <s v=" Roberto Gómez Bolaños,Ramón Valdez, Carlos Villagrán,Florinda Meza,Edgar Vivar,Maria Antonieta de las Nieves"/>
    <x v="5"/>
    <x v="5"/>
  </r>
  <r>
    <s v=" Dona Florinda manda Chiquinha ir comprar remédios para o Quico, que está doente. Depois, Quico pede para Chaves e Chiquinha jogarem os remédios fora.[125]"/>
    <s v="Quico el Enfermo"/>
    <s v="Os remédios do Quico"/>
    <s v="* 8 de março de 1976."/>
    <x v="0"/>
    <s v=" Roberto Gómez Bolaños,Ramón Valdez, Carlos Villagrán,Florinda Meza,Angelines Fernández,Maria Antonieta de las Nieves"/>
    <x v="5"/>
    <x v="5"/>
  </r>
  <r>
    <s v="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
    <s v="Las Historias de terror"/>
    <s v="Eu não creio em fantasmas, mas que existem"/>
    <s v="* 15 de março de 1976."/>
    <x v="0"/>
    <s v=" Roberto Gómez Bolaños,Ramón Valdez, Carlos Villagrán,Florinda Meza,Angelines Fernández,Maria Antonieta de las Nieves"/>
    <x v="5"/>
    <x v="5"/>
  </r>
  <r>
    <s v=" As crianças brincam de orquestra no pátio da vila e, com isso, acabam incomodando o Seu Madruga.[127]"/>
    <s v="Música para Todos"/>
    <s v="A orquestra"/>
    <s v="* 22 de março de 1976."/>
    <x v="1"/>
    <s v=" Roberto Gómez Bolaños, Carlos Villagrán,Florinda Meza,Maria Antonieta de las Nieves"/>
    <x v="5"/>
    <x v="5"/>
  </r>
  <r>
    <s v=" Seu Madruga está trabalhando como cabeleireiro e Chaves, como engraxate. Quico e o Sr. Barriga também vão ao salão, e lá acontecem muitas confusões.[128]"/>
    <s v="Trabajo Nuevo"/>
    <s v="De engraxate a cabeleireiro / Confusão no cabeleireiro"/>
    <s v="* 29 de março de 1976."/>
    <x v="1"/>
    <s v=" Roberto Gómez Bolaños, Carlos Villagrán,Florinda Meza,Angelines Fernández,Maria Antonieta de las Nieves"/>
    <x v="5"/>
    <x v="5"/>
  </r>
  <r>
    <s v=" O Seu Madruga e o Professor Girafales lembram dos tempos em que eram toureiros. Então, o Sr. Barriga dá de presente um touro de brinquedo para as crianças.[129]"/>
    <s v="Los Toreros y Toros (parte 2)"/>
    <s v="Entre touros e chifradas - parte 2"/>
    <s v="* 12 de abril de 1976."/>
    <x v="0"/>
    <s v=" Roberto Gómez Bolaños,Ramón Valdez, Carlos Villagrán,Florinda Meza,Ruben Aguirre,Maria Antonieta de las Nieves"/>
    <x v="5"/>
    <x v="5"/>
  </r>
  <r>
    <s v=" As crianças brincam de toureiros. Dona Florinda se assusta com o touro de mentira e, no desespero, acaba abraçando o Seu Madruga. Por causa disso, o Professor Girafales pensa que está sendo traído e desafia o Seu Madruga.[130]"/>
    <s v="¡Qué golpiza! (parte 3)"/>
    <s v="Os toureadores - parte 3"/>
    <s v="* 19 de abril de 1976."/>
    <x v="0"/>
    <s v=" Roberto Gómez Bolaños,Ramón Valdez, Carlos Villagrán,Florinda Meza,Edgar Vivar,Maria Antonieta de las Nieves"/>
    <x v="5"/>
    <x v="5"/>
  </r>
  <r>
    <s v=" Chaves brinca de pirata. Depois, Chiquinha vai brincar com barquinhos de papel, na fonte do segundo pátio, ao mesmo tempo que Quico tenta fazer a lição de casa.[131]"/>
    <s v="Piratas y barquitos de papel"/>
    <s v="Barquinhos de papel"/>
    <s v="* 7 de junho de 1976."/>
    <x v="0"/>
    <s v=" Roberto Gómez Bolaños,Ramón Valdez, Carlos Villagrán,Florinda Meza,Ruben Aguirre,Edgar Vivar,Maria Antonieta de las Nieves"/>
    <x v="5"/>
    <x v="5"/>
  </r>
  <r>
    <s v="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
    <s v="La siembra de un huevo"/>
    <s v="A guerra é de terra"/>
    <s v="* 14 de junho de 1976."/>
    <x v="0"/>
    <s v=" Roberto Gómez Bolaños,Ramón Valdez, Carlos Villagrán,Florinda Meza,Ruben Aguirre,Maria Antonieta de las Nieves"/>
    <x v="5"/>
    <x v="5"/>
  </r>
  <r>
    <s v=" Seu Madruga e Dona Florinda acompanham Chaves, Quico e Chiquinha na escola do Professor Girafales, pois ficaram de recuperação na escola.[133]"/>
    <s v="Exámenes (parte 2)"/>
    <s v="O exame de recuperação - parte 2"/>
    <s v="* 28 de junho de 1976."/>
    <x v="0"/>
    <s v=" Roberto Gómez Bolaños,Ramón Valdez, Carlos Villagrán,Florinda Meza,Angelines Fernández,Maria Antonieta de las Nieves"/>
    <x v="5"/>
    <x v="5"/>
  </r>
  <r>
    <s v=" : Ainda na aula de recuperação, o Professor Girafales tenta ensinar as crianças sobre a história do México.[134]"/>
    <s v="Exámenes (parte 3)"/>
    <s v="O castigo vem a cavalo - parte 3"/>
    <s v="* 5 de julho de 1976."/>
    <x v="1"/>
    <s v=" Roberto Gómez Bolaños,Ramón Valdez, Carlos Villagrán,Florinda Meza,Ruben Aguirre,Edgar Vivar,Maria Antonieta de las Nieves"/>
    <x v="5"/>
    <x v="5"/>
  </r>
  <r>
    <s v=" O Sr. Barriga fica sabendo que está com problemas cardíacos e resolve vender a vila para o Sr. Calvillo. A turma da vila fica triste e resolve se reunir para decidir o que fazer.[135]"/>
    <s v="Venta de la vecindad (parte 1)"/>
    <s v="A venda da vila - parte 1"/>
    <s v="* 12 de julho de 1976."/>
    <x v="0"/>
    <s v=" Roberto Gómez Bolaños,Ramón Valdez, Carlos Villagrán,Florinda Meza,Ruben Aguirre,Maria Antonieta de las Nieves"/>
    <x v="5"/>
    <x v="5"/>
  </r>
  <r>
    <s v=" Continuando a história, o Sr. Barriga decide que irá morar em Acapulco. Ao mesmo tempo, o Sr. Calvillo começa a se interessar por Dona Clotilde. Por fim, surge o Seu Madruga que com uma ideia absurda, decide comprar a vila também.[136]"/>
    <s v="Venta de la vecindad (parte 2)"/>
    <s v="A venda da vila - parte 2"/>
    <s v="* 19 de julho de 1976."/>
    <x v="0"/>
    <s v=" Roberto Gómez Bolaños,Ramón Valdez, Carlos Villagrán,Florinda Meza,Ruben Aguirre,Maria Antonieta de las Nieves"/>
    <x v="5"/>
    <x v="5"/>
  </r>
  <r>
    <s v="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
    <s v="Roupa sucia"/>
    <s v="A briga de quem é o varal / Roupa suja lava-se em público"/>
    <s v="* 26 de julho de 1976."/>
    <x v="1"/>
    <s v=" Roberto Gómez Bolaños,Ramón Valdez, Carlos Villagrán,Florinda Meza,Ruben Aguirre,Edgar Vivar,Angelines Fernández, Maria Antonieta de las Nieves,Ricardo de Pascual"/>
    <x v="5"/>
    <x v="5"/>
  </r>
  <r>
    <s v=" Seu Madruga convida o Chaves para um café da manhã. Para que ele não faltasse com a palavra, Chaves passou a noite inteira dormindo na porta da casa do Seu Madruga. No entanto, quando a Chiquinha chega com os ovos para o desjejum do Chaves, Quico, &quot;sem querer querendo&quot;, os quebra, enquanto jogavam ping-pong.[138]"/>
    <s v="El desayuno del Chavo (parte 1)"/>
    <s v="O desjejum do Chaves (parte 1)"/>
    <s v="* 2 de agosto de 1976."/>
    <x v="0"/>
    <s v=" Roberto Gómez Bolaños,Ramón Valdez, Carlos Villagrán,Florinda Meza,Ruben Aguirre,Edgar Vivar,Angelines Fernández, Maria Antonieta de las Nieves,Ricardo de Pascual"/>
    <x v="5"/>
    <x v="5"/>
  </r>
  <r>
    <s v="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
    <s v="La invitación a desayunar (parte 2)"/>
    <s v="O desjejum/O jogo de ping pong (parte 2)"/>
    <s v="* 9 de agosto de 1976."/>
    <x v="0"/>
    <s v=" Roberto Gómez Bolaños,Ramón Valdez, Carlos Villagrán,Florinda Meza,Angelines Fernández,Maria Antonieta de las Nieves"/>
    <x v="5"/>
    <x v="5"/>
  </r>
  <r>
    <s v=" O Sr. Barriga e o Professor Girafales têm uma grande ideia: ensinar as crianças a jogarem futebol americano. E o treinador é ninguém menos que o Seu Madruga![140]"/>
    <s v="Fútbol Americano"/>
    <s v="O futebol americano"/>
    <s v="* 16 de agosto de 1976."/>
    <x v="1"/>
    <s v=" Roberto Gómez Bolaños, Carlos Villagrán, Maria Antonieta de las Nieves, EEdgar Vivar, Ramón Valdez,Florinda Meza, Ruben Aguirre,Angelines Fernández e EEdgar Vivar"/>
    <x v="5"/>
    <x v="5"/>
  </r>
  <r>
    <s v=" Seu Madruga resolve vender balões, mas o negócio não vai bem. Depois, as crianças começam a brigar por causa das bexigas e colocam a culpa no Chaves, que decide ir embora da vila por ser sempre culpado.[141]"/>
    <s v="El globero"/>
    <s v="Os balões"/>
    <s v="* 23 de agosto de 1976."/>
    <x v="0"/>
    <s v=" Roberto Gómez Bolaños,Ramón Valdez, Carlos Villagrán,Florinda Meza,Ruben Aguirre,Edgar Vivar,Maria Antonieta de las Nieves"/>
    <x v="5"/>
    <x v="5"/>
  </r>
  <r>
    <s v=" Chaves gruda seu chiclete no chapéu do patrão do Seu Madruga. Com medo, ele tenta tirar o chiclete com uma tesoura, e acaba fazendo um buraco enorme no chapéu, mas no final, se vê que ele tinha feito o buraco no chapéu do Professor Girafales.[142]"/>
    <s v="Los sombreros"/>
    <s v="O chiclete"/>
    <s v="* 30 de agosto de 1976."/>
    <x v="0"/>
    <s v=" Roberto Gómez Bolaños,Ramón Valdez, Carlos Villagrán,Florinda Meza,Ruben Aguirre,Edgar Vivar, Maria Antonieta de las Nieves,Horácio Gómez"/>
    <x v="5"/>
    <x v="5"/>
  </r>
  <r>
    <s v=" Chaves vende o último bilhete de loteria para Seu Madruga. No dia seguinte, Madruga acha que ganhou o prêmio maior, mas o bilhete sumiu e eles precisam encontrá-lo.[143]"/>
    <s v="El sorteo de la lotería"/>
    <s v="O bilhete de loteria"/>
    <s v="* 6 de setembro de 1976."/>
    <x v="1"/>
    <s v=" Roberto Gómez Bolaños,Ramón Valdez, Carlos Villagrán,Florinda Meza,Angelines Fernández,Maria Antonieta de las Nieves"/>
    <x v="5"/>
    <x v="5"/>
  </r>
  <r>
    <s v=" O episódio mostra mais um dia na escola do Professor Girafales, onde os alunos fazem muita bagunça e não aprendem nada. No final, ninguém sabe responder uma pergunta fácil sobre pérolas, só quando Girafales perguntou: &quot;Com o que são formados os colares de pérolas?&quot; e Seu Madruga chegou na escola e responde: &quot;Com as Pérolas&quot;.[144]"/>
    <s v="Clases de animales"/>
    <s v="O Aluno Mais Inteligente"/>
    <s v="* 13 de setembro de 1976."/>
    <x v="1"/>
    <s v=" Roberto Gómez Bolaños,Ramón Valdez, Carlos Villagrán,Florinda Meza,Rubén Aguirre"/>
    <x v="5"/>
    <x v="5"/>
  </r>
  <r>
    <s v=" Quico irá à festa dos Pires Cavalcanti e não pode sujar a sua roupa de marinheiro. Por isso, Chiquinha faz um plano e junto de Chaves, eles tentam jogar talco no Quico, mas como ele sempre escapa, eles acabam acertando o talco em si mesmos e em outras pessoas.[145]"/>
    <s v="La muñequita prieta de la Chilindrina"/>
    <s v="Roupa Limpa Suja-se em Casa"/>
    <s v="* 20 de setembro de 1976."/>
    <x v="0"/>
    <s v=" Roberto Gómez Bolaños,Ramón Valdez, Carlos Villagrán,Florinda Meza,Edgar Vivar,Angelines Fernández,Maria Antonieta de las Nieves"/>
    <x v="5"/>
    <x v="5"/>
  </r>
  <r>
    <s v=" Seu Madruga lava as calças e pendura elas no varal. Dona Florinda se enfurece, pois vai receber a visita do Professor Girafales e não quer nada que deixe a vila feia. Seu Madruga se nega a tirar e as confusões começam.[146]"/>
    <s v="Los Pantalones del Tendedero"/>
    <s v="As calças do Seu Madruga"/>
    <s v="* 27 de setembro de 1976."/>
    <x v="0"/>
    <s v=" Roberto Gómez Bolaños,Ramón Valdez, Carlos Villagrán,Florinda Meza,Ruben Aguirre,Edgar Vivar, Maria Antonieta de las Nieves,Horácio Gómez"/>
    <x v="5"/>
    <x v="5"/>
  </r>
  <r>
    <s v=" Chaves está caçando lagartixas e quase acerta o Professor Girafales. Depois, o garoto mata uma lagartixa, mas todos pensam que ele matou o Seu Madruga. No final, Dona Florinda também se assusta com a tal lagartixa e desmaia.[147]"/>
    <s v="La Resortera"/>
    <s v="O matador de lagartixas"/>
    <s v="* 4 de outubro de 1976."/>
    <x v="1"/>
    <s v=" Roberto Gómez Bolaños,Ramón Valdez, Carlos Villagrán,Florinda Meza,Edgar Vivar,Maria Antonieta de las Nieves"/>
    <x v="5"/>
    <x v="5"/>
  </r>
  <r>
    <s v=" Dona Clotilde vive perdendo o seu cãozinho, Satanás. Enquanto procura por ele, Chaves, Chiquinha e Quico pensam que ela está invocando o diabo."/>
    <s v="Invocando a Satanás"/>
    <s v="Satanás"/>
    <s v="* 11 de outubro de 1976."/>
    <x v="1"/>
    <s v=" Roberto Gómez Bolaños,Ramón Valdez, Carlos Villagrán,Florinda Meza,Ruben Aguirre,Maria Antonieta de las Nieves"/>
    <x v="5"/>
    <x v="5"/>
  </r>
  <r>
    <s v=" Seu Madruga prepara um palanque para o próximo Festival da Boa Vizinhança, mas para isso terá que enfrentar a Dona Florinda que é contra a festança.[148]"/>
    <s v="Festival de la Buena Vecindad (parte 1)"/>
    <s v="A Grande Festa (parte 1)"/>
    <s v="* 18 de outubro de 1976."/>
    <x v="0"/>
    <s v=" Roberto Gómez Bolaños,Ramón Valdez, Carlos Villagrán,Florinda Meza,Ruben Aguirre,Maria Antonieta de las Nieves"/>
    <x v="5"/>
    <x v="5"/>
  </r>
  <r>
    <s v=" Começa o Festival da Boa Vizinhança. Seu Madruga é o diretor e as atrações são o Chaves que recita o poema do &quot;Cão Arrependido&quot;, Quico, que prepara um poema dedicado às mães e Chiquinha que conta as &quot;Aventuras do Jeca Valente&quot;. Mas no final todos acabam brigando.[149]"/>
    <s v="Festival de la Buena Vecindad (parte 2)"/>
    <s v="Um Festival de Vizinhos (parte 2)"/>
    <s v="* 25 de outubro de 1976."/>
    <x v="1"/>
    <s v=" Roberto Gómez Bolaños,Ramón Valdez, Carlos Villagrán,Florinda Meza,Ruben Aguirre,Angelines Fernández,Maria Antonieta de las Nieves"/>
    <x v="5"/>
    <x v="5"/>
  </r>
  <r>
    <s v=" Continuando o Festival, as crianças encenam um teatro onde Chaves interpreta o Chapolin Colorado. Porém, as confusões começam quando ele começa a bater no Quico de verdade com a sua marreta biônica.[150]"/>
    <s v="Festival de la Buena Vecindad (parte 3)"/>
    <s v="E o Festival Continua (parte 3)"/>
    <s v="* 1 de novembro de 1976."/>
    <x v="1"/>
    <s v=" Roberto Gómez Bolaños,Ramón Valdez, Carlos Villagrán,Florinda Meza,Ruben Aguirre,Edgar Vivar,Angelines Fernández,Maria Antonieta de las Nieves"/>
    <x v="5"/>
    <x v="5"/>
  </r>
  <r>
    <s v=" Na última parte dos festejos, Dona Clotilde recita um poema sobre o amor, fazendo toda hora trocadilho com o nome de Seu Madruga. Dona Florinda e o Professor Girafales cantam a canção &quot;Óyelo, Escúchalo&quot; e quase se beijam. Chaves, Quico e Chiquinha fazem truques de mágica, e o truque de mágica do Chaves deu o resultado de todo mundo cair na gargalhada. No final, tudo termina bem. E a saga termina com mais uma execução de &quot;Óyelo, Escúchalo&quot;.[151]"/>
    <s v="Festival de la Buena Vecindad (parte 4)"/>
    <s v="O Festival da Boa Vizinhança (parte 4)"/>
    <s v="* 8 de novembro de 1976."/>
    <x v="1"/>
    <s v=" Roberto Gómez Bolaños,Ramón Valdez, Carlos Villagrán,Florinda Meza,Ruben Aguirre,Edgar Vivar,Angelines Fernández,Maria Antonieta de las Nieves"/>
    <x v="5"/>
    <x v="5"/>
  </r>
  <r>
    <s v=" Chaves e Quico estão procurando o homem invisível. Nisso, Chiquinha diz que o pai dela conhece a fórmula da invisibilidade. E por fim, Chaves tenta salvar o Sr. Barriga do homem invisível, jogando tinta.[152]"/>
    <s v="Hombre Invisible"/>
    <s v="Invisibilidade"/>
    <s v="* 15 de novembro de 1976."/>
    <x v="0"/>
    <s v=" Roberto Gómez Bolaños,Ramón Valdez, Carlos Villagrán,Florinda Meza,Ruben Aguirre,Edgar Vivar,Angelines Fernández,Maria Antonieta de las Nieves"/>
    <x v="5"/>
    <x v="5"/>
  </r>
  <r>
    <s v="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
    <s v="El ratero arrepentido"/>
    <s v="O Ladrão da Vila"/>
    <s v="* 22 de novembro de 1976."/>
    <x v="0"/>
    <s v=" Roberto Gómez Bolaños, Carlos Villagrán, Maria Antonieta de las Nieves, EEdgar Vivar, Ramón Valdez,Florinda Meza, Ruben Aguirre,Angelines Fernández e EEdgar Vivar"/>
    <x v="5"/>
    <x v="5"/>
  </r>
  <r>
    <s v="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
    <s v="Las locuras de Don Ramón"/>
    <s v="Os loucos e a Cruz Vermelha"/>
    <s v="* 29 de novembro de 1976."/>
    <x v="1"/>
    <s v=" Roberto Gómez Bolaños,Ramón Valdez, Carlos Villagrán,Florinda Meza,Edgar Vivar,Maria Antonieta de las Nieves"/>
    <x v="5"/>
    <x v="5"/>
  </r>
  <r>
    <s v=" Chaves foi mordido por um cão de rua e todos ficam preocupados, achando que ele pode estar com raiva. Mas no final, Seu Madruga dá banho no Chaves, logo após o cachorro morrer de uma infecção no focinho.[155]"/>
    <s v="Mordida"/>
    <s v="Animais Proibidos"/>
    <s v="* 6 de dezembro de 1976."/>
    <x v="0"/>
    <s v=" Roberto Gómez Bolaños,Ramón Valdez, Carlos Villagrán,Florinda Meza,Angelines Fernández, Maria Antonieta de las Nieves,Ricardo de Pascual"/>
    <x v="5"/>
    <x v="5"/>
  </r>
  <r>
    <s v=" A turma se prepara para mais uma Festa da Amizade e começam a enfeitar a vila, lembrando sempre que &quot;sem pichorra não tem festa&quot;.[156]"/>
    <s v="Fiesta navideña (parte 1)"/>
    <s v="Sem pichorra não tem festa (parte 1)"/>
    <s v="* 13 de dezembro de 1976."/>
    <x v="1"/>
    <s v=" Roberto Gómez Bolaños,Ramón Valdez, Carlos Villagrán,Florinda Meza,Edgar Vivar,Maria Antonieta de las Nieves"/>
    <x v="5"/>
    <x v="5"/>
  </r>
  <r>
    <s v=" A turma da vila comemora o Natal e o Ano Novo. Quico exibe os brinquedos que ganhou e apronta a maior bagunça com Chaves, Chiquinha e Nhonho. Depois, todo o elenco do seriado se reúne e canta as músicas &quot;La Juguetería&quot;, &quot;Óyelo, Escúchalo&quot; e &quot;Un Año Más&quot;.[157]"/>
    <s v="La Navidad"/>
    <s v="Feliz Ano Novo!"/>
    <s v="* 27 de dezembro de 1976."/>
    <x v="1"/>
    <s v=" Roberto Gómez Bolaños,Ramón Valdez, Carlos Villagrán,Florinda Meza,Ruben Aguirre,Edgar Vivar,Maria Antonieta de las Nieves"/>
    <x v="5"/>
    <x v="5"/>
  </r>
  <r>
    <s v=" Seu Madruga tem um porquinho cheio de dinheiro, e tenta escondê-lo do Sr. Barriga. Enquanto isso Chaves e Quico disputam seus cofrinhos para ver quem tem mais dinheiro.[158]"/>
    <s v="El negocio de las botellas"/>
    <s v="O Porquinho"/>
    <s v="* 7 de fevereiro de 1977."/>
    <x v="0"/>
    <s v=" Roberto Gómez Bolaños,Ramón Valdez, Carlos Villagrán,Florinda Meza,Edgar Vivar,Maria Antonieta de las Nieves"/>
    <x v="3"/>
    <x v="3"/>
  </r>
  <r>
    <s v=" A turma do Chaves comemora o dia de São Valentim na casa do Seu Madruga.[159]"/>
    <s v="Día de la Amistad"/>
    <s v="O Dia da Amizade"/>
    <s v="* 14 de fevereiro de 1977."/>
    <x v="1"/>
    <s v=" Roberto Gómez Bolaños, Carlos Villagrán, Maria Antonieta de las Nieves, EEdgar Vivar, Ramón Valdez,Florinda Meza, Ruben Aguirre,Angelines Fernández e EEdgar Vivar"/>
    <x v="3"/>
    <x v="3"/>
  </r>
  <r>
    <s v=" Quico ganha um cachorrinho do Professor Girafales. Com a ajuda de Chaves e Chiquinha, resolve dar um banho nele. E é aí que a confusão começa.[160]"/>
    <s v="Ramoncito (parte 1)"/>
    <s v="As gravatas do Seu Madruga (parte 1)"/>
    <s v="* 21 de fevereiro de 1977."/>
    <x v="0"/>
    <s v=" Roberto Gómez Bolaños,Ramón Valdez, Carlos Villagrán,Florinda Meza,Ruben Aguirre,Angelines Fernández,Maria Antonieta de las Nieves"/>
    <x v="3"/>
    <x v="3"/>
  </r>
  <r>
    <s v=" Quico resolve aprontar com os vizinhos, escondendo um ratinho por todos os cantos. O pessoal da vila tenta caçar o bicho, que causa a maior bagunça.[161]"/>
    <s v="Una broma blanca (parte 3)"/>
    <s v="O Ratinho do Quico (parte 3)"/>
    <s v="* 7 de março de 1977."/>
    <x v="0"/>
    <s v=" Roberto Gómez Bolaños,Ramón Valdez, Carlos Villagrán,Florinda Meza,Ruben Aguirre,Maria Antonieta de las Nieves"/>
    <x v="3"/>
    <x v="3"/>
  </r>
  <r>
    <s v="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
    <s v="Dinero en maceta"/>
    <s v="Quem semeia moeda, colhe tempestade!"/>
    <s v="* 14 de março de 1977."/>
    <x v="0"/>
    <s v=" Roberto Gómez Bolaños,Ramón Valdez, Carlos Villagrán,Florinda Meza,Angelines Fernández,Maria Antonieta de las Nieves"/>
    <x v="3"/>
    <x v="3"/>
  </r>
  <r>
    <s v=" Seu Madruga encontra uma máquina fotográfica antiga em que o Chaves vive derrubando no chão. Depois, as crianças brincam de fotógrafos.[163]"/>
    <s v="El fotógrafo (parte 1)"/>
    <s v="A máquina fotográfica (parte 1)"/>
    <s v="* 28 de março de 1977."/>
    <x v="1"/>
    <s v=" Roberto Gómez Bolaños, Carlos Villagrán, Maria Antonieta de las Nieves, EEdgar Vivar, Ramón Valdez,Florinda Meza, Ruben Aguirre,Angelines Fernández e EEdgar Vivar"/>
    <x v="3"/>
    <x v="3"/>
  </r>
  <r>
    <s v=" Seu Madruga começa a trabalhar como fotográfo e tenta tirar fotos do Godinez em um parque, mas é atrapalhado pelo Quico. Para piorar a situação, Chaves continua derrubando a câmera de Seu Madruga no chão o tempo todo.[164]"/>
    <s v="Intento de fotografía (parte 2)"/>
    <s v="O fotógrafo (parte 2)"/>
    <s v="* 4 de abril de 1977."/>
    <x v="0"/>
    <s v=" Roberto Gómez Bolaños, Carlos Villagrán, Maria Antonieta de las Nieves, EEdgar Vivar, Ramón Valdez,Florinda Meza, Ruben Aguirre,Angelines Fernández e EEdgar Vivar"/>
    <x v="3"/>
    <x v="3"/>
  </r>
  <r>
    <s v="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
    <s v="Fantasma"/>
    <s v="O fantasma da vila"/>
    <s v="* 11 de abril de 1977."/>
    <x v="0"/>
    <s v=" Roberto Gómez Bolaños,Ramón Valdez, Carlos Villagrán,Florinda Meza,Maria Antonieta de las Nieves"/>
    <x v="3"/>
    <x v="3"/>
  </r>
  <r>
    <s v=" Quico constrói uma casinha para brincar. Enquanto isso, Seu Madruga compra uma roupa nova e com isso tem uma briga com o Sr. Barriga, que o ameaça dizendo que se não receber pelo menos um mês de aluguel, ele não dormirá embaixo de um teto.[166]"/>
    <s v="Pago renta"/>
    <s v="A Casinha do Quico"/>
    <s v="* 18 de abril de 1977."/>
    <x v="0"/>
    <s v=" Roberto Gómez Bolaños,Ramón Valdez, Carlos Villagrán,Florinda Meza,Ruben Aguirre, Maria Antonieta de las Nieves,Horácio Gómez"/>
    <x v="3"/>
    <x v="3"/>
  </r>
  <r>
    <s v="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
    <s v="Ayuda a tus semejantes"/>
    <s v="Ajudem-se uns aos outros / Amarelinhas e Balões"/>
    <s v="* 25 de abril de 1977."/>
    <x v="0"/>
    <s v=" Roberto Gómez Bolaños,Ramón Valdez, Carlos Villagrán,Florinda Meza,Ruben Aguirre,Edgar Vivar,Maria Antonieta de las Nieves"/>
    <x v="3"/>
    <x v="3"/>
  </r>
  <r>
    <s v=" Seu Madruga começa a vender balões e tem como ajudante o Chaves que está furando todos os balões do Quico. Porém quando achava que iria ganhar muito dinheiro descobre um problema: Chaves não entende o seu plano e acaba estragando tudo.[168]"/>
    <s v="El negocio de los globos"/>
    <s v="O Vendedor de Balões"/>
    <s v="* 2 de maio de 1977."/>
    <x v="1"/>
    <s v=" Roberto Gómez Bolaños, Carlos Villagrán,Florinda Meza,Ruben Aguirre,Angelines Fernández,Maria Antonieta de las Nieves"/>
    <x v="3"/>
    <x v="3"/>
  </r>
  <r>
    <s v=" Quico e Chiquinha acham que Chaves ficou louco porque o viram conversando com as portas. Então, eles decidem lhe dar um banho de água fria, para curá-lo. Mas toda vez que tentam, acabam errando o alvo e molhando sempre um dos adultos.[169]"/>
    <s v="La locura"/>
    <s v="O cavaleiro das mil encrencas"/>
    <s v="* 9 de maio de 1977."/>
    <x v="0"/>
    <s v=" Roberto Gómez Bolaños, Carlos Villagrán, Maria Antonieta de las Nieves, EEdgar Vivar, Ramón Valdez,Florinda Meza, Ruben Aguirre,Angelines Fernández e EEdgar Vivar"/>
    <x v="3"/>
    <x v="3"/>
  </r>
  <r>
    <s v=" Seu Madruga, que está trabalhando como carpinteiro, ele acaba martelando os dedos a toda hora. Enquanto isso, Chaves e Quico resolvem brincar de carpinteiros e nisso, acabam acertando o Professor Girafales com várias marteladas.[170]"/>
    <s v="El carpintero (parte 1)"/>
    <s v="Os carpinteiros (parte 1)"/>
    <s v="* 16 de maio de 1977."/>
    <x v="0"/>
    <s v=" Roberto Gómez Bolaños,Ramón Valdez, Carlos Villagrán,Florinda Meza,Edgar Vivar,Maria Antonieta de las Nieves"/>
    <x v="3"/>
    <x v="3"/>
  </r>
  <r>
    <s v=" Ainda trabalhando como carpinteiro, o Seu Madruga se vê obrigado a consertar a cadeira da Dona Florinda, que havia sido destruída pelas crianças. Então, ele resolve preparar uma cola especial, com a qual Quico acaba se queimando e o Seu Madruga também.[171]"/>
    <s v="El carpintero (parte 2)"/>
    <s v="Quanto mais quente, pior! (parte 2)"/>
    <s v="* 23 de maio de 1977."/>
    <x v="0"/>
    <s v=" Roberto Gómez Bolaños,Ramón Valdez, Carlos Villagrán,Florinda Meza,Ruben Aguirre,Maria Antonieta de las Nieves"/>
    <x v="3"/>
    <x v="3"/>
  </r>
  <r>
    <s v="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
    <s v="Viaje a Acapulco (parte 1)"/>
    <s v="Vamos Todos a Acapulco (parte 1)"/>
    <s v="* 30 de maio de 1977."/>
    <x v="0"/>
    <s v=" Roberto Gómez Bolaños,Ramón Valdez, Carlos Villagrán,Florinda Meza,Ruben Aguirre,Maria Antonieta de las Nieves"/>
    <x v="3"/>
    <x v="3"/>
  </r>
  <r>
    <s v=" Ao chegarem em Acapulco, Chaves e o Sr. Barriga se hospedam no hotel. Depois na piscina, Chaves encontra Quico e Chiquinha e os três causam um rolo danado com o Seu Madruga e a Dona Florinda. No final, Chaves persegue Quico pelo clube e os dois causam a maior confusão.[173]"/>
    <s v="Aventuras en Acapulco (parte 2)"/>
    <s v="Os Farofeiros (parte 2)"/>
    <s v="* 6 de junho de 1977."/>
    <x v="1"/>
    <s v=" Roberto Gómez Bolaños, Carlos Villagrán, Maria Antonieta de las Nieves, EEdgar Vivar, Ramón Valdez,Florinda Meza, Ruben Aguirre,Angelines Fernández e EEdgar Vivar"/>
    <x v="3"/>
    <x v="3"/>
  </r>
  <r>
    <s v="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quot;Boa Noite, Vizinhança!&quot; enquanto os demais personagens estão sentados em volta de uma fogueira na praia á noite.[174]"/>
    <s v="Aventuras en Acapulco (parte 3)"/>
    <s v="Os Farofeiros (parte 3)"/>
    <s v="* 13 de junho de 1977."/>
    <x v="0"/>
    <s v=" Roberto Gómez Bolaños,Ramón Valdez, Carlos Villagrán,Florinda Meza,Ruben Aguirre,Edgar Vivar,Angelines Fernández,Maria Antonieta de las Nieves"/>
    <x v="3"/>
    <x v="3"/>
  </r>
  <r>
    <s v="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
    <s v="Álbum de Billetes"/>
    <s v="O Álbum de Figurinhas"/>
    <s v="* 20 de junho de 1977."/>
    <x v="0"/>
    <s v=" Roberto Gómez Bolaños,Ramón Valdez, Carlos Villagrán,Florinda Meza,Ruben Aguirre,Edgar Vivar,Angelines Fernández, Maria Antonieta de las Nieves,Horácio Gómez "/>
    <x v="3"/>
    <x v="3"/>
  </r>
  <r>
    <s v=" Seu Madruga é sonâmbulo e coloca pratos todas as noites no barril do Chaves pois se preocupa que o garoto passa fome.[176]"/>
    <s v="Sonámbulos (parte 1)"/>
    <s v="Os espíritos zombeteiros (parte 1)"/>
    <s v="* 27 de junho de 1977."/>
    <x v="0"/>
    <s v=" Roberto Gómez Bolaños,Ramón Valdez, Carlos Villagrán,Florinda Meza,Edgar Vivar,Maria Antonieta de las Nieves"/>
    <x v="3"/>
    <x v="3"/>
  </r>
  <r>
    <s v=" Todos os moradores da vila são sonâmbulos, inclusive Quico e Dona Florinda. Seu Madruga diz para ter cuidado, pois pode ser perigoso acordá-los.[177]"/>
    <s v="Sonámbulos (parte 2)"/>
    <s v="Os espíritos zombeteiros (parte 2)"/>
    <s v="* 4 de julho de 1977."/>
    <x v="0"/>
    <s v=" Roberto Gómez Bolaños, Carlos Villagrán, Maria Antonieta de las Nieves, EEdgar Vivar, Ramón Valdez,Florinda Meza, Ruben Aguirre,Angelines Fernández e EEdgar Vivar"/>
    <x v="3"/>
    <x v="3"/>
  </r>
  <r>
    <s v=" Dona Clotilde decide fazer uma sessão espírita na casa do Seu Madruga.[178]"/>
    <s v="Sonámbulos (parte 3)"/>
    <s v="Espíritos zombeteiros (parte 3)"/>
    <s v="* 11 de julho de 1977."/>
    <x v="0"/>
    <s v=" Roberto Gómez Bolaños,Ramón Valdez, Carlos Villagrán,Florinda Meza,Angelines Fernández,Maria Antonieta de las Nieves"/>
    <x v="3"/>
    <x v="3"/>
  </r>
  <r>
    <s v=" A vila ficou sem água. Por isso, Chaves, Chiquinha e Quico são obrigados a irem até a vila mais próxima, buscar mais água. E a confusão começa quando os vizinhos começam a brigar pela água.[179]"/>
    <s v="Escasez de água (parte 1)"/>
    <s v="Falta água, sobram problemas! (parte 1)"/>
    <s v="* 18 de julho de 1977."/>
    <x v="0"/>
    <s v=" Roberto Gómez Bolaños,Ramón Valdez, Carlos Villagrán,Florinda Meza,Angelines Fernández,Maria Antonieta de las Nieves"/>
    <x v="3"/>
    <x v="3"/>
  </r>
  <r>
    <s v="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
    <s v="Escasez de água (parte 2)"/>
    <s v="Um bom encanador não entra pelo cano! (parte 2)"/>
    <s v="* 25 de julho de 1977."/>
    <x v="0"/>
    <s v=" Roberto Gómez Bolaños,Ramón Valdez, Carlos Villagrán,Florinda Meza,Angelines Fernández,Maria Antonieta de las Nieves"/>
    <x v="3"/>
    <x v="3"/>
  </r>
  <r>
    <s v=" Chaves acerta o Sr. Barriga no pé e o deixa com um calo muito grande. Enquanto isso, Quico assina um vale de um milhão de cruzeiros ao Chaves, que pensa que ficou milionário.[181]"/>
    <s v="Pie hinchado"/>
    <s v="O Calo do Sr. Barriga"/>
    <s v="* 1 de agosto de 1977."/>
    <x v="1"/>
    <s v=" Roberto Gómez Bolaños,Ramón Valdez, Carlos Villagrán,Florinda Meza,Ruben Aguirre,Angelines Fernández,Maria Antonieta de las Nieves"/>
    <x v="3"/>
    <x v="3"/>
  </r>
  <r>
    <s v="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
    <s v="Corto Circuito"/>
    <s v="Ah! Logo agora que eu queria ver o meu time jogar..."/>
    <s v="* 8 de agosto de 1977."/>
    <x v="0"/>
    <s v=" Roberto Gómez Bolaños,Ramón Valdez, Carlos Villagrán,Florinda Meza,Ruben Aguirre,Edgar Vivar,Maria Antonieta de las Nieves"/>
    <x v="3"/>
    <x v="3"/>
  </r>
  <r>
    <s v=" O Professor Girafales quer se declarar à Dona Florinda, para isso, pede ajuda ao Seu Madruga. Mas as crianças pensam que os dois estão namorando e a confusão está armada. No final do episódio, tudo é esclarecido e é apresentada a canção: &quot;Somos Cafonas&quot;[183]"/>
    <s v="Somos Cursis"/>
    <s v="O Professor Apaixonado"/>
    <s v="* 15 de agosto de 1977."/>
    <x v="1"/>
    <s v=" Roberto Gómez Bolaños,Ramón Valdez, Carlos Villagrán,Florinda Meza,Edgar Vivar,Maria Antonieta de las Nieves"/>
    <x v="3"/>
    <x v="3"/>
  </r>
  <r>
    <s v=" Seguindo o conselho da Chiquinha, Chaves começa a vender refrescos, mas o negócio não vai muito bem. Ainda mais quando Quico se torna seu maior concorrente.[184]"/>
    <s v="La tienda del Chavo (parte 1)"/>
    <s v="Nem Todos os Bons Negócios são Negócios da China (parte 1)"/>
    <s v="* 22 de agosto de 1977."/>
    <x v="0"/>
    <s v=" Roberto Gómez Bolaños,Ramón Valdez, Carlos Villagrán,Florinda Meza,Ruben Aguirre,Maria Antonieta de las Nieves"/>
    <x v="3"/>
    <x v="3"/>
  </r>
  <r>
    <s v=" Quico desiste de seu negócio e se torna um grande freguês dos refrescos do Chaves. Depois, o Seu Madruga tenta escapar da Dona Florinda e do Sr. Barriga. Aproveitando a oportunidade, Chaves faz chantagem para que tanto Madruga quanto Barriga comprem os refrescos.[185]"/>
    <s v="La tienda del Chavo (parte 2)"/>
    <s v="Refrescos numa fria (parte 2)"/>
    <s v="* 29 de agosto de 1977."/>
    <x v="0"/>
    <s v=" Roberto Gómez Bolaños,Ramón Valdez, Carlos Villagrán,Florinda Meza,Edgar Vivar,Angelines Fernández,Maria Antonieta de las Nieves"/>
    <x v="3"/>
    <x v="3"/>
  </r>
  <r>
    <s v="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
    <s v="La tienda del Chavo (parte 3)"/>
    <s v="A Insônia do Seu Madruga (parte 3)"/>
    <s v="* 5 de setembro de 1977."/>
    <x v="1"/>
    <s v=" Roberto Gómez Bolaños,Ramón Valdez, Carlos Villagrán,Florinda Meza,Edgar Vivar,Maria Antonieta de las Nieves"/>
    <x v="3"/>
    <x v="3"/>
  </r>
  <r>
    <s v="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
    <s v="Los pensamientos del Profesor"/>
    <s v="Com duas cartas no varal / Bilhetes Trocados"/>
    <s v="* 12 de setembro de 1977."/>
    <x v="1"/>
    <s v=" Roberto Gómez Bolaños,Ramón Valdez, Carlos Villagrán,Florinda Meza,Ruben Aguirre,Angelines Fernández,Maria Antonieta de las Nieves"/>
    <x v="3"/>
    <x v="3"/>
  </r>
  <r>
    <s v="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
    <s v="El mejor escondite"/>
    <s v="A bruxa está solta"/>
    <s v="* 19 de setembro de 1977."/>
    <x v="0"/>
    <s v=" Roberto Gómez Bolaños, Carlos Villagrán, Maria Antonieta de las Nieves, EEdgar Vivar, Ramón Valdez,Florinda Meza, Ruben Aguirre,Angelines Fernández e EEdgar Vivar"/>
    <x v="3"/>
    <x v="3"/>
  </r>
  <r>
    <s v=" As crianças fazem desenhos na escola, mas o Professor Girafales quer saber quem desenhou uma caricatura sua. Com medo da bronca, Quico pede ao Chaves que assuma a responsabilidade pelo desenho em troca de um sanduíche de presunto. Mas ele se dá mal.[189]"/>
    <s v="La Caricatura del Profesor Jirafales"/>
    <s v="A Caricatura do Professor Girafales"/>
    <s v="* 26 de setembro de 1977."/>
    <x v="1"/>
    <s v=" Roberto Gómez Bolaños,Ramón Valdez, Carlos Villagrán,Florinda Meza,Ruben Aguirre,Maria Antonieta de las Nieves"/>
    <x v="3"/>
    <x v="3"/>
  </r>
  <r>
    <s v=" Chiquinha, o terror do cortiço, está de volta! Assim que chega, já começa a aprontar: rouba a zarabatana e os chumbinhos de Chaves e começa a atirar em todo mundo, provocando a maior confusão na vila.[190]"/>
    <s v="Un fin de semana con las tías"/>
    <s v="Estou morrendo de saudades da minha amiga, mas não muito..."/>
    <s v="* 3 de outubro de 1977."/>
    <x v="0"/>
    <s v=" Roberto Gómez Bolaños,Ramón Valdez, Carlos Villagrán,Florinda Meza,Angelines Fernández,Maria Antonieta de las Nieves"/>
    <x v="3"/>
    <x v="3"/>
  </r>
  <r>
    <s v=" Quico ganha um disco voador de brinquedo. Enquanto isso, Seu Madruga combina um plano com Chaves que sempre que o Sr. Barriga aparecer, é para o garoto gritar &quot;já chegou o disco voador!&quot;. Mas o plano não sai como o combinado.[191]"/>
    <s v="Los favores de Don Ramón"/>
    <s v="O Disco Voador"/>
    <s v="* 10 de outubro de 1977."/>
    <x v="0"/>
    <s v=" Roberto Gómez Bolaños,Ramón Valdez, Carlos Villagrán,Florinda Meza,Maria Antonieta de las Nieves"/>
    <x v="3"/>
    <x v="3"/>
  </r>
  <r>
    <s v="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
    <s v="Pintando la Vecindad (parte 1)"/>
    <s v="Abre a Torneira! (parte 1)"/>
    <s v="* 17 de outubro de 1977."/>
    <x v="0"/>
    <s v=" Roberto Gómez Bolaños,Ramón Valdez, Carlos Villagrán,Florinda Meza,Edgar Vivar,Maria Antonieta de las Nieves"/>
    <x v="3"/>
    <x v="3"/>
  </r>
  <r>
    <s v=" O pessoal começa a limpar a vila para depois pintá-la. Todos resolvem ajudar e depois de tudo pronto, o pessoal fica satisfeito, inclusive Chaves, que pinta seu barril.[193]"/>
    <s v="Pintando la Vecindad (parte 2)"/>
    <s v="Pintando a vila (parte 2)"/>
    <s v="* 24 de outubro de 1977."/>
    <x v="1"/>
    <s v=" Roberto Gómez Bolaños, Carlos Villagrán, Maria Antonieta de las Nieves, EEdgar Vivar, Ramón Valdez,Florinda Meza, Ruben Aguirre,Angelines Fernández e EEdgar Vivar"/>
    <x v="3"/>
    <x v="3"/>
  </r>
  <r>
    <s v=" Dona Clotilde prepara panquecas para Seu Madruga, mas Chiquinha come todas elas junto com o Chaves. Quico acaba levando a culpa.[194]"/>
    <s v="La pancita de Don Ramón"/>
    <s v="Panquecas para dentro, barriga para fora"/>
    <s v="* 31 de outubro de 1977."/>
    <x v="0"/>
    <s v=" Roberto Gómez Bolaños,Ramón Valdez, Carlos Villagrán,Florinda Meza,Ruben Aguirre,Edgar Vivar,Angelines Fernández,Maria Antonieta de las Nieves"/>
    <x v="3"/>
    <x v="3"/>
  </r>
  <r>
    <s v="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
    <s v="El desalojo de Don Ramón (parte 1)"/>
    <s v="O Despejo do Seu Madruga (parte 1)"/>
    <s v="* 7 de novembro de 1977."/>
    <x v="1"/>
    <s v=" Roberto Gómez Bolaños,Ramón Valdez, Carlos Villagrán,Florinda Meza,Ruben Aguirre,Edgar Vivar,Maria Antonieta de las Nieves"/>
    <x v="3"/>
    <x v="3"/>
  </r>
  <r>
    <s v="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
    <s v="El desalojo de Don Ramón (parte 2)"/>
    <s v="Recordações (parte 2)"/>
    <s v="* 14 de novembro de 1977."/>
    <x v="0"/>
    <s v=" Roberto Gómez Bolaños, Carlos Villagrán, Maria Antonieta de las Nieves, EEdgar Vivar, Ramón Valdez,Florinda Meza, Ruben Aguirre,Angelines Fernández e EEdgar Vivar"/>
    <x v="3"/>
    <x v="3"/>
  </r>
  <r>
    <s v=" Seu Madruga se lembra dos tempos em que era um lutador de boxe. Depois, ele vê Chaves brigando com o Quico e acha que ele pode ser um grande boxeador. Seu Madruga tenta ensiná-lo a lutar, mas isso acaba causando problemas com o Professor Girafales, que se irrita ao descobrir.[197]"/>
    <s v="El Chavo Campeón"/>
    <s v="Como treinar um novo campeão"/>
    <s v="* 21 de novembro de 1977."/>
    <x v="0"/>
    <s v=" Roberto Gómez Bolaños,Ramón Valdez, Carlos Villagrán,Florinda Meza,Edgar Vivar,Maria Antonieta de las Nieves"/>
    <x v="3"/>
    <x v="3"/>
  </r>
  <r>
    <s v=" Seu Madruga decide trocar uma Casimira de Taubaté com o Sr. Barriga, mentindo que seu tecido é inglês. Chaves, Chiquinha e Quico pegam o tecido e fazem um piquenique com ele. Mas Chaves acaba sujando todo o tecido.[198]"/>
    <s v="El Casimir"/>
    <s v="Um finnísimo tecido Made in Taubaté"/>
    <s v="* 28 de novembro de 1977."/>
    <x v="0"/>
    <s v=" Roberto Gómez Bolaños,Ramón Valdez, Carlos Villagrán,Florinda Meza,Ruben Aguirre,Edgar Vivar,Maria Antonieta de las Nieves"/>
    <x v="3"/>
    <x v="3"/>
  </r>
  <r>
    <s v=" O Professor Girafales decide ensinar música aos seus alunos. Depois, as crianças resolvem brincar de orquestra no pátio da escola. Neste episódio, são apresentadas as canções: &quot;Se Você é Jovem Ainda&quot; e &quot;Que Bonita A Sua Roupa&quot;.[199]"/>
    <s v="La clase de música"/>
    <s v="Uma Aula de Canto"/>
    <s v="* 26 de dezembro de 1977."/>
    <x v="0"/>
    <s v=" Roberto Gómez Bolaños,Ramón Valdez, Carlos Villagrán,Florinda Meza,Ruben Aguirre,Maria Antonieta de las Nieves"/>
    <x v="3"/>
    <x v="3"/>
  </r>
  <r>
    <s v=" Dona Florinda é obrigada a levar o cachorrinho de Quico embora, pois é proibido ter animais na vila. Quico pensa que o animal foi transformado em regador por Dona Clotilde.[200]"/>
    <s v="O Jogo de beisebol"/>
    <s v="Exibido originalmente em 21 de março de 1977. Episódio inédito no Brasil e perdido mundialmente. Foram exibidos trechos deste episódio em uma chamada do disco &quot;Así Cantamos y Vacilamos en La Vecindad del Chavo&quot; na Venezuela. Remake de 1974."/>
    <s v="* 21 de março de 1977"/>
    <x v="1"/>
    <s v=" Roberto Gómez Bolaños, Carlos Villagrán, Maria Antonieta de las Nieves, EEdgar Vivar, Ramón Valdez,Florinda Meza, Ruben Aguirre,Angelines Fernández e EEdgar Vivar"/>
    <x v="3"/>
    <x v="3"/>
  </r>
  <r>
    <s v=" Seu Madruga e Dona Florinda resolvem se tornar sócios. Dona Florinda prepara os seus churros para Seu Madruga vendê-los. Quando Dona Florinda já começava a prepará-los, Chaves e Quico resolvem ajudá-la.[201]"/>
    <s v="La venta de churros - parte 1"/>
    <s v="A Sociedade - parte 1"/>
    <s v="* 5 de dezembro de 1977. 6 de março de 1978"/>
    <x v="1"/>
    <s v=" Roberto Gómez Bolaños, Carlos Villagrán, Maria Antonieta de las Nieves, EEdgar Vivar, Ramón Valdez,Florinda Meza, Ruben Aguirre,Angelines Fernández e EEdgar Vivar"/>
    <x v="6"/>
    <x v="6"/>
  </r>
  <r>
    <s v="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
    <s v="La venta de churros - parte 2"/>
    <s v="A Sociedade - parte 2"/>
    <s v="* 12 de dezembro de 1977. 13 de março de 1978"/>
    <x v="0"/>
    <s v=" Roberto Gómez Bolaños, Carlos Villagrán, Maria Antonieta de las Nieves, EEdgar Vivar, Ramón Valdez,Florinda Meza, Ruben Aguirre,Angelines Fernández e EEdgar Vivar"/>
    <x v="6"/>
    <x v="6"/>
  </r>
  <r>
    <s v="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
    <s v="La venta de churros - parte 3"/>
    <s v="O vendedor de churros - parte 3"/>
    <s v="* 19 de dezembro de 1977. 20 de março de 1978"/>
    <x v="0"/>
    <s v=" Roberto Gómez Bolaños, Carlos Villagrán, Maria Antonieta de las Nieves, EEdgar Vivar, Ramón Valdez,Florinda Meza, Ruben Aguirre,Angelines Fernández e EEdgar Vivar"/>
    <x v="6"/>
    <x v="6"/>
  </r>
  <r>
    <s v=" O Sr. Barriga faz um acordo com o Seu Madruga e desconta alguns meses de aluguel, com a condição dele se comprometer a engessar toda a vila.[204]"/>
    <s v="Enyesar la vecindad (parte 1)"/>
    <s v="Um gesseiro de mão cheia (parte 1)"/>
    <s v="* 27 de março de 1978."/>
    <x v="0"/>
    <s v=" Roberto Gómez Bolaños,Ramón Valdez, Carlos Villagrán,Florinda Meza,Ruben Aguirre,Maria Antonieta de las Nieves"/>
    <x v="6"/>
    <x v="6"/>
  </r>
  <r>
    <s v=" Seu Madruga começa a engessar a vila, e tem uma confusão com o Chaves que pensa que o Gesso é leite de burra. Depois, Chaves e Chiquinha brincam de gesseiros e começam a engessar o Quico.[205]"/>
    <s v="Enyesar la vecindad (parte 2)"/>
    <s v="As Paredes de Gesso (parte 2)"/>
    <s v="* 3 de abril de 1978."/>
    <x v="1"/>
    <s v=" Roberto Gómez Bolaños,Ramón Valdez, Carlos Villagrán,Florinda Meza,Edgar Vivar,Maria Antonieta de las Nieves"/>
    <x v="6"/>
    <x v="6"/>
  </r>
  <r>
    <s v=" Dona Florinda sai e deixa no fogão chifres de nozes para o Professor Girafales. Porém, quando ele chega a vila, pensa que foi traído por Dona Florinda.[206]"/>
    <s v="Los cuernos del profesor"/>
    <s v="Os chifrinhos de nozes/Os chifres queimados do Professor Girafales"/>
    <s v="* 10 de abril de 1978."/>
    <x v="0"/>
    <s v=" Roberto Gómez Bolaños, Carlos Villagrán, Maria Antonieta de las Nieves, EEdgar Vivar, Ramón Valdez,Florinda Meza, Ruben Aguirre,Angelines Fernández e EEdgar Vivar"/>
    <x v="6"/>
    <x v="6"/>
  </r>
  <r>
    <s v=" Seu Madruga consegue um pezinho de &quot;chirimóia&quot; e tenta plantá-lo em um vaso. Porém, as crianças ficam atrapalhando e não deixam ele terminar o serviço.[207]"/>
    <s v="La Jardinera"/>
    <s v="A mudinha de cherimoia"/>
    <s v="* 17 de abril de 1978."/>
    <x v="1"/>
    <s v=" Roberto Gómez Bolaños, Carlos Villagrán, Maria Antonieta de las Nieves, EEdgar Vivar, Ramón Valdez,Florinda Meza, Ruben Aguirre,Angelines Fernández e EEdgar Vivar"/>
    <x v="6"/>
    <x v="6"/>
  </r>
  <r>
    <s v=" Seu Madruga faz uma exibição de ioiôs, com dois jogadores estrangeiros. Depois, Chaves e Quico começam a brincar com os seus ioiôs e arranjam uma tremenda encrenca para o Seu Madruga.[208]"/>
    <s v="El voceador"/>
    <s v="Exibição de iôiôs"/>
    <s v="* 24 de abril de 1978."/>
    <x v="0"/>
    <s v=" Roberto Gómez Bolaños,Ramón Valdez, Carlos Villagrán,Florinda Meza,Ruben Aguirre,Maria Antonieta de las Nieves"/>
    <x v="6"/>
    <x v="6"/>
  </r>
  <r>
    <s v=" Seu Madruga tenta plantar pezinhos em vasos, mas acaba sendo atrapalhando por Chaves e Quico. Depois, de tanto apanhar do Seu Madruga, Chaves chora e Chiquinha diz uma frase: &quot;As pessoas boas devem amar seus inimigos&quot;. Por conta disso, Dona Florinda termina o episódio sem bater no Seu Madruga, pois foi ele que criou essa frase.[209]"/>
    <s v="Ama a tus enemigos"/>
    <s v="As Pessoas Boas Devem Amar seus Inimigos"/>
    <s v="* 1 de maio de 1978."/>
    <x v="0"/>
    <s v=" Roberto Gómez Bolaños,Ramón Valdez, Carlos Villagrán,Florinda Meza,Ruben Aguirre,Maria Antonieta de las Nieves"/>
    <x v="6"/>
    <x v="6"/>
  </r>
  <r>
    <s v=" Seu Madruga manda Chaves comprar algumas coisas na venda da esquina. Enquanto isso, Dona Clotilde, que está cuidando de sua sobrinha, descobre que a Dona Florinda colocou um cartaz na vila proibindo os animais e as crianças pequenas.[210]"/>
    <s v="Prohibidos los niños (parte 1)"/>
    <s v="O cãozinho da Dona Clotilde (parte 1)"/>
    <s v="* 8 de maio de 1978."/>
    <x v="0"/>
    <s v=" Roberto Gómez Bolaños,Ramón Valdez, Carlos Villagrán,Florinda Meza,Edgar Vivar,Maria Antonieta de las Nieves"/>
    <x v="6"/>
    <x v="6"/>
  </r>
  <r>
    <s v=" Chaves traz a cesta de compras. Ao mesmo tempo, Dona Clotilde esconde a sua sobrinha em outra cesta muito parecida. Quico acaba trocando as duas cestas. A neném acaba indo parar na casa do Seu Madruga, que resolve cuidar dela. Chaves quer ajudar e acaba atrapalhando.[211]"/>
    <s v="La sobrina de la bruja del 71 (parte 2)"/>
    <s v="Pai por Algumas Horas (parte 2)"/>
    <s v="* 15 de maio de 1978."/>
    <x v="0"/>
    <s v=" Roberto Gómez Bolaños, Carlos Villagrán, Maria Antonieta de las Nieves, EEdgar Vivar, Ramón Valdez,Florinda Meza, Ruben Aguirre,Angelines Fernández e EEdgar Vivar"/>
    <x v="6"/>
    <x v="6"/>
  </r>
  <r>
    <s v="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
    <s v="La sorpresa del Profesor"/>
    <s v="Uma confusão de bolos"/>
    <s v="* 22 de maio de 1978."/>
    <x v="0"/>
    <s v=" Roberto Gómez Bolaños,Ramón Valdez, Carlos Villagrán,Florinda Meza,Angelines Fernández,Maria Antonieta de las Nieves"/>
    <x v="6"/>
    <x v="6"/>
  </r>
  <r>
    <s v=" Seu Barriga coloca Seu Madruga na rua, por falta de pagamento. Pórem, Seu Madruga já conseguiu o dinheiro, só que não sabe onde está. No meio dos móveis espalhados pelo pátio, ele decide procurar e pede ajuda às crianças que só atrapalham.[213]"/>
    <s v="El sobre de renta"/>
    <s v="O Dinheiro Perdido"/>
    <s v="* 29 de maio de 1978."/>
    <x v="0"/>
    <s v=" Roberto Gómez Bolaños,Ramón Valdez, Carlos Villagrán,Florinda Meza,Angelines Fernández,Maria Antonieta de las Nieves"/>
    <x v="6"/>
    <x v="6"/>
  </r>
  <r>
    <s v="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
    <s v="Chavo atropellado (parte 1)"/>
    <s v="Estatísticas (parte 1)"/>
    <s v="* 5 de junho de 1978."/>
    <x v="1"/>
    <s v=" Roberto Gómez Bolaños,Ramón Valdez, Carlos Villagrán,Florinda Meza,Ruben Aguirre,Angelines Fernández,Maria Antonieta de las Nieves"/>
    <x v="6"/>
    <x v="6"/>
  </r>
  <r>
    <s v="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
    <s v="Accidente de Don Ramón (parte 2)"/>
    <s v="A Perna Quebrada (parte 2)"/>
    <s v="* 12 de junho de 1978."/>
    <x v="0"/>
    <s v=" Roberto Gómez Bolaños,Ramón Valdez, Carlos Villagrán,Florinda Meza,Ruben Aguirre,Edgar Vivar,Maria Antonieta de las Nieves"/>
    <x v="6"/>
    <x v="6"/>
  </r>
  <r>
    <s v=" Seu Madruga começa a trabalhar como sapateiro e tenta consertar os sapatos do Sr. Barriga. As crianças ficam atrapalhando. Depois, ele se confunde e destrói o ramo de flores que o Professor Girafales tinha levado para Dona Florinda, gerando fúria neste.[216]"/>
    <s v="El nuevo trabajo de Don Ramón (parte 1)"/>
    <s v="Seu Madruga sapateiro (parte 1)"/>
    <s v="* 26 de junho de 1978."/>
    <x v="0"/>
    <s v=" Roberto Gómez Bolaños, Carlos Villagrán, Maria Antonieta de las Nieves, EEdgar Vivar, Ramón Valdez,Florinda Meza, Ruben Aguirre,Angelines Fernández e EEdgar Vivar"/>
    <x v="6"/>
    <x v="6"/>
  </r>
  <r>
    <s v=" Dona Florinda também deixa seus sapatos para o Seu Madruga consertar. Mas a confusão está armada quando ninguém deixa o sapateiro trabalhar em paz, e depois Chaves e Quico também brincam de sapateiros e destroem os sapatos do Sr. Barriga e da Dona Florinda.[217]"/>
    <s v="El nuevo trabajo de Don Ramón (parte 2)"/>
    <s v="O Sapateiro Prodigioso (parte 2)"/>
    <s v="* 3 de julho de 1978."/>
    <x v="0"/>
    <s v=" Roberto Gómez Bolaños,Ramón Valdez, Carlos Villagrán,Florinda Meza,Angelines Fernández,Maria Antonieta de las Nieves"/>
    <x v="6"/>
    <x v="6"/>
  </r>
  <r>
    <s v=" Seu Madruga ensina o ofício de sapateiro ao Chaves que trabalha como seu &quot;ajudante&quot;. Depois, Professor Girafales e o Quico dão seus sapatos para que Seu Madruga os conserte. Mas as coisas complicam, quando as crianças jogam a cola de sapateiro do Seu Madruga por toda a vila.[218]"/>
    <s v="La venganza nunca es buena (parte 3)"/>
    <s v="Seu Madruga, o sapateiro (parte 3)"/>
    <s v="* 10 de julho de 1978."/>
    <x v="0"/>
    <s v=" Roberto Gómez Bolaños,Ramón Valdez, Carlos Villagrán,Florinda Meza,Ruben Aguirre,Edgar Vivar,Maria Antonieta de las Nieves"/>
    <x v="6"/>
    <x v="6"/>
  </r>
  <r>
    <s v=" Seu Madruga e Dona Clotilde quer assistir ao Concurso de Miss Universo pela televisão, mas as televisões de ambos estão quebradas. Para isso, eles resolvem &quot;cuidar&quot; do Quico enquanto assistem TV na casa dele. Dona Florinda chega e proíbe o pessoal de assistir, mas acaba desistindo quando o Professor Girafales aparece e fica ansioso em ver as mulheres em &quot;traje de banho&quot;, sendo acompanhado pelos demais homens enquanto ignoram Florinda e as demais mulheres, que enciumadas, reclamam da falta de atenção.[219]"/>
    <s v="Concurso en la TV"/>
    <s v="O Concurso de Beleza"/>
    <s v="* 24 de julho de 1978."/>
    <x v="1"/>
    <s v=" Roberto Gómez Bolaños,Ramón Valdez, Carlos Villagrán,Florinda Meza,Ruben Aguirre,Edgar Vivar,Maria Antonieta de las Nieves"/>
    <x v="6"/>
    <x v="6"/>
  </r>
  <r>
    <s v=" Durante a aula na escola, Chaves confessa que ainda não tomou banho pela última vez. Por isso, enquanto estão na vila, Quico e Chiquinha resolvem molhá-lo a força, causando a maior bagunça na vila.[220]"/>
    <s v="El baño del Chavo"/>
    <s v="O Banho do Chaves"/>
    <s v="* 31 de julho de 1978."/>
    <x v="0"/>
    <s v=" Roberto Gómez Bolaños,Ramón Valdez, Carlos Villagrán,Florinda Meza,Ruben Aguirre,Edgar Vivar,Maria Antonieta de las Nieves"/>
    <x v="6"/>
    <x v="6"/>
  </r>
  <r>
    <s v=" Depois de aprontarem várias bagunças no cortiço, Chaves e Quico ficam proibidos pelo Sr. Barriga de jogarem bola no pátio.[221]"/>
    <s v="Pateando la pelota"/>
    <s v="Batendo uma Bolinha"/>
    <s v="* 7 de agosto de 1978."/>
    <x v="0"/>
    <s v=" Roberto Gómez Bolaños,Ramón Valdez, Carlos Villagrán,Florinda Meza,Ruben Aguirre,Edgar Vivar, Maria Antonieta de las Nieves,Horácio Gómez"/>
    <x v="6"/>
    <x v="6"/>
  </r>
  <r>
    <s v=" Dona Florinda e Seu Madruga descobrem que Quico e Chiquinha foram castigados na escola por terem chamado o Professor Girafales de &quot;Mestre Linguiça&quot; e o mesmo aparece com os dois na vila depois de muito tempo para explicar o ocorrido, mas acaba dando uma segunda chance deles se comportarem. Depois, na aula, os alunos respondem as perguntas do Professor com respostas absurdas e no final, ele mostra um escorpião para eles.[222]"/>
    <s v="Ciências Naturales (parte 1)"/>
    <s v="O Castigo da Escola (parte 1)"/>
    <s v="* 14 de agosto de 1978."/>
    <x v="1"/>
    <s v=" Roberto Gómez Bolaños, Carlos Villagrán, Maria Antonieta de las Nieves, EEdgar Vivar, Ramón Valdez,Florinda Meza, Ruben Aguirre,Angelines Fernández e EEdgar Vivar"/>
    <x v="6"/>
    <x v="6"/>
  </r>
  <r>
    <s v="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
    <s v="Ciências Naturales (parte 2)"/>
    <s v="O Escorpião (parte 2)"/>
    <s v="* 21 de agosto de 1978."/>
    <x v="0"/>
    <s v=" Roberto Gómez Bolaños,Ramón Valdez, Carlos Villagrán,Florinda Meza,Ruben Aguirre,Edgar Vivar,Maria Antonieta de las Nieves"/>
    <x v="6"/>
    <x v="6"/>
  </r>
  <r>
    <s v=" Chaves, Quico e Chiquinha brincam de bombeiros e ficam o tempo todo ligando e desligando a chave geral da vila, irritando assim, o Seu Madruga.[224]"/>
    <s v="Los astronautas"/>
    <s v="Os Astronautas"/>
    <s v="* 28 de agosto de 1978."/>
    <x v="0"/>
    <s v=" Roberto Gómez Bolaños,Ramón Valdez, Carlos Villagrán,Florinda Meza,Ruben Aguirre,Edgar Vivar, Maria Antonieta de las Nieves,Horácio Gómez"/>
    <x v="6"/>
    <x v="6"/>
  </r>
  <r>
    <s v=" Chaves não dormiu a noite toda e agora não consegue parar em pé. Com isso, acaba fazendo todos tropeçarem nele. Depois, as crianças resolvem brincar de &quot;enfeitiçados&quot;, e acabam fazendo o Seu Madruga entrar numa fria.[225]"/>
    <s v="Una noche de desvelo"/>
    <s v="Deus ajuda, quem cedo madruga!"/>
    <s v="* 4 de setembro de 1978."/>
    <x v="1"/>
    <s v=" Roberto Gómez Bolaños,Ramón Valdez, Carlos Villagrán,Florinda Meza,Ruben Aguirre,Edgar Vivar,Maria Antonieta de las Nieves"/>
    <x v="6"/>
    <x v="6"/>
  </r>
  <r>
    <s v=" Seu Madruga está vendendo artigos para comemorar o dia da independência. Por isso, as crianças começam a brincar com os confetes e balões, causando a maior bagunça na vila.[226]"/>
    <s v="Don Ramón globero (parte 1)"/>
    <s v="História do Brasil (parte 1)"/>
    <s v="* 11 de setembro de 1978."/>
    <x v="0"/>
    <s v=" Roberto Gómez Bolaños,Ramón Valdez, Carlos Villagrán,Florinda Meza,Ruben Aguirre,Maria Antonieta de las Nieves"/>
    <x v="6"/>
    <x v="6"/>
  </r>
  <r>
    <s v="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
    <s v="Don Ramón globero (parte 2)"/>
    <s v="A proposta (parte 2)"/>
    <s v="* 18 de setembro de 1978."/>
    <x v="0"/>
    <s v=" Roberto Gómez Bolaños,Ramón Valdez, Carlos Villagrán,Florinda Meza,Edgar Vivar,Maria Antonieta de las Nieves"/>
    <x v="6"/>
    <x v="6"/>
  </r>
  <r>
    <s v=" Chaves consegue convencer o Sr. Barriga a deixar ele lavar o seu carro. E dessa vez, Seu Madruga resolve ajudá-lo também.[228]"/>
    <s v="El Chavo lavacoches"/>
    <s v="Uma Epidemia de Gripe"/>
    <s v="* 25 de setembro de 1978."/>
    <x v="0"/>
    <s v=" Roberto Gómez Bolaños,Ramón Valdez, Carlos Villagrán,Florinda Meza,Angelines Fernández,Maria Antonieta de las Nieves"/>
    <x v="6"/>
    <x v="6"/>
  </r>
  <r>
    <s v="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
    <s v="El amor llegó a la vecindad (parte 1)"/>
    <s v="Errar é humano (parte 1)"/>
    <s v="* 2 de outubro de 1978."/>
    <x v="0"/>
    <s v=" Roberto Gómez Bolaños,Ramón Valdez, Carlos Villagrán,Florinda Meza,Edgar Vivar,Angelines Fernández,Maria Antonieta de las Nieves"/>
    <x v="6"/>
    <x v="6"/>
  </r>
  <r>
    <s v="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
    <s v="Celos en la vecindad (parte 2)"/>
    <s v="A nova vizinhança (parte 2)"/>
    <s v="* 9 de outubro de 1978."/>
    <x v="1"/>
    <s v=" Roberto Gómez Bolaños, Carlos Villagrán, Maria Antonieta de las Nieves, EEdgar Vivar, Ramón Valdez,Florinda Meza, Ruben Aguirre,Angelines Fernández e EEdgar Vivar"/>
    <x v="6"/>
    <x v="6"/>
  </r>
  <r>
    <s v=" Seu Madruga continua apaixonado por Glória e, decide convidá-la para ir ao cinema para assistir ao filme &quot;Terremoto&quot;.[231]"/>
    <s v="La gloria de Don Ramón (parte 3)"/>
    <s v="Seu Madruga, o Conquistador (parte 3)"/>
    <s v="* 16 de outubro de 1978."/>
    <x v="0"/>
    <s v=" Roberto Gómez Bolaños,Ramón Valdez, Carlos Villagrán,Florinda Meza,Ruben Aguirre,Angelines Fernández, Maria Antonieta de las Nieves,Regina Torné"/>
    <x v="6"/>
    <x v="6"/>
  </r>
  <r>
    <s v=" Chaves e Quico descobrem que sempre quando são beijados por Paty, desmaiam de emoção. E para curá-los, é preciso jogar neles baldes de água fria! Todos acabam se molhando, e o Seu Madruga se atrapalha todo tentando conquistar Glória.[232]"/>
    <s v="El beso (parte 4)"/>
    <s v="O Cupido ataca de novo (parte 4)"/>
    <s v="* 23 de outubro de 1978."/>
    <x v="0"/>
    <s v=" Roberto Gómez Bolaños,Ramón Valdez, Carlos Villagrán,Florinda Meza,Ruben Aguirre,Angelines Fernández, Maria Antonieta de las Nieves, Regina Torné,Ana Lilian de la Macorra"/>
    <x v="6"/>
    <x v="6"/>
  </r>
  <r>
    <s v=" A casa da Dona Florinda está cheia de goteiras e ela se nega a pagar o aluguel para o Sr. Barriga, até que tudo esteja consertado. Então, Chaves e Quico decidem jogar a água fora, e acabam molhando todo mundo.[233]"/>
    <s v="Las Goteras"/>
    <s v="De Gota em Gota, Minha Mãe Fica Louca"/>
    <s v="* 30 de outubro de 1978."/>
    <x v="0"/>
    <s v=" Roberto Gómez Bolaños,Ramón Valdez, Carlos Villagrán,Florinda Meza,Angelines Fernández, Maria Antonieta de las Nieves, Regina Torné,Ana Lilian de la Macorra"/>
    <x v="6"/>
    <x v="6"/>
  </r>
  <r>
    <s v=" Os adultos discutem sobre a importância de estudar, e Dona Florinda mostra &quot;o quanto&quot; ela é inteligente! Depois, Dona Clotilde diz para Seu Madruga que adora os homens ao natural, mais ignorantes. É nessa hora que ele percebe que &quot;nunca é tarde para estudar!&quot;.[234]"/>
    <s v="Nunca es demasiado tarde para estudiar"/>
    <s v="Vizinhança Bem Educada"/>
    <s v="* 6 de novembro de 1978."/>
    <x v="1"/>
    <s v=" Roberto Gómez Bolaños,Ramón Valdez, Carlos Villagrán,Florinda Meza,Angelines Fernández, Maria Antonieta de las Nieves, Regina Torné,Ana Lilian de la Macorra"/>
    <x v="6"/>
    <x v="6"/>
  </r>
  <r>
    <s v=" Chaves inventa a história de um amigo imaginário chamado &quot;Cente&quot;, para roubar o sanduíche de presunto do Quico. Ao mesmo tempo, Seu Madruga prepara um grude para consertar seu violão, mas é atrapalhado por Dona Florinda, que não permite que ele estenda seu violão no varal.[235]"/>
    <s v="La Guitarra"/>
    <s v="O Violão do Seu Madruga"/>
    <s v="* 13 de novembro de 1978."/>
    <x v="0"/>
    <s v=" Roberto Gómez Bolaños,Ramón Valdez, Carlos Villagrán,Florinda Meza,Edgar Vivar,Maria Antonieta de las Nieves"/>
    <x v="6"/>
    <x v="6"/>
  </r>
  <r>
    <s v="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
    <s v="El trabajo de Don Ramón (parte 1)"/>
    <s v="O Velho do Saco (parte 1)"/>
    <s v="* 20 de novembro de 1978."/>
    <x v="0"/>
    <s v=" Roberto Gómez Bolaños,Ramón Valdez, Carlos Villagrán,Florinda Meza,Ruben Aguirre,Angelines Fernández,Maria Antonieta de las Nieves"/>
    <x v="6"/>
    <x v="6"/>
  </r>
  <r>
    <s v=" Seu Madruga mostra para as crianças uma bola de boliche e conta que jogou muito na sua juventude. No final Seu Barriga queria bater no Seu Madruga mas Dona Florinda chega na frente e bate nele.[237]"/>
    <s v="Jugando con la bola (parte 2)"/>
    <s v="Quem descola o dedo da bola? / A Bola de Boliche (parte 2)"/>
    <s v="* 27 de novembro de 1978."/>
    <x v="1"/>
    <s v=" Roberto Gómez Bolaños,Ramón Valdez, Carlos Villagrán,Florinda Meza,Maria Antonieta de las Nieves"/>
    <x v="6"/>
    <x v="6"/>
  </r>
  <r>
    <s v=" O Sr. Barriga se interessa pela bola de boliche do Seu Madruga, e resolve pegá-la, em troca de alguns meses de aluguel. Mas o Chaves pega a bola com a mão cheia de cola e não consegue mais soltá-la.[238]"/>
    <s v="El trato (parte 3)"/>
    <s v="Quem Descola o Dedo da Bola, número 2 (parte 3)"/>
    <s v="* 4 de dezembro de 1978."/>
    <x v="1"/>
    <s v=" Roberto Gómez Bolaños,Ramón Valdez, Carlos Villagrán,Florinda Meza,Edgar Vivar,Maria Antonieta de las Nieves"/>
    <x v="6"/>
    <x v="6"/>
  </r>
  <r>
    <s v=" O Professor Girafales tenta ensinar os alunos sobre acidentes e primeiros socorros. Mas os alunos o respondem com besteiras e Godinez fica o tempo todo dizendo que &quot;ainda nem começou a aula&quot;, além de outros alunos preferirem namorar ao invés de prestar atenção na aula. Ao mesmo tempo, Chaves passa a aula com o rosto virado para a carteira de trás, para paquerar Paty, mas é repreendido pelo professor.[239]"/>
    <s v="Clase de primeros auxilios"/>
    <s v="A Escolinha do Professor Girafales"/>
    <s v="* 11 de dezembro de 1978."/>
    <x v="0"/>
    <s v=" Roberto Gómez Bolaños,Ramón Valdez, Carlos Villagrán,Florinda Meza,Edgar Vivar,Maria Antonieta de las Nieves"/>
    <x v="6"/>
    <x v="6"/>
  </r>
  <r>
    <s v=" A turma do Chaves resolve ir ao cinema. Seu Madruga, Dona Clotilde e Chiquinha vão juntos, enquanto o Sr. Barriga leva o Chaves. Dona Florinda e o Professor Girafales também vão. Porém, ninguém consegue assistir o filme, pois Chaves insiste em dizer que &quot;seria melhor ter ido ver o filme do Pelé&quot;.[240]"/>
    <s v="El cine"/>
    <s v="Vamos ao Cinema?"/>
    <s v="* 29 de janeiro de 1979."/>
    <x v="1"/>
    <s v=" Roberto Gómez Bolaños, Carlos Villagrán, Maria Antonieta de las Nieves, EEdgar Vivar, Ramón Valdez,Florinda Meza, Ruben Aguirre,Angelines Fernández e EEdgar Vivar"/>
    <x v="7"/>
    <x v="1"/>
  </r>
  <r>
    <s v=" Chaves quebra a lâmpada principal da Vila. Seu Madruga tenta trocá-la, mas sempre ocorre algum acidente com as lâmpadas que ele pega para colocar no lugar da outra.[241]"/>
    <s v="El câmbio del foco"/>
    <s v="É Duro Ser Eletricista!"/>
    <s v="* 5 de fevereiro de 1979."/>
    <x v="0"/>
    <s v=" Roberto Gómez Bolaños,Ramón Valdez,Florinda Meza,Ruben Aguirre,Edgar Vivar,Angelines Fernández,Maria Antonieta de las Nieves"/>
    <x v="7"/>
    <x v="1"/>
  </r>
  <r>
    <s v=" A turma da vila se prepara para comemorar o dia dos namorados. Chiquinha aproveita um cartão que Dona Clotilde tinha dado para Seu Madruga em branco e escreve uma declaração para Chaves. Mas ele pensa que o cartão é de Paty, deixando a Chiquinha triste.[242]"/>
    <s v="La fiesta de San Valentín (parte 1)"/>
    <s v="O Dia dos Namorados (parte 1)"/>
    <s v="* 12 de fevereiro de 1979."/>
    <x v="1"/>
    <s v=" Roberto Gómez Bolaños,Ramón Valdez,Florinda Meza,Ruben Aguirre,Maria Antonieta de las Nieves"/>
    <x v="7"/>
    <x v="1"/>
  </r>
  <r>
    <s v=" Dona Florinda convida todos os vizinhos para comemorar o dia de São Valentim em sua casa. O Sr. Barriga leva presentes e, depois, eles servem um belo jantar. Mas Chaves é tão desastrado que consegue estragar tudo no final.[243]"/>
    <s v="Festejando el Día de la Amistad (parte 2)"/>
    <s v="O Dia de São Valentim (parte 2)"/>
    <s v="* 19 de fevereiro de 1979."/>
    <x v="1"/>
    <s v=" Roberto Gómez Bolaños, Carlos Villagrán, Maria Antonieta de las Nieves, EEdgar Vivar, Ramón Valdez,Florinda Meza, Ruben Aguirre,Angelines Fernández e EEdgar Vivar"/>
    <x v="7"/>
    <x v="1"/>
  </r>
  <r>
    <s v=" Chaves, Chiquinha e Pópis resolvem brincar de tortinhas de merengue, usando o creme de barbear de Seu Madruga.[244]"/>
    <s v="Los pasteles de la Chilindrina"/>
    <s v="Tortinhas de merengue sem açúcar"/>
    <s v="* 26 de fevereiro de 1979."/>
    <x v="0"/>
    <s v=" Roberto Gómez Bolaños,Ramón Valdez,Florinda Meza,Edgar Vivar,Angelines Fernández, Maria Antonieta de las Nieves,Ana Lilian de la Macorra"/>
    <x v="7"/>
    <x v="1"/>
  </r>
  <r>
    <s v="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
    <s v="Pretendiendo a Don Ramón"/>
    <s v="Nas Pontas dos Pés"/>
    <s v="* 5 de março de 1979."/>
    <x v="0"/>
    <s v=" Roberto Gómez Bolaños, Carlos Villagrán, Maria Antonieta de las Nieves, EEdgar Vivar, Ramón Valdez,Florinda Meza, Ruben Aguirre,Angelines Fernández e EEdgar Vivar"/>
    <x v="7"/>
    <x v="1"/>
  </r>
  <r>
    <s v=" Seu Madruga dá um livro sobre animais para Chiquinha. Depois, ela resolve ler o livro com o Chaves e a Pópis.[246]"/>
    <s v="Los animales que pegan"/>
    <s v="O livro de animais"/>
    <s v="* 12 de março de 1979."/>
    <x v="0"/>
    <s v=" Roberto Gómez Bolaños,Ramón Valdez,Florinda Meza,Maria Antonieta de las Nieves"/>
    <x v="7"/>
    <x v="1"/>
  </r>
  <r>
    <s v=" Seu Madruga mente que Chiquinha está doente para não se dar ao trabalho de pagar o aluguel ao Seu Barriga. Mas todos acabam acreditando que ela está mesmo doente e ficam com medo de pegarem catapora.[247]"/>
    <s v="La mentira de la Chilindrina"/>
    <s v="A catapora"/>
    <s v="* 19 de março de 1979."/>
    <x v="0"/>
    <s v=" Roberto Gómez Bolaños,Ramón Valdez,Florinda Meza,Edgar Vivar,Angelines Fernández,Maria Antonieta de las Nieves"/>
    <x v="7"/>
    <x v="1"/>
  </r>
  <r>
    <s v="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
    <s v="El Actor Héctor Bonilla (parte 2)"/>
    <s v="Um Astro Cai na Vila (parte 2)"/>
    <s v="* 2 de abril de 1979."/>
    <x v="1"/>
    <s v=" Roberto Gómez Bolaños,Ramón Valdez,Florinda Meza,Maria Antonieta de las Nieves"/>
    <x v="7"/>
    <x v="1"/>
  </r>
  <r>
    <s v=" Seu Madruga resolve empenhar sua carabina velha. Chaves, Chiquinha e Nhonho se assustam, pois pensam que Seu Madruga declarou guerra às crianças.[249]"/>
    <s v="La guerra contra los niños"/>
    <s v="A carabina / Guerra às crianças"/>
    <s v="* 9 de abril de 1979."/>
    <x v="0"/>
    <s v=" Roberto Gómez Bolaños,Ramón Valdez,Florinda Meza,Ruben Aguirre,Edgar Vivar,Maria Antonieta de las Nieves"/>
    <x v="7"/>
    <x v="1"/>
  </r>
  <r>
    <s v="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quot;Peludinho.&quot;[250]"/>
    <s v="El perro Peluchín"/>
    <s v="O Cachorrinho"/>
    <s v="* 16 de abril de 1979."/>
    <x v="0"/>
    <s v=" Roberto Gómez Bolaños,Ramón Valdez,Florinda Meza,Ruben Aguirre,Angelines Fernández, Maria Antonieta de las Nieves,Héctor Bonilla"/>
    <x v="7"/>
    <x v="1"/>
  </r>
  <r>
    <s v=" O Professor Girafales tenta ensinar sobre aritmética, mas sempre é interrompido por seus alunos.[251]"/>
    <s v="La Clase de aritmética"/>
    <s v="A prova de aritmética"/>
    <s v="* 23 de abril de 1979."/>
    <x v="0"/>
    <s v=" Roberto Gómez Bolaños, Carlos Villagrán, Maria Antonieta de las Nieves, EEdgar Vivar, Ramón Valdez,Florinda Meza, Ruben Aguirre,Angelines Fernández e EEdgar Vivar"/>
    <x v="7"/>
    <x v="1"/>
  </r>
  <r>
    <s v=" As crianças comemoram o &quot;Dia das Crianças&quot; e se uma reúnem na casa da Chiquinha para discutir sobre o assunto.[252]"/>
    <s v="Día del niño"/>
    <s v="O Dia da Criança"/>
    <s v="* 30 de abril de 1979."/>
    <x v="0"/>
    <s v=" Roberto Gómez Bolaños,Ramón Valdez,Florinda Meza,Ruben Aguirre,Angelines Fernández,Maria Antonieta de las Nieves"/>
    <x v="7"/>
    <x v="1"/>
  </r>
  <r>
    <s v=" Chaves é um &quot;porquinho&quot; que, provavelmente, nunca toma banho. Então, Chiquinha e Pópis tentam lhe dar um banho a força, mas acabam molhando todo mundo.[253]"/>
    <s v="Manos sucias del Chavo"/>
    <s v="O banho / Um banho para o Chaves"/>
    <s v="* 7 de maio de 1979."/>
    <x v="1"/>
    <s v=" Roberto Gómez Bolaños, Carlos Villagrán, Maria Antonieta de las Nieves, EEdgar Vivar, Ramón Valdez,Florinda Meza, Ruben Aguirre,Angelines Fernández e EEdgar Vivar"/>
    <x v="7"/>
    <x v="1"/>
  </r>
  <r>
    <s v=" O Professor Girafales ensina sobre animais e suas características. No final, ele tenta fazer uma simples pergunta sobre com o que se fabricam os colares de pérolas. Ninguém consegue responder, e depois de inúmeras tentativas, Godinez enfim responde que são com as &quot;pérolas&quot;.[254]"/>
    <s v="Clases de Inglés"/>
    <s v="Santa ignorância!"/>
    <s v="* 14 de maio de 1979."/>
    <x v="0"/>
    <s v=" Roberto Gómez Bolaños,Florinda Meza,Ruben Aguirre,Angelines Fernández,Maria Antonieta de las Nieves"/>
    <x v="7"/>
    <x v="1"/>
  </r>
  <r>
    <s v="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
    <s v="Las mascotas"/>
    <s v="Peixe Cru Faz Bem Para Memória"/>
    <s v="* 21 de maio de 1979."/>
    <x v="0"/>
    <s v=" Roberto Gómez Bolaños,Florinda Meza,Ruben Aguirre,Edgar Vivar, Maria Antonieta de las Nieves, Horácio Gómez,Ana Lilian de la Macorra"/>
    <x v="7"/>
    <x v="1"/>
  </r>
  <r>
    <s v=" O Professor Girafales tenta ensinar sobre a história do Brasil.[256]"/>
    <s v="El examen de história"/>
    <s v="Uma aula de história"/>
    <s v="* 28 de maio de 1979."/>
    <x v="1"/>
    <s v=" Roberto Gómez Bolaños,Florinda Meza,Ruben Aguirre,Edgar Vivar,Maria Antonieta de las Nieves"/>
    <x v="7"/>
    <x v="1"/>
  </r>
  <r>
    <s v=" Chaves gruda um chiclete no paletó do Sr. Barriga e fica desesperado, pois não consegue tirá-lo. Por isso, resolve cortar o pedaço com uma tesoura, deixando o Sr. Barriga louco.[257]"/>
    <s v="El saco del Señor Barriga"/>
    <s v="O chiclete e o paletó"/>
    <s v="* 4 de junho de 1979."/>
    <x v="0"/>
    <s v=" Roberto Gómez Bolaños, Carlos Villagrán, Maria Antonieta de las Nieves, EEdgar Vivar, Ramón Valdez,Florinda Meza, Ruben Aguirre,Angelines Fernández e EEdgar Vivar"/>
    <x v="7"/>
    <x v="1"/>
  </r>
  <r>
    <s v=" Dona Clotilde vive perdendo o seu cãozinho, Satanás. Enquanto procura por ele, Chaves, Chiquinha e Nhonho pensam que ela está invocando o diabo.[258]"/>
    <s v="El cachorro de Doña Clotilde"/>
    <s v="O Cãozinho Satanás"/>
    <s v="* 11 de junho de 1979."/>
    <x v="0"/>
    <s v=" Roberto Gómez Bolaños,Florinda Meza,Ruben Aguirre,Edgar Vivar, Maria Antonieta de las Nieves,Horácio Gómez"/>
    <x v="7"/>
    <x v="1"/>
  </r>
  <r>
    <s v=" O Professor Girafales aplica um exame e os alunos começam a colar. Depois tenta ensinar sobre higiene.[259]"/>
    <s v="La clase de higiene"/>
    <s v="O último exame"/>
    <s v="* 18 de junho de 1979."/>
    <x v="1"/>
    <s v=" Roberto Gómez Bolaños, Carlos Villagrán, Maria Antonieta de las Nieves, EEdgar Vivar, Ramón Valdez,Florinda Meza, Ruben Aguirre,Angelines Fernández e EEdgar Vivar"/>
    <x v="7"/>
    <x v="1"/>
  </r>
  <r>
    <s v=" Chiquinha diz à Nhonho que a fonte da escola é uma fonte dos desejos. Só que a mentira acaba se espalhando e todos começam a acreditar que a fonte é mesmo dos desejos.[260]"/>
    <s v="La moneda del deseo"/>
    <s v="A Fonte dos Desejos"/>
    <s v="* 25 de junho de 1979."/>
    <x v="1"/>
    <s v=" Roberto Gómez Bolaños,Florinda Meza,Ruben Aguirre,Edgar Vivar,Angelines Fernández,Maria Antonieta de las Nieves"/>
    <x v="7"/>
    <x v="1"/>
  </r>
  <r>
    <s v=" É o aniversário do Professor Girafales. Por isso, Dona Florinda resolve fazer uma festinha particular, mas ela não contava com a &quot;agradável&quot; companhia de Chaves, Chiquinha e Dona Clotilde. Após o jantar ter sido estragado por Chaves, os adultos resolvem ir ao bar da esquina para comer panquecas. É lá, Dona Florinda decide comprar o boteco e transformá-lo em um restaurante.[261]"/>
    <s v="El Cumpleaños del Profesor Jirafales (parte 1)"/>
    <s v="Os Penetras (parte 1)"/>
    <s v="* 2 de julho de 1979."/>
    <x v="0"/>
    <s v=" Roberto Gómez Bolaños, Carlos Villagrán, Maria Antonieta de las Nieves, EEdgar Vivar, Ramón Valdez,Florinda Meza, Ruben Aguirre,Angelines Fernández e EEdgar Vivar"/>
    <x v="7"/>
    <x v="1"/>
  </r>
  <r>
    <s v=" Dona Florinda e Professor Girafales estão fazendo uma reforma no restaurante. Porém, a confusão começa quando Chaves e Chiquinha começam a ajudá-los.[262]"/>
    <s v="El restaurante de Doña Florinda (parte 2)"/>
    <s v="Dona Florinda Abre um Restaurante (parte 2)"/>
    <s v="* 9 de julho de 1979."/>
    <x v="1"/>
    <s v=" Roberto Gómez Bolaños,Florinda Meza,Ruben Aguirre,Edgar Vivar,Maria Antonieta de las Nieves"/>
    <x v="7"/>
    <x v="1"/>
  </r>
  <r>
    <s v=" Chaves vende seu último bilhete de loteria para o Professor Girafales, que no dia seguinte, fica sabendo que ganhou o prêmio. Mas ele perdeu o bilhete no restaurante. O problema agora é encontrá-lo.[263]"/>
    <s v="La suerte del Profesor"/>
    <s v="Dando sorte com muito azar"/>
    <s v="* 16 de julho de 1979."/>
    <x v="0"/>
    <s v=" Roberto Gómez Bolaños,Florinda Meza,Ruben Aguirre,Edgar Vivar,Angelines Fernández, Maria Antonieta de las Nieves, Horácio Gómez,Ana Lilian de la Macorra"/>
    <x v="7"/>
    <x v="1"/>
  </r>
  <r>
    <s v="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
    <s v="Spaguetti para el Señor Barriga"/>
    <s v="O restaurante de Dona Florinda"/>
    <s v="* 23 de julho de 1979."/>
    <x v="1"/>
    <s v=" Roberto Gómez Bolaños,Florinda Meza,Ruben Aguirre,Edgar Vivar,Maria Antonieta de las Nieves"/>
    <x v="7"/>
    <x v="1"/>
  </r>
  <r>
    <s v=" O Professor Girafales ensina sobre geometria e aritmética. No final, ele resolve explicar de uma forma mais prática ao Chaves, desenhando Nhonho na lousa, que apavorado, pensa que o professor pretende cortá-lo em vários pedaços.[265]"/>
    <s v="Clases de geometría y aritmética"/>
    <s v="A aula de matemática"/>
    <s v="* 30 de julho de 1979."/>
    <x v="0"/>
    <s v=" Roberto Gómez Bolaños,Florinda Meza,Ruben Aguirre,Edgar Vivar,Angelines Fernández,Maria Antonieta de las Nieves"/>
    <x v="7"/>
    <x v="1"/>
  </r>
  <r>
    <s v=" Chaves está caçando lagartixas e consegue matar uma. Mas todos pensam que ele matou a Dona Clotilde.[266]"/>
    <s v="La Resortera"/>
    <s v="O estilingue"/>
    <s v="* 6 de agosto de 1979."/>
    <x v="0"/>
    <s v=" Roberto Gómez Bolaños,Florinda Meza,Ruben Aguirre,Edgar Vivar, Maria Antonieta de las Nieves, Horácio Gómez,Ana Lilian de la Macorra"/>
    <x v="7"/>
    <x v="1"/>
  </r>
  <r>
    <s v=" Chiquinha faz um acordo com Chaves que trabalha como engraxate e assim divida o que ganhar com ela.[267]"/>
    <s v="El Bolero (parte 1)"/>
    <s v="Vai graxa? (parte 1)"/>
    <s v="* 13 de agosto de 1979."/>
    <x v="0"/>
    <s v=" Roberto Gómez Bolaños,Florinda Meza,Ruben Aguirre,Angelines Fernández,Maria Antonieta de las Nieves,"/>
    <x v="7"/>
    <x v="1"/>
  </r>
  <r>
    <s v=" Chaves continua trabalhando como engraxate e divide todo o dinheiro que ganha com Chiquinha.[268]"/>
    <s v="El Bolero (parte 2)"/>
    <s v="O engraxate (parte 2)"/>
    <s v="* 20 de agosto de 1979."/>
    <x v="1"/>
    <s v=" Roberto Gómez Bolaños, Carlos Villagrán, Maria Antonieta de las Nieves, EEdgar Vivar, Ramón Valdez,Florinda Meza, Ruben Aguirre,Angelines Fernández e EEdgar Vivar"/>
    <x v="7"/>
    <x v="1"/>
  </r>
  <r>
    <s v=" Chaves e Chiquinha conseguem almoçar no restaurante graças ao Professor Girafales, que paga o que eles comerem. Chaves começa a ter uma indigestão por comer dois sanduíches de presunto ao mesmo tempo.[269]"/>
    <s v="La Congestión"/>
    <s v="O restaurante da Dona Florinda"/>
    <s v="* 27 de agosto de 1979."/>
    <x v="0"/>
    <s v=" Roberto Gómez Bolaños, Carlos Villagrán, Maria Antonieta de las Nieves, EEdgar Vivar, Ramón Valdez,Florinda Meza, Ruben Aguirre,Angelines Fernández e EEdgar Vivar"/>
    <x v="7"/>
    <x v="1"/>
  </r>
  <r>
    <s v=" Chiquinha faz um plano com Chaves para comerem de graça no restaurante da Dona Florinda: conseguir uma mosca (ou churrumino) e colocá-la dentro do café. Mas Chaves causa a maior confusão no restaurante quando começa a caçar os churruminos.[270]"/>
    <s v="La mosca en el café"/>
    <s v="Tem Uma Mosca no meu Café!"/>
    <s v="* 3 de setembro de 1979."/>
    <x v="0"/>
    <s v=" Roberto Gómez Bolaños,Florinda Meza,Ruben Aguirre,Edgar Vivar,Maria Antonieta de las Nieves"/>
    <x v="7"/>
    <x v="1"/>
  </r>
  <r>
    <s v=" Chaves, Chiquinha e Nhonho faltam na escola e ficam com medo do Professor Girafales. Por isso, eles resolvem invertar diversas mentiras até que no fim, descobrem que mataram aula no domingo![271]"/>
    <s v="El pretexto para ir a la escuela"/>
    <s v="Na escola... domingo"/>
    <s v="* 10 de setembro de 1979."/>
    <x v="0"/>
    <s v=" Roberto Gómez Bolaños,Florinda Meza,Ruben Aguirre,Maria Antonieta de las Nieves"/>
    <x v="7"/>
    <x v="1"/>
  </r>
  <r>
    <s v=" Dona Florinda fica doente e o Professor Girafales cuida dela, sendo ajudado por Chaves e Chiquinha, que enquanto isso resolvem brincar de médica e paciente.[272]"/>
    <s v="Los enfermos"/>
    <s v="Cuidando de Dona Florinda"/>
    <s v="* 17 de setembro de 1979."/>
    <x v="0"/>
    <s v=" Roberto Gómez Bolaños,Florinda Meza,Edgar Vivar, Maria Antonieta de las Nieves,Abraham Stavans"/>
    <x v="7"/>
    <x v="1"/>
  </r>
  <r>
    <s v=" Chiquinha descobre que sua bisavó, Dona Neves, vai morar junto com ela. Ao mesmo tempo, chega um novo carteiro à vila: Jaiminho, um senhor vindo de Tangamandápio.[273]"/>
    <s v="El regreso de la biscabuela"/>
    <s v="Nasce uma Bisavó"/>
    <s v="* 24 de setembro de 1979."/>
    <x v="1"/>
    <s v=" Roberto Gómez Bolaños,Florinda Meza,Ruben Aguirre,Edgar Vivar,Maria Antonieta de las Nieves"/>
    <x v="7"/>
    <x v="1"/>
  </r>
  <r>
    <s v=" Chaves e Chiquinha estão coletando dinheiro para a Cruz Vermelha. Enquanto isso, Dona Neves tem a ideia de fingir que está louca para não pagar o aluguel ao Sr. Barriga. Já Nhonho, pensa que Dona Florinda ficou louca. Então, eles tentam curá-las com baldes de água fria![274]"/>
    <s v="Cooperación para la Cruz Roja"/>
    <s v="Uma Ajuda Para a Cruz Vermelha"/>
    <s v="* 1 de outubro de 1979."/>
    <x v="1"/>
    <s v=" Roberto Gómez Bolaños,Florinda Meza,Ruben Aguirre,Maria Antonieta de las Nieves"/>
    <x v="7"/>
    <x v="1"/>
  </r>
  <r>
    <s v=" Um senhor resolve montar seu parque na rua que fica ao lado da vila. Dona Florinda se irrita com o barulho causado pelas pessoas que se divertem no parque e resolve reclamar com o Seu Barriga.[275]"/>
    <s v="La Feria (parte 1)"/>
    <s v="Vamos ao parque? (parte 1)"/>
    <s v="* 8 de outubro de 1979."/>
    <x v="0"/>
    <s v=" Roberto Gómez Bolaños,Florinda Meza,Raul Padilla,Maria Antonieta de las Nieves"/>
    <x v="7"/>
    <x v="1"/>
  </r>
  <r>
    <s v=" Chaves, Nhonho e Godinez resolvem ir brincar no parque de diversões, mas Chaves faz a maior bagunça com o dono do parque. Depois, o Professor Girafales junto com a Dona Neves começam a brincar no carrosel. No final, o Professor Girafales e a Dona Florinda cantam a canção &quot;Idilio Sin Igual&quot;.[276]"/>
    <s v="La Feria (parte 2)"/>
    <s v="O Parque de Diversões (parte 2)"/>
    <s v="* 15 de outubro de 1979."/>
    <x v="1"/>
    <s v=" Roberto Gómez Bolaños,Florinda Meza,Edgar Vivar,Maria Antonieta de las Nieves"/>
    <x v="7"/>
    <x v="1"/>
  </r>
  <r>
    <s v=" Chaves e Chiquinha tentam roubar um bolo no restaurante de Dona Florinda. Depois, eles começam a sonhar que são clientes bem tratados no local.[277]"/>
    <s v="Los sueños"/>
    <s v="O sonho que deu bolo"/>
    <s v="* 22 de outubro de 1979."/>
    <x v="0"/>
    <s v=" Roberto Gómez Bolaños,Florinda Meza,Edgar Vivar, Maria Antonieta de las Nieves,Abraham Stavans"/>
    <x v="7"/>
    <x v="1"/>
  </r>
  <r>
    <s v=" Chiquinha tenta enganar a Dona Clotilde para que ela lhe pague um almoço. Mas na hora de pagar a conta, Chiquinha se esconde no banheiro do restaurante mentindo que estava com vontade de ir e fica lá por mais de três horas![278]"/>
    <s v="El mesero"/>
    <s v="Eu sou a mosca que caiu na sua Sopa"/>
    <s v="* 29 de outubro de 1979."/>
    <x v="0"/>
    <s v=" Roberto Gómez Bolaños,Florinda Meza,Ruben Aguirre,Edgar Vivar, Maria Antonieta de las Nieves, Horácio Gómez,Abraham Stavans"/>
    <x v="7"/>
    <x v="1"/>
  </r>
  <r>
    <s v=" O restaurante está cheio de ratos. Ao saber disso, Dona Florinda e Chiquinha ficam desesperadas![279]"/>
    <s v="Roedores en la fonda (parte 1)"/>
    <s v="Caça ao Rato, primeira parte"/>
    <s v="* 5 de novembro de 1979."/>
    <x v="1"/>
    <s v=" Roberto Gómez Bolaños,Florinda Meza,Ruben Aguirre,Edgar Vivar, Maria Antonieta de las Nieves,Ana Lilian de la Macorra"/>
    <x v="7"/>
    <x v="1"/>
  </r>
  <r>
    <s v=" Chaves coloca ratoeiras em toda parte no restaurante e todos acabam se machucando com elas.[280]"/>
    <s v="Roedores en la fonda (parte 2)"/>
    <s v="Caça ao Rato, segunda parte e conclusão"/>
    <s v="* 12 de novembro de 1979."/>
    <x v="0"/>
    <s v=" Roberto Gómez Bolaños,Florinda Meza,Angelines Fernández, Raul &quot;Chato&quot; Padilla,Maria Antonieta de las Nieves"/>
    <x v="7"/>
    <x v="1"/>
  </r>
  <r>
    <s v=" Héctor Bonilla, o famoso astro de novelas, chega à vila para pedir ajuda, pois um pneu de seu carro está furado.[289]"/>
    <s v="Ayuda al trabajador"/>
    <s v="Reivindicação salarial para o Chaves"/>
    <s v="* 19 de novembro de 1979."/>
    <x v="0"/>
    <s v=" Roberto Gómez Bolaños,Florinda Meza,Ruben Aguirre,Edgar Vivar,Maria Antonieta de las Nieves"/>
    <x v="7"/>
    <x v="1"/>
  </r>
  <r>
    <s v=" Dona Florinda manda Chaves comprar um bolo para o Professor Girafales, mas o garoto acaba estragando o bolo. Por isso, ele e Chiquinha decidem fazer outro.[282]"/>
    <s v="El pastel del Profesor"/>
    <s v="O bolo"/>
    <s v="* 26 de novembro de 1979."/>
    <x v="0"/>
    <s v=" Roberto Gómez Bolaños, Carlos Villagrán, Maria Antonieta de las Nieves, EEdgar Vivar, Ramón Valdez,Florinda Meza, Ruben Aguirre,Angelines Fernández e EEdgar Vivar"/>
    <x v="7"/>
    <x v="1"/>
  </r>
  <r>
    <s v=" Chaves e Chiquinha descobrem que os filhotes da gata de Dona Florinda, recém-nascidos, estão morrendo de fome. Com pena, eles resolvem pegar as caixas de leite do restaurante para dar aos filhotes.[283]"/>
    <s v="Leche para la gata"/>
    <s v="Os gatinhos do Chaves"/>
    <s v="* 3 de dezembro de 1979."/>
    <x v="0"/>
    <s v=" Roberto Gómez Bolaños, Carlos Villagrán, Maria Antonieta de las Nieves, EEdgar Vivar, Ramón Valdez,Florinda Meza, Ruben Aguirre,Angelines Fernández e EEdgar Vivar"/>
    <x v="7"/>
    <x v="1"/>
  </r>
  <r>
    <s v=" Seu Barriga manda reformar o setor principal da vila. Por isso, oferece sua casa para a turma do Chaves, que vai morar com ele por alguns dias. O problema é que Chaves já chega bagunçando tudo...[284]"/>
    <s v="Reparación de la vecindad (parte 1)"/>
    <s v="Os Hóspedes do Sr. Barriga (parte 1)"/>
    <s v="* 10 de dezembro de 1979."/>
    <x v="1"/>
    <s v=" Roberto Gómez Bolaños,Florinda Meza,Ruben Aguirre,Maria Antonieta de las Nieves"/>
    <x v="7"/>
    <x v="1"/>
  </r>
  <r>
    <s v=" O Professor Girafales chega a vila e fica sabendo que Dona Florinda está morando na casa do Sr. Barriga. Então, ele briga com a Dona Florinda, pois pensa que está sendo traido por ela. Enquanto isso, Chaves conhece o quarto de Nhonho, que parece uma loja de brinquedos.[285]"/>
    <s v="Reparación de la vecindad (parte 2)"/>
    <s v="Os Hóspedes do Sr. Barriga (parte 2)"/>
    <s v="* 17 de dezembro de 1979."/>
    <x v="1"/>
    <s v=" Roberto Gómez Bolaños,Florinda Meza,Edgar Vivar,Maria Antonieta de las Nieves"/>
    <x v="7"/>
    <x v="1"/>
  </r>
  <r>
    <s v=" A turma do Chaves comemora o Natal na casa do Sr. Barriga. Depois, Chaves se imagina dentro do presépio, e canta a canção &quot;Quisiera haber sido un pastor&quot;.[286]"/>
    <s v="Quisiera ser pastor (parte 3)"/>
    <s v="Os Hóspedes do Sr. Barriga (parte 3)"/>
    <s v="* 24 de dezembro de 1979."/>
    <x v="1"/>
    <s v=" Roberto Gómez Bolaños,Florinda Meza,Edgar Vivar,Angelines Fernández,Maria Antonieta de las Nieves"/>
    <x v="7"/>
    <x v="1"/>
  </r>
  <r>
    <s v=" Dona Florinda finalmente se acerta com o Professor Girafales. Depois, a turma volta à vila e encontra tudo novo.[287]"/>
    <s v="Reparación de la vecindad (parte 4)"/>
    <s v="Os Hóspedes do Sr. Barriga (parte 4)"/>
    <s v="* 31 de dezembro de 1979."/>
    <x v="1"/>
    <s v=" Roberto Gómez Bolaños,Florinda Meza,Ruben Aguirre,Edgar Vivar,Angelines Fernández, Raul &quot;Chato&quot; Padilla,Maria Antonieta de las Nieves"/>
    <x v="7"/>
    <x v="1"/>
  </r>
  <r>
    <s v="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
    <s v="Lavadora nueva"/>
    <s v="A máquina de lavar / Antes um tanque funcionando que uma lavadora encrencada"/>
    <s v="* 7 de janeiro de 1980."/>
    <x v="1"/>
    <s v=" Roberto Gómez Bolaños,Florinda Meza,Ruben Aguirre,Edgar Vivar,Angelines Fernández, Raul &quot;Chato&quot; Padilla,Maria Antonieta de las Nieves"/>
    <x v="8"/>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n v="1"/>
    <x v="0"/>
  </r>
  <r>
    <x v="0"/>
    <n v="2"/>
    <x v="0"/>
  </r>
  <r>
    <x v="0"/>
    <n v="2"/>
    <x v="1"/>
  </r>
  <r>
    <x v="0"/>
    <n v="3"/>
    <x v="0"/>
  </r>
  <r>
    <x v="0"/>
    <n v="3"/>
    <x v="1"/>
  </r>
  <r>
    <x v="0"/>
    <n v="4"/>
    <x v="0"/>
  </r>
  <r>
    <x v="0"/>
    <n v="4"/>
    <x v="1"/>
  </r>
  <r>
    <x v="0"/>
    <n v="4"/>
    <x v="2"/>
  </r>
  <r>
    <x v="0"/>
    <n v="5"/>
    <x v="0"/>
  </r>
  <r>
    <x v="0"/>
    <n v="5"/>
    <x v="1"/>
  </r>
  <r>
    <x v="0"/>
    <n v="5"/>
    <x v="2"/>
  </r>
  <r>
    <x v="0"/>
    <n v="6"/>
    <x v="0"/>
  </r>
  <r>
    <x v="0"/>
    <n v="6"/>
    <x v="1"/>
  </r>
  <r>
    <x v="0"/>
    <n v="6"/>
    <x v="2"/>
  </r>
  <r>
    <x v="0"/>
    <n v="6"/>
    <x v="3"/>
  </r>
  <r>
    <x v="0"/>
    <n v="7"/>
    <x v="0"/>
  </r>
  <r>
    <x v="0"/>
    <n v="7"/>
    <x v="1"/>
  </r>
  <r>
    <x v="0"/>
    <n v="7"/>
    <x v="2"/>
  </r>
  <r>
    <x v="0"/>
    <n v="7"/>
    <x v="3"/>
  </r>
  <r>
    <x v="1"/>
    <n v="1"/>
    <x v="4"/>
  </r>
  <r>
    <x v="1"/>
    <n v="2"/>
    <x v="4"/>
  </r>
  <r>
    <x v="1"/>
    <n v="3"/>
    <x v="4"/>
  </r>
  <r>
    <x v="1"/>
    <n v="4"/>
    <x v="4"/>
  </r>
  <r>
    <x v="1"/>
    <n v="5"/>
    <x v="4"/>
  </r>
  <r>
    <x v="1"/>
    <n v="6"/>
    <x v="4"/>
  </r>
  <r>
    <x v="1"/>
    <n v="7"/>
    <x v="4"/>
  </r>
  <r>
    <x v="2"/>
    <n v="1"/>
    <x v="5"/>
  </r>
  <r>
    <x v="2"/>
    <n v="1"/>
    <x v="2"/>
  </r>
  <r>
    <x v="2"/>
    <n v="1"/>
    <x v="6"/>
  </r>
  <r>
    <x v="2"/>
    <n v="2"/>
    <x v="5"/>
  </r>
  <r>
    <x v="2"/>
    <n v="2"/>
    <x v="2"/>
  </r>
  <r>
    <x v="2"/>
    <n v="2"/>
    <x v="6"/>
  </r>
  <r>
    <x v="2"/>
    <n v="2"/>
    <x v="7"/>
  </r>
  <r>
    <x v="2"/>
    <n v="3"/>
    <x v="5"/>
  </r>
  <r>
    <x v="2"/>
    <n v="3"/>
    <x v="2"/>
  </r>
  <r>
    <x v="2"/>
    <n v="3"/>
    <x v="6"/>
  </r>
  <r>
    <x v="2"/>
    <n v="3"/>
    <x v="7"/>
  </r>
  <r>
    <x v="2"/>
    <n v="3"/>
    <x v="8"/>
  </r>
  <r>
    <x v="2"/>
    <n v="3"/>
    <x v="9"/>
  </r>
  <r>
    <x v="2"/>
    <n v="4"/>
    <x v="5"/>
  </r>
  <r>
    <x v="2"/>
    <n v="4"/>
    <x v="2"/>
  </r>
  <r>
    <x v="2"/>
    <n v="4"/>
    <x v="6"/>
  </r>
  <r>
    <x v="2"/>
    <n v="4"/>
    <x v="7"/>
  </r>
  <r>
    <x v="2"/>
    <n v="4"/>
    <x v="8"/>
  </r>
  <r>
    <x v="2"/>
    <n v="4"/>
    <x v="9"/>
  </r>
  <r>
    <x v="2"/>
    <n v="5"/>
    <x v="5"/>
  </r>
  <r>
    <x v="2"/>
    <n v="5"/>
    <x v="2"/>
  </r>
  <r>
    <x v="2"/>
    <n v="5"/>
    <x v="6"/>
  </r>
  <r>
    <x v="2"/>
    <n v="5"/>
    <x v="7"/>
  </r>
  <r>
    <x v="2"/>
    <n v="5"/>
    <x v="8"/>
  </r>
  <r>
    <x v="2"/>
    <n v="5"/>
    <x v="9"/>
  </r>
  <r>
    <x v="2"/>
    <n v="6"/>
    <x v="5"/>
  </r>
  <r>
    <x v="2"/>
    <n v="6"/>
    <x v="2"/>
  </r>
  <r>
    <x v="2"/>
    <n v="6"/>
    <x v="6"/>
  </r>
  <r>
    <x v="2"/>
    <n v="6"/>
    <x v="7"/>
  </r>
  <r>
    <x v="2"/>
    <n v="6"/>
    <x v="8"/>
  </r>
  <r>
    <x v="2"/>
    <n v="6"/>
    <x v="9"/>
  </r>
  <r>
    <x v="2"/>
    <n v="7"/>
    <x v="5"/>
  </r>
  <r>
    <x v="2"/>
    <n v="7"/>
    <x v="2"/>
  </r>
  <r>
    <x v="2"/>
    <n v="7"/>
    <x v="6"/>
  </r>
  <r>
    <x v="2"/>
    <n v="7"/>
    <x v="7"/>
  </r>
  <r>
    <x v="2"/>
    <n v="7"/>
    <x v="8"/>
  </r>
  <r>
    <x v="2"/>
    <n v="7"/>
    <x v="9"/>
  </r>
  <r>
    <x v="3"/>
    <n v="1"/>
    <x v="1"/>
  </r>
  <r>
    <x v="3"/>
    <n v="2"/>
    <x v="1"/>
  </r>
  <r>
    <x v="3"/>
    <n v="3"/>
    <x v="1"/>
  </r>
  <r>
    <x v="3"/>
    <n v="4"/>
    <x v="1"/>
  </r>
  <r>
    <x v="3"/>
    <n v="4"/>
    <x v="10"/>
  </r>
  <r>
    <x v="3"/>
    <n v="5"/>
    <x v="1"/>
  </r>
  <r>
    <x v="3"/>
    <n v="5"/>
    <x v="10"/>
  </r>
  <r>
    <x v="3"/>
    <n v="6"/>
    <x v="1"/>
  </r>
  <r>
    <x v="3"/>
    <n v="6"/>
    <x v="10"/>
  </r>
  <r>
    <x v="3"/>
    <n v="6"/>
    <x v="11"/>
  </r>
  <r>
    <x v="3"/>
    <n v="7"/>
    <x v="1"/>
  </r>
  <r>
    <x v="3"/>
    <n v="7"/>
    <x v="10"/>
  </r>
  <r>
    <x v="3"/>
    <n v="7"/>
    <x v="11"/>
  </r>
  <r>
    <x v="4"/>
    <n v="1"/>
    <x v="12"/>
  </r>
  <r>
    <x v="4"/>
    <n v="2"/>
    <x v="12"/>
  </r>
  <r>
    <x v="4"/>
    <n v="3"/>
    <x v="12"/>
  </r>
  <r>
    <x v="4"/>
    <n v="4"/>
    <x v="12"/>
  </r>
  <r>
    <x v="4"/>
    <n v="5"/>
    <x v="12"/>
  </r>
  <r>
    <x v="4"/>
    <n v="6"/>
    <x v="12"/>
  </r>
  <r>
    <x v="4"/>
    <n v="7"/>
    <x v="12"/>
  </r>
  <r>
    <x v="5"/>
    <n v="1"/>
    <x v="13"/>
  </r>
  <r>
    <x v="5"/>
    <n v="2"/>
    <x v="13"/>
  </r>
  <r>
    <x v="5"/>
    <n v="3"/>
    <x v="13"/>
  </r>
  <r>
    <x v="5"/>
    <n v="4"/>
    <x v="13"/>
  </r>
  <r>
    <x v="5"/>
    <n v="5"/>
    <x v="13"/>
  </r>
  <r>
    <x v="5"/>
    <n v="6"/>
    <x v="13"/>
  </r>
  <r>
    <x v="5"/>
    <n v="7"/>
    <x v="13"/>
  </r>
  <r>
    <x v="6"/>
    <n v="1"/>
    <x v="14"/>
  </r>
  <r>
    <x v="6"/>
    <n v="2"/>
    <x v="14"/>
  </r>
  <r>
    <x v="6"/>
    <n v="3"/>
    <x v="14"/>
  </r>
  <r>
    <x v="6"/>
    <n v="4"/>
    <x v="14"/>
  </r>
  <r>
    <x v="6"/>
    <n v="5"/>
    <x v="14"/>
  </r>
  <r>
    <x v="6"/>
    <n v="6"/>
    <x v="14"/>
  </r>
  <r>
    <x v="6"/>
    <n v="7"/>
    <x v="14"/>
  </r>
  <r>
    <x v="7"/>
    <n v="1"/>
    <x v="15"/>
  </r>
  <r>
    <x v="7"/>
    <n v="2"/>
    <x v="15"/>
  </r>
  <r>
    <x v="7"/>
    <n v="2"/>
    <x v="16"/>
  </r>
  <r>
    <x v="7"/>
    <n v="3"/>
    <x v="15"/>
  </r>
  <r>
    <x v="7"/>
    <n v="3"/>
    <x v="16"/>
  </r>
  <r>
    <x v="7"/>
    <n v="4"/>
    <x v="15"/>
  </r>
  <r>
    <x v="7"/>
    <n v="4"/>
    <x v="16"/>
  </r>
  <r>
    <x v="7"/>
    <n v="4"/>
    <x v="17"/>
  </r>
  <r>
    <x v="7"/>
    <n v="5"/>
    <x v="15"/>
  </r>
  <r>
    <x v="7"/>
    <n v="5"/>
    <x v="16"/>
  </r>
  <r>
    <x v="7"/>
    <n v="5"/>
    <x v="17"/>
  </r>
  <r>
    <x v="7"/>
    <n v="6"/>
    <x v="15"/>
  </r>
  <r>
    <x v="7"/>
    <n v="6"/>
    <x v="16"/>
  </r>
  <r>
    <x v="7"/>
    <n v="6"/>
    <x v="17"/>
  </r>
  <r>
    <x v="7"/>
    <n v="7"/>
    <x v="15"/>
  </r>
  <r>
    <x v="7"/>
    <n v="7"/>
    <x v="16"/>
  </r>
  <r>
    <x v="7"/>
    <n v="7"/>
    <x v="17"/>
  </r>
  <r>
    <x v="8"/>
    <n v="1"/>
    <x v="18"/>
  </r>
  <r>
    <x v="8"/>
    <n v="2"/>
    <x v="18"/>
  </r>
  <r>
    <x v="8"/>
    <n v="3"/>
    <x v="18"/>
  </r>
  <r>
    <x v="8"/>
    <n v="3"/>
    <x v="19"/>
  </r>
  <r>
    <x v="8"/>
    <n v="4"/>
    <x v="18"/>
  </r>
  <r>
    <x v="8"/>
    <n v="4"/>
    <x v="19"/>
  </r>
  <r>
    <x v="8"/>
    <n v="5"/>
    <x v="18"/>
  </r>
  <r>
    <x v="8"/>
    <n v="5"/>
    <x v="19"/>
  </r>
  <r>
    <x v="8"/>
    <n v="6"/>
    <x v="18"/>
  </r>
  <r>
    <x v="8"/>
    <n v="6"/>
    <x v="19"/>
  </r>
  <r>
    <x v="8"/>
    <n v="7"/>
    <x v="18"/>
  </r>
  <r>
    <x v="8"/>
    <n v="7"/>
    <x v="19"/>
  </r>
  <r>
    <x v="9"/>
    <n v="1"/>
    <x v="2"/>
  </r>
  <r>
    <x v="9"/>
    <n v="2"/>
    <x v="2"/>
  </r>
  <r>
    <x v="9"/>
    <n v="3"/>
    <x v="2"/>
  </r>
  <r>
    <x v="9"/>
    <n v="4"/>
    <x v="2"/>
  </r>
  <r>
    <x v="9"/>
    <n v="5"/>
    <x v="2"/>
  </r>
  <r>
    <x v="9"/>
    <n v="6"/>
    <x v="2"/>
  </r>
  <r>
    <x v="9"/>
    <n v="7"/>
    <x v="2"/>
  </r>
  <r>
    <x v="10"/>
    <n v="1"/>
    <x v="20"/>
  </r>
  <r>
    <x v="10"/>
    <n v="2"/>
    <x v="20"/>
  </r>
  <r>
    <x v="10"/>
    <n v="3"/>
    <x v="20"/>
  </r>
  <r>
    <x v="10"/>
    <n v="4"/>
    <x v="20"/>
  </r>
  <r>
    <x v="10"/>
    <n v="5"/>
    <x v="20"/>
  </r>
  <r>
    <x v="10"/>
    <n v="6"/>
    <x v="20"/>
  </r>
  <r>
    <x v="10"/>
    <n v="7"/>
    <x v="20"/>
  </r>
  <r>
    <x v="11"/>
    <n v="1"/>
    <x v="21"/>
  </r>
  <r>
    <x v="11"/>
    <n v="2"/>
    <x v="21"/>
  </r>
  <r>
    <x v="11"/>
    <n v="3"/>
    <x v="21"/>
  </r>
  <r>
    <x v="11"/>
    <n v="4"/>
    <x v="21"/>
  </r>
  <r>
    <x v="11"/>
    <n v="5"/>
    <x v="21"/>
  </r>
  <r>
    <x v="11"/>
    <n v="6"/>
    <x v="21"/>
  </r>
  <r>
    <x v="11"/>
    <n v="7"/>
    <x v="21"/>
  </r>
  <r>
    <x v="12"/>
    <n v="1"/>
    <x v="22"/>
  </r>
  <r>
    <x v="12"/>
    <n v="2"/>
    <x v="22"/>
  </r>
  <r>
    <x v="12"/>
    <n v="3"/>
    <x v="22"/>
  </r>
  <r>
    <x v="12"/>
    <n v="4"/>
    <x v="22"/>
  </r>
  <r>
    <x v="12"/>
    <n v="5"/>
    <x v="22"/>
  </r>
  <r>
    <x v="12"/>
    <n v="6"/>
    <x v="22"/>
  </r>
  <r>
    <x v="12"/>
    <n v="7"/>
    <x v="22"/>
  </r>
  <r>
    <x v="13"/>
    <n v="1"/>
    <x v="23"/>
  </r>
  <r>
    <x v="13"/>
    <n v="2"/>
    <x v="23"/>
  </r>
  <r>
    <x v="13"/>
    <n v="3"/>
    <x v="23"/>
  </r>
  <r>
    <x v="13"/>
    <n v="4"/>
    <x v="23"/>
  </r>
  <r>
    <x v="13"/>
    <n v="5"/>
    <x v="23"/>
  </r>
  <r>
    <x v="13"/>
    <n v="6"/>
    <x v="23"/>
  </r>
  <r>
    <x v="13"/>
    <n v="7"/>
    <x v="23"/>
  </r>
  <r>
    <x v="14"/>
    <n v="1"/>
    <x v="24"/>
  </r>
  <r>
    <x v="14"/>
    <n v="2"/>
    <x v="24"/>
  </r>
  <r>
    <x v="14"/>
    <n v="3"/>
    <x v="24"/>
  </r>
  <r>
    <x v="14"/>
    <n v="4"/>
    <x v="24"/>
  </r>
  <r>
    <x v="14"/>
    <n v="5"/>
    <x v="24"/>
  </r>
  <r>
    <x v="14"/>
    <n v="6"/>
    <x v="24"/>
  </r>
  <r>
    <x v="14"/>
    <n v="7"/>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Rodolfo Pietro Filiberto Raffaelo Guglielmi"/>
    <x v="0"/>
    <s v="8 anos"/>
    <s v="Masculino"/>
    <s v="Número 8"/>
    <s v="Estudante / Sapateiro / Engraxate / Vendedor / Vendedor de Refrescos"/>
    <s v="Roberto Gómez Bolaños"/>
    <m/>
  </r>
  <r>
    <s v="Frederico Matalascallando Corcuera"/>
    <x v="1"/>
    <s v="9 anos"/>
    <s v="Masculino"/>
    <s v="Casa da Dona Florinda (nº14)"/>
    <s v="Estudante / Vendedor de Refrescos"/>
    <s v="Carlos Villagrán"/>
    <m/>
  </r>
  <r>
    <s v="La Chilindrina"/>
    <x v="2"/>
    <s v="8 anos"/>
    <s v="feminino"/>
    <s v="Casa do Seu Madruga (nº72)"/>
    <s v="Estudante"/>
    <s v="Maria Antonieta de las Nieves"/>
    <m/>
  </r>
  <r>
    <s v="Don Ramón"/>
    <x v="3"/>
    <s v="40 - 50 anos"/>
    <s v="Masculino"/>
    <s v="Casa do Seu Madruga (nº72)"/>
    <s v="Desempregado / Boxeador / Cabeleireiro / Carpinteiro / Vendedor / Vendedor de Churros / Vendedor de Roupas e Objetos Usados / Entregador de Lenha / Leiteiro / Toureiro  / Sapateiro / Vendedor de artigos para festas / Depenador de frangos / Barbeiro / Policial / Açougueiro / Sorveteiro / Pipoqueiro / Taxista / Médico / Engenheiro / Padeiro / Guarda de Transito / Garçom / Homem da Roupa Velha"/>
    <s v="Ramón Valdez"/>
    <m/>
  </r>
  <r>
    <s v="Florinda Corcuera y Villalpando"/>
    <x v="4"/>
    <s v="40 - 50 anos"/>
    <s v="feminino"/>
    <s v="Casa da Dona Florinda (nº14)"/>
    <s v="Proprietária do restaurante Dona Florinda"/>
    <s v="Florinda Meza"/>
    <m/>
  </r>
  <r>
    <s v="Inocêncio Girafales"/>
    <x v="5"/>
    <s v="30 - 40 anos"/>
    <s v="Masculino"/>
    <m/>
    <s v="Professor primário / Carpinteiro"/>
    <s v="Ruben Aguirre"/>
    <m/>
  </r>
  <r>
    <s v="Clotilde Valdéz "/>
    <x v="6"/>
    <s v="40 anos"/>
    <s v="feminino"/>
    <s v="Casa da bruxa do 71 (nº71)"/>
    <s v="Aposentada"/>
    <s v="Angelines Fernández"/>
    <m/>
  </r>
  <r>
    <s v="Zenón Barriga y Pesado"/>
    <x v="7"/>
    <s v="45 anos"/>
    <s v="Masculino"/>
    <m/>
    <s v="Padeiro (primeiro emprego) / Faxineiro de um açougue / Lavador de pratos de um restaurante / Ajeitador de pinos de boliche / Outros empregos, subindo pouco a pouco através de recomendações de patrões / Proprietário de Cortiço "/>
    <s v="Edgar Viva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65521-3CCA-4146-A0EA-AB3F61B8AEF2}" name="Tabela dinâmica5" cacheId="4"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location ref="AY5:AY6" firstHeaderRow="1" firstDataRow="1" firstDataCol="1"/>
  <pivotFields count="8">
    <pivotField showAll="0"/>
    <pivotField axis="axisRow" showAll="0">
      <items count="9">
        <item h="1" x="6"/>
        <item h="1" x="0"/>
        <item x="2"/>
        <item h="1" x="4"/>
        <item h="1" x="1"/>
        <item h="1" x="5"/>
        <item h="1" x="3"/>
        <item h="1" x="7"/>
        <item t="default"/>
      </items>
    </pivotField>
    <pivotField showAll="0"/>
    <pivotField showAll="0"/>
    <pivotField showAll="0"/>
    <pivotField showAll="0"/>
    <pivotField showAll="0"/>
    <pivotField showAll="0"/>
  </pivotFields>
  <rowFields count="1">
    <field x="1"/>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67FB1-F0A3-4209-B3A8-3EA786DA64AD}" name="Tabela dinâmica4" cacheId="0" applyNumberFormats="0" applyBorderFormats="0" applyFontFormats="0" applyPatternFormats="0" applyAlignmentFormats="0" applyWidthHeightFormats="1" dataCaption="Valores" updatedVersion="6" minRefreshableVersion="3" itemPrintTitles="1" createdVersion="6" indent="0" multipleFieldFilters="0">
  <location ref="AA5:AB8" firstHeaderRow="1" firstDataRow="1" firstDataCol="1"/>
  <pivotFields count="8">
    <pivotField showAll="0"/>
    <pivotField showAll="0"/>
    <pivotField showAll="0"/>
    <pivotField showAll="0"/>
    <pivotField axis="axisRow" dataField="1" showAll="0">
      <items count="3">
        <item x="0"/>
        <item x="1"/>
        <item t="default"/>
      </items>
    </pivotField>
    <pivotField showAll="0"/>
    <pivotField showAll="0"/>
    <pivotField showAll="0">
      <items count="8">
        <item x="0"/>
        <item x="2"/>
        <item x="4"/>
        <item x="5"/>
        <item x="3"/>
        <item x="6"/>
        <item x="1"/>
        <item t="default"/>
      </items>
    </pivotField>
  </pivotFields>
  <rowFields count="1">
    <field x="4"/>
  </rowFields>
  <rowItems count="3">
    <i>
      <x/>
    </i>
    <i>
      <x v="1"/>
    </i>
    <i t="grand">
      <x/>
    </i>
  </rowItems>
  <colItems count="1">
    <i/>
  </colItems>
  <dataFields count="1">
    <dataField name="Contagem de EPISÓDI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6D715A-A160-44D1-B9B0-3D90BAF1F59E}" name="Tabela dinâmica3" cacheId="0" applyNumberFormats="0" applyBorderFormats="0" applyFontFormats="0" applyPatternFormats="0" applyAlignmentFormats="0" applyWidthHeightFormats="1" dataCaption="Valores" updatedVersion="6" minRefreshableVersion="3" colGrandTotals="0" itemPrintTitles="1" createdVersion="6" indent="0" multipleFieldFilters="0">
  <location ref="F5:O14" firstHeaderRow="1" firstDataRow="2" firstDataCol="1"/>
  <pivotFields count="8">
    <pivotField showAll="0"/>
    <pivotField showAll="0"/>
    <pivotField showAll="0"/>
    <pivotField showAll="0"/>
    <pivotField dataField="1" showAll="0"/>
    <pivotField showAll="0"/>
    <pivotField axis="axisCol" showAll="0">
      <items count="10">
        <item x="0"/>
        <item x="2"/>
        <item x="4"/>
        <item x="5"/>
        <item x="3"/>
        <item x="6"/>
        <item x="7"/>
        <item x="8"/>
        <item x="1"/>
        <item t="default"/>
      </items>
    </pivotField>
    <pivotField axis="axisRow" showAll="0">
      <items count="8">
        <item x="0"/>
        <item x="2"/>
        <item x="4"/>
        <item x="5"/>
        <item x="3"/>
        <item x="6"/>
        <item x="1"/>
        <item t="default"/>
      </items>
    </pivotField>
  </pivotFields>
  <rowFields count="1">
    <field x="7"/>
  </rowFields>
  <rowItems count="8">
    <i>
      <x/>
    </i>
    <i>
      <x v="1"/>
    </i>
    <i>
      <x v="2"/>
    </i>
    <i>
      <x v="3"/>
    </i>
    <i>
      <x v="4"/>
    </i>
    <i>
      <x v="5"/>
    </i>
    <i>
      <x v="6"/>
    </i>
    <i t="grand">
      <x/>
    </i>
  </rowItems>
  <colFields count="1">
    <field x="6"/>
  </colFields>
  <colItems count="9">
    <i>
      <x/>
    </i>
    <i>
      <x v="1"/>
    </i>
    <i>
      <x v="2"/>
    </i>
    <i>
      <x v="3"/>
    </i>
    <i>
      <x v="4"/>
    </i>
    <i>
      <x v="5"/>
    </i>
    <i>
      <x v="6"/>
    </i>
    <i>
      <x v="7"/>
    </i>
    <i>
      <x v="8"/>
    </i>
  </colItems>
  <dataFields count="1">
    <dataField name="Contagem de EPISÓDI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A43C69-630D-466B-AA7E-AC229AF63336}" name="Tabela dinâmica6" cacheId="1" applyNumberFormats="0" applyBorderFormats="0" applyFontFormats="0" applyPatternFormats="0" applyAlignmentFormats="0" applyWidthHeightFormats="1" dataCaption="Valores" updatedVersion="6" minRefreshableVersion="3" rowGrandTotals="0" itemPrintTitles="1" createdVersion="6" indent="0" multipleFieldFilters="0">
  <location ref="AM5:AN8" firstHeaderRow="1" firstDataRow="1" firstDataCol="1"/>
  <pivotFields count="3">
    <pivotField showAll="0">
      <items count="16">
        <item h="1" x="0"/>
        <item h="1" x="1"/>
        <item h="1" x="2"/>
        <item h="1" x="3"/>
        <item h="1" x="4"/>
        <item h="1" x="5"/>
        <item h="1" x="6"/>
        <item x="7"/>
        <item h="1" x="8"/>
        <item h="1" x="9"/>
        <item h="1" x="10"/>
        <item h="1" x="11"/>
        <item h="1" x="12"/>
        <item h="1" x="13"/>
        <item h="1" x="14"/>
        <item t="default"/>
      </items>
    </pivotField>
    <pivotField showAll="0"/>
    <pivotField axis="axisRow" dataField="1" showAll="0">
      <items count="26">
        <item x="22"/>
        <item x="4"/>
        <item x="6"/>
        <item x="14"/>
        <item x="1"/>
        <item x="2"/>
        <item x="19"/>
        <item x="15"/>
        <item x="3"/>
        <item x="20"/>
        <item x="11"/>
        <item x="9"/>
        <item x="12"/>
        <item x="13"/>
        <item x="17"/>
        <item x="5"/>
        <item x="7"/>
        <item x="23"/>
        <item x="0"/>
        <item x="21"/>
        <item x="8"/>
        <item x="16"/>
        <item x="10"/>
        <item x="18"/>
        <item x="24"/>
        <item t="default"/>
      </items>
    </pivotField>
  </pivotFields>
  <rowFields count="1">
    <field x="2"/>
  </rowFields>
  <rowItems count="3">
    <i>
      <x v="7"/>
    </i>
    <i>
      <x v="14"/>
    </i>
    <i>
      <x v="21"/>
    </i>
  </rowItems>
  <colItems count="1">
    <i/>
  </colItems>
  <dataFields count="1">
    <dataField name="Contagem de Emissora"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36941-EB7E-4C8B-A478-D49D20339C26}" name="Tabela dinâmica2" cacheId="0" applyNumberFormats="0" applyBorderFormats="0" applyFontFormats="0" applyPatternFormats="0" applyAlignmentFormats="0" applyWidthHeightFormats="1" dataCaption="Valores" updatedVersion="6" minRefreshableVersion="3" itemPrintTitles="1" createdVersion="6" indent="0" multipleFieldFilters="0">
  <location ref="D5:D6" firstHeaderRow="1" firstDataRow="1" firstDataCol="0"/>
  <pivotFields count="8">
    <pivotField showAll="0"/>
    <pivotField showAll="0"/>
    <pivotField showAll="0"/>
    <pivotField showAll="0"/>
    <pivotField dataField="1" showAll="0"/>
    <pivotField showAll="0"/>
    <pivotField showAll="0"/>
    <pivotField showAll="0">
      <items count="8">
        <item x="0"/>
        <item x="2"/>
        <item x="4"/>
        <item x="5"/>
        <item x="3"/>
        <item x="6"/>
        <item x="1"/>
        <item t="default"/>
      </items>
    </pivotField>
  </pivotFields>
  <rowItems count="1">
    <i/>
  </rowItems>
  <colItems count="1">
    <i/>
  </colItems>
  <dataFields count="1">
    <dataField name="Contagem de EPISÓDI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7B8397-94E9-4097-A224-989FC8A1EF2B}" name="Tabela dinâmica1" cacheId="0" applyNumberFormats="0" applyBorderFormats="0" applyFontFormats="0" applyPatternFormats="0" applyAlignmentFormats="0" applyWidthHeightFormats="1" dataCaption="Valores" updatedVersion="6" minRefreshableVersion="3" itemPrintTitles="1" createdVersion="6" indent="0" multipleFieldFilters="0">
  <location ref="B5:B13" firstHeaderRow="1" firstDataRow="1" firstDataCol="1"/>
  <pivotFields count="8">
    <pivotField showAll="0"/>
    <pivotField showAll="0"/>
    <pivotField showAll="0"/>
    <pivotField showAll="0"/>
    <pivotField showAll="0"/>
    <pivotField showAll="0"/>
    <pivotField showAll="0"/>
    <pivotField axis="axisRow" showAll="0">
      <items count="8">
        <item x="0"/>
        <item x="2"/>
        <item x="4"/>
        <item x="5"/>
        <item x="3"/>
        <item x="6"/>
        <item x="1"/>
        <item t="default"/>
      </items>
    </pivotField>
  </pivotFields>
  <rowFields count="1">
    <field x="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backgroundRefresh="0" connectionId="6" xr16:uid="{40973DAA-36EE-4669-B81F-0FA6FB573EFC}" autoFormatId="16" applyNumberFormats="0" applyBorderFormats="0" applyFontFormats="0" applyPatternFormats="0" applyAlignmentFormats="0" applyWidthHeightFormats="0">
  <queryTableRefresh nextId="4">
    <queryTableFields count="3">
      <queryTableField id="1" name="País" tableColumnId="1"/>
      <queryTableField id="2" name="Temporada" tableColumnId="2"/>
      <queryTableField id="3" name="Emissora" tableColumnId="3"/>
    </queryTableFields>
  </queryTableRefresh>
  <extLst>
    <ext xmlns:x15="http://schemas.microsoft.com/office/spreadsheetml/2010/11/main" uri="{883FBD77-0823-4a55-B5E3-86C4891E6966}">
      <x15:queryTable sourceDataName="Consulta - país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EMPORADA" xr10:uid="{D06060AD-3045-44C5-B351-445871AE1FE7}" sourceName="TEMPORADA">
  <pivotTables>
    <pivotTable tabId="15" name="Tabela dinâmica1"/>
    <pivotTable tabId="15" name="Tabela dinâmica2"/>
    <pivotTable tabId="15" name="Tabela dinâmica4"/>
  </pivotTables>
  <data>
    <tabular pivotCacheId="1891105743">
      <items count="7">
        <i x="0" s="1"/>
        <i x="2" s="1"/>
        <i x="4" s="1"/>
        <i x="5" s="1"/>
        <i x="3"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aís" xr10:uid="{1A931F02-9E4F-4CCC-83F4-5466FC9A3628}" sourceName="País">
  <pivotTables>
    <pivotTable tabId="15" name="Tabela dinâmica6"/>
  </pivotTables>
  <data>
    <tabular pivotCacheId="2037651521">
      <items count="15">
        <i x="0"/>
        <i x="1"/>
        <i x="2"/>
        <i x="3"/>
        <i x="4"/>
        <i x="5"/>
        <i x="6"/>
        <i x="7" s="1"/>
        <i x="8"/>
        <i x="9"/>
        <i x="10"/>
        <i x="11"/>
        <i x="12"/>
        <i x="13"/>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pelido" xr10:uid="{DB61316E-145F-4FA8-BA9D-526AF57AF738}" sourceName="Apelido">
  <pivotTables>
    <pivotTable tabId="15" name="Tabela dinâmica5"/>
  </pivotTables>
  <data>
    <tabular pivotCacheId="235239023">
      <items count="8">
        <i x="6"/>
        <i x="0"/>
        <i x="2" s="1"/>
        <i x="4"/>
        <i x="1"/>
        <i x="5"/>
        <i x="3"/>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ís" xr10:uid="{19F9408B-8523-4BE3-906C-F9F10A9D14B3}" cache="SegmentaçãodeDados_País" caption="Paí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ORADA" xr10:uid="{97E8EF2E-2D84-429C-B5DB-1200CF4D6A47}" cache="SegmentaçãodeDados_TEMPORADA" caption="TEMPORADA" columnCount="7" rowHeight="234950"/>
  <slicer name="Apelido" xr10:uid="{1CBE9897-B403-4A79-8A0E-9727DDBBA820}" cache="SegmentaçãodeDados_Apelido" columnCount="2" showCaption="0" rowHeight="3960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1FFE5-B798-4A3F-B6C2-EF18AD09A990}" name="Tabela1" displayName="Tabela1" ref="B2:J42" totalsRowShown="0">
  <autoFilter ref="B2:J42" xr:uid="{AD061142-1AED-4D81-8A36-D2A0F42BEA2B}"/>
  <tableColumns count="9">
    <tableColumn id="1" xr3:uid="{7BD65E1C-D2F6-4207-91D5-269CC9CC27F3}" name="Episódio"/>
    <tableColumn id="2" xr3:uid="{9E49410C-EBD7-4045-9A73-1F2157D8D4A4}" name="Título em Espanhol"/>
    <tableColumn id="3" xr3:uid="{2C98122A-FA51-470C-BF7E-E73D4C574A97}" name="Título em Português"/>
    <tableColumn id="4" xr3:uid="{09F5FB06-144D-4583-B09F-C928759F8EC1}" name="Resumo"/>
    <tableColumn id="5" xr3:uid="{F7C0A8B5-25E7-4CB4-83BD-405D00D9960C}" name="Exibição " dataDxfId="11"/>
    <tableColumn id="6" xr3:uid="{6464B579-6AB7-4332-B055-A731CD91287D}" name="Exibição no Brasil" dataDxfId="10"/>
    <tableColumn id="7" xr3:uid="{BD3197E8-8CC1-43F0-81F0-62ABF9338641}" name="Tipo"/>
    <tableColumn id="8" xr3:uid="{31030329-427B-4EF2-913F-3B16139D3531}" name="Elenco"/>
    <tableColumn id="9" xr3:uid="{E5903BA6-50AE-4179-A361-1CAA61EEA836}" name="Temporad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50E2C3-F0A6-462A-BFC5-3BC7580EE868}" name="Base_episódios" displayName="Base_episódios" ref="B5:I326" totalsRowShown="0">
  <autoFilter ref="B5:I326" xr:uid="{8A82E396-03BC-4DC1-BF69-93D1A694C9C4}"/>
  <tableColumns count="8">
    <tableColumn id="1" xr3:uid="{F298BCF9-9E78-416D-97EA-AD0C59BE9F58}" name="RESUMO"/>
    <tableColumn id="2" xr3:uid="{57F83204-AB53-441A-83BA-F74FB3DA055E}" name="TÍTULO EM ESPANHOL"/>
    <tableColumn id="3" xr3:uid="{2205B03D-64B0-49CE-91EC-8383AA8C7B3A}" name="TÍTULO EM PORTUGUÊS"/>
    <tableColumn id="4" xr3:uid="{C76039A9-5D4C-41C5-8AB9-EC3617213403}" name="ESTREIA ORIGINAL"/>
    <tableColumn id="5" xr3:uid="{CB273F2D-7762-4FDC-8DB0-12EC370D2623}" name="EPISÓDIO"/>
    <tableColumn id="6" xr3:uid="{C984368A-B0D4-40A9-B9F5-AF62E6D2B567}" name="ELENCO"/>
    <tableColumn id="7" xr3:uid="{853156C0-DC8B-4D6B-BED6-32495B6BADE2}" name="ANO ESTREIA" dataDxfId="9">
      <calculatedColumnFormula>RIGHT(SUBSTITUTE(E6,".",""),4)</calculatedColumnFormula>
    </tableColumn>
    <tableColumn id="8" xr3:uid="{59C5D672-2FF6-4A68-9782-B6E2B090FA70}" name="TEMPORADA" dataDxfId="8">
      <calculatedColumnFormula>VLOOKUP(H6,Temporadas!$B$4:$C$11,2,1)</calculatedColumnFormula>
    </tableColumn>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E381C2-9643-4298-9929-A230B0766439}" name="Base_temporadas" displayName="Base_temporadas" ref="B4:E11" totalsRowShown="0" headerRowDxfId="7" dataDxfId="6">
  <autoFilter ref="B4:E11" xr:uid="{F609E227-CBBD-4F70-B1E2-15B942CB7D72}"/>
  <tableColumns count="4">
    <tableColumn id="1" xr3:uid="{BD5D3925-24BA-4976-BC77-9F82C4256E79}" name="Ano início" dataDxfId="5">
      <calculatedColumnFormula>RIGHT(D5,4)</calculatedColumnFormula>
    </tableColumn>
    <tableColumn id="2" xr3:uid="{E85950BE-6E31-4EA9-BB07-3C8DF65BE110}" name="Temporada" dataDxfId="4"/>
    <tableColumn id="3" xr3:uid="{3591FA3C-A3FA-4606-B324-6808B64B52AF}" name="Data ESTREIA" dataDxfId="3"/>
    <tableColumn id="4" xr3:uid="{8D18D170-6FC0-4C62-B085-87F130AA3599}" name="Data final"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6DB269-E709-4F30-9A55-13401CCD7A18}" name="Base_personagens" displayName="Base_personagens" ref="B3:I11" totalsRowShown="0">
  <autoFilter ref="B3:I11" xr:uid="{EEE0786F-5B30-4E10-8B9E-25BF1D9E9A0A}"/>
  <tableColumns count="8">
    <tableColumn id="1" xr3:uid="{74D067D1-ACA6-4E5C-BC3E-CB4129CB1D96}" name="Nome"/>
    <tableColumn id="2" xr3:uid="{849F16E0-CBFE-4E45-8824-C03E7347D3ED}" name="Apelido"/>
    <tableColumn id="3" xr3:uid="{5313A415-27E5-46DB-9F71-519E40609227}" name="Idade"/>
    <tableColumn id="4" xr3:uid="{776E6D4D-5D45-4F2E-BF4A-AE5688E8B6ED}" name="Gênero"/>
    <tableColumn id="5" xr3:uid="{005D902F-3670-43CC-9809-320F1FAB00A8}" name="Casa"/>
    <tableColumn id="6" xr3:uid="{D1F52CDC-541E-4AD1-A7CE-EE368B891793}" name="Oficio"/>
    <tableColumn id="7" xr3:uid="{BD1714D8-EB73-4AF2-AB6D-E5CE09B901B2}" name="Ator"/>
    <tableColumn id="8" xr3:uid="{38A02950-5367-473A-9D29-50E0C6280E58}" name="Foto"/>
  </tableColumns>
  <tableStyleInfo name="Estilo de Tabela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232370-F00D-4A21-A118-66B865D78167}" name="países" displayName="países" ref="A1:C169" tableType="queryTable" totalsRowShown="0">
  <autoFilter ref="A1:C169" xr:uid="{C7478C84-E8B7-4753-A180-A07CE4395E83}"/>
  <tableColumns count="3">
    <tableColumn id="1" xr3:uid="{000F022F-3494-4482-9B69-4D6B1E70291A}" uniqueName="1" name="País" queryTableFieldId="1" dataDxfId="1"/>
    <tableColumn id="2" xr3:uid="{5E4A8ED9-DBFC-4DFC-965B-F99F31B79655}" uniqueName="2" name="Temporada" queryTableFieldId="2"/>
    <tableColumn id="3" xr3:uid="{D4F2FDF2-E588-444D-9BD7-B6BB74FB3A54}" uniqueName="3" name="Emissora" queryTableFieldId="3"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chaves_es">
      <a:dk1>
        <a:sysClr val="windowText" lastClr="000000"/>
      </a:dk1>
      <a:lt1>
        <a:sysClr val="window" lastClr="FFFFFF"/>
      </a:lt1>
      <a:dk2>
        <a:srgbClr val="44546A"/>
      </a:dk2>
      <a:lt2>
        <a:srgbClr val="E7E6E6"/>
      </a:lt2>
      <a:accent1>
        <a:srgbClr val="A0B41D"/>
      </a:accent1>
      <a:accent2>
        <a:srgbClr val="327621"/>
      </a:accent2>
      <a:accent3>
        <a:srgbClr val="FDC82A"/>
      </a:accent3>
      <a:accent4>
        <a:srgbClr val="D3853A"/>
      </a:accent4>
      <a:accent5>
        <a:srgbClr val="D83933"/>
      </a:accent5>
      <a:accent6>
        <a:srgbClr val="3A592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haves_es">
    <a:dk1>
      <a:sysClr val="windowText" lastClr="000000"/>
    </a:dk1>
    <a:lt1>
      <a:sysClr val="window" lastClr="FFFFFF"/>
    </a:lt1>
    <a:dk2>
      <a:srgbClr val="44546A"/>
    </a:dk2>
    <a:lt2>
      <a:srgbClr val="E7E6E6"/>
    </a:lt2>
    <a:accent1>
      <a:srgbClr val="A0B41D"/>
    </a:accent1>
    <a:accent2>
      <a:srgbClr val="327621"/>
    </a:accent2>
    <a:accent3>
      <a:srgbClr val="FDC82A"/>
    </a:accent3>
    <a:accent4>
      <a:srgbClr val="D3853A"/>
    </a:accent4>
    <a:accent5>
      <a:srgbClr val="D83933"/>
    </a:accent5>
    <a:accent6>
      <a:srgbClr val="3A592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AFADB-67C3-46FF-B7CB-655463D67655}">
  <sheetPr codeName="Planilha1"/>
  <dimension ref="B2:J2179"/>
  <sheetViews>
    <sheetView topLeftCell="A31" workbookViewId="0">
      <selection activeCell="C46" sqref="C46"/>
    </sheetView>
  </sheetViews>
  <sheetFormatPr defaultRowHeight="15" x14ac:dyDescent="0.25"/>
  <cols>
    <col min="2" max="2" width="13.7109375" customWidth="1"/>
    <col min="3" max="3" width="26" customWidth="1"/>
    <col min="4" max="4" width="23.140625" customWidth="1"/>
    <col min="5" max="5" width="31.42578125" customWidth="1"/>
    <col min="6" max="6" width="10.85546875" customWidth="1"/>
    <col min="7" max="7" width="18.42578125" customWidth="1"/>
    <col min="8" max="8" width="10.7109375" bestFit="1" customWidth="1"/>
  </cols>
  <sheetData>
    <row r="2" spans="2:10" x14ac:dyDescent="0.25">
      <c r="B2" t="s">
        <v>0</v>
      </c>
      <c r="C2" t="s">
        <v>1</v>
      </c>
      <c r="D2" t="s">
        <v>2</v>
      </c>
      <c r="E2" t="s">
        <v>3</v>
      </c>
      <c r="F2" t="s">
        <v>4</v>
      </c>
      <c r="G2" t="s">
        <v>5</v>
      </c>
      <c r="H2" t="s">
        <v>6</v>
      </c>
      <c r="I2" t="s">
        <v>7</v>
      </c>
      <c r="J2" t="s">
        <v>8</v>
      </c>
    </row>
    <row r="3" spans="2:10" x14ac:dyDescent="0.25">
      <c r="B3" t="s">
        <v>9</v>
      </c>
      <c r="C3" t="s">
        <v>10</v>
      </c>
      <c r="D3" t="s">
        <v>11</v>
      </c>
      <c r="E3" t="s">
        <v>12</v>
      </c>
      <c r="F3" s="1">
        <v>26763</v>
      </c>
      <c r="G3" s="1">
        <v>32220</v>
      </c>
      <c r="H3" t="s">
        <v>13</v>
      </c>
      <c r="I3" t="s">
        <v>14</v>
      </c>
      <c r="J3">
        <v>1</v>
      </c>
    </row>
    <row r="4" spans="2:10" x14ac:dyDescent="0.25">
      <c r="B4" t="s">
        <v>15</v>
      </c>
      <c r="C4" t="s">
        <v>16</v>
      </c>
      <c r="D4" t="s">
        <v>17</v>
      </c>
      <c r="E4" t="s">
        <v>18</v>
      </c>
      <c r="F4" s="1">
        <v>26763</v>
      </c>
      <c r="G4" s="1">
        <v>32220</v>
      </c>
      <c r="H4" t="s">
        <v>19</v>
      </c>
      <c r="I4" t="s">
        <v>20</v>
      </c>
      <c r="J4">
        <v>1</v>
      </c>
    </row>
    <row r="5" spans="2:10" x14ac:dyDescent="0.25">
      <c r="B5" t="s">
        <v>21</v>
      </c>
      <c r="C5" t="s">
        <v>22</v>
      </c>
      <c r="D5" t="s">
        <v>23</v>
      </c>
      <c r="E5" t="s">
        <v>24</v>
      </c>
      <c r="F5" s="1">
        <v>26763</v>
      </c>
      <c r="G5" s="1">
        <v>32220</v>
      </c>
      <c r="H5" t="s">
        <v>19</v>
      </c>
      <c r="I5" t="s">
        <v>25</v>
      </c>
      <c r="J5">
        <v>1</v>
      </c>
    </row>
    <row r="6" spans="2:10" x14ac:dyDescent="0.25">
      <c r="B6" t="s">
        <v>26</v>
      </c>
      <c r="C6" t="s">
        <v>27</v>
      </c>
      <c r="D6" t="s">
        <v>28</v>
      </c>
      <c r="E6" t="s">
        <v>29</v>
      </c>
      <c r="F6" t="s">
        <v>30</v>
      </c>
      <c r="G6" t="s">
        <v>31</v>
      </c>
      <c r="H6" t="s">
        <v>19</v>
      </c>
      <c r="I6" t="s">
        <v>14</v>
      </c>
      <c r="J6">
        <v>1</v>
      </c>
    </row>
    <row r="7" spans="2:10" x14ac:dyDescent="0.25">
      <c r="B7" t="s">
        <v>32</v>
      </c>
      <c r="C7" t="s">
        <v>33</v>
      </c>
      <c r="D7" t="s">
        <v>34</v>
      </c>
      <c r="E7" t="s">
        <v>35</v>
      </c>
      <c r="F7" t="s">
        <v>30</v>
      </c>
      <c r="G7" t="s">
        <v>36</v>
      </c>
      <c r="H7" t="s">
        <v>19</v>
      </c>
      <c r="I7" t="s">
        <v>37</v>
      </c>
      <c r="J7">
        <v>1</v>
      </c>
    </row>
    <row r="8" spans="2:10" x14ac:dyDescent="0.25">
      <c r="B8" t="s">
        <v>38</v>
      </c>
      <c r="C8" t="s">
        <v>39</v>
      </c>
      <c r="D8" t="s">
        <v>40</v>
      </c>
      <c r="E8" t="s">
        <v>41</v>
      </c>
      <c r="F8" t="s">
        <v>42</v>
      </c>
      <c r="G8" t="s">
        <v>43</v>
      </c>
      <c r="H8" t="s">
        <v>19</v>
      </c>
      <c r="I8" t="s">
        <v>44</v>
      </c>
      <c r="J8">
        <v>1</v>
      </c>
    </row>
    <row r="9" spans="2:10" x14ac:dyDescent="0.25">
      <c r="B9" t="s">
        <v>45</v>
      </c>
      <c r="C9" t="s">
        <v>46</v>
      </c>
      <c r="D9" t="s">
        <v>47</v>
      </c>
      <c r="E9" t="s">
        <v>48</v>
      </c>
      <c r="F9" t="s">
        <v>42</v>
      </c>
      <c r="G9" t="s">
        <v>43</v>
      </c>
      <c r="I9" t="s">
        <v>25</v>
      </c>
      <c r="J9">
        <v>1</v>
      </c>
    </row>
    <row r="10" spans="2:10" x14ac:dyDescent="0.25">
      <c r="B10" t="s">
        <v>49</v>
      </c>
      <c r="C10" t="s">
        <v>50</v>
      </c>
      <c r="D10" t="s">
        <v>51</v>
      </c>
      <c r="E10" t="s">
        <v>52</v>
      </c>
      <c r="F10" t="s">
        <v>42</v>
      </c>
      <c r="G10" t="s">
        <v>53</v>
      </c>
      <c r="H10" t="s">
        <v>19</v>
      </c>
      <c r="I10" t="s">
        <v>54</v>
      </c>
      <c r="J10">
        <v>1</v>
      </c>
    </row>
    <row r="11" spans="2:10" x14ac:dyDescent="0.25">
      <c r="B11" t="s">
        <v>55</v>
      </c>
      <c r="C11" t="s">
        <v>56</v>
      </c>
      <c r="D11" t="s">
        <v>57</v>
      </c>
      <c r="E11" t="s">
        <v>58</v>
      </c>
      <c r="F11" t="s">
        <v>59</v>
      </c>
      <c r="G11" t="s">
        <v>60</v>
      </c>
      <c r="H11" t="s">
        <v>19</v>
      </c>
      <c r="I11" t="s">
        <v>61</v>
      </c>
      <c r="J11">
        <v>1</v>
      </c>
    </row>
    <row r="12" spans="2:10" x14ac:dyDescent="0.25">
      <c r="B12" t="s">
        <v>62</v>
      </c>
      <c r="C12" t="s">
        <v>63</v>
      </c>
      <c r="D12" t="s">
        <v>64</v>
      </c>
      <c r="E12" t="s">
        <v>65</v>
      </c>
      <c r="F12" t="s">
        <v>59</v>
      </c>
      <c r="G12" t="s">
        <v>60</v>
      </c>
      <c r="H12" t="s">
        <v>19</v>
      </c>
      <c r="I12" t="s">
        <v>66</v>
      </c>
      <c r="J12">
        <v>1</v>
      </c>
    </row>
    <row r="13" spans="2:10" x14ac:dyDescent="0.25">
      <c r="B13" t="s">
        <v>67</v>
      </c>
      <c r="C13" t="s">
        <v>68</v>
      </c>
      <c r="D13" t="s">
        <v>69</v>
      </c>
      <c r="E13" t="s">
        <v>70</v>
      </c>
      <c r="F13" t="s">
        <v>59</v>
      </c>
      <c r="G13" t="s">
        <v>60</v>
      </c>
      <c r="H13" t="s">
        <v>19</v>
      </c>
      <c r="I13" t="s">
        <v>37</v>
      </c>
      <c r="J13">
        <v>1</v>
      </c>
    </row>
    <row r="14" spans="2:10" x14ac:dyDescent="0.25">
      <c r="B14" t="s">
        <v>71</v>
      </c>
      <c r="C14" t="s">
        <v>72</v>
      </c>
      <c r="D14" t="s">
        <v>73</v>
      </c>
      <c r="E14" t="s">
        <v>74</v>
      </c>
      <c r="F14" t="s">
        <v>75</v>
      </c>
      <c r="G14" t="s">
        <v>76</v>
      </c>
      <c r="H14" t="s">
        <v>19</v>
      </c>
      <c r="I14" t="s">
        <v>77</v>
      </c>
      <c r="J14">
        <v>1</v>
      </c>
    </row>
    <row r="15" spans="2:10" x14ac:dyDescent="0.25">
      <c r="B15" t="s">
        <v>78</v>
      </c>
      <c r="C15" t="s">
        <v>79</v>
      </c>
      <c r="D15" t="s">
        <v>80</v>
      </c>
      <c r="E15" t="s">
        <v>81</v>
      </c>
      <c r="F15" t="s">
        <v>75</v>
      </c>
      <c r="G15" t="s">
        <v>82</v>
      </c>
      <c r="H15" t="s">
        <v>19</v>
      </c>
      <c r="I15" t="s">
        <v>83</v>
      </c>
      <c r="J15">
        <v>1</v>
      </c>
    </row>
    <row r="16" spans="2:10" x14ac:dyDescent="0.25">
      <c r="B16" t="s">
        <v>84</v>
      </c>
      <c r="C16" t="s">
        <v>85</v>
      </c>
      <c r="D16" t="s">
        <v>86</v>
      </c>
      <c r="E16" t="s">
        <v>87</v>
      </c>
      <c r="F16" t="s">
        <v>75</v>
      </c>
      <c r="G16" t="s">
        <v>82</v>
      </c>
      <c r="H16" t="s">
        <v>19</v>
      </c>
      <c r="I16" t="s">
        <v>88</v>
      </c>
      <c r="J16">
        <v>1</v>
      </c>
    </row>
    <row r="17" spans="2:10" x14ac:dyDescent="0.25">
      <c r="B17" t="s">
        <v>89</v>
      </c>
      <c r="C17" t="s">
        <v>90</v>
      </c>
      <c r="D17" t="s">
        <v>91</v>
      </c>
      <c r="E17" t="s">
        <v>92</v>
      </c>
      <c r="F17" t="s">
        <v>93</v>
      </c>
      <c r="G17" t="s">
        <v>94</v>
      </c>
      <c r="H17" t="s">
        <v>19</v>
      </c>
      <c r="I17" t="s">
        <v>37</v>
      </c>
      <c r="J17">
        <v>1</v>
      </c>
    </row>
    <row r="18" spans="2:10" x14ac:dyDescent="0.25">
      <c r="B18" t="s">
        <v>95</v>
      </c>
      <c r="C18" t="s">
        <v>96</v>
      </c>
      <c r="D18" t="s">
        <v>97</v>
      </c>
      <c r="E18" t="s">
        <v>98</v>
      </c>
      <c r="F18" t="s">
        <v>93</v>
      </c>
      <c r="G18" t="s">
        <v>99</v>
      </c>
      <c r="H18" t="s">
        <v>19</v>
      </c>
      <c r="I18" t="s">
        <v>100</v>
      </c>
      <c r="J18">
        <v>1</v>
      </c>
    </row>
    <row r="19" spans="2:10" x14ac:dyDescent="0.25">
      <c r="B19" t="s">
        <v>101</v>
      </c>
      <c r="C19" t="s">
        <v>102</v>
      </c>
      <c r="D19" t="s">
        <v>103</v>
      </c>
      <c r="E19" t="s">
        <v>104</v>
      </c>
      <c r="F19" t="s">
        <v>93</v>
      </c>
      <c r="G19" t="s">
        <v>94</v>
      </c>
      <c r="H19" t="s">
        <v>19</v>
      </c>
      <c r="I19" t="s">
        <v>105</v>
      </c>
      <c r="J19">
        <v>1</v>
      </c>
    </row>
    <row r="20" spans="2:10" x14ac:dyDescent="0.25">
      <c r="B20" t="s">
        <v>106</v>
      </c>
      <c r="C20" t="s">
        <v>107</v>
      </c>
      <c r="D20" t="s">
        <v>108</v>
      </c>
      <c r="E20" t="s">
        <v>109</v>
      </c>
      <c r="F20" t="s">
        <v>110</v>
      </c>
      <c r="G20" t="s">
        <v>111</v>
      </c>
      <c r="H20" t="s">
        <v>19</v>
      </c>
      <c r="I20" t="s">
        <v>61</v>
      </c>
      <c r="J20">
        <v>1</v>
      </c>
    </row>
    <row r="21" spans="2:10" x14ac:dyDescent="0.25">
      <c r="B21" t="s">
        <v>112</v>
      </c>
      <c r="C21" t="s">
        <v>113</v>
      </c>
      <c r="D21" t="s">
        <v>114</v>
      </c>
      <c r="E21" t="s">
        <v>115</v>
      </c>
      <c r="F21" t="s">
        <v>110</v>
      </c>
      <c r="G21" t="s">
        <v>111</v>
      </c>
      <c r="H21" t="s">
        <v>19</v>
      </c>
      <c r="I21" t="s">
        <v>66</v>
      </c>
      <c r="J21">
        <v>1</v>
      </c>
    </row>
    <row r="22" spans="2:10" x14ac:dyDescent="0.25">
      <c r="B22" t="s">
        <v>116</v>
      </c>
      <c r="C22" t="s">
        <v>117</v>
      </c>
      <c r="D22" t="s">
        <v>118</v>
      </c>
      <c r="E22" t="s">
        <v>119</v>
      </c>
      <c r="F22" t="s">
        <v>110</v>
      </c>
      <c r="G22" t="s">
        <v>111</v>
      </c>
      <c r="H22" t="s">
        <v>19</v>
      </c>
      <c r="I22" t="s">
        <v>120</v>
      </c>
      <c r="J22">
        <v>1</v>
      </c>
    </row>
    <row r="23" spans="2:10" x14ac:dyDescent="0.25">
      <c r="B23" t="s">
        <v>9</v>
      </c>
      <c r="C23" t="s">
        <v>121</v>
      </c>
      <c r="D23" t="s">
        <v>122</v>
      </c>
      <c r="E23" t="s">
        <v>123</v>
      </c>
      <c r="F23" t="s">
        <v>124</v>
      </c>
      <c r="G23" s="1"/>
      <c r="H23" t="s">
        <v>125</v>
      </c>
      <c r="J23">
        <v>1</v>
      </c>
    </row>
    <row r="24" spans="2:10" x14ac:dyDescent="0.25">
      <c r="B24" t="s">
        <v>15</v>
      </c>
      <c r="C24" t="s">
        <v>126</v>
      </c>
      <c r="D24" t="s">
        <v>127</v>
      </c>
      <c r="E24" t="s">
        <v>128</v>
      </c>
      <c r="F24" t="s">
        <v>124</v>
      </c>
      <c r="G24" s="1"/>
      <c r="H24" t="s">
        <v>129</v>
      </c>
      <c r="J24">
        <v>1</v>
      </c>
    </row>
    <row r="25" spans="2:10" x14ac:dyDescent="0.25">
      <c r="B25" t="s">
        <v>21</v>
      </c>
      <c r="C25" t="s">
        <v>130</v>
      </c>
      <c r="D25" t="s">
        <v>131</v>
      </c>
      <c r="E25" t="s">
        <v>132</v>
      </c>
      <c r="F25" t="s">
        <v>124</v>
      </c>
      <c r="G25" s="1"/>
      <c r="H25" t="s">
        <v>125</v>
      </c>
      <c r="J25">
        <v>1</v>
      </c>
    </row>
    <row r="26" spans="2:10" x14ac:dyDescent="0.25">
      <c r="B26" t="s">
        <v>133</v>
      </c>
      <c r="C26" t="s">
        <v>134</v>
      </c>
      <c r="D26" t="s">
        <v>135</v>
      </c>
      <c r="E26" t="s">
        <v>136</v>
      </c>
      <c r="F26" t="s">
        <v>137</v>
      </c>
      <c r="G26" t="s">
        <v>138</v>
      </c>
      <c r="H26" t="s">
        <v>19</v>
      </c>
      <c r="I26" t="s">
        <v>139</v>
      </c>
      <c r="J26">
        <v>2</v>
      </c>
    </row>
    <row r="27" spans="2:10" x14ac:dyDescent="0.25">
      <c r="B27" t="s">
        <v>140</v>
      </c>
      <c r="C27" t="s">
        <v>141</v>
      </c>
      <c r="D27" t="s">
        <v>142</v>
      </c>
      <c r="E27" t="s">
        <v>143</v>
      </c>
      <c r="F27" t="s">
        <v>137</v>
      </c>
      <c r="G27" t="s">
        <v>138</v>
      </c>
      <c r="H27" t="s">
        <v>19</v>
      </c>
      <c r="I27" t="s">
        <v>66</v>
      </c>
    </row>
    <row r="28" spans="2:10" x14ac:dyDescent="0.25">
      <c r="B28" t="s">
        <v>144</v>
      </c>
      <c r="C28" t="s">
        <v>145</v>
      </c>
      <c r="D28" t="s">
        <v>146</v>
      </c>
      <c r="E28" t="s">
        <v>147</v>
      </c>
      <c r="F28" t="s">
        <v>148</v>
      </c>
      <c r="G28" t="s">
        <v>149</v>
      </c>
      <c r="H28" t="s">
        <v>19</v>
      </c>
      <c r="I28" t="s">
        <v>61</v>
      </c>
    </row>
    <row r="29" spans="2:10" x14ac:dyDescent="0.25">
      <c r="B29" t="s">
        <v>150</v>
      </c>
      <c r="C29" t="s">
        <v>151</v>
      </c>
      <c r="D29" t="s">
        <v>152</v>
      </c>
      <c r="E29" t="s">
        <v>153</v>
      </c>
      <c r="F29" t="s">
        <v>148</v>
      </c>
      <c r="G29" t="s">
        <v>154</v>
      </c>
      <c r="H29" t="s">
        <v>19</v>
      </c>
      <c r="I29" t="s">
        <v>155</v>
      </c>
    </row>
    <row r="30" spans="2:10" x14ac:dyDescent="0.25">
      <c r="B30" t="s">
        <v>156</v>
      </c>
      <c r="C30" t="s">
        <v>157</v>
      </c>
      <c r="D30" t="s">
        <v>158</v>
      </c>
      <c r="E30" t="s">
        <v>159</v>
      </c>
      <c r="F30" t="s">
        <v>148</v>
      </c>
      <c r="G30" t="s">
        <v>154</v>
      </c>
      <c r="H30" t="s">
        <v>19</v>
      </c>
      <c r="I30" t="s">
        <v>160</v>
      </c>
    </row>
    <row r="31" spans="2:10" x14ac:dyDescent="0.25">
      <c r="B31" t="s">
        <v>161</v>
      </c>
      <c r="C31" t="s">
        <v>162</v>
      </c>
      <c r="D31" t="s">
        <v>163</v>
      </c>
      <c r="E31" t="s">
        <v>164</v>
      </c>
      <c r="F31" t="s">
        <v>165</v>
      </c>
      <c r="G31" t="s">
        <v>31</v>
      </c>
      <c r="H31" t="s">
        <v>19</v>
      </c>
      <c r="I31" t="s">
        <v>166</v>
      </c>
    </row>
    <row r="32" spans="2:10" x14ac:dyDescent="0.25">
      <c r="B32" t="s">
        <v>167</v>
      </c>
      <c r="C32" t="s">
        <v>168</v>
      </c>
      <c r="D32" t="s">
        <v>169</v>
      </c>
      <c r="E32" t="s">
        <v>170</v>
      </c>
      <c r="F32" t="s">
        <v>165</v>
      </c>
      <c r="G32" t="s">
        <v>60</v>
      </c>
      <c r="H32" t="s">
        <v>19</v>
      </c>
      <c r="I32" t="s">
        <v>120</v>
      </c>
    </row>
    <row r="33" spans="2:9" x14ac:dyDescent="0.25">
      <c r="B33" t="s">
        <v>171</v>
      </c>
      <c r="C33" t="s">
        <v>172</v>
      </c>
      <c r="D33" t="s">
        <v>173</v>
      </c>
      <c r="E33" t="s">
        <v>174</v>
      </c>
      <c r="F33" t="s">
        <v>165</v>
      </c>
      <c r="G33" t="s">
        <v>60</v>
      </c>
      <c r="I33" t="s">
        <v>175</v>
      </c>
    </row>
    <row r="34" spans="2:9" x14ac:dyDescent="0.25">
      <c r="B34" t="s">
        <v>176</v>
      </c>
      <c r="C34" t="s">
        <v>177</v>
      </c>
      <c r="D34" t="s">
        <v>178</v>
      </c>
      <c r="E34" t="s">
        <v>179</v>
      </c>
      <c r="F34" t="s">
        <v>180</v>
      </c>
      <c r="G34" s="1"/>
      <c r="H34" t="s">
        <v>19</v>
      </c>
      <c r="I34" t="s">
        <v>181</v>
      </c>
    </row>
    <row r="35" spans="2:9" x14ac:dyDescent="0.25">
      <c r="B35" t="s">
        <v>182</v>
      </c>
      <c r="C35" t="s">
        <v>183</v>
      </c>
      <c r="D35" t="s">
        <v>184</v>
      </c>
      <c r="E35" t="s">
        <v>185</v>
      </c>
      <c r="F35" t="s">
        <v>180</v>
      </c>
      <c r="G35" t="s">
        <v>186</v>
      </c>
      <c r="H35" t="s">
        <v>19</v>
      </c>
      <c r="I35" t="s">
        <v>187</v>
      </c>
    </row>
    <row r="36" spans="2:9" x14ac:dyDescent="0.25">
      <c r="B36" t="s">
        <v>188</v>
      </c>
      <c r="C36" t="s">
        <v>189</v>
      </c>
      <c r="D36" t="s">
        <v>190</v>
      </c>
      <c r="E36" t="s">
        <v>191</v>
      </c>
      <c r="F36" t="s">
        <v>180</v>
      </c>
      <c r="G36" t="s">
        <v>186</v>
      </c>
      <c r="H36" t="s">
        <v>19</v>
      </c>
      <c r="I36" t="s">
        <v>160</v>
      </c>
    </row>
    <row r="37" spans="2:9" x14ac:dyDescent="0.25">
      <c r="B37" t="s">
        <v>192</v>
      </c>
      <c r="C37" t="s">
        <v>193</v>
      </c>
      <c r="D37" t="s">
        <v>194</v>
      </c>
      <c r="E37" t="s">
        <v>195</v>
      </c>
      <c r="F37" t="s">
        <v>196</v>
      </c>
      <c r="G37" t="s">
        <v>197</v>
      </c>
      <c r="H37" t="s">
        <v>19</v>
      </c>
      <c r="I37" t="s">
        <v>25</v>
      </c>
    </row>
    <row r="38" spans="2:9" x14ac:dyDescent="0.25">
      <c r="B38" t="s">
        <v>198</v>
      </c>
      <c r="C38" t="s">
        <v>199</v>
      </c>
      <c r="D38" t="s">
        <v>200</v>
      </c>
      <c r="E38" t="s">
        <v>201</v>
      </c>
      <c r="F38" t="s">
        <v>196</v>
      </c>
      <c r="G38" t="s">
        <v>197</v>
      </c>
      <c r="H38" t="s">
        <v>19</v>
      </c>
      <c r="I38" t="s">
        <v>202</v>
      </c>
    </row>
    <row r="39" spans="2:9" x14ac:dyDescent="0.25">
      <c r="B39" t="s">
        <v>203</v>
      </c>
      <c r="C39" t="s">
        <v>204</v>
      </c>
      <c r="D39" t="s">
        <v>205</v>
      </c>
      <c r="E39" t="s">
        <v>206</v>
      </c>
      <c r="F39" t="s">
        <v>207</v>
      </c>
      <c r="G39" s="1"/>
      <c r="H39" t="s">
        <v>19</v>
      </c>
      <c r="I39" t="s">
        <v>155</v>
      </c>
    </row>
    <row r="40" spans="2:9" x14ac:dyDescent="0.25">
      <c r="B40" t="s">
        <v>208</v>
      </c>
      <c r="C40" t="s">
        <v>209</v>
      </c>
      <c r="D40" t="s">
        <v>210</v>
      </c>
      <c r="E40" t="s">
        <v>211</v>
      </c>
      <c r="F40" t="s">
        <v>207</v>
      </c>
      <c r="G40" t="s">
        <v>212</v>
      </c>
      <c r="H40" t="s">
        <v>213</v>
      </c>
      <c r="I40" t="s">
        <v>202</v>
      </c>
    </row>
    <row r="41" spans="2:9" x14ac:dyDescent="0.25">
      <c r="B41" t="s">
        <v>214</v>
      </c>
      <c r="C41" t="s">
        <v>215</v>
      </c>
      <c r="D41" t="s">
        <v>216</v>
      </c>
      <c r="E41" t="s">
        <v>217</v>
      </c>
      <c r="F41" t="s">
        <v>218</v>
      </c>
      <c r="G41" s="1"/>
      <c r="H41" t="s">
        <v>19</v>
      </c>
      <c r="I41" t="s">
        <v>61</v>
      </c>
    </row>
    <row r="42" spans="2:9" x14ac:dyDescent="0.25">
      <c r="B42" t="s">
        <v>219</v>
      </c>
      <c r="C42" t="s">
        <v>220</v>
      </c>
      <c r="D42" t="s">
        <v>221</v>
      </c>
      <c r="F42" s="1"/>
      <c r="G42" s="1"/>
    </row>
    <row r="48" spans="2:9" x14ac:dyDescent="0.25">
      <c r="E48" t="s">
        <v>218</v>
      </c>
    </row>
    <row r="49" spans="2:5" x14ac:dyDescent="0.25">
      <c r="E49" t="s">
        <v>222</v>
      </c>
    </row>
    <row r="50" spans="2:5" x14ac:dyDescent="0.25">
      <c r="E50" t="s">
        <v>19</v>
      </c>
    </row>
    <row r="51" spans="2:5" x14ac:dyDescent="0.25">
      <c r="E51" t="s">
        <v>223</v>
      </c>
    </row>
    <row r="52" spans="2:5" x14ac:dyDescent="0.25">
      <c r="E52" t="s">
        <v>224</v>
      </c>
    </row>
    <row r="53" spans="2:5" x14ac:dyDescent="0.25">
      <c r="B53" t="s">
        <v>225</v>
      </c>
    </row>
    <row r="54" spans="2:5" x14ac:dyDescent="0.25">
      <c r="B54" t="s">
        <v>226</v>
      </c>
      <c r="C54" t="s">
        <v>227</v>
      </c>
      <c r="D54" t="s">
        <v>228</v>
      </c>
      <c r="E54" t="s">
        <v>218</v>
      </c>
    </row>
    <row r="55" spans="2:5" x14ac:dyDescent="0.25">
      <c r="E55" t="s">
        <v>222</v>
      </c>
    </row>
    <row r="56" spans="2:5" x14ac:dyDescent="0.25">
      <c r="E56" t="s">
        <v>19</v>
      </c>
    </row>
    <row r="57" spans="2:5" x14ac:dyDescent="0.25">
      <c r="E57" t="s">
        <v>229</v>
      </c>
    </row>
    <row r="58" spans="2:5" x14ac:dyDescent="0.25">
      <c r="E58" t="s">
        <v>230</v>
      </c>
    </row>
    <row r="59" spans="2:5" x14ac:dyDescent="0.25">
      <c r="E59" t="s">
        <v>37</v>
      </c>
    </row>
    <row r="60" spans="2:5" x14ac:dyDescent="0.25">
      <c r="B60" t="s">
        <v>231</v>
      </c>
    </row>
    <row r="61" spans="2:5" x14ac:dyDescent="0.25">
      <c r="B61" t="s">
        <v>232</v>
      </c>
      <c r="C61" t="s">
        <v>233</v>
      </c>
      <c r="D61" t="s">
        <v>234</v>
      </c>
      <c r="E61" t="s">
        <v>235</v>
      </c>
    </row>
    <row r="62" spans="2:5" x14ac:dyDescent="0.25">
      <c r="E62" t="s">
        <v>236</v>
      </c>
    </row>
    <row r="63" spans="2:5" x14ac:dyDescent="0.25">
      <c r="E63" t="s">
        <v>19</v>
      </c>
    </row>
    <row r="64" spans="2:5" x14ac:dyDescent="0.25">
      <c r="E64" t="s">
        <v>237</v>
      </c>
    </row>
    <row r="65" spans="2:5" x14ac:dyDescent="0.25">
      <c r="E65" t="s">
        <v>238</v>
      </c>
    </row>
    <row r="66" spans="2:5" x14ac:dyDescent="0.25">
      <c r="E66" t="s">
        <v>239</v>
      </c>
    </row>
    <row r="67" spans="2:5" x14ac:dyDescent="0.25">
      <c r="B67" t="s">
        <v>240</v>
      </c>
    </row>
    <row r="68" spans="2:5" x14ac:dyDescent="0.25">
      <c r="B68" t="s">
        <v>241</v>
      </c>
      <c r="C68" t="s">
        <v>242</v>
      </c>
      <c r="D68" t="s">
        <v>243</v>
      </c>
      <c r="E68" t="s">
        <v>235</v>
      </c>
    </row>
    <row r="69" spans="2:5" x14ac:dyDescent="0.25">
      <c r="E69" t="s">
        <v>236</v>
      </c>
    </row>
    <row r="70" spans="2:5" x14ac:dyDescent="0.25">
      <c r="E70" t="s">
        <v>19</v>
      </c>
    </row>
    <row r="71" spans="2:5" x14ac:dyDescent="0.25">
      <c r="E71" t="s">
        <v>237</v>
      </c>
    </row>
    <row r="72" spans="2:5" x14ac:dyDescent="0.25">
      <c r="E72" t="s">
        <v>238</v>
      </c>
    </row>
    <row r="73" spans="2:5" x14ac:dyDescent="0.25">
      <c r="E73" t="s">
        <v>244</v>
      </c>
    </row>
    <row r="74" spans="2:5" x14ac:dyDescent="0.25">
      <c r="E74" t="s">
        <v>61</v>
      </c>
    </row>
    <row r="75" spans="2:5" x14ac:dyDescent="0.25">
      <c r="B75" t="s">
        <v>245</v>
      </c>
    </row>
    <row r="76" spans="2:5" x14ac:dyDescent="0.25">
      <c r="B76" t="s">
        <v>246</v>
      </c>
      <c r="C76" t="s">
        <v>247</v>
      </c>
      <c r="D76" t="s">
        <v>248</v>
      </c>
      <c r="E76" t="s">
        <v>235</v>
      </c>
    </row>
    <row r="77" spans="2:5" x14ac:dyDescent="0.25">
      <c r="E77" t="s">
        <v>236</v>
      </c>
    </row>
    <row r="78" spans="2:5" x14ac:dyDescent="0.25">
      <c r="E78" t="s">
        <v>213</v>
      </c>
    </row>
    <row r="79" spans="2:5" x14ac:dyDescent="0.25">
      <c r="E79" t="s">
        <v>249</v>
      </c>
    </row>
    <row r="80" spans="2:5" x14ac:dyDescent="0.25">
      <c r="E80" t="s">
        <v>238</v>
      </c>
    </row>
    <row r="81" spans="2:5" x14ac:dyDescent="0.25">
      <c r="E81" t="s">
        <v>244</v>
      </c>
    </row>
    <row r="82" spans="2:5" x14ac:dyDescent="0.25">
      <c r="E82" t="s">
        <v>66</v>
      </c>
    </row>
    <row r="83" spans="2:5" x14ac:dyDescent="0.25">
      <c r="B83" t="s">
        <v>250</v>
      </c>
    </row>
    <row r="84" spans="2:5" x14ac:dyDescent="0.25">
      <c r="B84">
        <v>16</v>
      </c>
      <c r="C84" t="s">
        <v>251</v>
      </c>
      <c r="D84" t="s">
        <v>252</v>
      </c>
      <c r="E84" t="s">
        <v>253</v>
      </c>
    </row>
    <row r="85" spans="2:5" x14ac:dyDescent="0.25">
      <c r="E85" t="s">
        <v>254</v>
      </c>
    </row>
    <row r="86" spans="2:5" x14ac:dyDescent="0.25">
      <c r="E86" t="s">
        <v>213</v>
      </c>
    </row>
    <row r="87" spans="2:5" x14ac:dyDescent="0.25">
      <c r="E87" t="s">
        <v>229</v>
      </c>
    </row>
    <row r="88" spans="2:5" x14ac:dyDescent="0.25">
      <c r="E88" t="s">
        <v>230</v>
      </c>
    </row>
    <row r="89" spans="2:5" x14ac:dyDescent="0.25">
      <c r="E89" t="s">
        <v>255</v>
      </c>
    </row>
    <row r="90" spans="2:5" x14ac:dyDescent="0.25">
      <c r="E90" t="s">
        <v>66</v>
      </c>
    </row>
    <row r="91" spans="2:5" x14ac:dyDescent="0.25">
      <c r="B91" t="s">
        <v>256</v>
      </c>
    </row>
    <row r="92" spans="2:5" x14ac:dyDescent="0.25">
      <c r="B92" t="s">
        <v>257</v>
      </c>
      <c r="C92" t="s">
        <v>258</v>
      </c>
      <c r="D92" t="s">
        <v>259</v>
      </c>
      <c r="E92" t="s">
        <v>260</v>
      </c>
    </row>
    <row r="93" spans="2:5" x14ac:dyDescent="0.25">
      <c r="E93" t="s">
        <v>261</v>
      </c>
    </row>
    <row r="94" spans="2:5" x14ac:dyDescent="0.25">
      <c r="E94" t="s">
        <v>19</v>
      </c>
    </row>
    <row r="95" spans="2:5" x14ac:dyDescent="0.25">
      <c r="E95" t="s">
        <v>262</v>
      </c>
    </row>
    <row r="96" spans="2:5" x14ac:dyDescent="0.25">
      <c r="E96" t="s">
        <v>120</v>
      </c>
    </row>
    <row r="97" spans="2:5" x14ac:dyDescent="0.25">
      <c r="B97" t="s">
        <v>263</v>
      </c>
    </row>
    <row r="98" spans="2:5" x14ac:dyDescent="0.25">
      <c r="B98" t="s">
        <v>264</v>
      </c>
      <c r="C98" t="s">
        <v>265</v>
      </c>
      <c r="D98" t="s">
        <v>266</v>
      </c>
      <c r="E98" t="s">
        <v>260</v>
      </c>
    </row>
    <row r="99" spans="2:5" x14ac:dyDescent="0.25">
      <c r="E99" t="s">
        <v>261</v>
      </c>
    </row>
    <row r="100" spans="2:5" x14ac:dyDescent="0.25">
      <c r="E100" t="s">
        <v>213</v>
      </c>
    </row>
    <row r="101" spans="2:5" x14ac:dyDescent="0.25">
      <c r="E101" t="s">
        <v>262</v>
      </c>
    </row>
    <row r="102" spans="2:5" x14ac:dyDescent="0.25">
      <c r="E102" t="s">
        <v>267</v>
      </c>
    </row>
    <row r="103" spans="2:5" x14ac:dyDescent="0.25">
      <c r="E103" t="s">
        <v>202</v>
      </c>
    </row>
    <row r="104" spans="2:5" x14ac:dyDescent="0.25">
      <c r="B104" t="s">
        <v>268</v>
      </c>
    </row>
    <row r="105" spans="2:5" x14ac:dyDescent="0.25">
      <c r="B105" t="s">
        <v>269</v>
      </c>
      <c r="C105" t="s">
        <v>270</v>
      </c>
      <c r="D105" t="s">
        <v>271</v>
      </c>
      <c r="E105" t="s">
        <v>272</v>
      </c>
    </row>
    <row r="106" spans="2:5" x14ac:dyDescent="0.25">
      <c r="E106" t="s">
        <v>273</v>
      </c>
    </row>
    <row r="107" spans="2:5" x14ac:dyDescent="0.25">
      <c r="E107" t="s">
        <v>19</v>
      </c>
    </row>
    <row r="108" spans="2:5" x14ac:dyDescent="0.25">
      <c r="E108" t="s">
        <v>274</v>
      </c>
    </row>
    <row r="109" spans="2:5" x14ac:dyDescent="0.25">
      <c r="E109" t="s">
        <v>275</v>
      </c>
    </row>
    <row r="110" spans="2:5" x14ac:dyDescent="0.25">
      <c r="E110" t="s">
        <v>276</v>
      </c>
    </row>
    <row r="111" spans="2:5" x14ac:dyDescent="0.25">
      <c r="B111" t="s">
        <v>277</v>
      </c>
    </row>
    <row r="112" spans="2:5" x14ac:dyDescent="0.25">
      <c r="B112" t="s">
        <v>278</v>
      </c>
      <c r="C112" t="s">
        <v>279</v>
      </c>
      <c r="D112" t="s">
        <v>280</v>
      </c>
      <c r="E112" t="s">
        <v>272</v>
      </c>
    </row>
    <row r="113" spans="2:5" x14ac:dyDescent="0.25">
      <c r="E113" t="s">
        <v>273</v>
      </c>
    </row>
    <row r="114" spans="2:5" x14ac:dyDescent="0.25">
      <c r="E114" t="s">
        <v>19</v>
      </c>
    </row>
    <row r="115" spans="2:5" x14ac:dyDescent="0.25">
      <c r="E115" t="s">
        <v>281</v>
      </c>
    </row>
    <row r="116" spans="2:5" x14ac:dyDescent="0.25">
      <c r="E116" t="s">
        <v>282</v>
      </c>
    </row>
    <row r="117" spans="2:5" x14ac:dyDescent="0.25">
      <c r="E117" t="s">
        <v>283</v>
      </c>
    </row>
    <row r="118" spans="2:5" x14ac:dyDescent="0.25">
      <c r="E118" t="s">
        <v>255</v>
      </c>
    </row>
    <row r="119" spans="2:5" x14ac:dyDescent="0.25">
      <c r="E119" t="s">
        <v>66</v>
      </c>
    </row>
    <row r="120" spans="2:5" x14ac:dyDescent="0.25">
      <c r="B120" t="s">
        <v>284</v>
      </c>
    </row>
    <row r="121" spans="2:5" x14ac:dyDescent="0.25">
      <c r="B121" t="s">
        <v>285</v>
      </c>
      <c r="C121" t="s">
        <v>286</v>
      </c>
      <c r="D121" t="s">
        <v>287</v>
      </c>
      <c r="E121" t="s">
        <v>288</v>
      </c>
    </row>
    <row r="122" spans="2:5" x14ac:dyDescent="0.25">
      <c r="E122" t="s">
        <v>289</v>
      </c>
    </row>
    <row r="123" spans="2:5" x14ac:dyDescent="0.25">
      <c r="E123" t="s">
        <v>19</v>
      </c>
    </row>
    <row r="124" spans="2:5" x14ac:dyDescent="0.25">
      <c r="E124" t="s">
        <v>290</v>
      </c>
    </row>
    <row r="125" spans="2:5" x14ac:dyDescent="0.25">
      <c r="E125" t="s">
        <v>230</v>
      </c>
    </row>
    <row r="126" spans="2:5" x14ac:dyDescent="0.25">
      <c r="E126" t="s">
        <v>255</v>
      </c>
    </row>
    <row r="127" spans="2:5" x14ac:dyDescent="0.25">
      <c r="E127" t="s">
        <v>66</v>
      </c>
    </row>
    <row r="128" spans="2:5" x14ac:dyDescent="0.25">
      <c r="B128" t="s">
        <v>291</v>
      </c>
    </row>
    <row r="129" spans="2:5" x14ac:dyDescent="0.25">
      <c r="B129" t="s">
        <v>292</v>
      </c>
      <c r="C129" t="s">
        <v>293</v>
      </c>
      <c r="D129" t="s">
        <v>293</v>
      </c>
      <c r="E129" t="s">
        <v>288</v>
      </c>
    </row>
    <row r="130" spans="2:5" x14ac:dyDescent="0.25">
      <c r="E130" t="s">
        <v>289</v>
      </c>
    </row>
    <row r="131" spans="2:5" x14ac:dyDescent="0.25">
      <c r="E131" t="s">
        <v>19</v>
      </c>
    </row>
    <row r="132" spans="2:5" x14ac:dyDescent="0.25">
      <c r="E132" t="s">
        <v>262</v>
      </c>
    </row>
    <row r="133" spans="2:5" x14ac:dyDescent="0.25">
      <c r="E133" t="s">
        <v>120</v>
      </c>
    </row>
    <row r="134" spans="2:5" x14ac:dyDescent="0.25">
      <c r="B134" t="s">
        <v>294</v>
      </c>
    </row>
    <row r="135" spans="2:5" x14ac:dyDescent="0.25">
      <c r="B135" t="s">
        <v>295</v>
      </c>
      <c r="C135" t="s">
        <v>204</v>
      </c>
      <c r="D135" t="s">
        <v>296</v>
      </c>
      <c r="E135" t="s">
        <v>297</v>
      </c>
    </row>
    <row r="136" spans="2:5" x14ac:dyDescent="0.25">
      <c r="E136" t="s">
        <v>298</v>
      </c>
    </row>
    <row r="137" spans="2:5" x14ac:dyDescent="0.25">
      <c r="E137" t="s">
        <v>19</v>
      </c>
    </row>
    <row r="138" spans="2:5" x14ac:dyDescent="0.25">
      <c r="E138" t="s">
        <v>223</v>
      </c>
    </row>
    <row r="139" spans="2:5" x14ac:dyDescent="0.25">
      <c r="E139" t="s">
        <v>299</v>
      </c>
    </row>
    <row r="140" spans="2:5" x14ac:dyDescent="0.25">
      <c r="E140" t="s">
        <v>25</v>
      </c>
    </row>
    <row r="141" spans="2:5" x14ac:dyDescent="0.25">
      <c r="B141" t="s">
        <v>300</v>
      </c>
    </row>
    <row r="142" spans="2:5" x14ac:dyDescent="0.25">
      <c r="B142" t="s">
        <v>301</v>
      </c>
      <c r="C142" t="s">
        <v>302</v>
      </c>
      <c r="D142" t="s">
        <v>303</v>
      </c>
      <c r="E142" t="s">
        <v>297</v>
      </c>
    </row>
    <row r="143" spans="2:5" x14ac:dyDescent="0.25">
      <c r="E143" t="s">
        <v>298</v>
      </c>
    </row>
    <row r="144" spans="2:5" x14ac:dyDescent="0.25">
      <c r="E144" t="s">
        <v>19</v>
      </c>
    </row>
    <row r="145" spans="2:5" x14ac:dyDescent="0.25">
      <c r="E145" t="s">
        <v>229</v>
      </c>
    </row>
    <row r="146" spans="2:5" x14ac:dyDescent="0.25">
      <c r="E146" t="s">
        <v>304</v>
      </c>
    </row>
    <row r="147" spans="2:5" x14ac:dyDescent="0.25">
      <c r="E147" t="s">
        <v>244</v>
      </c>
    </row>
    <row r="148" spans="2:5" x14ac:dyDescent="0.25">
      <c r="E148" t="s">
        <v>255</v>
      </c>
    </row>
    <row r="149" spans="2:5" x14ac:dyDescent="0.25">
      <c r="E149" t="s">
        <v>120</v>
      </c>
    </row>
    <row r="150" spans="2:5" x14ac:dyDescent="0.25">
      <c r="B150" t="s">
        <v>305</v>
      </c>
    </row>
    <row r="151" spans="2:5" x14ac:dyDescent="0.25">
      <c r="B151" t="s">
        <v>306</v>
      </c>
      <c r="C151" t="s">
        <v>307</v>
      </c>
      <c r="D151" t="s">
        <v>308</v>
      </c>
      <c r="E151" t="s">
        <v>309</v>
      </c>
    </row>
    <row r="152" spans="2:5" x14ac:dyDescent="0.25">
      <c r="E152" t="s">
        <v>310</v>
      </c>
    </row>
    <row r="153" spans="2:5" x14ac:dyDescent="0.25">
      <c r="E153" t="s">
        <v>311</v>
      </c>
    </row>
    <row r="154" spans="2:5" x14ac:dyDescent="0.25">
      <c r="E154" t="s">
        <v>19</v>
      </c>
    </row>
    <row r="155" spans="2:5" x14ac:dyDescent="0.25">
      <c r="E155" t="s">
        <v>312</v>
      </c>
    </row>
    <row r="156" spans="2:5" x14ac:dyDescent="0.25">
      <c r="E156" t="s">
        <v>313</v>
      </c>
    </row>
    <row r="157" spans="2:5" x14ac:dyDescent="0.25">
      <c r="E157" t="s">
        <v>314</v>
      </c>
    </row>
    <row r="158" spans="2:5" x14ac:dyDescent="0.25">
      <c r="B158" t="s">
        <v>315</v>
      </c>
    </row>
    <row r="159" spans="2:5" x14ac:dyDescent="0.25">
      <c r="B159" t="s">
        <v>316</v>
      </c>
      <c r="C159" t="s">
        <v>317</v>
      </c>
      <c r="D159" t="s">
        <v>318</v>
      </c>
      <c r="E159" t="s">
        <v>309</v>
      </c>
    </row>
    <row r="160" spans="2:5" x14ac:dyDescent="0.25">
      <c r="E160" t="s">
        <v>319</v>
      </c>
    </row>
    <row r="161" spans="2:5" x14ac:dyDescent="0.25">
      <c r="E161" t="s">
        <v>19</v>
      </c>
    </row>
    <row r="162" spans="2:5" x14ac:dyDescent="0.25">
      <c r="E162" t="s">
        <v>320</v>
      </c>
    </row>
    <row r="163" spans="2:5" x14ac:dyDescent="0.25">
      <c r="E163" t="s">
        <v>313</v>
      </c>
    </row>
    <row r="164" spans="2:5" x14ac:dyDescent="0.25">
      <c r="E164" t="s">
        <v>255</v>
      </c>
    </row>
    <row r="165" spans="2:5" x14ac:dyDescent="0.25">
      <c r="E165" t="s">
        <v>321</v>
      </c>
    </row>
    <row r="166" spans="2:5" x14ac:dyDescent="0.25">
      <c r="B166" t="s">
        <v>322</v>
      </c>
    </row>
    <row r="167" spans="2:5" x14ac:dyDescent="0.25">
      <c r="B167">
        <v>22</v>
      </c>
      <c r="C167" t="s">
        <v>323</v>
      </c>
      <c r="D167" t="s">
        <v>324</v>
      </c>
      <c r="E167" t="s">
        <v>325</v>
      </c>
    </row>
    <row r="168" spans="2:5" x14ac:dyDescent="0.25">
      <c r="E168" t="s">
        <v>326</v>
      </c>
    </row>
    <row r="169" spans="2:5" x14ac:dyDescent="0.25">
      <c r="E169" t="s">
        <v>213</v>
      </c>
    </row>
    <row r="170" spans="2:5" x14ac:dyDescent="0.25">
      <c r="E170" t="s">
        <v>223</v>
      </c>
    </row>
    <row r="171" spans="2:5" x14ac:dyDescent="0.25">
      <c r="E171" t="s">
        <v>327</v>
      </c>
    </row>
    <row r="172" spans="2:5" x14ac:dyDescent="0.25">
      <c r="E172" t="s">
        <v>255</v>
      </c>
    </row>
    <row r="173" spans="2:5" x14ac:dyDescent="0.25">
      <c r="E173" t="s">
        <v>328</v>
      </c>
    </row>
    <row r="174" spans="2:5" x14ac:dyDescent="0.25">
      <c r="B174" t="s">
        <v>329</v>
      </c>
    </row>
    <row r="175" spans="2:5" x14ac:dyDescent="0.25">
      <c r="B175">
        <v>23</v>
      </c>
      <c r="C175" t="s">
        <v>330</v>
      </c>
      <c r="D175" t="s">
        <v>331</v>
      </c>
      <c r="E175" t="s">
        <v>332</v>
      </c>
    </row>
    <row r="176" spans="2:5" x14ac:dyDescent="0.25">
      <c r="E176" t="s">
        <v>333</v>
      </c>
    </row>
    <row r="177" spans="2:5" x14ac:dyDescent="0.25">
      <c r="E177" t="s">
        <v>213</v>
      </c>
    </row>
    <row r="178" spans="2:5" x14ac:dyDescent="0.25">
      <c r="E178" t="s">
        <v>262</v>
      </c>
    </row>
    <row r="179" spans="2:5" x14ac:dyDescent="0.25">
      <c r="E179" t="s">
        <v>334</v>
      </c>
    </row>
    <row r="180" spans="2:5" x14ac:dyDescent="0.25">
      <c r="E180" t="s">
        <v>255</v>
      </c>
    </row>
    <row r="181" spans="2:5" x14ac:dyDescent="0.25">
      <c r="E181" t="s">
        <v>335</v>
      </c>
    </row>
    <row r="182" spans="2:5" x14ac:dyDescent="0.25">
      <c r="B182" t="s">
        <v>336</v>
      </c>
    </row>
    <row r="183" spans="2:5" x14ac:dyDescent="0.25">
      <c r="B183">
        <v>24</v>
      </c>
      <c r="C183" t="s">
        <v>337</v>
      </c>
      <c r="D183" t="s">
        <v>338</v>
      </c>
      <c r="E183" t="s">
        <v>339</v>
      </c>
    </row>
    <row r="184" spans="2:5" x14ac:dyDescent="0.25">
      <c r="E184" t="s">
        <v>340</v>
      </c>
    </row>
    <row r="185" spans="2:5" x14ac:dyDescent="0.25">
      <c r="E185" t="s">
        <v>213</v>
      </c>
    </row>
    <row r="186" spans="2:5" x14ac:dyDescent="0.25">
      <c r="E186" t="s">
        <v>262</v>
      </c>
    </row>
    <row r="187" spans="2:5" x14ac:dyDescent="0.25">
      <c r="E187" t="s">
        <v>255</v>
      </c>
    </row>
    <row r="188" spans="2:5" x14ac:dyDescent="0.25">
      <c r="E188" t="s">
        <v>341</v>
      </c>
    </row>
    <row r="189" spans="2:5" x14ac:dyDescent="0.25">
      <c r="B189" t="s">
        <v>342</v>
      </c>
    </row>
    <row r="190" spans="2:5" x14ac:dyDescent="0.25">
      <c r="B190">
        <v>25</v>
      </c>
      <c r="C190" t="s">
        <v>343</v>
      </c>
      <c r="D190" t="s">
        <v>344</v>
      </c>
      <c r="E190" t="s">
        <v>345</v>
      </c>
    </row>
    <row r="191" spans="2:5" x14ac:dyDescent="0.25">
      <c r="E191" t="s">
        <v>346</v>
      </c>
    </row>
    <row r="192" spans="2:5" x14ac:dyDescent="0.25">
      <c r="E192" t="s">
        <v>213</v>
      </c>
    </row>
    <row r="193" spans="2:5" x14ac:dyDescent="0.25">
      <c r="E193" t="s">
        <v>262</v>
      </c>
    </row>
    <row r="194" spans="2:5" x14ac:dyDescent="0.25">
      <c r="E194" t="s">
        <v>347</v>
      </c>
    </row>
    <row r="195" spans="2:5" x14ac:dyDescent="0.25">
      <c r="E195" t="s">
        <v>37</v>
      </c>
    </row>
    <row r="196" spans="2:5" x14ac:dyDescent="0.25">
      <c r="B196" t="s">
        <v>348</v>
      </c>
    </row>
    <row r="197" spans="2:5" x14ac:dyDescent="0.25">
      <c r="B197" t="s">
        <v>349</v>
      </c>
      <c r="C197" t="s">
        <v>204</v>
      </c>
      <c r="D197" t="s">
        <v>350</v>
      </c>
      <c r="E197" t="s">
        <v>351</v>
      </c>
    </row>
    <row r="198" spans="2:5" x14ac:dyDescent="0.25">
      <c r="E198" t="s">
        <v>352</v>
      </c>
    </row>
    <row r="199" spans="2:5" x14ac:dyDescent="0.25">
      <c r="E199" t="s">
        <v>19</v>
      </c>
    </row>
    <row r="200" spans="2:5" x14ac:dyDescent="0.25">
      <c r="E200" t="s">
        <v>229</v>
      </c>
    </row>
    <row r="201" spans="2:5" x14ac:dyDescent="0.25">
      <c r="E201" t="s">
        <v>353</v>
      </c>
    </row>
    <row r="202" spans="2:5" x14ac:dyDescent="0.25">
      <c r="E202" t="s">
        <v>244</v>
      </c>
    </row>
    <row r="203" spans="2:5" x14ac:dyDescent="0.25">
      <c r="E203" t="s">
        <v>139</v>
      </c>
    </row>
    <row r="204" spans="2:5" x14ac:dyDescent="0.25">
      <c r="B204" t="s">
        <v>354</v>
      </c>
    </row>
    <row r="205" spans="2:5" x14ac:dyDescent="0.25">
      <c r="B205" t="s">
        <v>355</v>
      </c>
      <c r="C205" t="s">
        <v>356</v>
      </c>
      <c r="D205" t="s">
        <v>357</v>
      </c>
      <c r="E205" t="s">
        <v>351</v>
      </c>
    </row>
    <row r="206" spans="2:5" x14ac:dyDescent="0.25">
      <c r="E206" t="s">
        <v>358</v>
      </c>
    </row>
    <row r="207" spans="2:5" x14ac:dyDescent="0.25">
      <c r="E207" t="s">
        <v>19</v>
      </c>
    </row>
    <row r="208" spans="2:5" x14ac:dyDescent="0.25">
      <c r="E208" t="s">
        <v>229</v>
      </c>
    </row>
    <row r="209" spans="2:5" x14ac:dyDescent="0.25">
      <c r="E209" t="s">
        <v>359</v>
      </c>
    </row>
    <row r="210" spans="2:5" x14ac:dyDescent="0.25">
      <c r="E210" t="s">
        <v>360</v>
      </c>
    </row>
    <row r="211" spans="2:5" x14ac:dyDescent="0.25">
      <c r="E211" t="s">
        <v>244</v>
      </c>
    </row>
    <row r="212" spans="2:5" x14ac:dyDescent="0.25">
      <c r="E212" t="s">
        <v>255</v>
      </c>
    </row>
    <row r="213" spans="2:5" x14ac:dyDescent="0.25">
      <c r="E213" t="s">
        <v>202</v>
      </c>
    </row>
    <row r="214" spans="2:5" x14ac:dyDescent="0.25">
      <c r="B214" t="s">
        <v>361</v>
      </c>
    </row>
    <row r="215" spans="2:5" x14ac:dyDescent="0.25">
      <c r="B215">
        <v>27</v>
      </c>
      <c r="C215" t="s">
        <v>362</v>
      </c>
      <c r="D215" t="s">
        <v>363</v>
      </c>
      <c r="E215" t="s">
        <v>364</v>
      </c>
    </row>
    <row r="216" spans="2:5" x14ac:dyDescent="0.25">
      <c r="E216" t="s">
        <v>365</v>
      </c>
    </row>
    <row r="217" spans="2:5" x14ac:dyDescent="0.25">
      <c r="E217" t="s">
        <v>213</v>
      </c>
    </row>
    <row r="218" spans="2:5" x14ac:dyDescent="0.25">
      <c r="E218" t="s">
        <v>290</v>
      </c>
    </row>
    <row r="219" spans="2:5" x14ac:dyDescent="0.25">
      <c r="E219" t="s">
        <v>230</v>
      </c>
    </row>
    <row r="220" spans="2:5" x14ac:dyDescent="0.25">
      <c r="E220" t="s">
        <v>267</v>
      </c>
    </row>
    <row r="221" spans="2:5" x14ac:dyDescent="0.25">
      <c r="E221" t="s">
        <v>366</v>
      </c>
    </row>
    <row r="222" spans="2:5" x14ac:dyDescent="0.25">
      <c r="B222" t="s">
        <v>367</v>
      </c>
    </row>
    <row r="223" spans="2:5" x14ac:dyDescent="0.25">
      <c r="B223">
        <v>28</v>
      </c>
      <c r="C223" t="s">
        <v>368</v>
      </c>
      <c r="D223" t="s">
        <v>369</v>
      </c>
      <c r="E223" t="s">
        <v>370</v>
      </c>
    </row>
    <row r="224" spans="2:5" x14ac:dyDescent="0.25">
      <c r="E224" t="s">
        <v>371</v>
      </c>
    </row>
    <row r="225" spans="2:5" x14ac:dyDescent="0.25">
      <c r="E225" t="s">
        <v>213</v>
      </c>
    </row>
    <row r="226" spans="2:5" x14ac:dyDescent="0.25">
      <c r="E226" t="s">
        <v>223</v>
      </c>
    </row>
    <row r="227" spans="2:5" x14ac:dyDescent="0.25">
      <c r="E227" t="s">
        <v>372</v>
      </c>
    </row>
    <row r="228" spans="2:5" x14ac:dyDescent="0.25">
      <c r="E228" t="s">
        <v>373</v>
      </c>
    </row>
    <row r="229" spans="2:5" x14ac:dyDescent="0.25">
      <c r="E229" t="s">
        <v>374</v>
      </c>
    </row>
    <row r="230" spans="2:5" x14ac:dyDescent="0.25">
      <c r="B230" t="s">
        <v>375</v>
      </c>
    </row>
    <row r="231" spans="2:5" x14ac:dyDescent="0.25">
      <c r="B231">
        <v>29</v>
      </c>
      <c r="C231" t="s">
        <v>376</v>
      </c>
      <c r="D231" t="s">
        <v>377</v>
      </c>
      <c r="E231" t="s">
        <v>378</v>
      </c>
    </row>
    <row r="232" spans="2:5" x14ac:dyDescent="0.25">
      <c r="E232" t="s">
        <v>273</v>
      </c>
    </row>
    <row r="233" spans="2:5" x14ac:dyDescent="0.25">
      <c r="E233" t="s">
        <v>213</v>
      </c>
    </row>
    <row r="234" spans="2:5" x14ac:dyDescent="0.25">
      <c r="E234" t="s">
        <v>274</v>
      </c>
    </row>
    <row r="235" spans="2:5" x14ac:dyDescent="0.25">
      <c r="E235" t="s">
        <v>379</v>
      </c>
    </row>
    <row r="236" spans="2:5" x14ac:dyDescent="0.25">
      <c r="E236" t="s">
        <v>334</v>
      </c>
    </row>
    <row r="237" spans="2:5" x14ac:dyDescent="0.25">
      <c r="E237" t="s">
        <v>373</v>
      </c>
    </row>
    <row r="238" spans="2:5" x14ac:dyDescent="0.25">
      <c r="E238" t="s">
        <v>380</v>
      </c>
    </row>
    <row r="239" spans="2:5" x14ac:dyDescent="0.25">
      <c r="B239" t="s">
        <v>381</v>
      </c>
    </row>
    <row r="240" spans="2:5" x14ac:dyDescent="0.25">
      <c r="B240">
        <v>30</v>
      </c>
      <c r="C240" t="s">
        <v>382</v>
      </c>
      <c r="D240" t="s">
        <v>383</v>
      </c>
      <c r="E240" t="s">
        <v>384</v>
      </c>
    </row>
    <row r="241" spans="2:5" x14ac:dyDescent="0.25">
      <c r="E241" t="s">
        <v>53</v>
      </c>
    </row>
    <row r="242" spans="2:5" x14ac:dyDescent="0.25">
      <c r="E242" t="s">
        <v>213</v>
      </c>
    </row>
    <row r="243" spans="2:5" x14ac:dyDescent="0.25">
      <c r="E243" t="s">
        <v>385</v>
      </c>
    </row>
    <row r="244" spans="2:5" x14ac:dyDescent="0.25">
      <c r="E244" t="s">
        <v>386</v>
      </c>
    </row>
    <row r="245" spans="2:5" x14ac:dyDescent="0.25">
      <c r="E245" t="s">
        <v>373</v>
      </c>
    </row>
    <row r="246" spans="2:5" x14ac:dyDescent="0.25">
      <c r="E246" t="s">
        <v>387</v>
      </c>
    </row>
    <row r="247" spans="2:5" x14ac:dyDescent="0.25">
      <c r="B247" t="s">
        <v>388</v>
      </c>
    </row>
    <row r="248" spans="2:5" x14ac:dyDescent="0.25">
      <c r="B248">
        <v>31</v>
      </c>
      <c r="C248" t="s">
        <v>389</v>
      </c>
      <c r="D248" t="s">
        <v>390</v>
      </c>
      <c r="E248" t="s">
        <v>391</v>
      </c>
    </row>
    <row r="249" spans="2:5" x14ac:dyDescent="0.25">
      <c r="E249" t="s">
        <v>392</v>
      </c>
    </row>
    <row r="250" spans="2:5" x14ac:dyDescent="0.25">
      <c r="E250" t="s">
        <v>213</v>
      </c>
    </row>
    <row r="251" spans="2:5" x14ac:dyDescent="0.25">
      <c r="E251" t="s">
        <v>262</v>
      </c>
    </row>
    <row r="252" spans="2:5" x14ac:dyDescent="0.25">
      <c r="E252" t="s">
        <v>373</v>
      </c>
    </row>
    <row r="253" spans="2:5" x14ac:dyDescent="0.25">
      <c r="E253" t="s">
        <v>374</v>
      </c>
    </row>
    <row r="254" spans="2:5" x14ac:dyDescent="0.25">
      <c r="B254" t="s">
        <v>393</v>
      </c>
    </row>
    <row r="255" spans="2:5" x14ac:dyDescent="0.25">
      <c r="B255">
        <v>32</v>
      </c>
      <c r="C255" t="s">
        <v>394</v>
      </c>
      <c r="D255" t="s">
        <v>395</v>
      </c>
      <c r="E255" t="s">
        <v>396</v>
      </c>
    </row>
    <row r="256" spans="2:5" x14ac:dyDescent="0.25">
      <c r="E256" t="s">
        <v>397</v>
      </c>
    </row>
    <row r="257" spans="2:5" x14ac:dyDescent="0.25">
      <c r="E257" t="s">
        <v>213</v>
      </c>
    </row>
    <row r="258" spans="2:5" x14ac:dyDescent="0.25">
      <c r="E258" t="s">
        <v>229</v>
      </c>
    </row>
    <row r="259" spans="2:5" x14ac:dyDescent="0.25">
      <c r="E259" t="s">
        <v>398</v>
      </c>
    </row>
    <row r="260" spans="2:5" x14ac:dyDescent="0.25">
      <c r="E260" t="s">
        <v>244</v>
      </c>
    </row>
    <row r="261" spans="2:5" x14ac:dyDescent="0.25">
      <c r="E261" t="s">
        <v>334</v>
      </c>
    </row>
    <row r="262" spans="2:5" x14ac:dyDescent="0.25">
      <c r="E262" t="s">
        <v>255</v>
      </c>
    </row>
    <row r="263" spans="2:5" x14ac:dyDescent="0.25">
      <c r="E263" t="s">
        <v>399</v>
      </c>
    </row>
    <row r="264" spans="2:5" x14ac:dyDescent="0.25">
      <c r="B264" t="s">
        <v>400</v>
      </c>
    </row>
    <row r="265" spans="2:5" x14ac:dyDescent="0.25">
      <c r="B265">
        <v>33</v>
      </c>
      <c r="C265" t="s">
        <v>401</v>
      </c>
      <c r="D265" t="s">
        <v>402</v>
      </c>
      <c r="E265" t="s">
        <v>403</v>
      </c>
    </row>
    <row r="266" spans="2:5" x14ac:dyDescent="0.25">
      <c r="E266" t="s">
        <v>404</v>
      </c>
    </row>
    <row r="267" spans="2:5" x14ac:dyDescent="0.25">
      <c r="E267" t="s">
        <v>213</v>
      </c>
    </row>
    <row r="268" spans="2:5" x14ac:dyDescent="0.25">
      <c r="E268" t="s">
        <v>405</v>
      </c>
    </row>
    <row r="269" spans="2:5" x14ac:dyDescent="0.25">
      <c r="E269" t="s">
        <v>406</v>
      </c>
    </row>
    <row r="270" spans="2:5" x14ac:dyDescent="0.25">
      <c r="E270" t="s">
        <v>407</v>
      </c>
    </row>
    <row r="271" spans="2:5" x14ac:dyDescent="0.25">
      <c r="B271" t="s">
        <v>408</v>
      </c>
    </row>
    <row r="272" spans="2:5" x14ac:dyDescent="0.25">
      <c r="B272">
        <v>34</v>
      </c>
      <c r="C272" t="s">
        <v>409</v>
      </c>
      <c r="D272" t="s">
        <v>410</v>
      </c>
      <c r="E272" t="s">
        <v>411</v>
      </c>
    </row>
    <row r="273" spans="2:5" x14ac:dyDescent="0.25">
      <c r="E273" t="s">
        <v>412</v>
      </c>
    </row>
    <row r="274" spans="2:5" x14ac:dyDescent="0.25">
      <c r="E274" t="s">
        <v>213</v>
      </c>
    </row>
    <row r="275" spans="2:5" x14ac:dyDescent="0.25">
      <c r="E275" t="s">
        <v>281</v>
      </c>
    </row>
    <row r="276" spans="2:5" x14ac:dyDescent="0.25">
      <c r="E276" t="s">
        <v>413</v>
      </c>
    </row>
    <row r="277" spans="2:5" x14ac:dyDescent="0.25">
      <c r="E277" t="s">
        <v>366</v>
      </c>
    </row>
    <row r="278" spans="2:5" x14ac:dyDescent="0.25">
      <c r="B278" t="s">
        <v>414</v>
      </c>
    </row>
    <row r="280" spans="2:5" x14ac:dyDescent="0.25">
      <c r="B280" t="s">
        <v>415</v>
      </c>
    </row>
    <row r="282" spans="2:5" x14ac:dyDescent="0.25">
      <c r="B282" t="s">
        <v>1</v>
      </c>
      <c r="C282" t="s">
        <v>2</v>
      </c>
      <c r="D282" t="s">
        <v>416</v>
      </c>
    </row>
    <row r="283" spans="2:5" x14ac:dyDescent="0.25">
      <c r="B283" t="s">
        <v>417</v>
      </c>
      <c r="C283" t="s">
        <v>418</v>
      </c>
      <c r="D283" t="s">
        <v>419</v>
      </c>
    </row>
    <row r="284" spans="2:5" x14ac:dyDescent="0.25">
      <c r="B284" t="s">
        <v>420</v>
      </c>
    </row>
    <row r="285" spans="2:5" x14ac:dyDescent="0.25">
      <c r="B285" t="s">
        <v>421</v>
      </c>
    </row>
    <row r="286" spans="2:5" x14ac:dyDescent="0.25">
      <c r="B286" t="s">
        <v>422</v>
      </c>
      <c r="C286" t="s">
        <v>423</v>
      </c>
      <c r="D286" t="s">
        <v>424</v>
      </c>
    </row>
    <row r="287" spans="2:5" x14ac:dyDescent="0.25">
      <c r="B287" t="s">
        <v>425</v>
      </c>
    </row>
    <row r="288" spans="2:5" x14ac:dyDescent="0.25">
      <c r="B288" t="s">
        <v>426</v>
      </c>
    </row>
    <row r="289" spans="2:4" x14ac:dyDescent="0.25">
      <c r="B289" t="s">
        <v>427</v>
      </c>
      <c r="C289" t="s">
        <v>428</v>
      </c>
      <c r="D289" t="s">
        <v>429</v>
      </c>
    </row>
    <row r="290" spans="2:4" x14ac:dyDescent="0.25">
      <c r="B290" t="s">
        <v>430</v>
      </c>
    </row>
    <row r="291" spans="2:4" x14ac:dyDescent="0.25">
      <c r="B291" t="s">
        <v>431</v>
      </c>
      <c r="C291" t="s">
        <v>432</v>
      </c>
      <c r="D291" t="s">
        <v>433</v>
      </c>
    </row>
    <row r="292" spans="2:4" x14ac:dyDescent="0.25">
      <c r="B292" t="s">
        <v>434</v>
      </c>
    </row>
    <row r="293" spans="2:4" x14ac:dyDescent="0.25">
      <c r="B293" t="s">
        <v>435</v>
      </c>
      <c r="C293" t="s">
        <v>436</v>
      </c>
      <c r="D293" t="s">
        <v>437</v>
      </c>
    </row>
    <row r="294" spans="2:4" x14ac:dyDescent="0.25">
      <c r="B294" t="s">
        <v>438</v>
      </c>
    </row>
    <row r="295" spans="2:4" x14ac:dyDescent="0.25">
      <c r="B295" t="s">
        <v>439</v>
      </c>
    </row>
    <row r="296" spans="2:4" x14ac:dyDescent="0.25">
      <c r="B296" t="s">
        <v>440</v>
      </c>
      <c r="C296" t="s">
        <v>441</v>
      </c>
      <c r="D296" t="s">
        <v>442</v>
      </c>
    </row>
    <row r="297" spans="2:4" x14ac:dyDescent="0.25">
      <c r="B297" t="s">
        <v>443</v>
      </c>
    </row>
    <row r="298" spans="2:4" x14ac:dyDescent="0.25">
      <c r="B298" t="s">
        <v>444</v>
      </c>
      <c r="C298" t="s">
        <v>445</v>
      </c>
      <c r="D298" t="s">
        <v>446</v>
      </c>
    </row>
    <row r="299" spans="2:4" x14ac:dyDescent="0.25">
      <c r="B299" t="s">
        <v>447</v>
      </c>
    </row>
    <row r="300" spans="2:4" x14ac:dyDescent="0.25">
      <c r="B300" t="s">
        <v>448</v>
      </c>
      <c r="C300" t="s">
        <v>449</v>
      </c>
      <c r="D300" t="s">
        <v>450</v>
      </c>
    </row>
    <row r="301" spans="2:4" x14ac:dyDescent="0.25">
      <c r="B301" t="s">
        <v>451</v>
      </c>
    </row>
    <row r="302" spans="2:4" x14ac:dyDescent="0.25">
      <c r="B302" t="s">
        <v>452</v>
      </c>
      <c r="C302" t="s">
        <v>453</v>
      </c>
      <c r="D302" t="s">
        <v>454</v>
      </c>
    </row>
    <row r="303" spans="2:4" x14ac:dyDescent="0.25">
      <c r="B303" t="s">
        <v>455</v>
      </c>
    </row>
    <row r="304" spans="2:4" x14ac:dyDescent="0.25">
      <c r="B304" t="s">
        <v>456</v>
      </c>
    </row>
    <row r="306" spans="2:5" x14ac:dyDescent="0.25">
      <c r="B306" t="s">
        <v>0</v>
      </c>
      <c r="C306" t="s">
        <v>1</v>
      </c>
      <c r="D306" t="s">
        <v>2</v>
      </c>
      <c r="E306" t="s">
        <v>416</v>
      </c>
    </row>
    <row r="307" spans="2:5" x14ac:dyDescent="0.25">
      <c r="B307">
        <v>35</v>
      </c>
      <c r="C307" t="s">
        <v>457</v>
      </c>
      <c r="D307" t="s">
        <v>458</v>
      </c>
      <c r="E307" t="s">
        <v>459</v>
      </c>
    </row>
    <row r="308" spans="2:5" x14ac:dyDescent="0.25">
      <c r="E308" t="s">
        <v>460</v>
      </c>
    </row>
    <row r="309" spans="2:5" x14ac:dyDescent="0.25">
      <c r="E309" t="s">
        <v>461</v>
      </c>
    </row>
    <row r="310" spans="2:5" x14ac:dyDescent="0.25">
      <c r="E310" t="s">
        <v>213</v>
      </c>
    </row>
    <row r="311" spans="2:5" x14ac:dyDescent="0.25">
      <c r="E311" t="s">
        <v>462</v>
      </c>
    </row>
    <row r="312" spans="2:5" x14ac:dyDescent="0.25">
      <c r="E312" t="s">
        <v>463</v>
      </c>
    </row>
    <row r="313" spans="2:5" x14ac:dyDescent="0.25">
      <c r="E313" t="s">
        <v>464</v>
      </c>
    </row>
    <row r="314" spans="2:5" x14ac:dyDescent="0.25">
      <c r="B314" t="s">
        <v>465</v>
      </c>
    </row>
    <row r="315" spans="2:5" x14ac:dyDescent="0.25">
      <c r="B315">
        <v>36</v>
      </c>
      <c r="C315" t="s">
        <v>466</v>
      </c>
      <c r="D315" t="s">
        <v>467</v>
      </c>
      <c r="E315" t="s">
        <v>468</v>
      </c>
    </row>
    <row r="316" spans="2:5" x14ac:dyDescent="0.25">
      <c r="E316" t="s">
        <v>469</v>
      </c>
    </row>
    <row r="317" spans="2:5" x14ac:dyDescent="0.25">
      <c r="E317" t="s">
        <v>470</v>
      </c>
    </row>
    <row r="318" spans="2:5" x14ac:dyDescent="0.25">
      <c r="E318" t="s">
        <v>471</v>
      </c>
    </row>
    <row r="319" spans="2:5" x14ac:dyDescent="0.25">
      <c r="E319" t="s">
        <v>472</v>
      </c>
    </row>
    <row r="320" spans="2:5" x14ac:dyDescent="0.25">
      <c r="E320" t="s">
        <v>387</v>
      </c>
    </row>
    <row r="321" spans="2:5" x14ac:dyDescent="0.25">
      <c r="B321" t="s">
        <v>473</v>
      </c>
    </row>
    <row r="322" spans="2:5" x14ac:dyDescent="0.25">
      <c r="B322">
        <v>37</v>
      </c>
      <c r="C322" t="s">
        <v>474</v>
      </c>
      <c r="D322" t="s">
        <v>475</v>
      </c>
      <c r="E322" t="s">
        <v>476</v>
      </c>
    </row>
    <row r="323" spans="2:5" x14ac:dyDescent="0.25">
      <c r="E323" t="s">
        <v>273</v>
      </c>
    </row>
    <row r="324" spans="2:5" x14ac:dyDescent="0.25">
      <c r="E324" t="s">
        <v>213</v>
      </c>
    </row>
    <row r="325" spans="2:5" x14ac:dyDescent="0.25">
      <c r="E325" t="s">
        <v>477</v>
      </c>
    </row>
    <row r="326" spans="2:5" x14ac:dyDescent="0.25">
      <c r="E326" t="s">
        <v>373</v>
      </c>
    </row>
    <row r="327" spans="2:5" x14ac:dyDescent="0.25">
      <c r="E327" t="s">
        <v>478</v>
      </c>
    </row>
    <row r="328" spans="2:5" x14ac:dyDescent="0.25">
      <c r="B328" t="s">
        <v>479</v>
      </c>
    </row>
    <row r="329" spans="2:5" x14ac:dyDescent="0.25">
      <c r="B329">
        <v>38</v>
      </c>
      <c r="C329" t="s">
        <v>480</v>
      </c>
      <c r="D329" t="s">
        <v>481</v>
      </c>
      <c r="E329" t="s">
        <v>482</v>
      </c>
    </row>
    <row r="330" spans="2:5" x14ac:dyDescent="0.25">
      <c r="E330" t="s">
        <v>483</v>
      </c>
    </row>
    <row r="331" spans="2:5" x14ac:dyDescent="0.25">
      <c r="E331" t="s">
        <v>484</v>
      </c>
    </row>
    <row r="332" spans="2:5" x14ac:dyDescent="0.25">
      <c r="E332" t="s">
        <v>213</v>
      </c>
    </row>
    <row r="333" spans="2:5" x14ac:dyDescent="0.25">
      <c r="E333" t="s">
        <v>267</v>
      </c>
    </row>
    <row r="334" spans="2:5" x14ac:dyDescent="0.25">
      <c r="E334" t="s">
        <v>399</v>
      </c>
    </row>
    <row r="335" spans="2:5" x14ac:dyDescent="0.25">
      <c r="B335" t="s">
        <v>485</v>
      </c>
    </row>
    <row r="336" spans="2:5" x14ac:dyDescent="0.25">
      <c r="B336">
        <v>39</v>
      </c>
      <c r="C336" t="s">
        <v>486</v>
      </c>
      <c r="D336" t="s">
        <v>487</v>
      </c>
      <c r="E336" t="s">
        <v>488</v>
      </c>
    </row>
    <row r="337" spans="2:5" x14ac:dyDescent="0.25">
      <c r="E337" t="s">
        <v>489</v>
      </c>
    </row>
    <row r="338" spans="2:5" x14ac:dyDescent="0.25">
      <c r="E338" t="s">
        <v>471</v>
      </c>
    </row>
    <row r="339" spans="2:5" x14ac:dyDescent="0.25">
      <c r="E339" t="s">
        <v>213</v>
      </c>
    </row>
    <row r="340" spans="2:5" x14ac:dyDescent="0.25">
      <c r="E340" t="s">
        <v>490</v>
      </c>
    </row>
    <row r="341" spans="2:5" x14ac:dyDescent="0.25">
      <c r="E341" t="s">
        <v>472</v>
      </c>
    </row>
    <row r="342" spans="2:5" x14ac:dyDescent="0.25">
      <c r="E342" t="s">
        <v>374</v>
      </c>
    </row>
    <row r="343" spans="2:5" x14ac:dyDescent="0.25">
      <c r="B343" t="s">
        <v>491</v>
      </c>
    </row>
    <row r="344" spans="2:5" x14ac:dyDescent="0.25">
      <c r="B344">
        <v>40</v>
      </c>
      <c r="C344" t="s">
        <v>492</v>
      </c>
      <c r="D344" t="s">
        <v>493</v>
      </c>
      <c r="E344" t="s">
        <v>494</v>
      </c>
    </row>
    <row r="345" spans="2:5" x14ac:dyDescent="0.25">
      <c r="E345" t="s">
        <v>495</v>
      </c>
    </row>
    <row r="346" spans="2:5" x14ac:dyDescent="0.25">
      <c r="E346" t="s">
        <v>471</v>
      </c>
    </row>
    <row r="347" spans="2:5" x14ac:dyDescent="0.25">
      <c r="E347" t="s">
        <v>213</v>
      </c>
    </row>
    <row r="348" spans="2:5" x14ac:dyDescent="0.25">
      <c r="E348" t="s">
        <v>490</v>
      </c>
    </row>
    <row r="349" spans="2:5" x14ac:dyDescent="0.25">
      <c r="E349" t="s">
        <v>472</v>
      </c>
    </row>
    <row r="350" spans="2:5" x14ac:dyDescent="0.25">
      <c r="E350" t="s">
        <v>374</v>
      </c>
    </row>
    <row r="351" spans="2:5" x14ac:dyDescent="0.25">
      <c r="B351" t="s">
        <v>496</v>
      </c>
    </row>
    <row r="352" spans="2:5" x14ac:dyDescent="0.25">
      <c r="B352">
        <v>41</v>
      </c>
      <c r="C352" t="s">
        <v>497</v>
      </c>
      <c r="D352" t="s">
        <v>498</v>
      </c>
      <c r="E352" t="s">
        <v>499</v>
      </c>
    </row>
    <row r="353" spans="2:5" x14ac:dyDescent="0.25">
      <c r="E353" t="s">
        <v>500</v>
      </c>
    </row>
    <row r="354" spans="2:5" x14ac:dyDescent="0.25">
      <c r="E354" t="s">
        <v>501</v>
      </c>
    </row>
    <row r="355" spans="2:5" x14ac:dyDescent="0.25">
      <c r="E355" t="s">
        <v>213</v>
      </c>
    </row>
    <row r="356" spans="2:5" x14ac:dyDescent="0.25">
      <c r="E356" t="s">
        <v>502</v>
      </c>
    </row>
    <row r="357" spans="2:5" x14ac:dyDescent="0.25">
      <c r="E357" t="s">
        <v>472</v>
      </c>
    </row>
    <row r="358" spans="2:5" x14ac:dyDescent="0.25">
      <c r="E358" t="s">
        <v>503</v>
      </c>
    </row>
    <row r="359" spans="2:5" x14ac:dyDescent="0.25">
      <c r="B359" t="s">
        <v>504</v>
      </c>
    </row>
    <row r="360" spans="2:5" x14ac:dyDescent="0.25">
      <c r="B360">
        <v>42</v>
      </c>
      <c r="C360" t="s">
        <v>505</v>
      </c>
      <c r="D360" t="s">
        <v>506</v>
      </c>
      <c r="E360" t="s">
        <v>507</v>
      </c>
    </row>
    <row r="361" spans="2:5" x14ac:dyDescent="0.25">
      <c r="E361" t="s">
        <v>508</v>
      </c>
    </row>
    <row r="362" spans="2:5" x14ac:dyDescent="0.25">
      <c r="E362" t="s">
        <v>477</v>
      </c>
    </row>
    <row r="363" spans="2:5" x14ac:dyDescent="0.25">
      <c r="E363" t="s">
        <v>213</v>
      </c>
    </row>
    <row r="364" spans="2:5" x14ac:dyDescent="0.25">
      <c r="E364" t="s">
        <v>509</v>
      </c>
    </row>
    <row r="365" spans="2:5" x14ac:dyDescent="0.25">
      <c r="E365" t="s">
        <v>267</v>
      </c>
    </row>
    <row r="366" spans="2:5" x14ac:dyDescent="0.25">
      <c r="E366" t="s">
        <v>314</v>
      </c>
    </row>
    <row r="367" spans="2:5" x14ac:dyDescent="0.25">
      <c r="B367" t="s">
        <v>510</v>
      </c>
    </row>
    <row r="368" spans="2:5" x14ac:dyDescent="0.25">
      <c r="B368" t="s">
        <v>511</v>
      </c>
      <c r="C368" t="s">
        <v>512</v>
      </c>
      <c r="D368" t="s">
        <v>513</v>
      </c>
      <c r="E368" t="s">
        <v>514</v>
      </c>
    </row>
    <row r="369" spans="2:5" x14ac:dyDescent="0.25">
      <c r="E369" t="s">
        <v>125</v>
      </c>
    </row>
    <row r="370" spans="2:5" x14ac:dyDescent="0.25">
      <c r="E370" t="s">
        <v>503</v>
      </c>
    </row>
    <row r="371" spans="2:5" x14ac:dyDescent="0.25">
      <c r="B371" t="s">
        <v>515</v>
      </c>
    </row>
    <row r="372" spans="2:5" x14ac:dyDescent="0.25">
      <c r="B372" t="s">
        <v>516</v>
      </c>
      <c r="C372" t="s">
        <v>517</v>
      </c>
      <c r="D372" t="s">
        <v>518</v>
      </c>
      <c r="E372" t="s">
        <v>514</v>
      </c>
    </row>
    <row r="373" spans="2:5" x14ac:dyDescent="0.25">
      <c r="E373" t="s">
        <v>519</v>
      </c>
    </row>
    <row r="374" spans="2:5" x14ac:dyDescent="0.25">
      <c r="E374" t="s">
        <v>471</v>
      </c>
    </row>
    <row r="375" spans="2:5" x14ac:dyDescent="0.25">
      <c r="E375" t="s">
        <v>213</v>
      </c>
    </row>
    <row r="376" spans="2:5" x14ac:dyDescent="0.25">
      <c r="E376" t="s">
        <v>520</v>
      </c>
    </row>
    <row r="377" spans="2:5" x14ac:dyDescent="0.25">
      <c r="E377" t="s">
        <v>244</v>
      </c>
    </row>
    <row r="378" spans="2:5" x14ac:dyDescent="0.25">
      <c r="E378" t="s">
        <v>267</v>
      </c>
    </row>
    <row r="379" spans="2:5" x14ac:dyDescent="0.25">
      <c r="E379" t="s">
        <v>503</v>
      </c>
    </row>
    <row r="380" spans="2:5" x14ac:dyDescent="0.25">
      <c r="B380" t="s">
        <v>521</v>
      </c>
    </row>
    <row r="381" spans="2:5" x14ac:dyDescent="0.25">
      <c r="B381">
        <v>44</v>
      </c>
      <c r="C381" t="s">
        <v>522</v>
      </c>
      <c r="D381" t="s">
        <v>523</v>
      </c>
      <c r="E381" t="s">
        <v>524</v>
      </c>
    </row>
    <row r="382" spans="2:5" x14ac:dyDescent="0.25">
      <c r="E382" t="s">
        <v>273</v>
      </c>
    </row>
    <row r="383" spans="2:5" x14ac:dyDescent="0.25">
      <c r="E383" t="s">
        <v>477</v>
      </c>
    </row>
    <row r="384" spans="2:5" x14ac:dyDescent="0.25">
      <c r="E384" t="s">
        <v>213</v>
      </c>
    </row>
    <row r="385" spans="2:5" x14ac:dyDescent="0.25">
      <c r="E385" t="s">
        <v>525</v>
      </c>
    </row>
    <row r="386" spans="2:5" x14ac:dyDescent="0.25">
      <c r="E386" t="s">
        <v>267</v>
      </c>
    </row>
    <row r="387" spans="2:5" x14ac:dyDescent="0.25">
      <c r="E387" t="s">
        <v>387</v>
      </c>
    </row>
    <row r="388" spans="2:5" x14ac:dyDescent="0.25">
      <c r="B388" t="s">
        <v>526</v>
      </c>
    </row>
    <row r="389" spans="2:5" x14ac:dyDescent="0.25">
      <c r="B389">
        <v>45</v>
      </c>
      <c r="C389" t="s">
        <v>527</v>
      </c>
      <c r="D389" t="s">
        <v>528</v>
      </c>
      <c r="E389" t="s">
        <v>529</v>
      </c>
    </row>
    <row r="390" spans="2:5" x14ac:dyDescent="0.25">
      <c r="E390" t="s">
        <v>530</v>
      </c>
    </row>
    <row r="391" spans="2:5" x14ac:dyDescent="0.25">
      <c r="E391" t="s">
        <v>213</v>
      </c>
    </row>
    <row r="392" spans="2:5" x14ac:dyDescent="0.25">
      <c r="E392" t="s">
        <v>531</v>
      </c>
    </row>
    <row r="393" spans="2:5" x14ac:dyDescent="0.25">
      <c r="E393" t="s">
        <v>472</v>
      </c>
    </row>
    <row r="394" spans="2:5" x14ac:dyDescent="0.25">
      <c r="E394" t="s">
        <v>374</v>
      </c>
    </row>
    <row r="395" spans="2:5" x14ac:dyDescent="0.25">
      <c r="B395" t="s">
        <v>532</v>
      </c>
    </row>
    <row r="396" spans="2:5" x14ac:dyDescent="0.25">
      <c r="B396" t="s">
        <v>533</v>
      </c>
      <c r="C396" t="s">
        <v>534</v>
      </c>
      <c r="D396" t="s">
        <v>535</v>
      </c>
      <c r="E396" t="s">
        <v>536</v>
      </c>
    </row>
    <row r="397" spans="2:5" x14ac:dyDescent="0.25">
      <c r="E397" t="s">
        <v>537</v>
      </c>
    </row>
    <row r="398" spans="2:5" x14ac:dyDescent="0.25">
      <c r="E398" t="s">
        <v>538</v>
      </c>
    </row>
    <row r="399" spans="2:5" x14ac:dyDescent="0.25">
      <c r="E399" t="s">
        <v>213</v>
      </c>
    </row>
    <row r="400" spans="2:5" x14ac:dyDescent="0.25">
      <c r="E400" t="s">
        <v>539</v>
      </c>
    </row>
    <row r="401" spans="2:5" x14ac:dyDescent="0.25">
      <c r="E401" t="s">
        <v>503</v>
      </c>
    </row>
    <row r="402" spans="2:5" x14ac:dyDescent="0.25">
      <c r="B402" t="s">
        <v>540</v>
      </c>
    </row>
    <row r="403" spans="2:5" x14ac:dyDescent="0.25">
      <c r="B403" t="s">
        <v>541</v>
      </c>
      <c r="C403" t="s">
        <v>542</v>
      </c>
      <c r="D403" t="s">
        <v>543</v>
      </c>
      <c r="E403" t="s">
        <v>544</v>
      </c>
    </row>
    <row r="404" spans="2:5" x14ac:dyDescent="0.25">
      <c r="E404" t="s">
        <v>545</v>
      </c>
    </row>
    <row r="405" spans="2:5" x14ac:dyDescent="0.25">
      <c r="E405" t="s">
        <v>385</v>
      </c>
    </row>
    <row r="406" spans="2:5" x14ac:dyDescent="0.25">
      <c r="E406" t="s">
        <v>213</v>
      </c>
    </row>
    <row r="407" spans="2:5" x14ac:dyDescent="0.25">
      <c r="E407" t="s">
        <v>255</v>
      </c>
    </row>
    <row r="408" spans="2:5" x14ac:dyDescent="0.25">
      <c r="E408" t="s">
        <v>503</v>
      </c>
    </row>
    <row r="409" spans="2:5" x14ac:dyDescent="0.25">
      <c r="B409" t="s">
        <v>546</v>
      </c>
    </row>
    <row r="410" spans="2:5" x14ac:dyDescent="0.25">
      <c r="B410">
        <v>47</v>
      </c>
      <c r="C410" t="s">
        <v>547</v>
      </c>
      <c r="D410" t="s">
        <v>548</v>
      </c>
      <c r="E410" t="s">
        <v>549</v>
      </c>
    </row>
    <row r="411" spans="2:5" x14ac:dyDescent="0.25">
      <c r="E411" t="s">
        <v>550</v>
      </c>
    </row>
    <row r="412" spans="2:5" x14ac:dyDescent="0.25">
      <c r="E412" t="s">
        <v>551</v>
      </c>
    </row>
    <row r="413" spans="2:5" x14ac:dyDescent="0.25">
      <c r="E413" t="s">
        <v>213</v>
      </c>
    </row>
    <row r="414" spans="2:5" x14ac:dyDescent="0.25">
      <c r="E414" t="s">
        <v>255</v>
      </c>
    </row>
    <row r="415" spans="2:5" x14ac:dyDescent="0.25">
      <c r="E415" t="s">
        <v>552</v>
      </c>
    </row>
    <row r="416" spans="2:5" x14ac:dyDescent="0.25">
      <c r="B416" t="s">
        <v>553</v>
      </c>
    </row>
    <row r="417" spans="2:5" x14ac:dyDescent="0.25">
      <c r="B417">
        <v>48</v>
      </c>
      <c r="C417" t="s">
        <v>554</v>
      </c>
      <c r="D417" t="s">
        <v>555</v>
      </c>
      <c r="E417" t="s">
        <v>556</v>
      </c>
    </row>
    <row r="418" spans="2:5" x14ac:dyDescent="0.25">
      <c r="E418" t="s">
        <v>53</v>
      </c>
    </row>
    <row r="419" spans="2:5" x14ac:dyDescent="0.25">
      <c r="E419" t="s">
        <v>501</v>
      </c>
    </row>
    <row r="420" spans="2:5" x14ac:dyDescent="0.25">
      <c r="E420" t="s">
        <v>213</v>
      </c>
    </row>
    <row r="421" spans="2:5" x14ac:dyDescent="0.25">
      <c r="E421" t="s">
        <v>557</v>
      </c>
    </row>
    <row r="422" spans="2:5" x14ac:dyDescent="0.25">
      <c r="E422" t="s">
        <v>558</v>
      </c>
    </row>
    <row r="423" spans="2:5" x14ac:dyDescent="0.25">
      <c r="E423" t="s">
        <v>267</v>
      </c>
    </row>
    <row r="424" spans="2:5" x14ac:dyDescent="0.25">
      <c r="E424" t="s">
        <v>559</v>
      </c>
    </row>
    <row r="425" spans="2:5" x14ac:dyDescent="0.25">
      <c r="B425" t="s">
        <v>560</v>
      </c>
    </row>
    <row r="426" spans="2:5" x14ac:dyDescent="0.25">
      <c r="B426">
        <v>49</v>
      </c>
      <c r="C426" t="s">
        <v>561</v>
      </c>
      <c r="D426" t="s">
        <v>562</v>
      </c>
      <c r="E426" t="s">
        <v>563</v>
      </c>
    </row>
    <row r="427" spans="2:5" x14ac:dyDescent="0.25">
      <c r="E427" t="s">
        <v>53</v>
      </c>
    </row>
    <row r="428" spans="2:5" x14ac:dyDescent="0.25">
      <c r="E428" t="s">
        <v>501</v>
      </c>
    </row>
    <row r="429" spans="2:5" x14ac:dyDescent="0.25">
      <c r="E429" t="s">
        <v>213</v>
      </c>
    </row>
    <row r="430" spans="2:5" x14ac:dyDescent="0.25">
      <c r="E430" t="s">
        <v>564</v>
      </c>
    </row>
    <row r="431" spans="2:5" x14ac:dyDescent="0.25">
      <c r="E431" t="s">
        <v>255</v>
      </c>
    </row>
    <row r="432" spans="2:5" x14ac:dyDescent="0.25">
      <c r="E432" t="s">
        <v>387</v>
      </c>
    </row>
    <row r="433" spans="2:5" x14ac:dyDescent="0.25">
      <c r="B433" t="s">
        <v>565</v>
      </c>
    </row>
    <row r="434" spans="2:5" x14ac:dyDescent="0.25">
      <c r="B434">
        <v>50</v>
      </c>
      <c r="C434" t="s">
        <v>566</v>
      </c>
      <c r="D434" t="s">
        <v>567</v>
      </c>
      <c r="E434" t="s">
        <v>568</v>
      </c>
    </row>
    <row r="435" spans="2:5" x14ac:dyDescent="0.25">
      <c r="E435" t="s">
        <v>569</v>
      </c>
    </row>
    <row r="436" spans="2:5" x14ac:dyDescent="0.25">
      <c r="E436" t="s">
        <v>223</v>
      </c>
    </row>
    <row r="437" spans="2:5" x14ac:dyDescent="0.25">
      <c r="E437" t="s">
        <v>213</v>
      </c>
    </row>
    <row r="438" spans="2:5" x14ac:dyDescent="0.25">
      <c r="E438" t="s">
        <v>230</v>
      </c>
    </row>
    <row r="439" spans="2:5" x14ac:dyDescent="0.25">
      <c r="E439" t="s">
        <v>570</v>
      </c>
    </row>
    <row r="440" spans="2:5" x14ac:dyDescent="0.25">
      <c r="E440" t="s">
        <v>571</v>
      </c>
    </row>
    <row r="441" spans="2:5" x14ac:dyDescent="0.25">
      <c r="E441" t="s">
        <v>267</v>
      </c>
    </row>
    <row r="442" spans="2:5" x14ac:dyDescent="0.25">
      <c r="E442" t="s">
        <v>572</v>
      </c>
    </row>
    <row r="443" spans="2:5" x14ac:dyDescent="0.25">
      <c r="B443" t="s">
        <v>573</v>
      </c>
    </row>
    <row r="444" spans="2:5" x14ac:dyDescent="0.25">
      <c r="B444">
        <v>51</v>
      </c>
      <c r="C444" t="s">
        <v>574</v>
      </c>
      <c r="D444" t="s">
        <v>575</v>
      </c>
      <c r="E444" t="s">
        <v>576</v>
      </c>
    </row>
    <row r="445" spans="2:5" x14ac:dyDescent="0.25">
      <c r="E445" t="s">
        <v>53</v>
      </c>
    </row>
    <row r="446" spans="2:5" x14ac:dyDescent="0.25">
      <c r="E446" t="s">
        <v>484</v>
      </c>
    </row>
    <row r="447" spans="2:5" x14ac:dyDescent="0.25">
      <c r="E447" t="s">
        <v>213</v>
      </c>
    </row>
    <row r="448" spans="2:5" x14ac:dyDescent="0.25">
      <c r="E448" t="s">
        <v>577</v>
      </c>
    </row>
    <row r="449" spans="2:5" x14ac:dyDescent="0.25">
      <c r="E449" t="s">
        <v>578</v>
      </c>
    </row>
    <row r="450" spans="2:5" x14ac:dyDescent="0.25">
      <c r="E450" t="s">
        <v>334</v>
      </c>
    </row>
    <row r="451" spans="2:5" x14ac:dyDescent="0.25">
      <c r="E451" t="s">
        <v>255</v>
      </c>
    </row>
    <row r="452" spans="2:5" x14ac:dyDescent="0.25">
      <c r="E452" t="s">
        <v>579</v>
      </c>
    </row>
    <row r="453" spans="2:5" x14ac:dyDescent="0.25">
      <c r="B453" t="s">
        <v>580</v>
      </c>
    </row>
    <row r="454" spans="2:5" x14ac:dyDescent="0.25">
      <c r="B454" t="s">
        <v>581</v>
      </c>
      <c r="C454" t="s">
        <v>582</v>
      </c>
      <c r="D454" t="s">
        <v>583</v>
      </c>
      <c r="E454" t="s">
        <v>584</v>
      </c>
    </row>
    <row r="455" spans="2:5" x14ac:dyDescent="0.25">
      <c r="E455" t="s">
        <v>585</v>
      </c>
    </row>
    <row r="456" spans="2:5" x14ac:dyDescent="0.25">
      <c r="E456" t="s">
        <v>586</v>
      </c>
    </row>
    <row r="457" spans="2:5" x14ac:dyDescent="0.25">
      <c r="E457" t="s">
        <v>19</v>
      </c>
    </row>
    <row r="458" spans="2:5" x14ac:dyDescent="0.25">
      <c r="E458" t="s">
        <v>587</v>
      </c>
    </row>
    <row r="459" spans="2:5" x14ac:dyDescent="0.25">
      <c r="B459" t="s">
        <v>588</v>
      </c>
    </row>
    <row r="460" spans="2:5" x14ac:dyDescent="0.25">
      <c r="B460" t="s">
        <v>589</v>
      </c>
      <c r="C460" t="s">
        <v>590</v>
      </c>
      <c r="D460" t="s">
        <v>591</v>
      </c>
      <c r="E460" t="s">
        <v>584</v>
      </c>
    </row>
    <row r="461" spans="2:5" x14ac:dyDescent="0.25">
      <c r="E461" t="s">
        <v>222</v>
      </c>
    </row>
    <row r="462" spans="2:5" x14ac:dyDescent="0.25">
      <c r="E462" t="s">
        <v>586</v>
      </c>
    </row>
    <row r="463" spans="2:5" x14ac:dyDescent="0.25">
      <c r="E463" t="s">
        <v>19</v>
      </c>
    </row>
    <row r="464" spans="2:5" x14ac:dyDescent="0.25">
      <c r="E464" t="s">
        <v>387</v>
      </c>
    </row>
    <row r="465" spans="2:5" x14ac:dyDescent="0.25">
      <c r="B465" t="s">
        <v>592</v>
      </c>
    </row>
    <row r="466" spans="2:5" x14ac:dyDescent="0.25">
      <c r="B466">
        <v>53</v>
      </c>
      <c r="C466" t="s">
        <v>593</v>
      </c>
      <c r="D466" t="s">
        <v>594</v>
      </c>
      <c r="E466" t="s">
        <v>595</v>
      </c>
    </row>
    <row r="467" spans="2:5" x14ac:dyDescent="0.25">
      <c r="E467" t="s">
        <v>596</v>
      </c>
    </row>
    <row r="468" spans="2:5" x14ac:dyDescent="0.25">
      <c r="E468" t="s">
        <v>471</v>
      </c>
    </row>
    <row r="469" spans="2:5" x14ac:dyDescent="0.25">
      <c r="E469" t="s">
        <v>213</v>
      </c>
    </row>
    <row r="470" spans="2:5" x14ac:dyDescent="0.25">
      <c r="E470" t="s">
        <v>597</v>
      </c>
    </row>
    <row r="471" spans="2:5" x14ac:dyDescent="0.25">
      <c r="E471" t="s">
        <v>334</v>
      </c>
    </row>
    <row r="472" spans="2:5" x14ac:dyDescent="0.25">
      <c r="E472" t="s">
        <v>472</v>
      </c>
    </row>
    <row r="473" spans="2:5" x14ac:dyDescent="0.25">
      <c r="E473" t="s">
        <v>503</v>
      </c>
    </row>
    <row r="474" spans="2:5" x14ac:dyDescent="0.25">
      <c r="B474" t="s">
        <v>598</v>
      </c>
    </row>
    <row r="475" spans="2:5" x14ac:dyDescent="0.25">
      <c r="B475">
        <v>54</v>
      </c>
      <c r="C475" t="s">
        <v>599</v>
      </c>
      <c r="D475" t="s">
        <v>600</v>
      </c>
      <c r="E475" t="s">
        <v>601</v>
      </c>
    </row>
    <row r="476" spans="2:5" x14ac:dyDescent="0.25">
      <c r="E476" t="s">
        <v>545</v>
      </c>
    </row>
    <row r="477" spans="2:5" x14ac:dyDescent="0.25">
      <c r="E477" t="s">
        <v>602</v>
      </c>
    </row>
    <row r="478" spans="2:5" x14ac:dyDescent="0.25">
      <c r="E478" t="s">
        <v>213</v>
      </c>
    </row>
    <row r="479" spans="2:5" x14ac:dyDescent="0.25">
      <c r="E479" t="s">
        <v>334</v>
      </c>
    </row>
    <row r="480" spans="2:5" x14ac:dyDescent="0.25">
      <c r="E480" t="s">
        <v>472</v>
      </c>
    </row>
    <row r="481" spans="2:5" x14ac:dyDescent="0.25">
      <c r="E481" t="s">
        <v>374</v>
      </c>
    </row>
    <row r="482" spans="2:5" x14ac:dyDescent="0.25">
      <c r="B482" t="s">
        <v>603</v>
      </c>
    </row>
    <row r="483" spans="2:5" x14ac:dyDescent="0.25">
      <c r="B483">
        <v>55</v>
      </c>
      <c r="C483" t="s">
        <v>604</v>
      </c>
      <c r="D483" t="s">
        <v>605</v>
      </c>
      <c r="E483" t="s">
        <v>606</v>
      </c>
    </row>
    <row r="484" spans="2:5" x14ac:dyDescent="0.25">
      <c r="E484" t="s">
        <v>607</v>
      </c>
    </row>
    <row r="485" spans="2:5" x14ac:dyDescent="0.25">
      <c r="E485" t="s">
        <v>471</v>
      </c>
    </row>
    <row r="486" spans="2:5" x14ac:dyDescent="0.25">
      <c r="E486" t="s">
        <v>213</v>
      </c>
    </row>
    <row r="487" spans="2:5" x14ac:dyDescent="0.25">
      <c r="E487" t="s">
        <v>608</v>
      </c>
    </row>
    <row r="488" spans="2:5" x14ac:dyDescent="0.25">
      <c r="E488" t="s">
        <v>244</v>
      </c>
    </row>
    <row r="489" spans="2:5" x14ac:dyDescent="0.25">
      <c r="E489" t="s">
        <v>472</v>
      </c>
    </row>
    <row r="490" spans="2:5" x14ac:dyDescent="0.25">
      <c r="E490" t="s">
        <v>399</v>
      </c>
    </row>
    <row r="491" spans="2:5" x14ac:dyDescent="0.25">
      <c r="B491" t="s">
        <v>609</v>
      </c>
    </row>
    <row r="492" spans="2:5" x14ac:dyDescent="0.25">
      <c r="B492">
        <v>56</v>
      </c>
      <c r="C492" t="s">
        <v>610</v>
      </c>
      <c r="D492" t="s">
        <v>611</v>
      </c>
      <c r="E492" t="s">
        <v>612</v>
      </c>
    </row>
    <row r="493" spans="2:5" x14ac:dyDescent="0.25">
      <c r="E493" t="s">
        <v>613</v>
      </c>
    </row>
    <row r="494" spans="2:5" x14ac:dyDescent="0.25">
      <c r="E494" t="s">
        <v>471</v>
      </c>
    </row>
    <row r="495" spans="2:5" x14ac:dyDescent="0.25">
      <c r="E495" t="s">
        <v>213</v>
      </c>
    </row>
    <row r="496" spans="2:5" x14ac:dyDescent="0.25">
      <c r="E496" t="s">
        <v>614</v>
      </c>
    </row>
    <row r="497" spans="2:5" x14ac:dyDescent="0.25">
      <c r="E497" t="s">
        <v>472</v>
      </c>
    </row>
    <row r="498" spans="2:5" x14ac:dyDescent="0.25">
      <c r="E498" t="s">
        <v>366</v>
      </c>
    </row>
    <row r="499" spans="2:5" x14ac:dyDescent="0.25">
      <c r="B499" t="s">
        <v>615</v>
      </c>
    </row>
    <row r="500" spans="2:5" x14ac:dyDescent="0.25">
      <c r="B500" t="s">
        <v>616</v>
      </c>
      <c r="C500" t="s">
        <v>617</v>
      </c>
      <c r="D500" t="s">
        <v>618</v>
      </c>
      <c r="E500" t="s">
        <v>619</v>
      </c>
    </row>
    <row r="501" spans="2:5" x14ac:dyDescent="0.25">
      <c r="E501" t="s">
        <v>273</v>
      </c>
    </row>
    <row r="502" spans="2:5" x14ac:dyDescent="0.25">
      <c r="E502" t="s">
        <v>477</v>
      </c>
    </row>
    <row r="503" spans="2:5" x14ac:dyDescent="0.25">
      <c r="E503" t="s">
        <v>19</v>
      </c>
    </row>
    <row r="504" spans="2:5" x14ac:dyDescent="0.25">
      <c r="E504" t="s">
        <v>620</v>
      </c>
    </row>
    <row r="505" spans="2:5" x14ac:dyDescent="0.25">
      <c r="E505" t="s">
        <v>244</v>
      </c>
    </row>
    <row r="506" spans="2:5" x14ac:dyDescent="0.25">
      <c r="E506" t="s">
        <v>61</v>
      </c>
    </row>
    <row r="507" spans="2:5" x14ac:dyDescent="0.25">
      <c r="B507" t="s">
        <v>621</v>
      </c>
    </row>
    <row r="508" spans="2:5" x14ac:dyDescent="0.25">
      <c r="B508" t="s">
        <v>622</v>
      </c>
      <c r="C508" t="s">
        <v>623</v>
      </c>
      <c r="D508" t="s">
        <v>624</v>
      </c>
      <c r="E508" t="s">
        <v>619</v>
      </c>
    </row>
    <row r="509" spans="2:5" x14ac:dyDescent="0.25">
      <c r="E509" t="s">
        <v>273</v>
      </c>
    </row>
    <row r="510" spans="2:5" x14ac:dyDescent="0.25">
      <c r="E510" t="s">
        <v>477</v>
      </c>
    </row>
    <row r="511" spans="2:5" x14ac:dyDescent="0.25">
      <c r="E511" t="s">
        <v>19</v>
      </c>
    </row>
    <row r="512" spans="2:5" x14ac:dyDescent="0.25">
      <c r="E512" t="s">
        <v>625</v>
      </c>
    </row>
    <row r="513" spans="2:5" x14ac:dyDescent="0.25">
      <c r="E513" t="s">
        <v>334</v>
      </c>
    </row>
    <row r="514" spans="2:5" x14ac:dyDescent="0.25">
      <c r="E514" t="s">
        <v>472</v>
      </c>
    </row>
    <row r="515" spans="2:5" x14ac:dyDescent="0.25">
      <c r="E515" t="s">
        <v>380</v>
      </c>
    </row>
    <row r="516" spans="2:5" x14ac:dyDescent="0.25">
      <c r="B516" t="s">
        <v>626</v>
      </c>
    </row>
    <row r="517" spans="2:5" x14ac:dyDescent="0.25">
      <c r="B517">
        <v>58</v>
      </c>
      <c r="C517" t="s">
        <v>627</v>
      </c>
      <c r="D517" t="s">
        <v>628</v>
      </c>
      <c r="E517" t="s">
        <v>629</v>
      </c>
    </row>
    <row r="518" spans="2:5" x14ac:dyDescent="0.25">
      <c r="E518" t="s">
        <v>630</v>
      </c>
    </row>
    <row r="519" spans="2:5" x14ac:dyDescent="0.25">
      <c r="E519" t="s">
        <v>484</v>
      </c>
    </row>
    <row r="520" spans="2:5" x14ac:dyDescent="0.25">
      <c r="E520" t="s">
        <v>213</v>
      </c>
    </row>
    <row r="521" spans="2:5" x14ac:dyDescent="0.25">
      <c r="E521" t="s">
        <v>631</v>
      </c>
    </row>
    <row r="522" spans="2:5" x14ac:dyDescent="0.25">
      <c r="E522" t="s">
        <v>334</v>
      </c>
    </row>
    <row r="523" spans="2:5" x14ac:dyDescent="0.25">
      <c r="E523" t="s">
        <v>472</v>
      </c>
    </row>
    <row r="524" spans="2:5" x14ac:dyDescent="0.25">
      <c r="E524" t="s">
        <v>380</v>
      </c>
    </row>
    <row r="525" spans="2:5" x14ac:dyDescent="0.25">
      <c r="B525" t="s">
        <v>632</v>
      </c>
    </row>
    <row r="526" spans="2:5" x14ac:dyDescent="0.25">
      <c r="B526">
        <v>59</v>
      </c>
      <c r="C526" t="s">
        <v>633</v>
      </c>
      <c r="D526" t="s">
        <v>634</v>
      </c>
      <c r="E526" t="s">
        <v>635</v>
      </c>
    </row>
    <row r="527" spans="2:5" x14ac:dyDescent="0.25">
      <c r="E527" t="s">
        <v>273</v>
      </c>
    </row>
    <row r="528" spans="2:5" x14ac:dyDescent="0.25">
      <c r="E528" t="s">
        <v>636</v>
      </c>
    </row>
    <row r="529" spans="2:5" x14ac:dyDescent="0.25">
      <c r="E529" t="s">
        <v>213</v>
      </c>
    </row>
    <row r="530" spans="2:5" x14ac:dyDescent="0.25">
      <c r="E530" t="s">
        <v>637</v>
      </c>
    </row>
    <row r="531" spans="2:5" x14ac:dyDescent="0.25">
      <c r="E531" t="s">
        <v>472</v>
      </c>
    </row>
    <row r="532" spans="2:5" x14ac:dyDescent="0.25">
      <c r="E532" t="s">
        <v>387</v>
      </c>
    </row>
    <row r="533" spans="2:5" x14ac:dyDescent="0.25">
      <c r="B533" t="s">
        <v>638</v>
      </c>
    </row>
    <row r="534" spans="2:5" x14ac:dyDescent="0.25">
      <c r="B534">
        <v>60</v>
      </c>
      <c r="C534" t="s">
        <v>639</v>
      </c>
      <c r="D534" t="s">
        <v>640</v>
      </c>
      <c r="E534" t="s">
        <v>641</v>
      </c>
    </row>
    <row r="535" spans="2:5" x14ac:dyDescent="0.25">
      <c r="E535" t="s">
        <v>273</v>
      </c>
    </row>
    <row r="536" spans="2:5" x14ac:dyDescent="0.25">
      <c r="E536" t="s">
        <v>477</v>
      </c>
    </row>
    <row r="537" spans="2:5" x14ac:dyDescent="0.25">
      <c r="E537" t="s">
        <v>213</v>
      </c>
    </row>
    <row r="538" spans="2:5" x14ac:dyDescent="0.25">
      <c r="E538" t="s">
        <v>642</v>
      </c>
    </row>
    <row r="539" spans="2:5" x14ac:dyDescent="0.25">
      <c r="E539" t="s">
        <v>472</v>
      </c>
    </row>
    <row r="540" spans="2:5" x14ac:dyDescent="0.25">
      <c r="E540" t="s">
        <v>366</v>
      </c>
    </row>
    <row r="541" spans="2:5" x14ac:dyDescent="0.25">
      <c r="E541" t="s">
        <v>643</v>
      </c>
    </row>
    <row r="542" spans="2:5" x14ac:dyDescent="0.25">
      <c r="B542" t="s">
        <v>644</v>
      </c>
    </row>
    <row r="543" spans="2:5" x14ac:dyDescent="0.25">
      <c r="B543" t="s">
        <v>645</v>
      </c>
      <c r="C543" t="s">
        <v>646</v>
      </c>
      <c r="D543" t="s">
        <v>647</v>
      </c>
      <c r="E543" t="s">
        <v>648</v>
      </c>
    </row>
    <row r="544" spans="2:5" x14ac:dyDescent="0.25">
      <c r="E544" t="s">
        <v>649</v>
      </c>
    </row>
    <row r="545" spans="2:5" x14ac:dyDescent="0.25">
      <c r="E545" t="s">
        <v>471</v>
      </c>
    </row>
    <row r="546" spans="2:5" x14ac:dyDescent="0.25">
      <c r="E546" t="s">
        <v>19</v>
      </c>
    </row>
    <row r="547" spans="2:5" x14ac:dyDescent="0.25">
      <c r="E547" t="s">
        <v>650</v>
      </c>
    </row>
    <row r="548" spans="2:5" x14ac:dyDescent="0.25">
      <c r="E548" t="s">
        <v>314</v>
      </c>
    </row>
    <row r="549" spans="2:5" x14ac:dyDescent="0.25">
      <c r="B549" t="s">
        <v>651</v>
      </c>
    </row>
    <row r="550" spans="2:5" x14ac:dyDescent="0.25">
      <c r="B550" t="s">
        <v>652</v>
      </c>
      <c r="C550" t="s">
        <v>653</v>
      </c>
      <c r="D550" t="s">
        <v>654</v>
      </c>
      <c r="E550" t="s">
        <v>648</v>
      </c>
    </row>
    <row r="551" spans="2:5" x14ac:dyDescent="0.25">
      <c r="E551" t="s">
        <v>649</v>
      </c>
    </row>
    <row r="552" spans="2:5" x14ac:dyDescent="0.25">
      <c r="E552" t="s">
        <v>471</v>
      </c>
    </row>
    <row r="553" spans="2:5" x14ac:dyDescent="0.25">
      <c r="E553" t="s">
        <v>19</v>
      </c>
    </row>
    <row r="554" spans="2:5" x14ac:dyDescent="0.25">
      <c r="E554" t="s">
        <v>650</v>
      </c>
    </row>
    <row r="555" spans="2:5" x14ac:dyDescent="0.25">
      <c r="E555" t="s">
        <v>472</v>
      </c>
    </row>
    <row r="556" spans="2:5" x14ac:dyDescent="0.25">
      <c r="E556" t="s">
        <v>387</v>
      </c>
    </row>
    <row r="557" spans="2:5" x14ac:dyDescent="0.25">
      <c r="B557" t="s">
        <v>655</v>
      </c>
    </row>
    <row r="558" spans="2:5" x14ac:dyDescent="0.25">
      <c r="B558">
        <v>62</v>
      </c>
      <c r="C558" t="s">
        <v>656</v>
      </c>
      <c r="D558" t="s">
        <v>657</v>
      </c>
      <c r="E558" t="s">
        <v>658</v>
      </c>
    </row>
    <row r="559" spans="2:5" x14ac:dyDescent="0.25">
      <c r="E559" t="s">
        <v>659</v>
      </c>
    </row>
    <row r="560" spans="2:5" x14ac:dyDescent="0.25">
      <c r="E560" t="s">
        <v>484</v>
      </c>
    </row>
    <row r="561" spans="2:5" x14ac:dyDescent="0.25">
      <c r="E561" t="s">
        <v>213</v>
      </c>
    </row>
    <row r="562" spans="2:5" x14ac:dyDescent="0.25">
      <c r="E562" t="s">
        <v>472</v>
      </c>
    </row>
    <row r="563" spans="2:5" x14ac:dyDescent="0.25">
      <c r="E563" t="s">
        <v>387</v>
      </c>
    </row>
    <row r="564" spans="2:5" x14ac:dyDescent="0.25">
      <c r="B564" t="s">
        <v>660</v>
      </c>
    </row>
    <row r="565" spans="2:5" x14ac:dyDescent="0.25">
      <c r="B565">
        <v>63</v>
      </c>
      <c r="C565" t="s">
        <v>661</v>
      </c>
      <c r="D565" t="s">
        <v>662</v>
      </c>
      <c r="E565" t="s">
        <v>663</v>
      </c>
    </row>
    <row r="566" spans="2:5" x14ac:dyDescent="0.25">
      <c r="E566" t="s">
        <v>273</v>
      </c>
    </row>
    <row r="567" spans="2:5" x14ac:dyDescent="0.25">
      <c r="E567" t="s">
        <v>664</v>
      </c>
    </row>
    <row r="568" spans="2:5" x14ac:dyDescent="0.25">
      <c r="E568" t="s">
        <v>213</v>
      </c>
    </row>
    <row r="569" spans="2:5" x14ac:dyDescent="0.25">
      <c r="E569" t="s">
        <v>665</v>
      </c>
    </row>
    <row r="570" spans="2:5" x14ac:dyDescent="0.25">
      <c r="E570" t="s">
        <v>666</v>
      </c>
    </row>
    <row r="571" spans="2:5" x14ac:dyDescent="0.25">
      <c r="E571" t="s">
        <v>472</v>
      </c>
    </row>
    <row r="572" spans="2:5" x14ac:dyDescent="0.25">
      <c r="E572" t="s">
        <v>387</v>
      </c>
    </row>
    <row r="573" spans="2:5" x14ac:dyDescent="0.25">
      <c r="B573" t="s">
        <v>667</v>
      </c>
    </row>
    <row r="574" spans="2:5" x14ac:dyDescent="0.25">
      <c r="B574">
        <v>64</v>
      </c>
      <c r="C574" t="s">
        <v>668</v>
      </c>
      <c r="D574" t="s">
        <v>669</v>
      </c>
      <c r="E574" t="s">
        <v>670</v>
      </c>
    </row>
    <row r="575" spans="2:5" x14ac:dyDescent="0.25">
      <c r="E575" t="s">
        <v>99</v>
      </c>
    </row>
    <row r="576" spans="2:5" x14ac:dyDescent="0.25">
      <c r="E576" t="s">
        <v>484</v>
      </c>
    </row>
    <row r="577" spans="2:5" x14ac:dyDescent="0.25">
      <c r="E577" t="s">
        <v>213</v>
      </c>
    </row>
    <row r="578" spans="2:5" x14ac:dyDescent="0.25">
      <c r="E578" t="s">
        <v>472</v>
      </c>
    </row>
    <row r="579" spans="2:5" x14ac:dyDescent="0.25">
      <c r="E579" t="s">
        <v>503</v>
      </c>
    </row>
    <row r="580" spans="2:5" x14ac:dyDescent="0.25">
      <c r="B580" t="s">
        <v>671</v>
      </c>
    </row>
    <row r="581" spans="2:5" x14ac:dyDescent="0.25">
      <c r="B581">
        <v>65</v>
      </c>
      <c r="C581" t="s">
        <v>672</v>
      </c>
      <c r="D581" t="s">
        <v>673</v>
      </c>
      <c r="E581" t="s">
        <v>674</v>
      </c>
    </row>
    <row r="582" spans="2:5" x14ac:dyDescent="0.25">
      <c r="E582" t="s">
        <v>675</v>
      </c>
    </row>
    <row r="583" spans="2:5" x14ac:dyDescent="0.25">
      <c r="E583" t="s">
        <v>471</v>
      </c>
    </row>
    <row r="584" spans="2:5" x14ac:dyDescent="0.25">
      <c r="E584" t="s">
        <v>213</v>
      </c>
    </row>
    <row r="585" spans="2:5" x14ac:dyDescent="0.25">
      <c r="E585" t="s">
        <v>366</v>
      </c>
    </row>
    <row r="586" spans="2:5" x14ac:dyDescent="0.25">
      <c r="B586" t="s">
        <v>676</v>
      </c>
    </row>
    <row r="587" spans="2:5" x14ac:dyDescent="0.25">
      <c r="B587">
        <v>66</v>
      </c>
      <c r="C587" t="s">
        <v>677</v>
      </c>
      <c r="D587" t="s">
        <v>678</v>
      </c>
      <c r="E587" t="s">
        <v>679</v>
      </c>
    </row>
    <row r="588" spans="2:5" x14ac:dyDescent="0.25">
      <c r="E588" t="s">
        <v>680</v>
      </c>
    </row>
    <row r="589" spans="2:5" x14ac:dyDescent="0.25">
      <c r="E589" t="s">
        <v>213</v>
      </c>
    </row>
    <row r="590" spans="2:5" x14ac:dyDescent="0.25">
      <c r="E590" t="s">
        <v>681</v>
      </c>
    </row>
    <row r="591" spans="2:5" x14ac:dyDescent="0.25">
      <c r="E591" t="s">
        <v>334</v>
      </c>
    </row>
    <row r="592" spans="2:5" x14ac:dyDescent="0.25">
      <c r="E592" t="s">
        <v>373</v>
      </c>
    </row>
    <row r="593" spans="2:5" x14ac:dyDescent="0.25">
      <c r="E593" t="s">
        <v>387</v>
      </c>
    </row>
    <row r="594" spans="2:5" x14ac:dyDescent="0.25">
      <c r="B594" t="s">
        <v>682</v>
      </c>
    </row>
    <row r="595" spans="2:5" x14ac:dyDescent="0.25">
      <c r="B595" t="s">
        <v>683</v>
      </c>
      <c r="C595" t="s">
        <v>684</v>
      </c>
      <c r="D595" t="s">
        <v>685</v>
      </c>
      <c r="E595" t="s">
        <v>686</v>
      </c>
    </row>
    <row r="596" spans="2:5" x14ac:dyDescent="0.25">
      <c r="E596" t="s">
        <v>273</v>
      </c>
    </row>
    <row r="597" spans="2:5" x14ac:dyDescent="0.25">
      <c r="E597" t="s">
        <v>477</v>
      </c>
    </row>
    <row r="598" spans="2:5" x14ac:dyDescent="0.25">
      <c r="E598" t="s">
        <v>19</v>
      </c>
    </row>
    <row r="599" spans="2:5" x14ac:dyDescent="0.25">
      <c r="E599" t="s">
        <v>687</v>
      </c>
    </row>
    <row r="600" spans="2:5" x14ac:dyDescent="0.25">
      <c r="E600" t="s">
        <v>373</v>
      </c>
    </row>
    <row r="601" spans="2:5" x14ac:dyDescent="0.25">
      <c r="E601" t="s">
        <v>387</v>
      </c>
    </row>
    <row r="602" spans="2:5" x14ac:dyDescent="0.25">
      <c r="B602" t="s">
        <v>688</v>
      </c>
    </row>
    <row r="603" spans="2:5" x14ac:dyDescent="0.25">
      <c r="B603" t="s">
        <v>689</v>
      </c>
      <c r="C603" t="s">
        <v>690</v>
      </c>
      <c r="D603" t="s">
        <v>691</v>
      </c>
      <c r="E603" t="s">
        <v>686</v>
      </c>
    </row>
    <row r="604" spans="2:5" x14ac:dyDescent="0.25">
      <c r="E604" t="s">
        <v>273</v>
      </c>
    </row>
    <row r="605" spans="2:5" x14ac:dyDescent="0.25">
      <c r="E605" t="s">
        <v>477</v>
      </c>
    </row>
    <row r="606" spans="2:5" x14ac:dyDescent="0.25">
      <c r="E606" t="s">
        <v>19</v>
      </c>
    </row>
    <row r="607" spans="2:5" x14ac:dyDescent="0.25">
      <c r="E607" t="s">
        <v>687</v>
      </c>
    </row>
    <row r="608" spans="2:5" x14ac:dyDescent="0.25">
      <c r="E608" t="s">
        <v>373</v>
      </c>
    </row>
    <row r="609" spans="2:5" x14ac:dyDescent="0.25">
      <c r="E609" t="s">
        <v>387</v>
      </c>
    </row>
    <row r="610" spans="2:5" x14ac:dyDescent="0.25">
      <c r="B610" t="s">
        <v>692</v>
      </c>
    </row>
    <row r="611" spans="2:5" x14ac:dyDescent="0.25">
      <c r="B611" t="s">
        <v>693</v>
      </c>
      <c r="C611" t="s">
        <v>694</v>
      </c>
      <c r="D611" t="s">
        <v>695</v>
      </c>
      <c r="E611" t="s">
        <v>696</v>
      </c>
    </row>
    <row r="612" spans="2:5" x14ac:dyDescent="0.25">
      <c r="E612" t="s">
        <v>60</v>
      </c>
    </row>
    <row r="613" spans="2:5" x14ac:dyDescent="0.25">
      <c r="E613" t="s">
        <v>471</v>
      </c>
    </row>
    <row r="614" spans="2:5" x14ac:dyDescent="0.25">
      <c r="E614" t="s">
        <v>697</v>
      </c>
    </row>
    <row r="615" spans="2:5" x14ac:dyDescent="0.25">
      <c r="E615" t="s">
        <v>698</v>
      </c>
    </row>
    <row r="616" spans="2:5" x14ac:dyDescent="0.25">
      <c r="E616" t="s">
        <v>699</v>
      </c>
    </row>
    <row r="617" spans="2:5" x14ac:dyDescent="0.25">
      <c r="E617" t="s">
        <v>373</v>
      </c>
    </row>
    <row r="618" spans="2:5" x14ac:dyDescent="0.25">
      <c r="E618" t="s">
        <v>700</v>
      </c>
    </row>
    <row r="619" spans="2:5" x14ac:dyDescent="0.25">
      <c r="B619" t="s">
        <v>701</v>
      </c>
    </row>
    <row r="620" spans="2:5" x14ac:dyDescent="0.25">
      <c r="B620" t="s">
        <v>702</v>
      </c>
      <c r="C620" t="s">
        <v>703</v>
      </c>
      <c r="D620" t="s">
        <v>704</v>
      </c>
      <c r="E620" t="s">
        <v>696</v>
      </c>
    </row>
    <row r="621" spans="2:5" x14ac:dyDescent="0.25">
      <c r="E621" t="s">
        <v>705</v>
      </c>
    </row>
    <row r="622" spans="2:5" x14ac:dyDescent="0.25">
      <c r="E622" t="s">
        <v>471</v>
      </c>
    </row>
    <row r="623" spans="2:5" x14ac:dyDescent="0.25">
      <c r="E623" t="s">
        <v>19</v>
      </c>
    </row>
    <row r="624" spans="2:5" x14ac:dyDescent="0.25">
      <c r="E624" t="s">
        <v>472</v>
      </c>
    </row>
    <row r="625" spans="2:5" x14ac:dyDescent="0.25">
      <c r="E625" t="s">
        <v>503</v>
      </c>
    </row>
    <row r="626" spans="2:5" x14ac:dyDescent="0.25">
      <c r="B626" t="s">
        <v>706</v>
      </c>
    </row>
    <row r="627" spans="2:5" x14ac:dyDescent="0.25">
      <c r="B627" t="s">
        <v>707</v>
      </c>
      <c r="C627" t="s">
        <v>708</v>
      </c>
      <c r="D627" t="s">
        <v>709</v>
      </c>
      <c r="E627" t="s">
        <v>710</v>
      </c>
    </row>
    <row r="628" spans="2:5" x14ac:dyDescent="0.25">
      <c r="E628" t="s">
        <v>711</v>
      </c>
    </row>
    <row r="629" spans="2:5" x14ac:dyDescent="0.25">
      <c r="E629" t="s">
        <v>484</v>
      </c>
    </row>
    <row r="630" spans="2:5" x14ac:dyDescent="0.25">
      <c r="E630" t="s">
        <v>19</v>
      </c>
    </row>
    <row r="631" spans="2:5" x14ac:dyDescent="0.25">
      <c r="E631" t="s">
        <v>373</v>
      </c>
    </row>
    <row r="632" spans="2:5" x14ac:dyDescent="0.25">
      <c r="E632" t="s">
        <v>387</v>
      </c>
    </row>
    <row r="633" spans="2:5" x14ac:dyDescent="0.25">
      <c r="B633" t="s">
        <v>712</v>
      </c>
    </row>
    <row r="634" spans="2:5" x14ac:dyDescent="0.25">
      <c r="B634" t="s">
        <v>713</v>
      </c>
      <c r="C634" t="s">
        <v>714</v>
      </c>
      <c r="D634" t="s">
        <v>715</v>
      </c>
      <c r="E634" t="s">
        <v>710</v>
      </c>
    </row>
    <row r="635" spans="2:5" x14ac:dyDescent="0.25">
      <c r="E635" t="s">
        <v>716</v>
      </c>
    </row>
    <row r="636" spans="2:5" x14ac:dyDescent="0.25">
      <c r="E636" t="s">
        <v>484</v>
      </c>
    </row>
    <row r="637" spans="2:5" x14ac:dyDescent="0.25">
      <c r="E637" t="s">
        <v>19</v>
      </c>
    </row>
    <row r="638" spans="2:5" x14ac:dyDescent="0.25">
      <c r="E638" t="s">
        <v>472</v>
      </c>
    </row>
    <row r="639" spans="2:5" x14ac:dyDescent="0.25">
      <c r="E639" t="s">
        <v>387</v>
      </c>
    </row>
    <row r="640" spans="2:5" x14ac:dyDescent="0.25">
      <c r="B640" t="s">
        <v>717</v>
      </c>
    </row>
    <row r="641" spans="2:5" x14ac:dyDescent="0.25">
      <c r="B641">
        <v>70</v>
      </c>
      <c r="C641" t="s">
        <v>718</v>
      </c>
      <c r="D641" t="s">
        <v>719</v>
      </c>
      <c r="E641" t="s">
        <v>720</v>
      </c>
    </row>
    <row r="642" spans="2:5" x14ac:dyDescent="0.25">
      <c r="E642" t="s">
        <v>721</v>
      </c>
    </row>
    <row r="643" spans="2:5" x14ac:dyDescent="0.25">
      <c r="E643" t="s">
        <v>471</v>
      </c>
    </row>
    <row r="644" spans="2:5" x14ac:dyDescent="0.25">
      <c r="E644" t="s">
        <v>213</v>
      </c>
    </row>
    <row r="645" spans="2:5" x14ac:dyDescent="0.25">
      <c r="E645" t="s">
        <v>722</v>
      </c>
    </row>
    <row r="646" spans="2:5" x14ac:dyDescent="0.25">
      <c r="E646" t="s">
        <v>244</v>
      </c>
    </row>
    <row r="647" spans="2:5" x14ac:dyDescent="0.25">
      <c r="E647" t="s">
        <v>472</v>
      </c>
    </row>
    <row r="648" spans="2:5" x14ac:dyDescent="0.25">
      <c r="E648" t="s">
        <v>387</v>
      </c>
    </row>
    <row r="649" spans="2:5" x14ac:dyDescent="0.25">
      <c r="B649" t="s">
        <v>723</v>
      </c>
    </row>
    <row r="651" spans="2:5" x14ac:dyDescent="0.25">
      <c r="B651" t="s">
        <v>724</v>
      </c>
    </row>
    <row r="653" spans="2:5" x14ac:dyDescent="0.25">
      <c r="B653" t="s">
        <v>1</v>
      </c>
      <c r="C653" t="s">
        <v>2</v>
      </c>
      <c r="D653" t="s">
        <v>416</v>
      </c>
    </row>
    <row r="654" spans="2:5" x14ac:dyDescent="0.25">
      <c r="B654" t="s">
        <v>725</v>
      </c>
      <c r="C654" t="s">
        <v>726</v>
      </c>
      <c r="D654" t="s">
        <v>727</v>
      </c>
    </row>
    <row r="655" spans="2:5" x14ac:dyDescent="0.25">
      <c r="B655" t="s">
        <v>728</v>
      </c>
    </row>
    <row r="656" spans="2:5" x14ac:dyDescent="0.25">
      <c r="B656" t="s">
        <v>729</v>
      </c>
      <c r="C656" t="s">
        <v>730</v>
      </c>
      <c r="D656" t="s">
        <v>731</v>
      </c>
    </row>
    <row r="657" spans="2:4" x14ac:dyDescent="0.25">
      <c r="B657" t="s">
        <v>732</v>
      </c>
    </row>
    <row r="658" spans="2:4" x14ac:dyDescent="0.25">
      <c r="B658" t="s">
        <v>733</v>
      </c>
    </row>
    <row r="659" spans="2:4" x14ac:dyDescent="0.25">
      <c r="B659" t="s">
        <v>734</v>
      </c>
      <c r="C659" t="s">
        <v>735</v>
      </c>
      <c r="D659" t="s">
        <v>736</v>
      </c>
    </row>
    <row r="660" spans="2:4" x14ac:dyDescent="0.25">
      <c r="B660" t="s">
        <v>737</v>
      </c>
    </row>
    <row r="661" spans="2:4" x14ac:dyDescent="0.25">
      <c r="B661" t="s">
        <v>738</v>
      </c>
      <c r="C661" t="s">
        <v>739</v>
      </c>
      <c r="D661" t="s">
        <v>740</v>
      </c>
    </row>
    <row r="662" spans="2:4" x14ac:dyDescent="0.25">
      <c r="D662" t="s">
        <v>741</v>
      </c>
    </row>
    <row r="663" spans="2:4" x14ac:dyDescent="0.25">
      <c r="B663" t="s">
        <v>742</v>
      </c>
    </row>
    <row r="664" spans="2:4" x14ac:dyDescent="0.25">
      <c r="B664" t="s">
        <v>743</v>
      </c>
      <c r="C664" t="s">
        <v>744</v>
      </c>
      <c r="D664" t="s">
        <v>745</v>
      </c>
    </row>
    <row r="665" spans="2:4" x14ac:dyDescent="0.25">
      <c r="D665" t="s">
        <v>746</v>
      </c>
    </row>
    <row r="666" spans="2:4" x14ac:dyDescent="0.25">
      <c r="B666" t="s">
        <v>747</v>
      </c>
    </row>
    <row r="667" spans="2:4" x14ac:dyDescent="0.25">
      <c r="B667" t="s">
        <v>748</v>
      </c>
      <c r="C667" t="s">
        <v>749</v>
      </c>
      <c r="D667" t="s">
        <v>750</v>
      </c>
    </row>
    <row r="668" spans="2:4" x14ac:dyDescent="0.25">
      <c r="D668" t="s">
        <v>751</v>
      </c>
    </row>
    <row r="669" spans="2:4" x14ac:dyDescent="0.25">
      <c r="B669" t="s">
        <v>752</v>
      </c>
    </row>
    <row r="670" spans="2:4" x14ac:dyDescent="0.25">
      <c r="B670" t="s">
        <v>753</v>
      </c>
    </row>
    <row r="672" spans="2:4" x14ac:dyDescent="0.25">
      <c r="B672" t="s">
        <v>754</v>
      </c>
    </row>
    <row r="673" spans="2:5" x14ac:dyDescent="0.25">
      <c r="B673" t="s">
        <v>755</v>
      </c>
    </row>
    <row r="674" spans="2:5" x14ac:dyDescent="0.25">
      <c r="B674" t="s">
        <v>756</v>
      </c>
    </row>
    <row r="675" spans="2:5" x14ac:dyDescent="0.25">
      <c r="B675" t="s">
        <v>757</v>
      </c>
    </row>
    <row r="676" spans="2:5" x14ac:dyDescent="0.25">
      <c r="B676" t="s">
        <v>758</v>
      </c>
    </row>
    <row r="677" spans="2:5" x14ac:dyDescent="0.25">
      <c r="B677" t="s">
        <v>759</v>
      </c>
    </row>
    <row r="678" spans="2:5" x14ac:dyDescent="0.25">
      <c r="B678" t="s">
        <v>760</v>
      </c>
    </row>
    <row r="679" spans="2:5" x14ac:dyDescent="0.25">
      <c r="B679" t="s">
        <v>761</v>
      </c>
    </row>
    <row r="680" spans="2:5" x14ac:dyDescent="0.25">
      <c r="B680" t="s">
        <v>762</v>
      </c>
    </row>
    <row r="682" spans="2:5" x14ac:dyDescent="0.25">
      <c r="B682" t="s">
        <v>0</v>
      </c>
      <c r="C682" t="s">
        <v>763</v>
      </c>
      <c r="D682" t="s">
        <v>764</v>
      </c>
      <c r="E682" t="s">
        <v>416</v>
      </c>
    </row>
    <row r="683" spans="2:5" x14ac:dyDescent="0.25">
      <c r="B683">
        <v>71</v>
      </c>
      <c r="C683" t="s">
        <v>765</v>
      </c>
      <c r="D683" t="s">
        <v>766</v>
      </c>
      <c r="E683" t="s">
        <v>767</v>
      </c>
    </row>
    <row r="684" spans="2:5" x14ac:dyDescent="0.25">
      <c r="E684" t="s">
        <v>768</v>
      </c>
    </row>
    <row r="685" spans="2:5" x14ac:dyDescent="0.25">
      <c r="E685" t="s">
        <v>213</v>
      </c>
    </row>
    <row r="686" spans="2:5" x14ac:dyDescent="0.25">
      <c r="E686" t="s">
        <v>769</v>
      </c>
    </row>
    <row r="687" spans="2:5" x14ac:dyDescent="0.25">
      <c r="E687" t="s">
        <v>373</v>
      </c>
    </row>
    <row r="688" spans="2:5" x14ac:dyDescent="0.25">
      <c r="E688" t="s">
        <v>399</v>
      </c>
    </row>
    <row r="689" spans="2:5" x14ac:dyDescent="0.25">
      <c r="B689" t="s">
        <v>770</v>
      </c>
    </row>
    <row r="690" spans="2:5" x14ac:dyDescent="0.25">
      <c r="B690">
        <v>72</v>
      </c>
      <c r="C690" t="s">
        <v>771</v>
      </c>
      <c r="D690" t="s">
        <v>772</v>
      </c>
      <c r="E690" t="s">
        <v>773</v>
      </c>
    </row>
    <row r="691" spans="2:5" x14ac:dyDescent="0.25">
      <c r="E691" t="s">
        <v>774</v>
      </c>
    </row>
    <row r="692" spans="2:5" x14ac:dyDescent="0.25">
      <c r="E692" t="s">
        <v>213</v>
      </c>
    </row>
    <row r="693" spans="2:5" x14ac:dyDescent="0.25">
      <c r="E693" t="s">
        <v>775</v>
      </c>
    </row>
    <row r="694" spans="2:5" x14ac:dyDescent="0.25">
      <c r="E694" t="s">
        <v>373</v>
      </c>
    </row>
    <row r="695" spans="2:5" x14ac:dyDescent="0.25">
      <c r="E695" t="s">
        <v>387</v>
      </c>
    </row>
    <row r="696" spans="2:5" x14ac:dyDescent="0.25">
      <c r="B696" t="s">
        <v>776</v>
      </c>
    </row>
    <row r="697" spans="2:5" x14ac:dyDescent="0.25">
      <c r="B697" t="s">
        <v>777</v>
      </c>
      <c r="C697" t="s">
        <v>778</v>
      </c>
      <c r="D697" t="s">
        <v>779</v>
      </c>
      <c r="E697" t="s">
        <v>780</v>
      </c>
    </row>
    <row r="698" spans="2:5" x14ac:dyDescent="0.25">
      <c r="E698" t="s">
        <v>781</v>
      </c>
    </row>
    <row r="699" spans="2:5" x14ac:dyDescent="0.25">
      <c r="E699" t="s">
        <v>782</v>
      </c>
    </row>
    <row r="700" spans="2:5" x14ac:dyDescent="0.25">
      <c r="E700" t="s">
        <v>213</v>
      </c>
    </row>
    <row r="701" spans="2:5" x14ac:dyDescent="0.25">
      <c r="E701" t="s">
        <v>230</v>
      </c>
    </row>
    <row r="702" spans="2:5" x14ac:dyDescent="0.25">
      <c r="E702" t="s">
        <v>100</v>
      </c>
    </row>
    <row r="703" spans="2:5" x14ac:dyDescent="0.25">
      <c r="B703" t="s">
        <v>783</v>
      </c>
    </row>
    <row r="704" spans="2:5" x14ac:dyDescent="0.25">
      <c r="B704" t="s">
        <v>784</v>
      </c>
      <c r="C704" t="s">
        <v>785</v>
      </c>
      <c r="D704" t="s">
        <v>786</v>
      </c>
      <c r="E704" t="s">
        <v>780</v>
      </c>
    </row>
    <row r="705" spans="2:5" x14ac:dyDescent="0.25">
      <c r="E705" t="s">
        <v>787</v>
      </c>
    </row>
    <row r="706" spans="2:5" x14ac:dyDescent="0.25">
      <c r="E706" t="s">
        <v>213</v>
      </c>
    </row>
    <row r="707" spans="2:5" x14ac:dyDescent="0.25">
      <c r="E707" t="s">
        <v>788</v>
      </c>
    </row>
    <row r="708" spans="2:5" x14ac:dyDescent="0.25">
      <c r="E708" t="s">
        <v>373</v>
      </c>
    </row>
    <row r="709" spans="2:5" x14ac:dyDescent="0.25">
      <c r="E709" t="s">
        <v>387</v>
      </c>
    </row>
    <row r="710" spans="2:5" x14ac:dyDescent="0.25">
      <c r="B710" t="s">
        <v>789</v>
      </c>
    </row>
    <row r="711" spans="2:5" x14ac:dyDescent="0.25">
      <c r="B711">
        <v>74</v>
      </c>
      <c r="C711" t="s">
        <v>790</v>
      </c>
      <c r="D711" t="s">
        <v>791</v>
      </c>
      <c r="E711" t="s">
        <v>792</v>
      </c>
    </row>
    <row r="712" spans="2:5" x14ac:dyDescent="0.25">
      <c r="E712" t="s">
        <v>793</v>
      </c>
    </row>
    <row r="713" spans="2:5" x14ac:dyDescent="0.25">
      <c r="E713" t="s">
        <v>213</v>
      </c>
    </row>
    <row r="714" spans="2:5" x14ac:dyDescent="0.25">
      <c r="E714" t="s">
        <v>788</v>
      </c>
    </row>
    <row r="715" spans="2:5" x14ac:dyDescent="0.25">
      <c r="E715" t="s">
        <v>373</v>
      </c>
    </row>
    <row r="716" spans="2:5" x14ac:dyDescent="0.25">
      <c r="E716" t="s">
        <v>387</v>
      </c>
    </row>
    <row r="717" spans="2:5" x14ac:dyDescent="0.25">
      <c r="B717" t="s">
        <v>794</v>
      </c>
    </row>
    <row r="718" spans="2:5" x14ac:dyDescent="0.25">
      <c r="B718">
        <v>75</v>
      </c>
      <c r="C718" t="s">
        <v>795</v>
      </c>
      <c r="D718" t="s">
        <v>796</v>
      </c>
      <c r="E718" t="s">
        <v>797</v>
      </c>
    </row>
    <row r="719" spans="2:5" x14ac:dyDescent="0.25">
      <c r="E719" t="s">
        <v>798</v>
      </c>
    </row>
    <row r="720" spans="2:5" x14ac:dyDescent="0.25">
      <c r="E720" t="s">
        <v>799</v>
      </c>
    </row>
    <row r="721" spans="2:5" x14ac:dyDescent="0.25">
      <c r="E721" t="s">
        <v>800</v>
      </c>
    </row>
    <row r="722" spans="2:5" x14ac:dyDescent="0.25">
      <c r="E722" t="s">
        <v>666</v>
      </c>
    </row>
    <row r="723" spans="2:5" x14ac:dyDescent="0.25">
      <c r="E723" t="s">
        <v>472</v>
      </c>
    </row>
    <row r="724" spans="2:5" x14ac:dyDescent="0.25">
      <c r="E724" t="s">
        <v>801</v>
      </c>
    </row>
    <row r="725" spans="2:5" x14ac:dyDescent="0.25">
      <c r="B725" t="s">
        <v>802</v>
      </c>
    </row>
    <row r="726" spans="2:5" x14ac:dyDescent="0.25">
      <c r="B726">
        <v>76</v>
      </c>
      <c r="C726" t="s">
        <v>803</v>
      </c>
      <c r="D726" t="s">
        <v>804</v>
      </c>
      <c r="E726" t="s">
        <v>805</v>
      </c>
    </row>
    <row r="727" spans="2:5" x14ac:dyDescent="0.25">
      <c r="E727" t="s">
        <v>806</v>
      </c>
    </row>
    <row r="728" spans="2:5" x14ac:dyDescent="0.25">
      <c r="E728" t="s">
        <v>807</v>
      </c>
    </row>
    <row r="729" spans="2:5" x14ac:dyDescent="0.25">
      <c r="E729" t="s">
        <v>213</v>
      </c>
    </row>
    <row r="730" spans="2:5" x14ac:dyDescent="0.25">
      <c r="E730" t="s">
        <v>808</v>
      </c>
    </row>
    <row r="731" spans="2:5" x14ac:dyDescent="0.25">
      <c r="E731" t="s">
        <v>503</v>
      </c>
    </row>
    <row r="732" spans="2:5" x14ac:dyDescent="0.25">
      <c r="B732" t="s">
        <v>809</v>
      </c>
    </row>
    <row r="733" spans="2:5" x14ac:dyDescent="0.25">
      <c r="B733">
        <v>77</v>
      </c>
      <c r="C733" t="s">
        <v>810</v>
      </c>
      <c r="D733" t="s">
        <v>811</v>
      </c>
      <c r="E733" t="s">
        <v>812</v>
      </c>
    </row>
    <row r="734" spans="2:5" x14ac:dyDescent="0.25">
      <c r="E734" t="s">
        <v>813</v>
      </c>
    </row>
    <row r="735" spans="2:5" x14ac:dyDescent="0.25">
      <c r="E735" t="s">
        <v>213</v>
      </c>
    </row>
    <row r="736" spans="2:5" x14ac:dyDescent="0.25">
      <c r="E736" t="s">
        <v>814</v>
      </c>
    </row>
    <row r="737" spans="2:5" x14ac:dyDescent="0.25">
      <c r="E737" t="s">
        <v>373</v>
      </c>
    </row>
    <row r="738" spans="2:5" x14ac:dyDescent="0.25">
      <c r="E738" t="s">
        <v>387</v>
      </c>
    </row>
    <row r="739" spans="2:5" x14ac:dyDescent="0.25">
      <c r="B739" t="s">
        <v>815</v>
      </c>
    </row>
    <row r="740" spans="2:5" x14ac:dyDescent="0.25">
      <c r="B740">
        <v>78</v>
      </c>
      <c r="C740" t="s">
        <v>816</v>
      </c>
      <c r="D740" t="s">
        <v>817</v>
      </c>
      <c r="E740" t="s">
        <v>818</v>
      </c>
    </row>
    <row r="741" spans="2:5" x14ac:dyDescent="0.25">
      <c r="E741" t="s">
        <v>545</v>
      </c>
    </row>
    <row r="742" spans="2:5" x14ac:dyDescent="0.25">
      <c r="E742" t="s">
        <v>819</v>
      </c>
    </row>
    <row r="743" spans="2:5" x14ac:dyDescent="0.25">
      <c r="E743" t="s">
        <v>213</v>
      </c>
    </row>
    <row r="744" spans="2:5" x14ac:dyDescent="0.25">
      <c r="E744" t="s">
        <v>820</v>
      </c>
    </row>
    <row r="745" spans="2:5" x14ac:dyDescent="0.25">
      <c r="E745" t="s">
        <v>472</v>
      </c>
    </row>
    <row r="746" spans="2:5" x14ac:dyDescent="0.25">
      <c r="E746" t="s">
        <v>120</v>
      </c>
    </row>
    <row r="747" spans="2:5" x14ac:dyDescent="0.25">
      <c r="B747" t="s">
        <v>821</v>
      </c>
    </row>
    <row r="748" spans="2:5" x14ac:dyDescent="0.25">
      <c r="B748">
        <v>79</v>
      </c>
      <c r="C748" t="s">
        <v>822</v>
      </c>
      <c r="D748" t="s">
        <v>823</v>
      </c>
      <c r="E748" t="s">
        <v>824</v>
      </c>
    </row>
    <row r="749" spans="2:5" x14ac:dyDescent="0.25">
      <c r="E749" t="s">
        <v>273</v>
      </c>
    </row>
    <row r="750" spans="2:5" x14ac:dyDescent="0.25">
      <c r="E750" t="s">
        <v>213</v>
      </c>
    </row>
    <row r="751" spans="2:5" x14ac:dyDescent="0.25">
      <c r="E751" t="s">
        <v>825</v>
      </c>
    </row>
    <row r="752" spans="2:5" x14ac:dyDescent="0.25">
      <c r="E752" t="s">
        <v>120</v>
      </c>
    </row>
    <row r="753" spans="2:5" x14ac:dyDescent="0.25">
      <c r="B753" t="s">
        <v>826</v>
      </c>
    </row>
    <row r="754" spans="2:5" x14ac:dyDescent="0.25">
      <c r="B754">
        <v>80</v>
      </c>
      <c r="C754" t="s">
        <v>827</v>
      </c>
      <c r="D754" t="s">
        <v>828</v>
      </c>
      <c r="E754" t="s">
        <v>829</v>
      </c>
    </row>
    <row r="755" spans="2:5" x14ac:dyDescent="0.25">
      <c r="E755" t="s">
        <v>830</v>
      </c>
    </row>
    <row r="756" spans="2:5" x14ac:dyDescent="0.25">
      <c r="E756" t="s">
        <v>831</v>
      </c>
    </row>
    <row r="757" spans="2:5" x14ac:dyDescent="0.25">
      <c r="E757" t="s">
        <v>213</v>
      </c>
    </row>
    <row r="758" spans="2:5" x14ac:dyDescent="0.25">
      <c r="E758" t="s">
        <v>230</v>
      </c>
    </row>
    <row r="759" spans="2:5" x14ac:dyDescent="0.25">
      <c r="E759" t="s">
        <v>373</v>
      </c>
    </row>
    <row r="760" spans="2:5" x14ac:dyDescent="0.25">
      <c r="E760" t="s">
        <v>202</v>
      </c>
    </row>
    <row r="761" spans="2:5" x14ac:dyDescent="0.25">
      <c r="B761" t="s">
        <v>832</v>
      </c>
    </row>
    <row r="762" spans="2:5" x14ac:dyDescent="0.25">
      <c r="B762">
        <v>81</v>
      </c>
      <c r="C762" t="s">
        <v>833</v>
      </c>
      <c r="D762" t="s">
        <v>834</v>
      </c>
      <c r="E762" t="s">
        <v>835</v>
      </c>
    </row>
    <row r="763" spans="2:5" x14ac:dyDescent="0.25">
      <c r="E763" t="s">
        <v>836</v>
      </c>
    </row>
    <row r="764" spans="2:5" x14ac:dyDescent="0.25">
      <c r="E764" t="s">
        <v>837</v>
      </c>
    </row>
    <row r="765" spans="2:5" x14ac:dyDescent="0.25">
      <c r="E765" t="s">
        <v>213</v>
      </c>
    </row>
    <row r="766" spans="2:5" x14ac:dyDescent="0.25">
      <c r="E766" t="s">
        <v>838</v>
      </c>
    </row>
    <row r="767" spans="2:5" x14ac:dyDescent="0.25">
      <c r="E767" t="s">
        <v>373</v>
      </c>
    </row>
    <row r="768" spans="2:5" x14ac:dyDescent="0.25">
      <c r="E768" t="s">
        <v>66</v>
      </c>
    </row>
    <row r="769" spans="2:5" x14ac:dyDescent="0.25">
      <c r="B769" t="s">
        <v>839</v>
      </c>
    </row>
    <row r="770" spans="2:5" x14ac:dyDescent="0.25">
      <c r="B770">
        <v>82</v>
      </c>
      <c r="C770" t="s">
        <v>840</v>
      </c>
      <c r="D770" t="s">
        <v>841</v>
      </c>
      <c r="E770" t="s">
        <v>842</v>
      </c>
    </row>
    <row r="771" spans="2:5" x14ac:dyDescent="0.25">
      <c r="E771" t="s">
        <v>273</v>
      </c>
    </row>
    <row r="772" spans="2:5" x14ac:dyDescent="0.25">
      <c r="E772" t="s">
        <v>213</v>
      </c>
    </row>
    <row r="773" spans="2:5" x14ac:dyDescent="0.25">
      <c r="E773" t="s">
        <v>843</v>
      </c>
    </row>
    <row r="774" spans="2:5" x14ac:dyDescent="0.25">
      <c r="E774" t="s">
        <v>120</v>
      </c>
    </row>
    <row r="775" spans="2:5" x14ac:dyDescent="0.25">
      <c r="B775" t="s">
        <v>844</v>
      </c>
    </row>
    <row r="776" spans="2:5" x14ac:dyDescent="0.25">
      <c r="B776">
        <v>83</v>
      </c>
      <c r="C776" t="s">
        <v>845</v>
      </c>
      <c r="D776" t="s">
        <v>846</v>
      </c>
      <c r="E776" t="s">
        <v>847</v>
      </c>
    </row>
    <row r="777" spans="2:5" x14ac:dyDescent="0.25">
      <c r="E777" t="s">
        <v>848</v>
      </c>
    </row>
    <row r="778" spans="2:5" x14ac:dyDescent="0.25">
      <c r="E778" t="s">
        <v>213</v>
      </c>
    </row>
    <row r="779" spans="2:5" x14ac:dyDescent="0.25">
      <c r="E779" t="s">
        <v>66</v>
      </c>
    </row>
    <row r="780" spans="2:5" x14ac:dyDescent="0.25">
      <c r="B780" t="s">
        <v>849</v>
      </c>
    </row>
    <row r="781" spans="2:5" x14ac:dyDescent="0.25">
      <c r="B781">
        <v>84</v>
      </c>
      <c r="C781" t="s">
        <v>850</v>
      </c>
      <c r="D781" t="s">
        <v>851</v>
      </c>
      <c r="E781" t="s">
        <v>852</v>
      </c>
    </row>
    <row r="782" spans="2:5" x14ac:dyDescent="0.25">
      <c r="E782" t="s">
        <v>853</v>
      </c>
    </row>
    <row r="783" spans="2:5" x14ac:dyDescent="0.25">
      <c r="E783" t="s">
        <v>213</v>
      </c>
    </row>
    <row r="784" spans="2:5" x14ac:dyDescent="0.25">
      <c r="E784" t="s">
        <v>202</v>
      </c>
    </row>
    <row r="785" spans="2:5" x14ac:dyDescent="0.25">
      <c r="B785" t="s">
        <v>854</v>
      </c>
    </row>
    <row r="786" spans="2:5" x14ac:dyDescent="0.25">
      <c r="B786">
        <v>85</v>
      </c>
      <c r="C786" t="s">
        <v>855</v>
      </c>
      <c r="D786" t="s">
        <v>856</v>
      </c>
      <c r="E786" t="s">
        <v>857</v>
      </c>
    </row>
    <row r="787" spans="2:5" x14ac:dyDescent="0.25">
      <c r="E787" t="s">
        <v>858</v>
      </c>
    </row>
    <row r="788" spans="2:5" x14ac:dyDescent="0.25">
      <c r="E788" t="s">
        <v>213</v>
      </c>
    </row>
    <row r="789" spans="2:5" x14ac:dyDescent="0.25">
      <c r="E789" t="s">
        <v>202</v>
      </c>
    </row>
    <row r="790" spans="2:5" x14ac:dyDescent="0.25">
      <c r="B790" t="s">
        <v>859</v>
      </c>
    </row>
    <row r="791" spans="2:5" x14ac:dyDescent="0.25">
      <c r="B791">
        <v>86</v>
      </c>
      <c r="C791" t="s">
        <v>860</v>
      </c>
      <c r="D791" t="s">
        <v>861</v>
      </c>
      <c r="E791" t="s">
        <v>862</v>
      </c>
    </row>
    <row r="792" spans="2:5" x14ac:dyDescent="0.25">
      <c r="E792" t="s">
        <v>273</v>
      </c>
    </row>
    <row r="793" spans="2:5" x14ac:dyDescent="0.25">
      <c r="E793" t="s">
        <v>863</v>
      </c>
    </row>
    <row r="794" spans="2:5" x14ac:dyDescent="0.25">
      <c r="E794" t="s">
        <v>864</v>
      </c>
    </row>
    <row r="795" spans="2:5" x14ac:dyDescent="0.25">
      <c r="E795" t="s">
        <v>213</v>
      </c>
    </row>
    <row r="796" spans="2:5" x14ac:dyDescent="0.25">
      <c r="E796" t="s">
        <v>808</v>
      </c>
    </row>
    <row r="797" spans="2:5" x14ac:dyDescent="0.25">
      <c r="E797" t="s">
        <v>37</v>
      </c>
    </row>
    <row r="798" spans="2:5" x14ac:dyDescent="0.25">
      <c r="B798" t="s">
        <v>865</v>
      </c>
    </row>
    <row r="799" spans="2:5" x14ac:dyDescent="0.25">
      <c r="B799" t="s">
        <v>866</v>
      </c>
      <c r="C799" t="s">
        <v>867</v>
      </c>
      <c r="D799" t="s">
        <v>868</v>
      </c>
      <c r="E799" t="s">
        <v>869</v>
      </c>
    </row>
    <row r="800" spans="2:5" x14ac:dyDescent="0.25">
      <c r="E800" t="s">
        <v>870</v>
      </c>
    </row>
    <row r="801" spans="2:5" x14ac:dyDescent="0.25">
      <c r="E801" t="s">
        <v>819</v>
      </c>
    </row>
    <row r="802" spans="2:5" x14ac:dyDescent="0.25">
      <c r="E802" t="s">
        <v>213</v>
      </c>
    </row>
    <row r="803" spans="2:5" x14ac:dyDescent="0.25">
      <c r="E803" t="s">
        <v>44</v>
      </c>
    </row>
    <row r="804" spans="2:5" x14ac:dyDescent="0.25">
      <c r="B804" t="s">
        <v>871</v>
      </c>
    </row>
    <row r="805" spans="2:5" x14ac:dyDescent="0.25">
      <c r="B805" t="s">
        <v>872</v>
      </c>
      <c r="C805" t="s">
        <v>873</v>
      </c>
      <c r="D805" t="s">
        <v>874</v>
      </c>
      <c r="E805" t="s">
        <v>869</v>
      </c>
    </row>
    <row r="806" spans="2:5" x14ac:dyDescent="0.25">
      <c r="E806" t="s">
        <v>53</v>
      </c>
    </row>
    <row r="807" spans="2:5" x14ac:dyDescent="0.25">
      <c r="E807" t="s">
        <v>213</v>
      </c>
    </row>
    <row r="808" spans="2:5" x14ac:dyDescent="0.25">
      <c r="E808" t="s">
        <v>875</v>
      </c>
    </row>
    <row r="809" spans="2:5" x14ac:dyDescent="0.25">
      <c r="E809" t="s">
        <v>843</v>
      </c>
    </row>
    <row r="810" spans="2:5" x14ac:dyDescent="0.25">
      <c r="E810" t="s">
        <v>120</v>
      </c>
    </row>
    <row r="811" spans="2:5" x14ac:dyDescent="0.25">
      <c r="B811" t="s">
        <v>876</v>
      </c>
    </row>
    <row r="812" spans="2:5" x14ac:dyDescent="0.25">
      <c r="B812">
        <v>88</v>
      </c>
      <c r="C812" t="s">
        <v>877</v>
      </c>
      <c r="D812" t="s">
        <v>878</v>
      </c>
      <c r="E812" t="s">
        <v>879</v>
      </c>
    </row>
    <row r="813" spans="2:5" x14ac:dyDescent="0.25">
      <c r="E813" t="s">
        <v>273</v>
      </c>
    </row>
    <row r="814" spans="2:5" x14ac:dyDescent="0.25">
      <c r="E814" t="s">
        <v>880</v>
      </c>
    </row>
    <row r="815" spans="2:5" x14ac:dyDescent="0.25">
      <c r="E815" t="s">
        <v>213</v>
      </c>
    </row>
    <row r="816" spans="2:5" x14ac:dyDescent="0.25">
      <c r="E816" t="s">
        <v>808</v>
      </c>
    </row>
    <row r="817" spans="2:5" x14ac:dyDescent="0.25">
      <c r="E817" t="s">
        <v>160</v>
      </c>
    </row>
    <row r="818" spans="2:5" x14ac:dyDescent="0.25">
      <c r="B818" t="s">
        <v>881</v>
      </c>
    </row>
    <row r="819" spans="2:5" x14ac:dyDescent="0.25">
      <c r="B819">
        <v>89</v>
      </c>
      <c r="C819" t="s">
        <v>882</v>
      </c>
      <c r="D819" t="s">
        <v>883</v>
      </c>
      <c r="E819" t="s">
        <v>884</v>
      </c>
    </row>
    <row r="820" spans="2:5" x14ac:dyDescent="0.25">
      <c r="E820" t="s">
        <v>273</v>
      </c>
    </row>
    <row r="821" spans="2:5" x14ac:dyDescent="0.25">
      <c r="E821" t="s">
        <v>213</v>
      </c>
    </row>
    <row r="822" spans="2:5" x14ac:dyDescent="0.25">
      <c r="E822" t="s">
        <v>66</v>
      </c>
    </row>
    <row r="823" spans="2:5" x14ac:dyDescent="0.25">
      <c r="B823" t="s">
        <v>885</v>
      </c>
    </row>
    <row r="824" spans="2:5" x14ac:dyDescent="0.25">
      <c r="B824">
        <v>90</v>
      </c>
      <c r="C824" t="s">
        <v>886</v>
      </c>
      <c r="D824" t="s">
        <v>887</v>
      </c>
      <c r="E824" t="s">
        <v>888</v>
      </c>
    </row>
    <row r="825" spans="2:5" x14ac:dyDescent="0.25">
      <c r="E825" t="s">
        <v>545</v>
      </c>
    </row>
    <row r="826" spans="2:5" x14ac:dyDescent="0.25">
      <c r="E826" t="s">
        <v>819</v>
      </c>
    </row>
    <row r="827" spans="2:5" x14ac:dyDescent="0.25">
      <c r="E827" t="s">
        <v>213</v>
      </c>
    </row>
    <row r="828" spans="2:5" x14ac:dyDescent="0.25">
      <c r="E828" t="s">
        <v>843</v>
      </c>
    </row>
    <row r="829" spans="2:5" x14ac:dyDescent="0.25">
      <c r="E829" t="s">
        <v>120</v>
      </c>
    </row>
    <row r="830" spans="2:5" x14ac:dyDescent="0.25">
      <c r="B830" t="s">
        <v>889</v>
      </c>
    </row>
    <row r="831" spans="2:5" x14ac:dyDescent="0.25">
      <c r="B831">
        <v>91</v>
      </c>
      <c r="C831" t="s">
        <v>890</v>
      </c>
      <c r="D831" t="s">
        <v>891</v>
      </c>
      <c r="E831" t="s">
        <v>892</v>
      </c>
    </row>
    <row r="832" spans="2:5" x14ac:dyDescent="0.25">
      <c r="E832" t="s">
        <v>53</v>
      </c>
    </row>
    <row r="833" spans="2:5" x14ac:dyDescent="0.25">
      <c r="E833" t="s">
        <v>213</v>
      </c>
    </row>
    <row r="834" spans="2:5" x14ac:dyDescent="0.25">
      <c r="E834" t="s">
        <v>893</v>
      </c>
    </row>
    <row r="835" spans="2:5" x14ac:dyDescent="0.25">
      <c r="E835" t="s">
        <v>894</v>
      </c>
    </row>
    <row r="836" spans="2:5" x14ac:dyDescent="0.25">
      <c r="E836" t="s">
        <v>373</v>
      </c>
    </row>
    <row r="837" spans="2:5" x14ac:dyDescent="0.25">
      <c r="E837" t="s">
        <v>895</v>
      </c>
    </row>
    <row r="838" spans="2:5" x14ac:dyDescent="0.25">
      <c r="B838" t="s">
        <v>896</v>
      </c>
    </row>
    <row r="839" spans="2:5" x14ac:dyDescent="0.25">
      <c r="B839">
        <v>92</v>
      </c>
      <c r="C839" t="s">
        <v>897</v>
      </c>
      <c r="D839" t="s">
        <v>898</v>
      </c>
      <c r="E839" t="s">
        <v>899</v>
      </c>
    </row>
    <row r="840" spans="2:5" x14ac:dyDescent="0.25">
      <c r="E840" t="s">
        <v>273</v>
      </c>
    </row>
    <row r="841" spans="2:5" x14ac:dyDescent="0.25">
      <c r="E841" t="s">
        <v>900</v>
      </c>
    </row>
    <row r="842" spans="2:5" x14ac:dyDescent="0.25">
      <c r="E842" t="s">
        <v>901</v>
      </c>
    </row>
    <row r="843" spans="2:5" x14ac:dyDescent="0.25">
      <c r="E843" t="s">
        <v>230</v>
      </c>
    </row>
    <row r="844" spans="2:5" x14ac:dyDescent="0.25">
      <c r="E844" t="s">
        <v>902</v>
      </c>
    </row>
    <row r="845" spans="2:5" x14ac:dyDescent="0.25">
      <c r="E845" t="s">
        <v>334</v>
      </c>
    </row>
    <row r="846" spans="2:5" x14ac:dyDescent="0.25">
      <c r="E846" t="s">
        <v>373</v>
      </c>
    </row>
    <row r="847" spans="2:5" x14ac:dyDescent="0.25">
      <c r="E847" t="s">
        <v>903</v>
      </c>
    </row>
    <row r="848" spans="2:5" x14ac:dyDescent="0.25">
      <c r="B848" t="s">
        <v>904</v>
      </c>
    </row>
    <row r="849" spans="2:5" x14ac:dyDescent="0.25">
      <c r="B849" t="s">
        <v>905</v>
      </c>
      <c r="C849" t="s">
        <v>204</v>
      </c>
      <c r="D849" t="s">
        <v>906</v>
      </c>
      <c r="E849" t="s">
        <v>907</v>
      </c>
    </row>
    <row r="850" spans="2:5" x14ac:dyDescent="0.25">
      <c r="E850" t="s">
        <v>908</v>
      </c>
    </row>
    <row r="851" spans="2:5" x14ac:dyDescent="0.25">
      <c r="E851" t="s">
        <v>909</v>
      </c>
    </row>
    <row r="852" spans="2:5" x14ac:dyDescent="0.25">
      <c r="E852" t="s">
        <v>19</v>
      </c>
    </row>
    <row r="853" spans="2:5" x14ac:dyDescent="0.25">
      <c r="E853" t="s">
        <v>910</v>
      </c>
    </row>
    <row r="854" spans="2:5" x14ac:dyDescent="0.25">
      <c r="E854" t="s">
        <v>139</v>
      </c>
    </row>
    <row r="855" spans="2:5" x14ac:dyDescent="0.25">
      <c r="B855" t="s">
        <v>911</v>
      </c>
    </row>
    <row r="856" spans="2:5" x14ac:dyDescent="0.25">
      <c r="B856" t="s">
        <v>912</v>
      </c>
      <c r="C856" t="s">
        <v>913</v>
      </c>
      <c r="D856" t="s">
        <v>914</v>
      </c>
      <c r="E856" t="s">
        <v>907</v>
      </c>
    </row>
    <row r="857" spans="2:5" x14ac:dyDescent="0.25">
      <c r="E857" t="s">
        <v>908</v>
      </c>
    </row>
    <row r="858" spans="2:5" x14ac:dyDescent="0.25">
      <c r="E858" t="s">
        <v>909</v>
      </c>
    </row>
    <row r="859" spans="2:5" x14ac:dyDescent="0.25">
      <c r="E859" t="s">
        <v>19</v>
      </c>
    </row>
    <row r="860" spans="2:5" x14ac:dyDescent="0.25">
      <c r="E860" t="s">
        <v>334</v>
      </c>
    </row>
    <row r="861" spans="2:5" x14ac:dyDescent="0.25">
      <c r="E861" t="s">
        <v>373</v>
      </c>
    </row>
    <row r="862" spans="2:5" x14ac:dyDescent="0.25">
      <c r="E862" t="s">
        <v>915</v>
      </c>
    </row>
    <row r="863" spans="2:5" x14ac:dyDescent="0.25">
      <c r="B863" t="s">
        <v>916</v>
      </c>
    </row>
    <row r="864" spans="2:5" x14ac:dyDescent="0.25">
      <c r="B864">
        <v>94</v>
      </c>
      <c r="C864" t="s">
        <v>917</v>
      </c>
      <c r="D864" t="s">
        <v>918</v>
      </c>
      <c r="E864" t="s">
        <v>919</v>
      </c>
    </row>
    <row r="865" spans="2:5" x14ac:dyDescent="0.25">
      <c r="E865" t="s">
        <v>273</v>
      </c>
    </row>
    <row r="866" spans="2:5" x14ac:dyDescent="0.25">
      <c r="E866" t="s">
        <v>213</v>
      </c>
    </row>
    <row r="867" spans="2:5" x14ac:dyDescent="0.25">
      <c r="E867" t="s">
        <v>920</v>
      </c>
    </row>
    <row r="868" spans="2:5" x14ac:dyDescent="0.25">
      <c r="E868" t="s">
        <v>334</v>
      </c>
    </row>
    <row r="869" spans="2:5" x14ac:dyDescent="0.25">
      <c r="E869" t="s">
        <v>373</v>
      </c>
    </row>
    <row r="870" spans="2:5" x14ac:dyDescent="0.25">
      <c r="E870" t="s">
        <v>903</v>
      </c>
    </row>
    <row r="871" spans="2:5" x14ac:dyDescent="0.25">
      <c r="B871" t="s">
        <v>921</v>
      </c>
    </row>
    <row r="872" spans="2:5" x14ac:dyDescent="0.25">
      <c r="B872">
        <v>95</v>
      </c>
      <c r="C872" t="s">
        <v>922</v>
      </c>
      <c r="D872" t="s">
        <v>923</v>
      </c>
      <c r="E872" t="s">
        <v>924</v>
      </c>
    </row>
    <row r="873" spans="2:5" x14ac:dyDescent="0.25">
      <c r="E873" t="s">
        <v>273</v>
      </c>
    </row>
    <row r="874" spans="2:5" x14ac:dyDescent="0.25">
      <c r="E874" t="s">
        <v>213</v>
      </c>
    </row>
    <row r="875" spans="2:5" x14ac:dyDescent="0.25">
      <c r="E875" t="s">
        <v>920</v>
      </c>
    </row>
    <row r="876" spans="2:5" x14ac:dyDescent="0.25">
      <c r="E876" t="s">
        <v>334</v>
      </c>
    </row>
    <row r="877" spans="2:5" x14ac:dyDescent="0.25">
      <c r="E877" t="s">
        <v>373</v>
      </c>
    </row>
    <row r="878" spans="2:5" x14ac:dyDescent="0.25">
      <c r="E878" t="s">
        <v>915</v>
      </c>
    </row>
    <row r="879" spans="2:5" x14ac:dyDescent="0.25">
      <c r="B879" t="s">
        <v>925</v>
      </c>
    </row>
    <row r="880" spans="2:5" x14ac:dyDescent="0.25">
      <c r="B880">
        <v>96</v>
      </c>
      <c r="C880" t="s">
        <v>743</v>
      </c>
      <c r="D880" t="s">
        <v>926</v>
      </c>
      <c r="E880" t="s">
        <v>927</v>
      </c>
    </row>
    <row r="881" spans="2:5" x14ac:dyDescent="0.25">
      <c r="E881" t="s">
        <v>928</v>
      </c>
    </row>
    <row r="882" spans="2:5" x14ac:dyDescent="0.25">
      <c r="E882" t="s">
        <v>213</v>
      </c>
    </row>
    <row r="883" spans="2:5" x14ac:dyDescent="0.25">
      <c r="E883" t="s">
        <v>230</v>
      </c>
    </row>
    <row r="884" spans="2:5" x14ac:dyDescent="0.25">
      <c r="E884" t="s">
        <v>929</v>
      </c>
    </row>
    <row r="885" spans="2:5" x14ac:dyDescent="0.25">
      <c r="E885" t="s">
        <v>910</v>
      </c>
    </row>
    <row r="886" spans="2:5" x14ac:dyDescent="0.25">
      <c r="E886" t="s">
        <v>66</v>
      </c>
    </row>
    <row r="887" spans="2:5" x14ac:dyDescent="0.25">
      <c r="B887" t="s">
        <v>930</v>
      </c>
    </row>
    <row r="888" spans="2:5" x14ac:dyDescent="0.25">
      <c r="B888">
        <v>97</v>
      </c>
      <c r="C888" t="s">
        <v>931</v>
      </c>
      <c r="D888" t="s">
        <v>932</v>
      </c>
      <c r="E888" t="s">
        <v>933</v>
      </c>
    </row>
    <row r="889" spans="2:5" x14ac:dyDescent="0.25">
      <c r="E889" t="s">
        <v>934</v>
      </c>
    </row>
    <row r="890" spans="2:5" x14ac:dyDescent="0.25">
      <c r="E890" t="s">
        <v>819</v>
      </c>
    </row>
    <row r="891" spans="2:5" x14ac:dyDescent="0.25">
      <c r="E891" t="s">
        <v>213</v>
      </c>
    </row>
    <row r="892" spans="2:5" x14ac:dyDescent="0.25">
      <c r="E892" t="s">
        <v>843</v>
      </c>
    </row>
    <row r="893" spans="2:5" x14ac:dyDescent="0.25">
      <c r="E893" t="s">
        <v>202</v>
      </c>
    </row>
    <row r="894" spans="2:5" x14ac:dyDescent="0.25">
      <c r="B894" t="s">
        <v>935</v>
      </c>
    </row>
    <row r="895" spans="2:5" x14ac:dyDescent="0.25">
      <c r="B895">
        <v>98</v>
      </c>
      <c r="C895" t="s">
        <v>936</v>
      </c>
      <c r="D895" t="s">
        <v>937</v>
      </c>
      <c r="E895" t="s">
        <v>938</v>
      </c>
    </row>
    <row r="896" spans="2:5" x14ac:dyDescent="0.25">
      <c r="E896" t="s">
        <v>273</v>
      </c>
    </row>
    <row r="897" spans="2:5" x14ac:dyDescent="0.25">
      <c r="E897" t="s">
        <v>213</v>
      </c>
    </row>
    <row r="898" spans="2:5" x14ac:dyDescent="0.25">
      <c r="E898" t="s">
        <v>66</v>
      </c>
    </row>
    <row r="899" spans="2:5" x14ac:dyDescent="0.25">
      <c r="B899" t="s">
        <v>939</v>
      </c>
    </row>
    <row r="900" spans="2:5" x14ac:dyDescent="0.25">
      <c r="B900">
        <v>99</v>
      </c>
      <c r="C900" t="s">
        <v>940</v>
      </c>
      <c r="D900" t="s">
        <v>941</v>
      </c>
      <c r="E900" t="s">
        <v>942</v>
      </c>
    </row>
    <row r="901" spans="2:5" x14ac:dyDescent="0.25">
      <c r="E901" t="s">
        <v>943</v>
      </c>
    </row>
    <row r="902" spans="2:5" x14ac:dyDescent="0.25">
      <c r="E902" t="s">
        <v>213</v>
      </c>
    </row>
    <row r="903" spans="2:5" x14ac:dyDescent="0.25">
      <c r="E903" t="s">
        <v>944</v>
      </c>
    </row>
    <row r="904" spans="2:5" x14ac:dyDescent="0.25">
      <c r="E904" t="s">
        <v>202</v>
      </c>
    </row>
    <row r="905" spans="2:5" x14ac:dyDescent="0.25">
      <c r="B905" t="s">
        <v>945</v>
      </c>
    </row>
    <row r="906" spans="2:5" x14ac:dyDescent="0.25">
      <c r="B906">
        <v>100</v>
      </c>
      <c r="C906" t="s">
        <v>946</v>
      </c>
      <c r="D906" t="s">
        <v>947</v>
      </c>
      <c r="E906" t="s">
        <v>948</v>
      </c>
    </row>
    <row r="907" spans="2:5" x14ac:dyDescent="0.25">
      <c r="E907" t="s">
        <v>273</v>
      </c>
    </row>
    <row r="908" spans="2:5" x14ac:dyDescent="0.25">
      <c r="E908" t="s">
        <v>213</v>
      </c>
    </row>
    <row r="909" spans="2:5" x14ac:dyDescent="0.25">
      <c r="E909" t="s">
        <v>37</v>
      </c>
    </row>
    <row r="910" spans="2:5" x14ac:dyDescent="0.25">
      <c r="B910" t="s">
        <v>949</v>
      </c>
    </row>
    <row r="911" spans="2:5" x14ac:dyDescent="0.25">
      <c r="B911">
        <v>101</v>
      </c>
      <c r="C911" t="s">
        <v>950</v>
      </c>
      <c r="D911" t="s">
        <v>951</v>
      </c>
      <c r="E911" t="s">
        <v>952</v>
      </c>
    </row>
    <row r="912" spans="2:5" x14ac:dyDescent="0.25">
      <c r="E912" t="s">
        <v>953</v>
      </c>
    </row>
    <row r="913" spans="2:5" x14ac:dyDescent="0.25">
      <c r="E913" t="s">
        <v>213</v>
      </c>
    </row>
    <row r="914" spans="2:5" x14ac:dyDescent="0.25">
      <c r="E914" t="s">
        <v>954</v>
      </c>
    </row>
    <row r="915" spans="2:5" x14ac:dyDescent="0.25">
      <c r="B915" t="s">
        <v>955</v>
      </c>
    </row>
    <row r="916" spans="2:5" x14ac:dyDescent="0.25">
      <c r="B916">
        <v>102</v>
      </c>
      <c r="C916" t="s">
        <v>956</v>
      </c>
      <c r="D916" t="s">
        <v>957</v>
      </c>
      <c r="E916" t="s">
        <v>958</v>
      </c>
    </row>
    <row r="917" spans="2:5" x14ac:dyDescent="0.25">
      <c r="E917" t="s">
        <v>959</v>
      </c>
    </row>
    <row r="918" spans="2:5" x14ac:dyDescent="0.25">
      <c r="E918" t="s">
        <v>213</v>
      </c>
    </row>
    <row r="919" spans="2:5" x14ac:dyDescent="0.25">
      <c r="E919" t="s">
        <v>954</v>
      </c>
    </row>
    <row r="920" spans="2:5" x14ac:dyDescent="0.25">
      <c r="B920" t="s">
        <v>960</v>
      </c>
    </row>
    <row r="921" spans="2:5" x14ac:dyDescent="0.25">
      <c r="B921">
        <v>103</v>
      </c>
      <c r="C921" t="s">
        <v>961</v>
      </c>
      <c r="D921" t="s">
        <v>962</v>
      </c>
      <c r="E921" t="s">
        <v>963</v>
      </c>
    </row>
    <row r="922" spans="2:5" x14ac:dyDescent="0.25">
      <c r="E922" t="s">
        <v>273</v>
      </c>
    </row>
    <row r="923" spans="2:5" x14ac:dyDescent="0.25">
      <c r="E923" t="s">
        <v>213</v>
      </c>
    </row>
    <row r="924" spans="2:5" x14ac:dyDescent="0.25">
      <c r="E924" t="s">
        <v>964</v>
      </c>
    </row>
    <row r="925" spans="2:5" x14ac:dyDescent="0.25">
      <c r="E925" t="s">
        <v>965</v>
      </c>
    </row>
    <row r="926" spans="2:5" x14ac:dyDescent="0.25">
      <c r="E926" t="s">
        <v>66</v>
      </c>
    </row>
    <row r="927" spans="2:5" x14ac:dyDescent="0.25">
      <c r="B927" t="s">
        <v>966</v>
      </c>
    </row>
    <row r="928" spans="2:5" x14ac:dyDescent="0.25">
      <c r="B928">
        <v>104</v>
      </c>
      <c r="C928" t="s">
        <v>967</v>
      </c>
      <c r="D928" t="s">
        <v>968</v>
      </c>
      <c r="E928" t="s">
        <v>969</v>
      </c>
    </row>
    <row r="929" spans="2:5" x14ac:dyDescent="0.25">
      <c r="E929" t="s">
        <v>273</v>
      </c>
    </row>
    <row r="930" spans="2:5" x14ac:dyDescent="0.25">
      <c r="E930" t="s">
        <v>864</v>
      </c>
    </row>
    <row r="931" spans="2:5" x14ac:dyDescent="0.25">
      <c r="E931" t="s">
        <v>213</v>
      </c>
    </row>
    <row r="932" spans="2:5" x14ac:dyDescent="0.25">
      <c r="E932" t="s">
        <v>970</v>
      </c>
    </row>
    <row r="933" spans="2:5" x14ac:dyDescent="0.25">
      <c r="E933" t="s">
        <v>971</v>
      </c>
    </row>
    <row r="934" spans="2:5" x14ac:dyDescent="0.25">
      <c r="E934" t="s">
        <v>825</v>
      </c>
    </row>
    <row r="935" spans="2:5" x14ac:dyDescent="0.25">
      <c r="E935" t="s">
        <v>37</v>
      </c>
    </row>
    <row r="936" spans="2:5" x14ac:dyDescent="0.25">
      <c r="B936" t="s">
        <v>972</v>
      </c>
    </row>
    <row r="937" spans="2:5" x14ac:dyDescent="0.25">
      <c r="B937">
        <v>105</v>
      </c>
      <c r="C937" t="s">
        <v>973</v>
      </c>
      <c r="D937" t="s">
        <v>974</v>
      </c>
      <c r="E937" t="s">
        <v>975</v>
      </c>
    </row>
    <row r="938" spans="2:5" x14ac:dyDescent="0.25">
      <c r="E938" t="s">
        <v>273</v>
      </c>
    </row>
    <row r="939" spans="2:5" x14ac:dyDescent="0.25">
      <c r="E939" t="s">
        <v>213</v>
      </c>
    </row>
    <row r="940" spans="2:5" x14ac:dyDescent="0.25">
      <c r="E940" t="s">
        <v>976</v>
      </c>
    </row>
    <row r="941" spans="2:5" x14ac:dyDescent="0.25">
      <c r="E941" t="s">
        <v>910</v>
      </c>
    </row>
    <row r="942" spans="2:5" x14ac:dyDescent="0.25">
      <c r="E942" t="s">
        <v>843</v>
      </c>
    </row>
    <row r="943" spans="2:5" x14ac:dyDescent="0.25">
      <c r="E943" t="s">
        <v>160</v>
      </c>
    </row>
    <row r="944" spans="2:5" x14ac:dyDescent="0.25">
      <c r="B944" t="s">
        <v>977</v>
      </c>
    </row>
    <row r="945" spans="2:5" x14ac:dyDescent="0.25">
      <c r="B945">
        <v>106</v>
      </c>
      <c r="C945" t="s">
        <v>978</v>
      </c>
      <c r="D945" t="s">
        <v>979</v>
      </c>
      <c r="E945" t="s">
        <v>980</v>
      </c>
    </row>
    <row r="946" spans="2:5" x14ac:dyDescent="0.25">
      <c r="E946" t="s">
        <v>273</v>
      </c>
    </row>
    <row r="947" spans="2:5" x14ac:dyDescent="0.25">
      <c r="E947" t="s">
        <v>213</v>
      </c>
    </row>
    <row r="948" spans="2:5" x14ac:dyDescent="0.25">
      <c r="E948" t="s">
        <v>981</v>
      </c>
    </row>
    <row r="949" spans="2:5" x14ac:dyDescent="0.25">
      <c r="E949" t="s">
        <v>910</v>
      </c>
    </row>
    <row r="950" spans="2:5" x14ac:dyDescent="0.25">
      <c r="E950" t="s">
        <v>843</v>
      </c>
    </row>
    <row r="951" spans="2:5" x14ac:dyDescent="0.25">
      <c r="E951" t="s">
        <v>37</v>
      </c>
    </row>
    <row r="952" spans="2:5" x14ac:dyDescent="0.25">
      <c r="B952" t="s">
        <v>982</v>
      </c>
    </row>
    <row r="954" spans="2:5" x14ac:dyDescent="0.25">
      <c r="B954" t="s">
        <v>724</v>
      </c>
    </row>
    <row r="956" spans="2:5" x14ac:dyDescent="0.25">
      <c r="B956" t="s">
        <v>763</v>
      </c>
      <c r="C956" t="s">
        <v>764</v>
      </c>
      <c r="D956" t="s">
        <v>416</v>
      </c>
    </row>
    <row r="957" spans="2:5" x14ac:dyDescent="0.25">
      <c r="B957" t="s">
        <v>983</v>
      </c>
      <c r="C957" t="s">
        <v>984</v>
      </c>
      <c r="D957" t="s">
        <v>985</v>
      </c>
    </row>
    <row r="958" spans="2:5" x14ac:dyDescent="0.25">
      <c r="B958" t="s">
        <v>986</v>
      </c>
    </row>
    <row r="959" spans="2:5" x14ac:dyDescent="0.25">
      <c r="B959" t="s">
        <v>987</v>
      </c>
    </row>
    <row r="960" spans="2:5" x14ac:dyDescent="0.25">
      <c r="B960" t="s">
        <v>422</v>
      </c>
      <c r="C960" t="s">
        <v>988</v>
      </c>
      <c r="D960" t="s">
        <v>989</v>
      </c>
    </row>
    <row r="961" spans="2:4" x14ac:dyDescent="0.25">
      <c r="B961" t="s">
        <v>990</v>
      </c>
    </row>
    <row r="962" spans="2:4" x14ac:dyDescent="0.25">
      <c r="B962" t="s">
        <v>426</v>
      </c>
    </row>
    <row r="963" spans="2:4" x14ac:dyDescent="0.25">
      <c r="B963" t="s">
        <v>991</v>
      </c>
      <c r="C963" t="s">
        <v>992</v>
      </c>
      <c r="D963" t="s">
        <v>993</v>
      </c>
    </row>
    <row r="964" spans="2:4" x14ac:dyDescent="0.25">
      <c r="B964" t="s">
        <v>994</v>
      </c>
    </row>
    <row r="965" spans="2:4" x14ac:dyDescent="0.25">
      <c r="B965" t="s">
        <v>995</v>
      </c>
    </row>
    <row r="966" spans="2:4" x14ac:dyDescent="0.25">
      <c r="B966" t="s">
        <v>996</v>
      </c>
      <c r="C966" t="s">
        <v>997</v>
      </c>
      <c r="D966" t="s">
        <v>998</v>
      </c>
    </row>
    <row r="967" spans="2:4" x14ac:dyDescent="0.25">
      <c r="B967" t="s">
        <v>999</v>
      </c>
    </row>
    <row r="968" spans="2:4" x14ac:dyDescent="0.25">
      <c r="B968" t="s">
        <v>1000</v>
      </c>
    </row>
    <row r="970" spans="2:4" x14ac:dyDescent="0.25">
      <c r="B970" t="s">
        <v>1001</v>
      </c>
    </row>
    <row r="971" spans="2:4" x14ac:dyDescent="0.25">
      <c r="B971" t="s">
        <v>1002</v>
      </c>
    </row>
    <row r="972" spans="2:4" x14ac:dyDescent="0.25">
      <c r="B972" t="s">
        <v>1003</v>
      </c>
    </row>
    <row r="973" spans="2:4" x14ac:dyDescent="0.25">
      <c r="B973" t="s">
        <v>758</v>
      </c>
    </row>
    <row r="974" spans="2:4" x14ac:dyDescent="0.25">
      <c r="B974" t="s">
        <v>1004</v>
      </c>
    </row>
    <row r="975" spans="2:4" x14ac:dyDescent="0.25">
      <c r="B975" t="s">
        <v>1005</v>
      </c>
    </row>
    <row r="976" spans="2:4" x14ac:dyDescent="0.25">
      <c r="B976" t="s">
        <v>1006</v>
      </c>
    </row>
    <row r="977" spans="2:5" x14ac:dyDescent="0.25">
      <c r="B977" t="s">
        <v>1007</v>
      </c>
    </row>
    <row r="979" spans="2:5" x14ac:dyDescent="0.25">
      <c r="B979" t="s">
        <v>0</v>
      </c>
      <c r="C979" t="s">
        <v>763</v>
      </c>
      <c r="D979" t="s">
        <v>764</v>
      </c>
      <c r="E979" t="s">
        <v>416</v>
      </c>
    </row>
    <row r="980" spans="2:5" x14ac:dyDescent="0.25">
      <c r="B980">
        <v>107</v>
      </c>
      <c r="C980" t="s">
        <v>1008</v>
      </c>
      <c r="D980" t="s">
        <v>1009</v>
      </c>
      <c r="E980" t="s">
        <v>1010</v>
      </c>
    </row>
    <row r="981" spans="2:5" x14ac:dyDescent="0.25">
      <c r="E981" t="s">
        <v>273</v>
      </c>
    </row>
    <row r="982" spans="2:5" x14ac:dyDescent="0.25">
      <c r="E982" t="s">
        <v>213</v>
      </c>
    </row>
    <row r="983" spans="2:5" x14ac:dyDescent="0.25">
      <c r="E983" t="s">
        <v>120</v>
      </c>
    </row>
    <row r="984" spans="2:5" x14ac:dyDescent="0.25">
      <c r="B984" t="s">
        <v>1011</v>
      </c>
    </row>
    <row r="985" spans="2:5" x14ac:dyDescent="0.25">
      <c r="B985">
        <v>108</v>
      </c>
      <c r="C985" t="s">
        <v>1012</v>
      </c>
      <c r="D985" t="s">
        <v>1013</v>
      </c>
      <c r="E985" t="s">
        <v>1014</v>
      </c>
    </row>
    <row r="986" spans="2:5" x14ac:dyDescent="0.25">
      <c r="E986" t="s">
        <v>1015</v>
      </c>
    </row>
    <row r="987" spans="2:5" x14ac:dyDescent="0.25">
      <c r="E987" t="s">
        <v>213</v>
      </c>
    </row>
    <row r="988" spans="2:5" x14ac:dyDescent="0.25">
      <c r="E988" t="s">
        <v>910</v>
      </c>
    </row>
    <row r="989" spans="2:5" x14ac:dyDescent="0.25">
      <c r="E989" t="s">
        <v>120</v>
      </c>
    </row>
    <row r="990" spans="2:5" x14ac:dyDescent="0.25">
      <c r="B990" t="s">
        <v>1016</v>
      </c>
    </row>
    <row r="991" spans="2:5" x14ac:dyDescent="0.25">
      <c r="B991">
        <v>109</v>
      </c>
      <c r="C991" t="s">
        <v>1017</v>
      </c>
      <c r="D991" t="s">
        <v>1018</v>
      </c>
      <c r="E991" t="s">
        <v>1019</v>
      </c>
    </row>
    <row r="992" spans="2:5" x14ac:dyDescent="0.25">
      <c r="E992" t="s">
        <v>1020</v>
      </c>
    </row>
    <row r="993" spans="2:5" x14ac:dyDescent="0.25">
      <c r="E993" t="s">
        <v>1021</v>
      </c>
    </row>
    <row r="994" spans="2:5" x14ac:dyDescent="0.25">
      <c r="E994" t="s">
        <v>910</v>
      </c>
    </row>
    <row r="995" spans="2:5" x14ac:dyDescent="0.25">
      <c r="E995" t="s">
        <v>37</v>
      </c>
    </row>
    <row r="996" spans="2:5" x14ac:dyDescent="0.25">
      <c r="B996" t="s">
        <v>1022</v>
      </c>
    </row>
    <row r="997" spans="2:5" x14ac:dyDescent="0.25">
      <c r="B997">
        <v>110</v>
      </c>
      <c r="C997" t="s">
        <v>1023</v>
      </c>
      <c r="D997" t="s">
        <v>1024</v>
      </c>
      <c r="E997" t="s">
        <v>1025</v>
      </c>
    </row>
    <row r="998" spans="2:5" x14ac:dyDescent="0.25">
      <c r="E998" t="s">
        <v>545</v>
      </c>
    </row>
    <row r="999" spans="2:5" x14ac:dyDescent="0.25">
      <c r="E999" t="s">
        <v>819</v>
      </c>
    </row>
    <row r="1000" spans="2:5" x14ac:dyDescent="0.25">
      <c r="E1000" t="s">
        <v>213</v>
      </c>
    </row>
    <row r="1001" spans="2:5" x14ac:dyDescent="0.25">
      <c r="E1001" t="s">
        <v>1026</v>
      </c>
    </row>
    <row r="1002" spans="2:5" x14ac:dyDescent="0.25">
      <c r="E1002" t="s">
        <v>910</v>
      </c>
    </row>
    <row r="1003" spans="2:5" x14ac:dyDescent="0.25">
      <c r="E1003" t="s">
        <v>66</v>
      </c>
    </row>
    <row r="1004" spans="2:5" x14ac:dyDescent="0.25">
      <c r="B1004" t="s">
        <v>1027</v>
      </c>
    </row>
    <row r="1005" spans="2:5" x14ac:dyDescent="0.25">
      <c r="B1005">
        <v>111</v>
      </c>
      <c r="C1005" t="s">
        <v>1028</v>
      </c>
      <c r="D1005" t="s">
        <v>1029</v>
      </c>
      <c r="E1005" t="s">
        <v>1030</v>
      </c>
    </row>
    <row r="1006" spans="2:5" x14ac:dyDescent="0.25">
      <c r="E1006" t="s">
        <v>1020</v>
      </c>
    </row>
    <row r="1007" spans="2:5" x14ac:dyDescent="0.25">
      <c r="E1007" t="s">
        <v>808</v>
      </c>
    </row>
    <row r="1008" spans="2:5" x14ac:dyDescent="0.25">
      <c r="E1008" t="s">
        <v>910</v>
      </c>
    </row>
    <row r="1009" spans="2:5" x14ac:dyDescent="0.25">
      <c r="E1009" t="s">
        <v>66</v>
      </c>
    </row>
    <row r="1010" spans="2:5" x14ac:dyDescent="0.25">
      <c r="B1010" t="s">
        <v>1031</v>
      </c>
    </row>
    <row r="1011" spans="2:5" x14ac:dyDescent="0.25">
      <c r="B1011">
        <v>112</v>
      </c>
      <c r="C1011" t="s">
        <v>1032</v>
      </c>
      <c r="D1011" t="s">
        <v>1033</v>
      </c>
      <c r="E1011" t="s">
        <v>1034</v>
      </c>
    </row>
    <row r="1012" spans="2:5" x14ac:dyDescent="0.25">
      <c r="E1012" t="s">
        <v>273</v>
      </c>
    </row>
    <row r="1013" spans="2:5" x14ac:dyDescent="0.25">
      <c r="E1013" t="s">
        <v>213</v>
      </c>
    </row>
    <row r="1014" spans="2:5" x14ac:dyDescent="0.25">
      <c r="E1014" t="s">
        <v>910</v>
      </c>
    </row>
    <row r="1015" spans="2:5" x14ac:dyDescent="0.25">
      <c r="E1015" t="s">
        <v>37</v>
      </c>
    </row>
    <row r="1016" spans="2:5" x14ac:dyDescent="0.25">
      <c r="B1016" t="s">
        <v>1035</v>
      </c>
    </row>
    <row r="1017" spans="2:5" x14ac:dyDescent="0.25">
      <c r="B1017">
        <v>113</v>
      </c>
      <c r="C1017" t="s">
        <v>130</v>
      </c>
      <c r="D1017" t="s">
        <v>1036</v>
      </c>
      <c r="E1017" t="s">
        <v>1037</v>
      </c>
    </row>
    <row r="1018" spans="2:5" x14ac:dyDescent="0.25">
      <c r="E1018" t="s">
        <v>273</v>
      </c>
    </row>
    <row r="1019" spans="2:5" x14ac:dyDescent="0.25">
      <c r="E1019" t="s">
        <v>213</v>
      </c>
    </row>
    <row r="1020" spans="2:5" x14ac:dyDescent="0.25">
      <c r="E1020" t="s">
        <v>910</v>
      </c>
    </row>
    <row r="1021" spans="2:5" x14ac:dyDescent="0.25">
      <c r="E1021" t="s">
        <v>37</v>
      </c>
    </row>
    <row r="1022" spans="2:5" x14ac:dyDescent="0.25">
      <c r="B1022" t="s">
        <v>1038</v>
      </c>
    </row>
    <row r="1023" spans="2:5" x14ac:dyDescent="0.25">
      <c r="B1023">
        <v>114</v>
      </c>
      <c r="C1023" t="s">
        <v>1039</v>
      </c>
      <c r="D1023" t="s">
        <v>1040</v>
      </c>
      <c r="E1023" t="s">
        <v>1041</v>
      </c>
    </row>
    <row r="1024" spans="2:5" x14ac:dyDescent="0.25">
      <c r="E1024" t="s">
        <v>273</v>
      </c>
    </row>
    <row r="1025" spans="2:5" x14ac:dyDescent="0.25">
      <c r="E1025" t="s">
        <v>213</v>
      </c>
    </row>
    <row r="1026" spans="2:5" x14ac:dyDescent="0.25">
      <c r="E1026" t="s">
        <v>894</v>
      </c>
    </row>
    <row r="1027" spans="2:5" x14ac:dyDescent="0.25">
      <c r="E1027" t="s">
        <v>1042</v>
      </c>
    </row>
    <row r="1028" spans="2:5" x14ac:dyDescent="0.25">
      <c r="B1028" t="s">
        <v>1043</v>
      </c>
    </row>
    <row r="1029" spans="2:5" x14ac:dyDescent="0.25">
      <c r="B1029">
        <v>115</v>
      </c>
      <c r="C1029" t="s">
        <v>1044</v>
      </c>
      <c r="D1029" t="s">
        <v>1045</v>
      </c>
      <c r="E1029" t="s">
        <v>1046</v>
      </c>
    </row>
    <row r="1030" spans="2:5" x14ac:dyDescent="0.25">
      <c r="E1030" t="s">
        <v>273</v>
      </c>
    </row>
    <row r="1031" spans="2:5" x14ac:dyDescent="0.25">
      <c r="E1031" t="s">
        <v>213</v>
      </c>
    </row>
    <row r="1032" spans="2:5" x14ac:dyDescent="0.25">
      <c r="E1032" t="s">
        <v>910</v>
      </c>
    </row>
    <row r="1033" spans="2:5" x14ac:dyDescent="0.25">
      <c r="E1033" t="s">
        <v>1047</v>
      </c>
    </row>
    <row r="1034" spans="2:5" x14ac:dyDescent="0.25">
      <c r="B1034" t="s">
        <v>1048</v>
      </c>
    </row>
    <row r="1035" spans="2:5" x14ac:dyDescent="0.25">
      <c r="B1035">
        <v>116</v>
      </c>
      <c r="C1035" t="s">
        <v>1049</v>
      </c>
      <c r="D1035" t="s">
        <v>1050</v>
      </c>
      <c r="E1035" t="s">
        <v>1051</v>
      </c>
    </row>
    <row r="1036" spans="2:5" x14ac:dyDescent="0.25">
      <c r="E1036" t="s">
        <v>1052</v>
      </c>
    </row>
    <row r="1037" spans="2:5" x14ac:dyDescent="0.25">
      <c r="E1037" t="s">
        <v>213</v>
      </c>
    </row>
    <row r="1038" spans="2:5" x14ac:dyDescent="0.25">
      <c r="E1038" t="s">
        <v>910</v>
      </c>
    </row>
    <row r="1039" spans="2:5" x14ac:dyDescent="0.25">
      <c r="E1039" t="s">
        <v>472</v>
      </c>
    </row>
    <row r="1040" spans="2:5" x14ac:dyDescent="0.25">
      <c r="E1040" t="s">
        <v>202</v>
      </c>
    </row>
    <row r="1041" spans="2:5" x14ac:dyDescent="0.25">
      <c r="B1041" t="s">
        <v>1053</v>
      </c>
    </row>
    <row r="1042" spans="2:5" x14ac:dyDescent="0.25">
      <c r="B1042">
        <v>117</v>
      </c>
      <c r="C1042" t="s">
        <v>1054</v>
      </c>
      <c r="D1042" t="s">
        <v>1055</v>
      </c>
      <c r="E1042" t="s">
        <v>1056</v>
      </c>
    </row>
    <row r="1043" spans="2:5" x14ac:dyDescent="0.25">
      <c r="E1043" t="s">
        <v>1057</v>
      </c>
    </row>
    <row r="1044" spans="2:5" x14ac:dyDescent="0.25">
      <c r="E1044" t="s">
        <v>808</v>
      </c>
    </row>
    <row r="1045" spans="2:5" x14ac:dyDescent="0.25">
      <c r="E1045" t="s">
        <v>910</v>
      </c>
    </row>
    <row r="1046" spans="2:5" x14ac:dyDescent="0.25">
      <c r="E1046" t="s">
        <v>66</v>
      </c>
    </row>
    <row r="1047" spans="2:5" x14ac:dyDescent="0.25">
      <c r="B1047" t="s">
        <v>1058</v>
      </c>
    </row>
    <row r="1048" spans="2:5" x14ac:dyDescent="0.25">
      <c r="B1048">
        <v>118</v>
      </c>
      <c r="C1048" t="s">
        <v>1059</v>
      </c>
      <c r="D1048" t="s">
        <v>1060</v>
      </c>
      <c r="E1048" t="s">
        <v>1061</v>
      </c>
    </row>
    <row r="1049" spans="2:5" x14ac:dyDescent="0.25">
      <c r="E1049" t="s">
        <v>1062</v>
      </c>
    </row>
    <row r="1050" spans="2:5" x14ac:dyDescent="0.25">
      <c r="E1050" t="s">
        <v>1063</v>
      </c>
    </row>
    <row r="1051" spans="2:5" x14ac:dyDescent="0.25">
      <c r="E1051" t="s">
        <v>213</v>
      </c>
    </row>
    <row r="1052" spans="2:5" x14ac:dyDescent="0.25">
      <c r="E1052" t="s">
        <v>910</v>
      </c>
    </row>
    <row r="1053" spans="2:5" x14ac:dyDescent="0.25">
      <c r="E1053" t="s">
        <v>160</v>
      </c>
    </row>
    <row r="1054" spans="2:5" x14ac:dyDescent="0.25">
      <c r="B1054" t="s">
        <v>1064</v>
      </c>
    </row>
    <row r="1055" spans="2:5" x14ac:dyDescent="0.25">
      <c r="B1055">
        <v>119</v>
      </c>
      <c r="C1055" t="s">
        <v>1065</v>
      </c>
      <c r="D1055" t="s">
        <v>1066</v>
      </c>
      <c r="E1055" t="s">
        <v>1067</v>
      </c>
    </row>
    <row r="1056" spans="2:5" x14ac:dyDescent="0.25">
      <c r="E1056" t="s">
        <v>53</v>
      </c>
    </row>
    <row r="1057" spans="2:5" x14ac:dyDescent="0.25">
      <c r="E1057" t="s">
        <v>1068</v>
      </c>
    </row>
    <row r="1058" spans="2:5" x14ac:dyDescent="0.25">
      <c r="E1058" t="s">
        <v>213</v>
      </c>
    </row>
    <row r="1059" spans="2:5" x14ac:dyDescent="0.25">
      <c r="E1059" t="s">
        <v>910</v>
      </c>
    </row>
    <row r="1060" spans="2:5" x14ac:dyDescent="0.25">
      <c r="E1060" t="s">
        <v>202</v>
      </c>
    </row>
    <row r="1061" spans="2:5" x14ac:dyDescent="0.25">
      <c r="B1061" t="s">
        <v>1069</v>
      </c>
    </row>
    <row r="1062" spans="2:5" x14ac:dyDescent="0.25">
      <c r="B1062">
        <v>120</v>
      </c>
      <c r="C1062" t="s">
        <v>1070</v>
      </c>
      <c r="D1062" t="s">
        <v>1071</v>
      </c>
      <c r="E1062" t="s">
        <v>1072</v>
      </c>
    </row>
    <row r="1063" spans="2:5" x14ac:dyDescent="0.25">
      <c r="E1063" t="s">
        <v>53</v>
      </c>
    </row>
    <row r="1064" spans="2:5" x14ac:dyDescent="0.25">
      <c r="E1064" t="s">
        <v>213</v>
      </c>
    </row>
    <row r="1065" spans="2:5" x14ac:dyDescent="0.25">
      <c r="E1065" t="s">
        <v>910</v>
      </c>
    </row>
    <row r="1066" spans="2:5" x14ac:dyDescent="0.25">
      <c r="E1066" t="s">
        <v>37</v>
      </c>
    </row>
    <row r="1067" spans="2:5" x14ac:dyDescent="0.25">
      <c r="B1067" t="s">
        <v>1073</v>
      </c>
    </row>
    <row r="1068" spans="2:5" x14ac:dyDescent="0.25">
      <c r="B1068">
        <v>121</v>
      </c>
      <c r="C1068" t="s">
        <v>1074</v>
      </c>
      <c r="D1068" t="s">
        <v>1075</v>
      </c>
      <c r="E1068" t="s">
        <v>1076</v>
      </c>
    </row>
    <row r="1069" spans="2:5" x14ac:dyDescent="0.25">
      <c r="E1069" t="s">
        <v>1077</v>
      </c>
    </row>
    <row r="1070" spans="2:5" x14ac:dyDescent="0.25">
      <c r="E1070" t="s">
        <v>1078</v>
      </c>
    </row>
    <row r="1071" spans="2:5" x14ac:dyDescent="0.25">
      <c r="E1071" t="s">
        <v>213</v>
      </c>
    </row>
    <row r="1072" spans="2:5" x14ac:dyDescent="0.25">
      <c r="E1072" t="s">
        <v>230</v>
      </c>
    </row>
    <row r="1073" spans="2:5" x14ac:dyDescent="0.25">
      <c r="E1073" t="s">
        <v>160</v>
      </c>
    </row>
    <row r="1074" spans="2:5" x14ac:dyDescent="0.25">
      <c r="B1074" t="s">
        <v>1079</v>
      </c>
    </row>
    <row r="1075" spans="2:5" x14ac:dyDescent="0.25">
      <c r="B1075">
        <v>122</v>
      </c>
      <c r="C1075" t="s">
        <v>1080</v>
      </c>
      <c r="D1075" t="s">
        <v>1081</v>
      </c>
      <c r="E1075" t="s">
        <v>1082</v>
      </c>
    </row>
    <row r="1076" spans="2:5" x14ac:dyDescent="0.25">
      <c r="E1076" t="s">
        <v>1083</v>
      </c>
    </row>
    <row r="1077" spans="2:5" x14ac:dyDescent="0.25">
      <c r="E1077" t="s">
        <v>1078</v>
      </c>
    </row>
    <row r="1078" spans="2:5" x14ac:dyDescent="0.25">
      <c r="E1078" t="s">
        <v>213</v>
      </c>
    </row>
    <row r="1079" spans="2:5" x14ac:dyDescent="0.25">
      <c r="E1079" t="s">
        <v>230</v>
      </c>
    </row>
    <row r="1080" spans="2:5" x14ac:dyDescent="0.25">
      <c r="E1080" t="s">
        <v>202</v>
      </c>
    </row>
    <row r="1081" spans="2:5" x14ac:dyDescent="0.25">
      <c r="B1081" t="s">
        <v>1084</v>
      </c>
    </row>
    <row r="1082" spans="2:5" x14ac:dyDescent="0.25">
      <c r="B1082">
        <v>123</v>
      </c>
      <c r="C1082" t="s">
        <v>1085</v>
      </c>
      <c r="D1082" t="s">
        <v>1086</v>
      </c>
      <c r="E1082" t="s">
        <v>1087</v>
      </c>
    </row>
    <row r="1083" spans="2:5" x14ac:dyDescent="0.25">
      <c r="E1083" t="s">
        <v>545</v>
      </c>
    </row>
    <row r="1084" spans="2:5" x14ac:dyDescent="0.25">
      <c r="E1084" t="s">
        <v>1088</v>
      </c>
    </row>
    <row r="1085" spans="2:5" x14ac:dyDescent="0.25">
      <c r="E1085" t="s">
        <v>213</v>
      </c>
    </row>
    <row r="1086" spans="2:5" x14ac:dyDescent="0.25">
      <c r="E1086" t="s">
        <v>202</v>
      </c>
    </row>
    <row r="1087" spans="2:5" x14ac:dyDescent="0.25">
      <c r="B1087" t="s">
        <v>1089</v>
      </c>
    </row>
    <row r="1088" spans="2:5" x14ac:dyDescent="0.25">
      <c r="B1088">
        <v>124</v>
      </c>
      <c r="C1088" t="s">
        <v>1090</v>
      </c>
      <c r="D1088" t="s">
        <v>1091</v>
      </c>
      <c r="E1088" t="s">
        <v>1092</v>
      </c>
    </row>
    <row r="1089" spans="2:5" x14ac:dyDescent="0.25">
      <c r="E1089" t="s">
        <v>545</v>
      </c>
    </row>
    <row r="1090" spans="2:5" x14ac:dyDescent="0.25">
      <c r="E1090" t="s">
        <v>1068</v>
      </c>
    </row>
    <row r="1091" spans="2:5" x14ac:dyDescent="0.25">
      <c r="E1091" t="s">
        <v>213</v>
      </c>
    </row>
    <row r="1092" spans="2:5" x14ac:dyDescent="0.25">
      <c r="E1092" t="s">
        <v>1093</v>
      </c>
    </row>
    <row r="1093" spans="2:5" x14ac:dyDescent="0.25">
      <c r="B1093" t="s">
        <v>1094</v>
      </c>
    </row>
    <row r="1094" spans="2:5" x14ac:dyDescent="0.25">
      <c r="B1094">
        <v>125</v>
      </c>
      <c r="C1094" t="s">
        <v>1095</v>
      </c>
      <c r="D1094" t="s">
        <v>1096</v>
      </c>
      <c r="E1094" t="s">
        <v>1097</v>
      </c>
    </row>
    <row r="1095" spans="2:5" x14ac:dyDescent="0.25">
      <c r="E1095" t="s">
        <v>1098</v>
      </c>
    </row>
    <row r="1096" spans="2:5" x14ac:dyDescent="0.25">
      <c r="E1096" t="s">
        <v>1078</v>
      </c>
    </row>
    <row r="1097" spans="2:5" x14ac:dyDescent="0.25">
      <c r="E1097" t="s">
        <v>213</v>
      </c>
    </row>
    <row r="1098" spans="2:5" x14ac:dyDescent="0.25">
      <c r="E1098" t="s">
        <v>230</v>
      </c>
    </row>
    <row r="1099" spans="2:5" x14ac:dyDescent="0.25">
      <c r="E1099" t="s">
        <v>1093</v>
      </c>
    </row>
    <row r="1100" spans="2:5" x14ac:dyDescent="0.25">
      <c r="B1100" t="s">
        <v>1099</v>
      </c>
    </row>
    <row r="1101" spans="2:5" x14ac:dyDescent="0.25">
      <c r="B1101">
        <v>126</v>
      </c>
      <c r="C1101" t="s">
        <v>1100</v>
      </c>
      <c r="D1101" t="s">
        <v>1101</v>
      </c>
      <c r="E1101" t="s">
        <v>1102</v>
      </c>
    </row>
    <row r="1102" spans="2:5" x14ac:dyDescent="0.25">
      <c r="E1102" t="s">
        <v>273</v>
      </c>
    </row>
    <row r="1103" spans="2:5" x14ac:dyDescent="0.25">
      <c r="E1103" t="s">
        <v>213</v>
      </c>
    </row>
    <row r="1104" spans="2:5" x14ac:dyDescent="0.25">
      <c r="E1104" t="s">
        <v>808</v>
      </c>
    </row>
    <row r="1105" spans="2:5" x14ac:dyDescent="0.25">
      <c r="E1105" t="s">
        <v>910</v>
      </c>
    </row>
    <row r="1106" spans="2:5" x14ac:dyDescent="0.25">
      <c r="E1106" t="s">
        <v>37</v>
      </c>
    </row>
    <row r="1107" spans="2:5" x14ac:dyDescent="0.25">
      <c r="B1107" t="s">
        <v>1103</v>
      </c>
    </row>
    <row r="1108" spans="2:5" x14ac:dyDescent="0.25">
      <c r="B1108">
        <v>127</v>
      </c>
      <c r="C1108" t="s">
        <v>1104</v>
      </c>
      <c r="D1108" t="s">
        <v>1105</v>
      </c>
      <c r="E1108" t="s">
        <v>1106</v>
      </c>
    </row>
    <row r="1109" spans="2:5" x14ac:dyDescent="0.25">
      <c r="E1109" t="s">
        <v>545</v>
      </c>
    </row>
    <row r="1110" spans="2:5" x14ac:dyDescent="0.25">
      <c r="E1110" t="s">
        <v>213</v>
      </c>
    </row>
    <row r="1111" spans="2:5" x14ac:dyDescent="0.25">
      <c r="E1111" t="s">
        <v>910</v>
      </c>
    </row>
    <row r="1112" spans="2:5" x14ac:dyDescent="0.25">
      <c r="E1112" t="s">
        <v>160</v>
      </c>
    </row>
    <row r="1113" spans="2:5" x14ac:dyDescent="0.25">
      <c r="B1113" t="s">
        <v>1107</v>
      </c>
    </row>
    <row r="1114" spans="2:5" x14ac:dyDescent="0.25">
      <c r="B1114">
        <v>128</v>
      </c>
      <c r="C1114" t="s">
        <v>1108</v>
      </c>
      <c r="D1114" t="s">
        <v>1109</v>
      </c>
      <c r="E1114" t="s">
        <v>1110</v>
      </c>
    </row>
    <row r="1115" spans="2:5" x14ac:dyDescent="0.25">
      <c r="E1115" t="s">
        <v>273</v>
      </c>
    </row>
    <row r="1116" spans="2:5" x14ac:dyDescent="0.25">
      <c r="E1116" t="s">
        <v>213</v>
      </c>
    </row>
    <row r="1117" spans="2:5" x14ac:dyDescent="0.25">
      <c r="E1117" t="s">
        <v>1111</v>
      </c>
    </row>
    <row r="1118" spans="2:5" x14ac:dyDescent="0.25">
      <c r="E1118" t="s">
        <v>666</v>
      </c>
    </row>
    <row r="1119" spans="2:5" x14ac:dyDescent="0.25">
      <c r="E1119" t="s">
        <v>910</v>
      </c>
    </row>
    <row r="1120" spans="2:5" x14ac:dyDescent="0.25">
      <c r="E1120" t="s">
        <v>160</v>
      </c>
    </row>
    <row r="1121" spans="2:5" x14ac:dyDescent="0.25">
      <c r="B1121" t="s">
        <v>1112</v>
      </c>
    </row>
    <row r="1122" spans="2:5" x14ac:dyDescent="0.25">
      <c r="B1122">
        <v>129</v>
      </c>
      <c r="C1122" t="s">
        <v>1113</v>
      </c>
      <c r="D1122" t="s">
        <v>1114</v>
      </c>
      <c r="E1122" t="s">
        <v>1115</v>
      </c>
    </row>
    <row r="1123" spans="2:5" x14ac:dyDescent="0.25">
      <c r="E1123" t="s">
        <v>545</v>
      </c>
    </row>
    <row r="1124" spans="2:5" x14ac:dyDescent="0.25">
      <c r="E1124" t="s">
        <v>819</v>
      </c>
    </row>
    <row r="1125" spans="2:5" x14ac:dyDescent="0.25">
      <c r="E1125" t="s">
        <v>213</v>
      </c>
    </row>
    <row r="1126" spans="2:5" x14ac:dyDescent="0.25">
      <c r="E1126" t="s">
        <v>954</v>
      </c>
    </row>
    <row r="1127" spans="2:5" x14ac:dyDescent="0.25">
      <c r="B1127" t="s">
        <v>1116</v>
      </c>
    </row>
    <row r="1128" spans="2:5" x14ac:dyDescent="0.25">
      <c r="B1128">
        <v>130</v>
      </c>
      <c r="C1128" t="s">
        <v>1117</v>
      </c>
      <c r="D1128" t="s">
        <v>1118</v>
      </c>
      <c r="E1128" t="s">
        <v>1119</v>
      </c>
    </row>
    <row r="1129" spans="2:5" x14ac:dyDescent="0.25">
      <c r="E1129" t="s">
        <v>1120</v>
      </c>
    </row>
    <row r="1130" spans="2:5" x14ac:dyDescent="0.25">
      <c r="E1130" t="s">
        <v>213</v>
      </c>
    </row>
    <row r="1131" spans="2:5" x14ac:dyDescent="0.25">
      <c r="E1131" t="s">
        <v>1121</v>
      </c>
    </row>
    <row r="1132" spans="2:5" x14ac:dyDescent="0.25">
      <c r="E1132" t="s">
        <v>37</v>
      </c>
    </row>
    <row r="1133" spans="2:5" x14ac:dyDescent="0.25">
      <c r="B1133" t="s">
        <v>1122</v>
      </c>
    </row>
    <row r="1134" spans="2:5" x14ac:dyDescent="0.25">
      <c r="B1134">
        <v>131</v>
      </c>
      <c r="C1134" t="s">
        <v>1123</v>
      </c>
      <c r="D1134" t="s">
        <v>1124</v>
      </c>
      <c r="E1134" t="s">
        <v>1125</v>
      </c>
    </row>
    <row r="1135" spans="2:5" x14ac:dyDescent="0.25">
      <c r="E1135" t="s">
        <v>1126</v>
      </c>
    </row>
    <row r="1136" spans="2:5" x14ac:dyDescent="0.25">
      <c r="E1136" t="s">
        <v>213</v>
      </c>
    </row>
    <row r="1137" spans="2:5" x14ac:dyDescent="0.25">
      <c r="E1137" t="s">
        <v>894</v>
      </c>
    </row>
    <row r="1138" spans="2:5" x14ac:dyDescent="0.25">
      <c r="E1138" t="s">
        <v>503</v>
      </c>
    </row>
    <row r="1139" spans="2:5" x14ac:dyDescent="0.25">
      <c r="B1139" t="s">
        <v>1127</v>
      </c>
    </row>
    <row r="1140" spans="2:5" x14ac:dyDescent="0.25">
      <c r="B1140">
        <v>132</v>
      </c>
      <c r="C1140" t="s">
        <v>1128</v>
      </c>
      <c r="D1140" t="s">
        <v>1129</v>
      </c>
      <c r="E1140" t="s">
        <v>1130</v>
      </c>
    </row>
    <row r="1141" spans="2:5" x14ac:dyDescent="0.25">
      <c r="E1141" t="s">
        <v>1131</v>
      </c>
    </row>
    <row r="1142" spans="2:5" x14ac:dyDescent="0.25">
      <c r="E1142" t="s">
        <v>1132</v>
      </c>
    </row>
    <row r="1143" spans="2:5" x14ac:dyDescent="0.25">
      <c r="E1143" t="s">
        <v>894</v>
      </c>
    </row>
    <row r="1144" spans="2:5" x14ac:dyDescent="0.25">
      <c r="E1144" t="s">
        <v>843</v>
      </c>
    </row>
    <row r="1145" spans="2:5" x14ac:dyDescent="0.25">
      <c r="E1145" t="s">
        <v>341</v>
      </c>
    </row>
    <row r="1146" spans="2:5" x14ac:dyDescent="0.25">
      <c r="B1146" t="s">
        <v>1133</v>
      </c>
    </row>
    <row r="1147" spans="2:5" x14ac:dyDescent="0.25">
      <c r="B1147">
        <v>133</v>
      </c>
      <c r="C1147" t="s">
        <v>1134</v>
      </c>
      <c r="D1147" t="s">
        <v>1135</v>
      </c>
      <c r="E1147" t="s">
        <v>1136</v>
      </c>
    </row>
    <row r="1148" spans="2:5" x14ac:dyDescent="0.25">
      <c r="E1148" t="s">
        <v>1137</v>
      </c>
    </row>
    <row r="1149" spans="2:5" x14ac:dyDescent="0.25">
      <c r="E1149" t="s">
        <v>213</v>
      </c>
    </row>
    <row r="1150" spans="2:5" x14ac:dyDescent="0.25">
      <c r="E1150" t="s">
        <v>894</v>
      </c>
    </row>
    <row r="1151" spans="2:5" x14ac:dyDescent="0.25">
      <c r="E1151" t="s">
        <v>843</v>
      </c>
    </row>
    <row r="1152" spans="2:5" x14ac:dyDescent="0.25">
      <c r="E1152" t="s">
        <v>954</v>
      </c>
    </row>
    <row r="1153" spans="2:5" x14ac:dyDescent="0.25">
      <c r="B1153" t="s">
        <v>1138</v>
      </c>
    </row>
    <row r="1154" spans="2:5" x14ac:dyDescent="0.25">
      <c r="B1154">
        <v>134</v>
      </c>
      <c r="C1154" t="s">
        <v>1139</v>
      </c>
      <c r="D1154" t="s">
        <v>1140</v>
      </c>
      <c r="E1154" t="s">
        <v>1141</v>
      </c>
    </row>
    <row r="1155" spans="2:5" x14ac:dyDescent="0.25">
      <c r="E1155" t="s">
        <v>545</v>
      </c>
    </row>
    <row r="1156" spans="2:5" x14ac:dyDescent="0.25">
      <c r="E1156" t="s">
        <v>1142</v>
      </c>
    </row>
    <row r="1157" spans="2:5" x14ac:dyDescent="0.25">
      <c r="E1157" t="s">
        <v>213</v>
      </c>
    </row>
    <row r="1158" spans="2:5" x14ac:dyDescent="0.25">
      <c r="E1158" t="s">
        <v>1121</v>
      </c>
    </row>
    <row r="1159" spans="2:5" x14ac:dyDescent="0.25">
      <c r="E1159" t="s">
        <v>66</v>
      </c>
    </row>
    <row r="1160" spans="2:5" x14ac:dyDescent="0.25">
      <c r="B1160" t="s">
        <v>1143</v>
      </c>
    </row>
    <row r="1161" spans="2:5" x14ac:dyDescent="0.25">
      <c r="B1161">
        <v>135</v>
      </c>
      <c r="C1161" t="s">
        <v>1144</v>
      </c>
      <c r="D1161" t="s">
        <v>1145</v>
      </c>
      <c r="E1161" t="s">
        <v>1146</v>
      </c>
    </row>
    <row r="1162" spans="2:5" x14ac:dyDescent="0.25">
      <c r="E1162" t="s">
        <v>1147</v>
      </c>
    </row>
    <row r="1163" spans="2:5" x14ac:dyDescent="0.25">
      <c r="E1163" t="s">
        <v>213</v>
      </c>
    </row>
    <row r="1164" spans="2:5" x14ac:dyDescent="0.25">
      <c r="E1164" t="s">
        <v>894</v>
      </c>
    </row>
    <row r="1165" spans="2:5" x14ac:dyDescent="0.25">
      <c r="E1165" t="s">
        <v>202</v>
      </c>
    </row>
    <row r="1166" spans="2:5" x14ac:dyDescent="0.25">
      <c r="B1166" t="s">
        <v>1148</v>
      </c>
    </row>
    <row r="1167" spans="2:5" x14ac:dyDescent="0.25">
      <c r="B1167">
        <v>136</v>
      </c>
      <c r="C1167" t="s">
        <v>1149</v>
      </c>
      <c r="D1167" t="s">
        <v>1150</v>
      </c>
      <c r="E1167" t="s">
        <v>1151</v>
      </c>
    </row>
    <row r="1168" spans="2:5" x14ac:dyDescent="0.25">
      <c r="E1168" t="s">
        <v>1152</v>
      </c>
    </row>
    <row r="1169" spans="2:5" x14ac:dyDescent="0.25">
      <c r="E1169" t="s">
        <v>213</v>
      </c>
    </row>
    <row r="1170" spans="2:5" x14ac:dyDescent="0.25">
      <c r="E1170" t="s">
        <v>1153</v>
      </c>
    </row>
    <row r="1171" spans="2:5" x14ac:dyDescent="0.25">
      <c r="E1171" t="s">
        <v>894</v>
      </c>
    </row>
    <row r="1172" spans="2:5" x14ac:dyDescent="0.25">
      <c r="E1172" t="s">
        <v>202</v>
      </c>
    </row>
    <row r="1173" spans="2:5" x14ac:dyDescent="0.25">
      <c r="B1173" t="s">
        <v>1154</v>
      </c>
    </row>
    <row r="1174" spans="2:5" x14ac:dyDescent="0.25">
      <c r="B1174">
        <v>137</v>
      </c>
      <c r="C1174" t="s">
        <v>1155</v>
      </c>
      <c r="D1174" t="s">
        <v>1156</v>
      </c>
      <c r="E1174" t="s">
        <v>1157</v>
      </c>
    </row>
    <row r="1175" spans="2:5" x14ac:dyDescent="0.25">
      <c r="E1175" t="s">
        <v>1158</v>
      </c>
    </row>
    <row r="1176" spans="2:5" x14ac:dyDescent="0.25">
      <c r="E1176" t="s">
        <v>213</v>
      </c>
    </row>
    <row r="1177" spans="2:5" x14ac:dyDescent="0.25">
      <c r="E1177" t="s">
        <v>910</v>
      </c>
    </row>
    <row r="1178" spans="2:5" x14ac:dyDescent="0.25">
      <c r="E1178" t="s">
        <v>843</v>
      </c>
    </row>
    <row r="1179" spans="2:5" x14ac:dyDescent="0.25">
      <c r="E1179" t="s">
        <v>895</v>
      </c>
    </row>
    <row r="1180" spans="2:5" x14ac:dyDescent="0.25">
      <c r="B1180" t="s">
        <v>1159</v>
      </c>
    </row>
    <row r="1181" spans="2:5" x14ac:dyDescent="0.25">
      <c r="B1181">
        <v>138</v>
      </c>
      <c r="C1181" t="s">
        <v>1160</v>
      </c>
      <c r="D1181" t="s">
        <v>1161</v>
      </c>
      <c r="E1181" t="s">
        <v>1162</v>
      </c>
    </row>
    <row r="1182" spans="2:5" x14ac:dyDescent="0.25">
      <c r="E1182" t="s">
        <v>545</v>
      </c>
    </row>
    <row r="1183" spans="2:5" x14ac:dyDescent="0.25">
      <c r="E1183" t="s">
        <v>1088</v>
      </c>
    </row>
    <row r="1184" spans="2:5" x14ac:dyDescent="0.25">
      <c r="E1184" t="s">
        <v>213</v>
      </c>
    </row>
    <row r="1185" spans="2:5" x14ac:dyDescent="0.25">
      <c r="E1185" t="s">
        <v>120</v>
      </c>
    </row>
    <row r="1186" spans="2:5" x14ac:dyDescent="0.25">
      <c r="B1186" t="s">
        <v>1163</v>
      </c>
    </row>
    <row r="1187" spans="2:5" x14ac:dyDescent="0.25">
      <c r="B1187">
        <v>139</v>
      </c>
      <c r="C1187" t="s">
        <v>1164</v>
      </c>
      <c r="D1187" t="s">
        <v>1165</v>
      </c>
      <c r="E1187" t="s">
        <v>1166</v>
      </c>
    </row>
    <row r="1188" spans="2:5" x14ac:dyDescent="0.25">
      <c r="E1188" t="s">
        <v>545</v>
      </c>
    </row>
    <row r="1189" spans="2:5" x14ac:dyDescent="0.25">
      <c r="E1189" t="s">
        <v>1068</v>
      </c>
    </row>
    <row r="1190" spans="2:5" x14ac:dyDescent="0.25">
      <c r="E1190" t="s">
        <v>213</v>
      </c>
    </row>
    <row r="1191" spans="2:5" x14ac:dyDescent="0.25">
      <c r="E1191" t="s">
        <v>1026</v>
      </c>
    </row>
    <row r="1192" spans="2:5" x14ac:dyDescent="0.25">
      <c r="E1192" t="s">
        <v>1167</v>
      </c>
    </row>
    <row r="1193" spans="2:5" x14ac:dyDescent="0.25">
      <c r="E1193" t="s">
        <v>1168</v>
      </c>
    </row>
    <row r="1194" spans="2:5" x14ac:dyDescent="0.25">
      <c r="B1194" t="s">
        <v>1169</v>
      </c>
    </row>
    <row r="1195" spans="2:5" x14ac:dyDescent="0.25">
      <c r="B1195">
        <v>140</v>
      </c>
      <c r="C1195" t="s">
        <v>1170</v>
      </c>
      <c r="D1195" t="s">
        <v>1171</v>
      </c>
      <c r="E1195" t="s">
        <v>1172</v>
      </c>
    </row>
    <row r="1196" spans="2:5" x14ac:dyDescent="0.25">
      <c r="E1196" t="s">
        <v>273</v>
      </c>
    </row>
    <row r="1197" spans="2:5" x14ac:dyDescent="0.25">
      <c r="E1197" t="s">
        <v>1173</v>
      </c>
    </row>
    <row r="1198" spans="2:5" x14ac:dyDescent="0.25">
      <c r="E1198" t="s">
        <v>213</v>
      </c>
    </row>
    <row r="1199" spans="2:5" x14ac:dyDescent="0.25">
      <c r="E1199" t="s">
        <v>1174</v>
      </c>
    </row>
    <row r="1200" spans="2:5" x14ac:dyDescent="0.25">
      <c r="E1200" t="s">
        <v>1167</v>
      </c>
    </row>
    <row r="1201" spans="2:5" x14ac:dyDescent="0.25">
      <c r="E1201" t="s">
        <v>1168</v>
      </c>
    </row>
    <row r="1202" spans="2:5" x14ac:dyDescent="0.25">
      <c r="B1202" t="s">
        <v>1175</v>
      </c>
    </row>
    <row r="1203" spans="2:5" x14ac:dyDescent="0.25">
      <c r="B1203">
        <v>141</v>
      </c>
      <c r="C1203" t="s">
        <v>1176</v>
      </c>
      <c r="D1203" t="s">
        <v>1177</v>
      </c>
      <c r="E1203" t="s">
        <v>1178</v>
      </c>
    </row>
    <row r="1204" spans="2:5" x14ac:dyDescent="0.25">
      <c r="E1204" t="s">
        <v>1179</v>
      </c>
    </row>
    <row r="1205" spans="2:5" x14ac:dyDescent="0.25">
      <c r="E1205" t="s">
        <v>1180</v>
      </c>
    </row>
    <row r="1206" spans="2:5" x14ac:dyDescent="0.25">
      <c r="E1206" t="s">
        <v>213</v>
      </c>
    </row>
    <row r="1207" spans="2:5" x14ac:dyDescent="0.25">
      <c r="E1207" t="s">
        <v>230</v>
      </c>
    </row>
    <row r="1208" spans="2:5" x14ac:dyDescent="0.25">
      <c r="E1208" t="s">
        <v>1167</v>
      </c>
    </row>
    <row r="1209" spans="2:5" x14ac:dyDescent="0.25">
      <c r="E1209" t="s">
        <v>1168</v>
      </c>
    </row>
    <row r="1210" spans="2:5" x14ac:dyDescent="0.25">
      <c r="B1210" t="s">
        <v>1181</v>
      </c>
    </row>
    <row r="1211" spans="2:5" x14ac:dyDescent="0.25">
      <c r="B1211">
        <v>142</v>
      </c>
      <c r="C1211" t="s">
        <v>1182</v>
      </c>
      <c r="D1211" t="s">
        <v>1183</v>
      </c>
      <c r="E1211" t="s">
        <v>1184</v>
      </c>
    </row>
    <row r="1212" spans="2:5" x14ac:dyDescent="0.25">
      <c r="E1212" t="s">
        <v>545</v>
      </c>
    </row>
    <row r="1213" spans="2:5" x14ac:dyDescent="0.25">
      <c r="E1213" t="s">
        <v>819</v>
      </c>
    </row>
    <row r="1214" spans="2:5" x14ac:dyDescent="0.25">
      <c r="E1214" t="s">
        <v>213</v>
      </c>
    </row>
    <row r="1215" spans="2:5" x14ac:dyDescent="0.25">
      <c r="E1215" t="s">
        <v>894</v>
      </c>
    </row>
    <row r="1216" spans="2:5" x14ac:dyDescent="0.25">
      <c r="E1216" t="s">
        <v>66</v>
      </c>
    </row>
    <row r="1217" spans="2:5" x14ac:dyDescent="0.25">
      <c r="B1217" t="s">
        <v>1185</v>
      </c>
    </row>
    <row r="1218" spans="2:5" x14ac:dyDescent="0.25">
      <c r="B1218">
        <v>143</v>
      </c>
      <c r="C1218" t="s">
        <v>1186</v>
      </c>
      <c r="D1218" t="s">
        <v>1187</v>
      </c>
      <c r="E1218" t="s">
        <v>1188</v>
      </c>
    </row>
    <row r="1219" spans="2:5" x14ac:dyDescent="0.25">
      <c r="E1219" t="s">
        <v>53</v>
      </c>
    </row>
    <row r="1220" spans="2:5" x14ac:dyDescent="0.25">
      <c r="E1220" t="s">
        <v>213</v>
      </c>
    </row>
    <row r="1221" spans="2:5" x14ac:dyDescent="0.25">
      <c r="E1221" t="s">
        <v>894</v>
      </c>
    </row>
    <row r="1222" spans="2:5" x14ac:dyDescent="0.25">
      <c r="E1222" t="s">
        <v>1189</v>
      </c>
    </row>
    <row r="1223" spans="2:5" x14ac:dyDescent="0.25">
      <c r="B1223" t="s">
        <v>1190</v>
      </c>
    </row>
    <row r="1224" spans="2:5" x14ac:dyDescent="0.25">
      <c r="B1224">
        <v>144</v>
      </c>
      <c r="C1224" t="s">
        <v>1191</v>
      </c>
      <c r="D1224" t="s">
        <v>1192</v>
      </c>
      <c r="E1224" t="s">
        <v>1193</v>
      </c>
    </row>
    <row r="1225" spans="2:5" x14ac:dyDescent="0.25">
      <c r="E1225" t="s">
        <v>1194</v>
      </c>
    </row>
    <row r="1226" spans="2:5" x14ac:dyDescent="0.25">
      <c r="E1226" t="s">
        <v>213</v>
      </c>
    </row>
    <row r="1227" spans="2:5" x14ac:dyDescent="0.25">
      <c r="E1227" t="s">
        <v>894</v>
      </c>
    </row>
    <row r="1228" spans="2:5" x14ac:dyDescent="0.25">
      <c r="E1228" t="s">
        <v>843</v>
      </c>
    </row>
    <row r="1229" spans="2:5" x14ac:dyDescent="0.25">
      <c r="E1229" t="s">
        <v>66</v>
      </c>
    </row>
    <row r="1230" spans="2:5" x14ac:dyDescent="0.25">
      <c r="B1230" t="s">
        <v>1195</v>
      </c>
    </row>
    <row r="1231" spans="2:5" x14ac:dyDescent="0.25">
      <c r="B1231">
        <v>145</v>
      </c>
      <c r="C1231" t="s">
        <v>1196</v>
      </c>
      <c r="D1231" t="s">
        <v>1197</v>
      </c>
      <c r="E1231" t="s">
        <v>1198</v>
      </c>
    </row>
    <row r="1232" spans="2:5" x14ac:dyDescent="0.25">
      <c r="E1232" t="s">
        <v>53</v>
      </c>
    </row>
    <row r="1233" spans="2:5" x14ac:dyDescent="0.25">
      <c r="E1233" t="s">
        <v>213</v>
      </c>
    </row>
    <row r="1234" spans="2:5" x14ac:dyDescent="0.25">
      <c r="E1234" t="s">
        <v>910</v>
      </c>
    </row>
    <row r="1235" spans="2:5" x14ac:dyDescent="0.25">
      <c r="E1235" t="s">
        <v>160</v>
      </c>
    </row>
    <row r="1236" spans="2:5" x14ac:dyDescent="0.25">
      <c r="B1236" t="s">
        <v>1199</v>
      </c>
    </row>
    <row r="1237" spans="2:5" x14ac:dyDescent="0.25">
      <c r="B1237">
        <v>146</v>
      </c>
      <c r="C1237" t="s">
        <v>1200</v>
      </c>
      <c r="D1237" t="s">
        <v>1201</v>
      </c>
      <c r="E1237" t="s">
        <v>1202</v>
      </c>
    </row>
    <row r="1238" spans="2:5" x14ac:dyDescent="0.25">
      <c r="E1238" t="s">
        <v>1203</v>
      </c>
    </row>
    <row r="1239" spans="2:5" x14ac:dyDescent="0.25">
      <c r="E1239" t="s">
        <v>1132</v>
      </c>
    </row>
    <row r="1240" spans="2:5" x14ac:dyDescent="0.25">
      <c r="E1240" t="s">
        <v>1167</v>
      </c>
    </row>
    <row r="1241" spans="2:5" x14ac:dyDescent="0.25">
      <c r="E1241" t="s">
        <v>66</v>
      </c>
    </row>
    <row r="1242" spans="2:5" x14ac:dyDescent="0.25">
      <c r="B1242" t="s">
        <v>1204</v>
      </c>
    </row>
    <row r="1243" spans="2:5" x14ac:dyDescent="0.25">
      <c r="B1243">
        <v>147</v>
      </c>
      <c r="C1243" t="s">
        <v>1205</v>
      </c>
      <c r="D1243" t="s">
        <v>1206</v>
      </c>
      <c r="E1243" t="s">
        <v>1207</v>
      </c>
    </row>
    <row r="1244" spans="2:5" x14ac:dyDescent="0.25">
      <c r="E1244" t="s">
        <v>1208</v>
      </c>
    </row>
    <row r="1245" spans="2:5" x14ac:dyDescent="0.25">
      <c r="E1245" t="s">
        <v>1209</v>
      </c>
    </row>
    <row r="1246" spans="2:5" x14ac:dyDescent="0.25">
      <c r="E1246" t="s">
        <v>1210</v>
      </c>
    </row>
    <row r="1247" spans="2:5" x14ac:dyDescent="0.25">
      <c r="E1247" t="s">
        <v>1211</v>
      </c>
    </row>
    <row r="1248" spans="2:5" x14ac:dyDescent="0.25">
      <c r="E1248" t="s">
        <v>1168</v>
      </c>
    </row>
    <row r="1249" spans="2:4" x14ac:dyDescent="0.25">
      <c r="B1249" t="s">
        <v>1212</v>
      </c>
    </row>
    <row r="1251" spans="2:4" x14ac:dyDescent="0.25">
      <c r="B1251" t="s">
        <v>724</v>
      </c>
    </row>
    <row r="1253" spans="2:4" x14ac:dyDescent="0.25">
      <c r="B1253" t="s">
        <v>763</v>
      </c>
      <c r="C1253" t="s">
        <v>764</v>
      </c>
      <c r="D1253" t="s">
        <v>416</v>
      </c>
    </row>
    <row r="1254" spans="2:4" x14ac:dyDescent="0.25">
      <c r="B1254" t="s">
        <v>1213</v>
      </c>
      <c r="C1254" t="s">
        <v>1214</v>
      </c>
      <c r="D1254" t="s">
        <v>1215</v>
      </c>
    </row>
    <row r="1255" spans="2:4" x14ac:dyDescent="0.25">
      <c r="B1255" t="s">
        <v>1216</v>
      </c>
    </row>
    <row r="1256" spans="2:4" x14ac:dyDescent="0.25">
      <c r="B1256" t="s">
        <v>1217</v>
      </c>
    </row>
    <row r="1257" spans="2:4" x14ac:dyDescent="0.25">
      <c r="B1257" t="s">
        <v>1218</v>
      </c>
      <c r="C1257" t="s">
        <v>1219</v>
      </c>
      <c r="D1257" t="s">
        <v>1220</v>
      </c>
    </row>
    <row r="1258" spans="2:4" x14ac:dyDescent="0.25">
      <c r="B1258" t="s">
        <v>1221</v>
      </c>
    </row>
    <row r="1259" spans="2:4" x14ac:dyDescent="0.25">
      <c r="B1259" t="s">
        <v>1222</v>
      </c>
      <c r="C1259" t="s">
        <v>1223</v>
      </c>
      <c r="D1259" t="s">
        <v>1224</v>
      </c>
    </row>
    <row r="1260" spans="2:4" x14ac:dyDescent="0.25">
      <c r="B1260" t="s">
        <v>1225</v>
      </c>
    </row>
    <row r="1261" spans="2:4" x14ac:dyDescent="0.25">
      <c r="B1261" t="s">
        <v>1226</v>
      </c>
      <c r="C1261" t="s">
        <v>1227</v>
      </c>
      <c r="D1261" t="s">
        <v>1228</v>
      </c>
    </row>
    <row r="1262" spans="2:4" x14ac:dyDescent="0.25">
      <c r="B1262" t="s">
        <v>1229</v>
      </c>
    </row>
    <row r="1263" spans="2:4" x14ac:dyDescent="0.25">
      <c r="B1263" t="s">
        <v>1217</v>
      </c>
    </row>
    <row r="1264" spans="2:4" x14ac:dyDescent="0.25">
      <c r="B1264" t="s">
        <v>1230</v>
      </c>
      <c r="C1264" t="s">
        <v>1231</v>
      </c>
      <c r="D1264" t="s">
        <v>1232</v>
      </c>
    </row>
    <row r="1265" spans="2:5" x14ac:dyDescent="0.25">
      <c r="B1265" t="s">
        <v>1233</v>
      </c>
    </row>
    <row r="1266" spans="2:5" x14ac:dyDescent="0.25">
      <c r="B1266" t="s">
        <v>1234</v>
      </c>
      <c r="C1266" t="s">
        <v>1235</v>
      </c>
      <c r="D1266" t="s">
        <v>1236</v>
      </c>
    </row>
    <row r="1267" spans="2:5" x14ac:dyDescent="0.25">
      <c r="B1267" t="s">
        <v>1233</v>
      </c>
    </row>
    <row r="1269" spans="2:5" x14ac:dyDescent="0.25">
      <c r="B1269" t="s">
        <v>1237</v>
      </c>
    </row>
    <row r="1270" spans="2:5" x14ac:dyDescent="0.25">
      <c r="B1270" t="s">
        <v>1238</v>
      </c>
    </row>
    <row r="1271" spans="2:5" x14ac:dyDescent="0.25">
      <c r="B1271" t="s">
        <v>1239</v>
      </c>
    </row>
    <row r="1272" spans="2:5" x14ac:dyDescent="0.25">
      <c r="B1272" t="s">
        <v>759</v>
      </c>
    </row>
    <row r="1273" spans="2:5" x14ac:dyDescent="0.25">
      <c r="B1273" t="s">
        <v>1240</v>
      </c>
    </row>
    <row r="1274" spans="2:5" x14ac:dyDescent="0.25">
      <c r="B1274" t="s">
        <v>1241</v>
      </c>
    </row>
    <row r="1275" spans="2:5" x14ac:dyDescent="0.25">
      <c r="B1275" t="s">
        <v>1242</v>
      </c>
    </row>
    <row r="1277" spans="2:5" x14ac:dyDescent="0.25">
      <c r="B1277" t="s">
        <v>0</v>
      </c>
      <c r="C1277" t="s">
        <v>763</v>
      </c>
      <c r="D1277" t="s">
        <v>764</v>
      </c>
      <c r="E1277" t="s">
        <v>416</v>
      </c>
    </row>
    <row r="1278" spans="2:5" x14ac:dyDescent="0.25">
      <c r="B1278">
        <v>148</v>
      </c>
      <c r="C1278" t="s">
        <v>1243</v>
      </c>
      <c r="D1278" t="s">
        <v>1244</v>
      </c>
      <c r="E1278" t="s">
        <v>1245</v>
      </c>
    </row>
    <row r="1279" spans="2:5" x14ac:dyDescent="0.25">
      <c r="E1279" t="s">
        <v>1246</v>
      </c>
    </row>
    <row r="1280" spans="2:5" x14ac:dyDescent="0.25">
      <c r="E1280" t="s">
        <v>213</v>
      </c>
    </row>
    <row r="1281" spans="2:5" x14ac:dyDescent="0.25">
      <c r="E1281" t="s">
        <v>894</v>
      </c>
    </row>
    <row r="1282" spans="2:5" x14ac:dyDescent="0.25">
      <c r="E1282" t="s">
        <v>66</v>
      </c>
    </row>
    <row r="1283" spans="2:5" x14ac:dyDescent="0.25">
      <c r="B1283" t="s">
        <v>1247</v>
      </c>
    </row>
    <row r="1284" spans="2:5" x14ac:dyDescent="0.25">
      <c r="B1284">
        <v>149</v>
      </c>
      <c r="C1284" t="s">
        <v>1248</v>
      </c>
      <c r="D1284" t="s">
        <v>1249</v>
      </c>
      <c r="E1284" t="s">
        <v>1250</v>
      </c>
    </row>
    <row r="1285" spans="2:5" x14ac:dyDescent="0.25">
      <c r="E1285" t="s">
        <v>1251</v>
      </c>
    </row>
    <row r="1286" spans="2:5" x14ac:dyDescent="0.25">
      <c r="E1286" t="s">
        <v>213</v>
      </c>
    </row>
    <row r="1287" spans="2:5" x14ac:dyDescent="0.25">
      <c r="E1287" t="s">
        <v>895</v>
      </c>
    </row>
    <row r="1288" spans="2:5" x14ac:dyDescent="0.25">
      <c r="B1288" t="s">
        <v>1252</v>
      </c>
    </row>
    <row r="1289" spans="2:5" x14ac:dyDescent="0.25">
      <c r="B1289">
        <v>150</v>
      </c>
      <c r="C1289" t="s">
        <v>1253</v>
      </c>
      <c r="D1289" t="s">
        <v>1254</v>
      </c>
      <c r="E1289" t="s">
        <v>1255</v>
      </c>
    </row>
    <row r="1290" spans="2:5" x14ac:dyDescent="0.25">
      <c r="E1290" t="s">
        <v>1256</v>
      </c>
    </row>
    <row r="1291" spans="2:5" x14ac:dyDescent="0.25">
      <c r="E1291" t="s">
        <v>213</v>
      </c>
    </row>
    <row r="1292" spans="2:5" x14ac:dyDescent="0.25">
      <c r="E1292" t="s">
        <v>894</v>
      </c>
    </row>
    <row r="1293" spans="2:5" x14ac:dyDescent="0.25">
      <c r="E1293" t="s">
        <v>202</v>
      </c>
    </row>
    <row r="1294" spans="2:5" x14ac:dyDescent="0.25">
      <c r="B1294" t="s">
        <v>1257</v>
      </c>
    </row>
    <row r="1295" spans="2:5" x14ac:dyDescent="0.25">
      <c r="B1295">
        <v>151</v>
      </c>
      <c r="C1295" t="s">
        <v>1258</v>
      </c>
      <c r="D1295" t="s">
        <v>1259</v>
      </c>
      <c r="E1295" t="s">
        <v>1260</v>
      </c>
    </row>
    <row r="1296" spans="2:5" x14ac:dyDescent="0.25">
      <c r="E1296" t="s">
        <v>1261</v>
      </c>
    </row>
    <row r="1297" spans="2:5" x14ac:dyDescent="0.25">
      <c r="E1297" t="s">
        <v>213</v>
      </c>
    </row>
    <row r="1298" spans="2:5" x14ac:dyDescent="0.25">
      <c r="E1298" t="s">
        <v>894</v>
      </c>
    </row>
    <row r="1299" spans="2:5" x14ac:dyDescent="0.25">
      <c r="E1299" t="s">
        <v>37</v>
      </c>
    </row>
    <row r="1300" spans="2:5" x14ac:dyDescent="0.25">
      <c r="B1300" t="s">
        <v>1262</v>
      </c>
    </row>
    <row r="1301" spans="2:5" x14ac:dyDescent="0.25">
      <c r="B1301">
        <v>152</v>
      </c>
      <c r="C1301" t="s">
        <v>1263</v>
      </c>
      <c r="D1301" t="s">
        <v>1264</v>
      </c>
      <c r="E1301" t="s">
        <v>1265</v>
      </c>
    </row>
    <row r="1302" spans="2:5" x14ac:dyDescent="0.25">
      <c r="E1302" t="s">
        <v>273</v>
      </c>
    </row>
    <row r="1303" spans="2:5" x14ac:dyDescent="0.25">
      <c r="E1303" t="s">
        <v>213</v>
      </c>
    </row>
    <row r="1304" spans="2:5" x14ac:dyDescent="0.25">
      <c r="E1304" t="s">
        <v>120</v>
      </c>
    </row>
    <row r="1305" spans="2:5" x14ac:dyDescent="0.25">
      <c r="E1305" t="s">
        <v>1266</v>
      </c>
    </row>
    <row r="1306" spans="2:5" x14ac:dyDescent="0.25">
      <c r="E1306" t="s">
        <v>1267</v>
      </c>
    </row>
    <row r="1307" spans="2:5" x14ac:dyDescent="0.25">
      <c r="B1307" t="s">
        <v>1268</v>
      </c>
    </row>
    <row r="1308" spans="2:5" x14ac:dyDescent="0.25">
      <c r="B1308">
        <v>153</v>
      </c>
      <c r="C1308" t="s">
        <v>1269</v>
      </c>
      <c r="D1308" t="s">
        <v>1270</v>
      </c>
      <c r="E1308" t="s">
        <v>1271</v>
      </c>
    </row>
    <row r="1309" spans="2:5" x14ac:dyDescent="0.25">
      <c r="E1309" t="s">
        <v>273</v>
      </c>
    </row>
    <row r="1310" spans="2:5" x14ac:dyDescent="0.25">
      <c r="E1310" t="s">
        <v>213</v>
      </c>
    </row>
    <row r="1311" spans="2:5" x14ac:dyDescent="0.25">
      <c r="E1311" t="s">
        <v>1272</v>
      </c>
    </row>
    <row r="1312" spans="2:5" x14ac:dyDescent="0.25">
      <c r="E1312" t="s">
        <v>1273</v>
      </c>
    </row>
    <row r="1313" spans="2:5" x14ac:dyDescent="0.25">
      <c r="E1313" t="s">
        <v>120</v>
      </c>
    </row>
    <row r="1314" spans="2:5" x14ac:dyDescent="0.25">
      <c r="B1314" t="s">
        <v>1274</v>
      </c>
    </row>
    <row r="1315" spans="2:5" x14ac:dyDescent="0.25">
      <c r="B1315">
        <v>154</v>
      </c>
      <c r="C1315" t="s">
        <v>1275</v>
      </c>
      <c r="D1315" t="s">
        <v>1276</v>
      </c>
      <c r="E1315" t="s">
        <v>1277</v>
      </c>
    </row>
    <row r="1316" spans="2:5" x14ac:dyDescent="0.25">
      <c r="E1316" t="s">
        <v>273</v>
      </c>
    </row>
    <row r="1317" spans="2:5" x14ac:dyDescent="0.25">
      <c r="E1317" t="s">
        <v>213</v>
      </c>
    </row>
    <row r="1318" spans="2:5" x14ac:dyDescent="0.25">
      <c r="E1318" t="s">
        <v>1278</v>
      </c>
    </row>
    <row r="1319" spans="2:5" x14ac:dyDescent="0.25">
      <c r="E1319" t="s">
        <v>1279</v>
      </c>
    </row>
    <row r="1320" spans="2:5" x14ac:dyDescent="0.25">
      <c r="B1320" t="s">
        <v>1280</v>
      </c>
    </row>
    <row r="1321" spans="2:5" x14ac:dyDescent="0.25">
      <c r="B1321">
        <v>155</v>
      </c>
      <c r="C1321" t="s">
        <v>1281</v>
      </c>
      <c r="D1321" t="s">
        <v>1282</v>
      </c>
      <c r="E1321" t="s">
        <v>1283</v>
      </c>
    </row>
    <row r="1322" spans="2:5" x14ac:dyDescent="0.25">
      <c r="E1322" t="s">
        <v>273</v>
      </c>
    </row>
    <row r="1323" spans="2:5" x14ac:dyDescent="0.25">
      <c r="E1323" t="s">
        <v>213</v>
      </c>
    </row>
    <row r="1324" spans="2:5" x14ac:dyDescent="0.25">
      <c r="E1324" t="s">
        <v>1284</v>
      </c>
    </row>
    <row r="1325" spans="2:5" x14ac:dyDescent="0.25">
      <c r="E1325" t="s">
        <v>160</v>
      </c>
    </row>
    <row r="1326" spans="2:5" x14ac:dyDescent="0.25">
      <c r="B1326" t="s">
        <v>1285</v>
      </c>
    </row>
    <row r="1327" spans="2:5" x14ac:dyDescent="0.25">
      <c r="B1327">
        <v>156</v>
      </c>
      <c r="C1327" t="s">
        <v>1286</v>
      </c>
      <c r="D1327" t="s">
        <v>1287</v>
      </c>
      <c r="E1327" t="s">
        <v>1288</v>
      </c>
    </row>
    <row r="1328" spans="2:5" x14ac:dyDescent="0.25">
      <c r="E1328" t="s">
        <v>545</v>
      </c>
    </row>
    <row r="1329" spans="2:5" x14ac:dyDescent="0.25">
      <c r="E1329" t="s">
        <v>819</v>
      </c>
    </row>
    <row r="1330" spans="2:5" x14ac:dyDescent="0.25">
      <c r="E1330" t="s">
        <v>213</v>
      </c>
    </row>
    <row r="1331" spans="2:5" x14ac:dyDescent="0.25">
      <c r="E1331" t="s">
        <v>910</v>
      </c>
    </row>
    <row r="1332" spans="2:5" x14ac:dyDescent="0.25">
      <c r="E1332" t="s">
        <v>66</v>
      </c>
    </row>
    <row r="1333" spans="2:5" x14ac:dyDescent="0.25">
      <c r="B1333" t="s">
        <v>1289</v>
      </c>
    </row>
    <row r="1334" spans="2:5" x14ac:dyDescent="0.25">
      <c r="B1334">
        <v>157</v>
      </c>
      <c r="C1334" t="s">
        <v>1290</v>
      </c>
      <c r="D1334" t="s">
        <v>1291</v>
      </c>
      <c r="E1334" t="s">
        <v>1292</v>
      </c>
    </row>
    <row r="1335" spans="2:5" x14ac:dyDescent="0.25">
      <c r="E1335" t="s">
        <v>273</v>
      </c>
    </row>
    <row r="1336" spans="2:5" x14ac:dyDescent="0.25">
      <c r="E1336" t="s">
        <v>819</v>
      </c>
    </row>
    <row r="1337" spans="2:5" x14ac:dyDescent="0.25">
      <c r="E1337" t="s">
        <v>213</v>
      </c>
    </row>
    <row r="1338" spans="2:5" x14ac:dyDescent="0.25">
      <c r="E1338" t="s">
        <v>1174</v>
      </c>
    </row>
    <row r="1339" spans="2:5" x14ac:dyDescent="0.25">
      <c r="E1339" t="s">
        <v>244</v>
      </c>
    </row>
    <row r="1340" spans="2:5" x14ac:dyDescent="0.25">
      <c r="E1340" t="s">
        <v>894</v>
      </c>
    </row>
    <row r="1341" spans="2:5" x14ac:dyDescent="0.25">
      <c r="E1341" t="s">
        <v>1293</v>
      </c>
    </row>
    <row r="1342" spans="2:5" x14ac:dyDescent="0.25">
      <c r="B1342" t="s">
        <v>1294</v>
      </c>
    </row>
    <row r="1343" spans="2:5" x14ac:dyDescent="0.25">
      <c r="B1343">
        <v>158</v>
      </c>
      <c r="C1343" t="s">
        <v>1295</v>
      </c>
      <c r="D1343" t="s">
        <v>1296</v>
      </c>
      <c r="E1343" t="s">
        <v>1297</v>
      </c>
    </row>
    <row r="1344" spans="2:5" x14ac:dyDescent="0.25">
      <c r="E1344" t="s">
        <v>545</v>
      </c>
    </row>
    <row r="1345" spans="2:5" x14ac:dyDescent="0.25">
      <c r="E1345" t="s">
        <v>819</v>
      </c>
    </row>
    <row r="1346" spans="2:5" x14ac:dyDescent="0.25">
      <c r="E1346" t="s">
        <v>213</v>
      </c>
    </row>
    <row r="1347" spans="2:5" x14ac:dyDescent="0.25">
      <c r="E1347" t="s">
        <v>230</v>
      </c>
    </row>
    <row r="1348" spans="2:5" x14ac:dyDescent="0.25">
      <c r="E1348" t="s">
        <v>894</v>
      </c>
    </row>
    <row r="1349" spans="2:5" x14ac:dyDescent="0.25">
      <c r="E1349" t="s">
        <v>66</v>
      </c>
    </row>
    <row r="1350" spans="2:5" x14ac:dyDescent="0.25">
      <c r="B1350" t="s">
        <v>1298</v>
      </c>
    </row>
    <row r="1351" spans="2:5" x14ac:dyDescent="0.25">
      <c r="B1351">
        <v>159</v>
      </c>
      <c r="C1351" t="s">
        <v>1299</v>
      </c>
      <c r="D1351" t="s">
        <v>1300</v>
      </c>
      <c r="E1351" t="s">
        <v>1301</v>
      </c>
    </row>
    <row r="1352" spans="2:5" x14ac:dyDescent="0.25">
      <c r="E1352" t="s">
        <v>273</v>
      </c>
    </row>
    <row r="1353" spans="2:5" x14ac:dyDescent="0.25">
      <c r="E1353" t="s">
        <v>213</v>
      </c>
    </row>
    <row r="1354" spans="2:5" x14ac:dyDescent="0.25">
      <c r="E1354" t="s">
        <v>894</v>
      </c>
    </row>
    <row r="1355" spans="2:5" x14ac:dyDescent="0.25">
      <c r="E1355" t="s">
        <v>202</v>
      </c>
    </row>
    <row r="1356" spans="2:5" x14ac:dyDescent="0.25">
      <c r="B1356" t="s">
        <v>1302</v>
      </c>
    </row>
    <row r="1357" spans="2:5" x14ac:dyDescent="0.25">
      <c r="B1357">
        <v>160</v>
      </c>
      <c r="C1357" t="s">
        <v>1303</v>
      </c>
      <c r="D1357" t="s">
        <v>1304</v>
      </c>
      <c r="E1357" t="s">
        <v>1305</v>
      </c>
    </row>
    <row r="1358" spans="2:5" x14ac:dyDescent="0.25">
      <c r="E1358" t="s">
        <v>273</v>
      </c>
    </row>
    <row r="1359" spans="2:5" x14ac:dyDescent="0.25">
      <c r="E1359" t="s">
        <v>213</v>
      </c>
    </row>
    <row r="1360" spans="2:5" x14ac:dyDescent="0.25">
      <c r="E1360" t="s">
        <v>1121</v>
      </c>
    </row>
    <row r="1361" spans="2:5" x14ac:dyDescent="0.25">
      <c r="E1361" t="s">
        <v>202</v>
      </c>
    </row>
    <row r="1362" spans="2:5" x14ac:dyDescent="0.25">
      <c r="B1362" t="s">
        <v>1306</v>
      </c>
    </row>
    <row r="1363" spans="2:5" x14ac:dyDescent="0.25">
      <c r="B1363">
        <v>161</v>
      </c>
      <c r="C1363" t="s">
        <v>1307</v>
      </c>
      <c r="D1363" t="s">
        <v>1308</v>
      </c>
      <c r="E1363" t="s">
        <v>1309</v>
      </c>
    </row>
    <row r="1364" spans="2:5" x14ac:dyDescent="0.25">
      <c r="E1364" t="s">
        <v>545</v>
      </c>
    </row>
    <row r="1365" spans="2:5" x14ac:dyDescent="0.25">
      <c r="E1365" t="s">
        <v>909</v>
      </c>
    </row>
    <row r="1366" spans="2:5" x14ac:dyDescent="0.25">
      <c r="E1366" t="s">
        <v>213</v>
      </c>
    </row>
    <row r="1367" spans="2:5" x14ac:dyDescent="0.25">
      <c r="E1367" t="s">
        <v>1121</v>
      </c>
    </row>
    <row r="1368" spans="2:5" x14ac:dyDescent="0.25">
      <c r="E1368" t="s">
        <v>202</v>
      </c>
    </row>
    <row r="1369" spans="2:5" x14ac:dyDescent="0.25">
      <c r="B1369" t="s">
        <v>1310</v>
      </c>
    </row>
    <row r="1370" spans="2:5" x14ac:dyDescent="0.25">
      <c r="B1370">
        <v>162</v>
      </c>
      <c r="C1370" t="s">
        <v>1311</v>
      </c>
      <c r="D1370" t="s">
        <v>1312</v>
      </c>
      <c r="E1370" t="s">
        <v>1313</v>
      </c>
    </row>
    <row r="1371" spans="2:5" x14ac:dyDescent="0.25">
      <c r="E1371" t="s">
        <v>1314</v>
      </c>
    </row>
    <row r="1372" spans="2:5" x14ac:dyDescent="0.25">
      <c r="E1372" t="s">
        <v>213</v>
      </c>
    </row>
    <row r="1373" spans="2:5" x14ac:dyDescent="0.25">
      <c r="E1373" t="s">
        <v>1168</v>
      </c>
    </row>
    <row r="1374" spans="2:5" x14ac:dyDescent="0.25">
      <c r="E1374" t="s">
        <v>1315</v>
      </c>
    </row>
    <row r="1375" spans="2:5" x14ac:dyDescent="0.25">
      <c r="B1375" t="s">
        <v>1316</v>
      </c>
    </row>
    <row r="1376" spans="2:5" x14ac:dyDescent="0.25">
      <c r="B1376">
        <v>163</v>
      </c>
      <c r="C1376" t="s">
        <v>1317</v>
      </c>
      <c r="D1376" t="s">
        <v>1318</v>
      </c>
      <c r="E1376" t="s">
        <v>1319</v>
      </c>
    </row>
    <row r="1377" spans="2:5" x14ac:dyDescent="0.25">
      <c r="E1377" t="s">
        <v>1320</v>
      </c>
    </row>
    <row r="1378" spans="2:5" x14ac:dyDescent="0.25">
      <c r="E1378" t="s">
        <v>819</v>
      </c>
    </row>
    <row r="1379" spans="2:5" x14ac:dyDescent="0.25">
      <c r="E1379" t="s">
        <v>213</v>
      </c>
    </row>
    <row r="1380" spans="2:5" x14ac:dyDescent="0.25">
      <c r="E1380" t="s">
        <v>1321</v>
      </c>
    </row>
    <row r="1381" spans="2:5" x14ac:dyDescent="0.25">
      <c r="B1381" t="s">
        <v>1322</v>
      </c>
    </row>
    <row r="1382" spans="2:5" x14ac:dyDescent="0.25">
      <c r="B1382">
        <v>164</v>
      </c>
      <c r="C1382" t="s">
        <v>1323</v>
      </c>
      <c r="D1382" t="s">
        <v>1324</v>
      </c>
      <c r="E1382" t="s">
        <v>1325</v>
      </c>
    </row>
    <row r="1383" spans="2:5" x14ac:dyDescent="0.25">
      <c r="E1383" t="s">
        <v>1326</v>
      </c>
    </row>
    <row r="1384" spans="2:5" x14ac:dyDescent="0.25">
      <c r="E1384" t="s">
        <v>819</v>
      </c>
    </row>
    <row r="1385" spans="2:5" x14ac:dyDescent="0.25">
      <c r="E1385" t="s">
        <v>213</v>
      </c>
    </row>
    <row r="1386" spans="2:5" x14ac:dyDescent="0.25">
      <c r="E1386" t="s">
        <v>1327</v>
      </c>
    </row>
    <row r="1387" spans="2:5" x14ac:dyDescent="0.25">
      <c r="E1387" t="s">
        <v>1328</v>
      </c>
    </row>
    <row r="1388" spans="2:5" x14ac:dyDescent="0.25">
      <c r="B1388" t="s">
        <v>1329</v>
      </c>
    </row>
    <row r="1389" spans="2:5" x14ac:dyDescent="0.25">
      <c r="B1389">
        <v>165</v>
      </c>
      <c r="C1389" t="s">
        <v>1330</v>
      </c>
      <c r="D1389" t="s">
        <v>1331</v>
      </c>
      <c r="E1389" t="s">
        <v>1332</v>
      </c>
    </row>
    <row r="1390" spans="2:5" x14ac:dyDescent="0.25">
      <c r="E1390" t="s">
        <v>273</v>
      </c>
    </row>
    <row r="1391" spans="2:5" x14ac:dyDescent="0.25">
      <c r="E1391" t="s">
        <v>213</v>
      </c>
    </row>
    <row r="1392" spans="2:5" x14ac:dyDescent="0.25">
      <c r="E1392" t="s">
        <v>894</v>
      </c>
    </row>
    <row r="1393" spans="2:5" x14ac:dyDescent="0.25">
      <c r="E1393" t="s">
        <v>66</v>
      </c>
    </row>
    <row r="1394" spans="2:5" x14ac:dyDescent="0.25">
      <c r="B1394" t="s">
        <v>1333</v>
      </c>
    </row>
    <row r="1395" spans="2:5" x14ac:dyDescent="0.25">
      <c r="B1395">
        <v>166</v>
      </c>
      <c r="C1395" t="s">
        <v>1334</v>
      </c>
      <c r="D1395" t="s">
        <v>1335</v>
      </c>
      <c r="E1395" t="s">
        <v>1336</v>
      </c>
    </row>
    <row r="1396" spans="2:5" x14ac:dyDescent="0.25">
      <c r="E1396" t="s">
        <v>1337</v>
      </c>
    </row>
    <row r="1397" spans="2:5" x14ac:dyDescent="0.25">
      <c r="E1397" t="s">
        <v>213</v>
      </c>
    </row>
    <row r="1398" spans="2:5" x14ac:dyDescent="0.25">
      <c r="E1398" t="s">
        <v>894</v>
      </c>
    </row>
    <row r="1399" spans="2:5" x14ac:dyDescent="0.25">
      <c r="E1399" t="s">
        <v>37</v>
      </c>
    </row>
    <row r="1400" spans="2:5" x14ac:dyDescent="0.25">
      <c r="B1400" t="s">
        <v>1338</v>
      </c>
    </row>
    <row r="1401" spans="2:5" x14ac:dyDescent="0.25">
      <c r="B1401">
        <v>167</v>
      </c>
      <c r="C1401" t="s">
        <v>1339</v>
      </c>
      <c r="D1401" t="s">
        <v>1340</v>
      </c>
      <c r="E1401" t="s">
        <v>1341</v>
      </c>
    </row>
    <row r="1402" spans="2:5" x14ac:dyDescent="0.25">
      <c r="E1402" t="s">
        <v>1342</v>
      </c>
    </row>
    <row r="1403" spans="2:5" x14ac:dyDescent="0.25">
      <c r="E1403" t="s">
        <v>213</v>
      </c>
    </row>
    <row r="1404" spans="2:5" x14ac:dyDescent="0.25">
      <c r="E1404" t="s">
        <v>894</v>
      </c>
    </row>
    <row r="1405" spans="2:5" x14ac:dyDescent="0.25">
      <c r="E1405" t="s">
        <v>37</v>
      </c>
    </row>
    <row r="1406" spans="2:5" x14ac:dyDescent="0.25">
      <c r="B1406" t="s">
        <v>1343</v>
      </c>
    </row>
    <row r="1407" spans="2:5" x14ac:dyDescent="0.25">
      <c r="B1407">
        <v>168</v>
      </c>
      <c r="C1407" t="s">
        <v>1344</v>
      </c>
      <c r="D1407" t="s">
        <v>1345</v>
      </c>
      <c r="E1407" t="s">
        <v>1346</v>
      </c>
    </row>
    <row r="1408" spans="2:5" x14ac:dyDescent="0.25">
      <c r="E1408" t="s">
        <v>711</v>
      </c>
    </row>
    <row r="1409" spans="2:5" x14ac:dyDescent="0.25">
      <c r="E1409" t="s">
        <v>909</v>
      </c>
    </row>
    <row r="1410" spans="2:5" x14ac:dyDescent="0.25">
      <c r="E1410" t="s">
        <v>213</v>
      </c>
    </row>
    <row r="1411" spans="2:5" x14ac:dyDescent="0.25">
      <c r="E1411" t="s">
        <v>894</v>
      </c>
    </row>
    <row r="1412" spans="2:5" x14ac:dyDescent="0.25">
      <c r="E1412" t="s">
        <v>37</v>
      </c>
    </row>
    <row r="1413" spans="2:5" x14ac:dyDescent="0.25">
      <c r="B1413" t="s">
        <v>1347</v>
      </c>
    </row>
    <row r="1414" spans="2:5" x14ac:dyDescent="0.25">
      <c r="B1414">
        <v>169</v>
      </c>
      <c r="C1414" t="s">
        <v>1348</v>
      </c>
      <c r="D1414" t="s">
        <v>1349</v>
      </c>
      <c r="E1414" t="s">
        <v>1350</v>
      </c>
    </row>
    <row r="1415" spans="2:5" x14ac:dyDescent="0.25">
      <c r="E1415" t="s">
        <v>1351</v>
      </c>
    </row>
    <row r="1416" spans="2:5" x14ac:dyDescent="0.25">
      <c r="E1416" t="s">
        <v>909</v>
      </c>
    </row>
    <row r="1417" spans="2:5" x14ac:dyDescent="0.25">
      <c r="E1417" t="s">
        <v>213</v>
      </c>
    </row>
    <row r="1418" spans="2:5" x14ac:dyDescent="0.25">
      <c r="E1418" t="s">
        <v>894</v>
      </c>
    </row>
    <row r="1419" spans="2:5" x14ac:dyDescent="0.25">
      <c r="E1419" t="s">
        <v>895</v>
      </c>
    </row>
    <row r="1420" spans="2:5" x14ac:dyDescent="0.25">
      <c r="B1420" t="s">
        <v>1352</v>
      </c>
    </row>
    <row r="1421" spans="2:5" x14ac:dyDescent="0.25">
      <c r="B1421">
        <v>170</v>
      </c>
      <c r="C1421" t="s">
        <v>1353</v>
      </c>
      <c r="D1421" t="s">
        <v>1354</v>
      </c>
      <c r="E1421" t="s">
        <v>1355</v>
      </c>
    </row>
    <row r="1422" spans="2:5" x14ac:dyDescent="0.25">
      <c r="E1422" t="s">
        <v>273</v>
      </c>
    </row>
    <row r="1423" spans="2:5" x14ac:dyDescent="0.25">
      <c r="E1423" t="s">
        <v>213</v>
      </c>
    </row>
    <row r="1424" spans="2:5" x14ac:dyDescent="0.25">
      <c r="E1424" t="s">
        <v>894</v>
      </c>
    </row>
    <row r="1425" spans="2:5" x14ac:dyDescent="0.25">
      <c r="E1425" t="s">
        <v>160</v>
      </c>
    </row>
    <row r="1426" spans="2:5" x14ac:dyDescent="0.25">
      <c r="B1426" t="s">
        <v>1356</v>
      </c>
    </row>
    <row r="1427" spans="2:5" x14ac:dyDescent="0.25">
      <c r="B1427">
        <v>171</v>
      </c>
      <c r="C1427" t="s">
        <v>1357</v>
      </c>
      <c r="D1427" t="s">
        <v>1358</v>
      </c>
      <c r="E1427" t="s">
        <v>1359</v>
      </c>
    </row>
    <row r="1428" spans="2:5" x14ac:dyDescent="0.25">
      <c r="E1428" t="s">
        <v>273</v>
      </c>
    </row>
    <row r="1429" spans="2:5" x14ac:dyDescent="0.25">
      <c r="E1429" t="s">
        <v>213</v>
      </c>
    </row>
    <row r="1430" spans="2:5" x14ac:dyDescent="0.25">
      <c r="E1430" t="s">
        <v>1360</v>
      </c>
    </row>
    <row r="1431" spans="2:5" x14ac:dyDescent="0.25">
      <c r="E1431" t="s">
        <v>894</v>
      </c>
    </row>
    <row r="1432" spans="2:5" x14ac:dyDescent="0.25">
      <c r="E1432" t="s">
        <v>66</v>
      </c>
    </row>
    <row r="1433" spans="2:5" x14ac:dyDescent="0.25">
      <c r="B1433" t="s">
        <v>1361</v>
      </c>
    </row>
    <row r="1434" spans="2:5" x14ac:dyDescent="0.25">
      <c r="B1434">
        <v>172</v>
      </c>
      <c r="C1434" t="s">
        <v>1362</v>
      </c>
      <c r="D1434" t="s">
        <v>1363</v>
      </c>
      <c r="E1434" t="s">
        <v>1364</v>
      </c>
    </row>
    <row r="1435" spans="2:5" x14ac:dyDescent="0.25">
      <c r="E1435" t="s">
        <v>273</v>
      </c>
    </row>
    <row r="1436" spans="2:5" x14ac:dyDescent="0.25">
      <c r="E1436" t="s">
        <v>213</v>
      </c>
    </row>
    <row r="1437" spans="2:5" x14ac:dyDescent="0.25">
      <c r="E1437" t="s">
        <v>894</v>
      </c>
    </row>
    <row r="1438" spans="2:5" x14ac:dyDescent="0.25">
      <c r="E1438" t="s">
        <v>66</v>
      </c>
    </row>
    <row r="1439" spans="2:5" x14ac:dyDescent="0.25">
      <c r="B1439" t="s">
        <v>1365</v>
      </c>
    </row>
    <row r="1440" spans="2:5" x14ac:dyDescent="0.25">
      <c r="B1440">
        <v>173</v>
      </c>
      <c r="C1440" t="s">
        <v>1366</v>
      </c>
      <c r="D1440" t="s">
        <v>1367</v>
      </c>
      <c r="E1440" t="s">
        <v>1368</v>
      </c>
    </row>
    <row r="1441" spans="2:5" x14ac:dyDescent="0.25">
      <c r="E1441" t="s">
        <v>273</v>
      </c>
    </row>
    <row r="1442" spans="2:5" x14ac:dyDescent="0.25">
      <c r="E1442" t="s">
        <v>213</v>
      </c>
    </row>
    <row r="1443" spans="2:5" x14ac:dyDescent="0.25">
      <c r="E1443" t="s">
        <v>1369</v>
      </c>
    </row>
    <row r="1444" spans="2:5" x14ac:dyDescent="0.25">
      <c r="E1444" t="s">
        <v>894</v>
      </c>
    </row>
    <row r="1445" spans="2:5" x14ac:dyDescent="0.25">
      <c r="E1445" t="s">
        <v>202</v>
      </c>
    </row>
    <row r="1446" spans="2:5" x14ac:dyDescent="0.25">
      <c r="E1446" t="s">
        <v>1370</v>
      </c>
    </row>
    <row r="1447" spans="2:5" x14ac:dyDescent="0.25">
      <c r="B1447" t="s">
        <v>1371</v>
      </c>
    </row>
    <row r="1448" spans="2:5" x14ac:dyDescent="0.25">
      <c r="B1448">
        <v>174</v>
      </c>
      <c r="C1448" t="s">
        <v>1372</v>
      </c>
      <c r="D1448" t="s">
        <v>1373</v>
      </c>
      <c r="E1448" t="s">
        <v>1374</v>
      </c>
    </row>
    <row r="1449" spans="2:5" x14ac:dyDescent="0.25">
      <c r="E1449" t="s">
        <v>273</v>
      </c>
    </row>
    <row r="1450" spans="2:5" x14ac:dyDescent="0.25">
      <c r="E1450" t="s">
        <v>213</v>
      </c>
    </row>
    <row r="1451" spans="2:5" x14ac:dyDescent="0.25">
      <c r="E1451" t="s">
        <v>894</v>
      </c>
    </row>
    <row r="1452" spans="2:5" x14ac:dyDescent="0.25">
      <c r="E1452" t="s">
        <v>341</v>
      </c>
    </row>
    <row r="1453" spans="2:5" x14ac:dyDescent="0.25">
      <c r="B1453" t="s">
        <v>1375</v>
      </c>
    </row>
    <row r="1454" spans="2:5" x14ac:dyDescent="0.25">
      <c r="B1454">
        <v>175</v>
      </c>
      <c r="C1454" t="s">
        <v>1376</v>
      </c>
      <c r="D1454" t="s">
        <v>1377</v>
      </c>
      <c r="E1454" t="s">
        <v>1378</v>
      </c>
    </row>
    <row r="1455" spans="2:5" x14ac:dyDescent="0.25">
      <c r="E1455" t="s">
        <v>545</v>
      </c>
    </row>
    <row r="1456" spans="2:5" x14ac:dyDescent="0.25">
      <c r="E1456" t="s">
        <v>909</v>
      </c>
    </row>
    <row r="1457" spans="2:5" x14ac:dyDescent="0.25">
      <c r="E1457" t="s">
        <v>213</v>
      </c>
    </row>
    <row r="1458" spans="2:5" x14ac:dyDescent="0.25">
      <c r="E1458" t="s">
        <v>894</v>
      </c>
    </row>
    <row r="1459" spans="2:5" x14ac:dyDescent="0.25">
      <c r="E1459" t="s">
        <v>66</v>
      </c>
    </row>
    <row r="1460" spans="2:5" x14ac:dyDescent="0.25">
      <c r="B1460" t="s">
        <v>1379</v>
      </c>
    </row>
    <row r="1461" spans="2:5" x14ac:dyDescent="0.25">
      <c r="B1461">
        <v>176</v>
      </c>
      <c r="C1461" t="s">
        <v>1380</v>
      </c>
      <c r="D1461" t="s">
        <v>1381</v>
      </c>
      <c r="E1461" t="s">
        <v>1382</v>
      </c>
    </row>
    <row r="1462" spans="2:5" x14ac:dyDescent="0.25">
      <c r="E1462" t="s">
        <v>545</v>
      </c>
    </row>
    <row r="1463" spans="2:5" x14ac:dyDescent="0.25">
      <c r="E1463" t="s">
        <v>819</v>
      </c>
    </row>
    <row r="1464" spans="2:5" x14ac:dyDescent="0.25">
      <c r="E1464" t="s">
        <v>213</v>
      </c>
    </row>
    <row r="1465" spans="2:5" x14ac:dyDescent="0.25">
      <c r="E1465" t="s">
        <v>1383</v>
      </c>
    </row>
    <row r="1466" spans="2:5" x14ac:dyDescent="0.25">
      <c r="E1466" t="s">
        <v>894</v>
      </c>
    </row>
    <row r="1467" spans="2:5" x14ac:dyDescent="0.25">
      <c r="E1467" t="s">
        <v>895</v>
      </c>
    </row>
    <row r="1468" spans="2:5" x14ac:dyDescent="0.25">
      <c r="B1468" t="s">
        <v>1384</v>
      </c>
    </row>
    <row r="1469" spans="2:5" x14ac:dyDescent="0.25">
      <c r="B1469">
        <v>177</v>
      </c>
      <c r="C1469" t="s">
        <v>1385</v>
      </c>
      <c r="D1469" t="s">
        <v>1386</v>
      </c>
      <c r="E1469" t="s">
        <v>1387</v>
      </c>
    </row>
    <row r="1470" spans="2:5" x14ac:dyDescent="0.25">
      <c r="E1470" t="s">
        <v>273</v>
      </c>
    </row>
    <row r="1471" spans="2:5" x14ac:dyDescent="0.25">
      <c r="E1471" t="s">
        <v>1388</v>
      </c>
    </row>
    <row r="1472" spans="2:5" x14ac:dyDescent="0.25">
      <c r="E1472" t="s">
        <v>808</v>
      </c>
    </row>
    <row r="1473" spans="2:5" x14ac:dyDescent="0.25">
      <c r="E1473" t="s">
        <v>1389</v>
      </c>
    </row>
    <row r="1474" spans="2:5" x14ac:dyDescent="0.25">
      <c r="E1474" t="s">
        <v>202</v>
      </c>
    </row>
    <row r="1475" spans="2:5" x14ac:dyDescent="0.25">
      <c r="B1475" t="s">
        <v>1390</v>
      </c>
    </row>
    <row r="1476" spans="2:5" x14ac:dyDescent="0.25">
      <c r="B1476">
        <v>178</v>
      </c>
      <c r="C1476" t="s">
        <v>1391</v>
      </c>
      <c r="D1476" t="s">
        <v>1392</v>
      </c>
      <c r="E1476" t="s">
        <v>1393</v>
      </c>
    </row>
    <row r="1477" spans="2:5" x14ac:dyDescent="0.25">
      <c r="E1477" t="s">
        <v>273</v>
      </c>
    </row>
    <row r="1478" spans="2:5" x14ac:dyDescent="0.25">
      <c r="E1478" t="s">
        <v>213</v>
      </c>
    </row>
    <row r="1479" spans="2:5" x14ac:dyDescent="0.25">
      <c r="E1479" t="s">
        <v>1389</v>
      </c>
    </row>
    <row r="1480" spans="2:5" x14ac:dyDescent="0.25">
      <c r="E1480" t="s">
        <v>37</v>
      </c>
    </row>
    <row r="1481" spans="2:5" x14ac:dyDescent="0.25">
      <c r="B1481" t="s">
        <v>1394</v>
      </c>
    </row>
    <row r="1482" spans="2:5" x14ac:dyDescent="0.25">
      <c r="B1482">
        <v>179</v>
      </c>
      <c r="C1482" t="s">
        <v>1395</v>
      </c>
      <c r="D1482" t="s">
        <v>1396</v>
      </c>
      <c r="E1482" t="s">
        <v>1397</v>
      </c>
    </row>
    <row r="1483" spans="2:5" x14ac:dyDescent="0.25">
      <c r="E1483" t="s">
        <v>1398</v>
      </c>
    </row>
    <row r="1484" spans="2:5" x14ac:dyDescent="0.25">
      <c r="E1484" t="s">
        <v>213</v>
      </c>
    </row>
    <row r="1485" spans="2:5" x14ac:dyDescent="0.25">
      <c r="E1485" t="s">
        <v>1399</v>
      </c>
    </row>
    <row r="1486" spans="2:5" x14ac:dyDescent="0.25">
      <c r="E1486" t="s">
        <v>894</v>
      </c>
    </row>
    <row r="1487" spans="2:5" x14ac:dyDescent="0.25">
      <c r="E1487" t="s">
        <v>202</v>
      </c>
    </row>
    <row r="1488" spans="2:5" x14ac:dyDescent="0.25">
      <c r="B1488" t="s">
        <v>1400</v>
      </c>
    </row>
    <row r="1489" spans="2:5" x14ac:dyDescent="0.25">
      <c r="B1489">
        <v>180</v>
      </c>
      <c r="C1489" t="s">
        <v>1401</v>
      </c>
      <c r="D1489" t="s">
        <v>1402</v>
      </c>
      <c r="E1489" t="s">
        <v>1403</v>
      </c>
    </row>
    <row r="1490" spans="2:5" x14ac:dyDescent="0.25">
      <c r="E1490" t="s">
        <v>273</v>
      </c>
    </row>
    <row r="1491" spans="2:5" x14ac:dyDescent="0.25">
      <c r="E1491" t="s">
        <v>213</v>
      </c>
    </row>
    <row r="1492" spans="2:5" x14ac:dyDescent="0.25">
      <c r="E1492" t="s">
        <v>1404</v>
      </c>
    </row>
    <row r="1493" spans="2:5" x14ac:dyDescent="0.25">
      <c r="E1493" t="s">
        <v>244</v>
      </c>
    </row>
    <row r="1494" spans="2:5" x14ac:dyDescent="0.25">
      <c r="E1494" t="s">
        <v>1405</v>
      </c>
    </row>
    <row r="1495" spans="2:5" x14ac:dyDescent="0.25">
      <c r="E1495" t="s">
        <v>120</v>
      </c>
    </row>
    <row r="1496" spans="2:5" x14ac:dyDescent="0.25">
      <c r="B1496" t="s">
        <v>1406</v>
      </c>
    </row>
    <row r="1497" spans="2:5" x14ac:dyDescent="0.25">
      <c r="B1497">
        <v>181</v>
      </c>
      <c r="C1497" t="s">
        <v>1407</v>
      </c>
      <c r="D1497" t="s">
        <v>1408</v>
      </c>
      <c r="E1497" t="s">
        <v>1409</v>
      </c>
    </row>
    <row r="1498" spans="2:5" x14ac:dyDescent="0.25">
      <c r="E1498" t="s">
        <v>545</v>
      </c>
    </row>
    <row r="1499" spans="2:5" x14ac:dyDescent="0.25">
      <c r="E1499" t="s">
        <v>819</v>
      </c>
    </row>
    <row r="1500" spans="2:5" x14ac:dyDescent="0.25">
      <c r="E1500" t="s">
        <v>213</v>
      </c>
    </row>
    <row r="1501" spans="2:5" x14ac:dyDescent="0.25">
      <c r="E1501" t="s">
        <v>894</v>
      </c>
    </row>
    <row r="1502" spans="2:5" x14ac:dyDescent="0.25">
      <c r="E1502" t="s">
        <v>66</v>
      </c>
    </row>
    <row r="1503" spans="2:5" x14ac:dyDescent="0.25">
      <c r="B1503" t="s">
        <v>1410</v>
      </c>
    </row>
    <row r="1504" spans="2:5" x14ac:dyDescent="0.25">
      <c r="B1504">
        <v>182</v>
      </c>
      <c r="C1504" t="s">
        <v>1411</v>
      </c>
      <c r="D1504" t="s">
        <v>1412</v>
      </c>
      <c r="E1504" t="s">
        <v>1413</v>
      </c>
    </row>
    <row r="1505" spans="2:5" x14ac:dyDescent="0.25">
      <c r="E1505" t="s">
        <v>545</v>
      </c>
    </row>
    <row r="1506" spans="2:5" x14ac:dyDescent="0.25">
      <c r="E1506" t="s">
        <v>1068</v>
      </c>
    </row>
    <row r="1507" spans="2:5" x14ac:dyDescent="0.25">
      <c r="E1507" t="s">
        <v>213</v>
      </c>
    </row>
    <row r="1508" spans="2:5" x14ac:dyDescent="0.25">
      <c r="E1508" t="s">
        <v>1414</v>
      </c>
    </row>
    <row r="1509" spans="2:5" x14ac:dyDescent="0.25">
      <c r="E1509" t="s">
        <v>1168</v>
      </c>
    </row>
    <row r="1510" spans="2:5" x14ac:dyDescent="0.25">
      <c r="B1510" t="s">
        <v>1415</v>
      </c>
    </row>
    <row r="1511" spans="2:5" x14ac:dyDescent="0.25">
      <c r="B1511">
        <v>183</v>
      </c>
      <c r="C1511" t="s">
        <v>1416</v>
      </c>
      <c r="D1511" t="s">
        <v>1417</v>
      </c>
      <c r="E1511" t="s">
        <v>1418</v>
      </c>
    </row>
    <row r="1512" spans="2:5" x14ac:dyDescent="0.25">
      <c r="E1512" t="s">
        <v>1419</v>
      </c>
    </row>
    <row r="1513" spans="2:5" x14ac:dyDescent="0.25">
      <c r="E1513" t="s">
        <v>320</v>
      </c>
    </row>
    <row r="1514" spans="2:5" x14ac:dyDescent="0.25">
      <c r="E1514" t="s">
        <v>213</v>
      </c>
    </row>
    <row r="1515" spans="2:5" x14ac:dyDescent="0.25">
      <c r="E1515" t="s">
        <v>160</v>
      </c>
    </row>
    <row r="1516" spans="2:5" x14ac:dyDescent="0.25">
      <c r="B1516" t="s">
        <v>1420</v>
      </c>
    </row>
    <row r="1517" spans="2:5" x14ac:dyDescent="0.25">
      <c r="B1517">
        <v>184</v>
      </c>
      <c r="C1517" t="s">
        <v>1421</v>
      </c>
      <c r="D1517" t="s">
        <v>1422</v>
      </c>
      <c r="E1517" t="s">
        <v>1423</v>
      </c>
    </row>
    <row r="1518" spans="2:5" x14ac:dyDescent="0.25">
      <c r="E1518" t="s">
        <v>273</v>
      </c>
    </row>
    <row r="1519" spans="2:5" x14ac:dyDescent="0.25">
      <c r="E1519" t="s">
        <v>213</v>
      </c>
    </row>
    <row r="1520" spans="2:5" x14ac:dyDescent="0.25">
      <c r="E1520" t="s">
        <v>1424</v>
      </c>
    </row>
    <row r="1521" spans="2:5" x14ac:dyDescent="0.25">
      <c r="E1521" t="s">
        <v>37</v>
      </c>
    </row>
    <row r="1522" spans="2:5" x14ac:dyDescent="0.25">
      <c r="B1522" t="s">
        <v>1425</v>
      </c>
    </row>
    <row r="1523" spans="2:5" x14ac:dyDescent="0.25">
      <c r="B1523">
        <v>185</v>
      </c>
      <c r="C1523" t="s">
        <v>1426</v>
      </c>
      <c r="D1523" t="s">
        <v>1427</v>
      </c>
      <c r="E1523" t="s">
        <v>1428</v>
      </c>
    </row>
    <row r="1524" spans="2:5" x14ac:dyDescent="0.25">
      <c r="E1524" t="s">
        <v>545</v>
      </c>
    </row>
    <row r="1525" spans="2:5" x14ac:dyDescent="0.25">
      <c r="E1525" t="s">
        <v>1429</v>
      </c>
    </row>
    <row r="1526" spans="2:5" x14ac:dyDescent="0.25">
      <c r="E1526" t="s">
        <v>213</v>
      </c>
    </row>
    <row r="1527" spans="2:5" x14ac:dyDescent="0.25">
      <c r="E1527" t="s">
        <v>1430</v>
      </c>
    </row>
    <row r="1528" spans="2:5" x14ac:dyDescent="0.25">
      <c r="E1528" t="s">
        <v>894</v>
      </c>
    </row>
    <row r="1529" spans="2:5" x14ac:dyDescent="0.25">
      <c r="E1529" t="s">
        <v>66</v>
      </c>
    </row>
    <row r="1530" spans="2:5" x14ac:dyDescent="0.25">
      <c r="B1530" t="s">
        <v>1431</v>
      </c>
    </row>
    <row r="1531" spans="2:5" x14ac:dyDescent="0.25">
      <c r="B1531">
        <v>186</v>
      </c>
      <c r="C1531" t="s">
        <v>1432</v>
      </c>
      <c r="D1531" t="s">
        <v>1433</v>
      </c>
      <c r="E1531" t="s">
        <v>1434</v>
      </c>
    </row>
    <row r="1532" spans="2:5" x14ac:dyDescent="0.25">
      <c r="E1532" t="s">
        <v>545</v>
      </c>
    </row>
    <row r="1533" spans="2:5" x14ac:dyDescent="0.25">
      <c r="E1533" t="s">
        <v>819</v>
      </c>
    </row>
    <row r="1534" spans="2:5" x14ac:dyDescent="0.25">
      <c r="E1534" t="s">
        <v>213</v>
      </c>
    </row>
    <row r="1535" spans="2:5" x14ac:dyDescent="0.25">
      <c r="E1535" t="s">
        <v>894</v>
      </c>
    </row>
    <row r="1536" spans="2:5" x14ac:dyDescent="0.25">
      <c r="E1536" t="s">
        <v>160</v>
      </c>
    </row>
    <row r="1537" spans="2:5" x14ac:dyDescent="0.25">
      <c r="B1537" t="s">
        <v>1435</v>
      </c>
    </row>
    <row r="1538" spans="2:5" x14ac:dyDescent="0.25">
      <c r="B1538">
        <v>187</v>
      </c>
      <c r="C1538" t="s">
        <v>1436</v>
      </c>
      <c r="D1538" t="s">
        <v>1437</v>
      </c>
      <c r="E1538" t="s">
        <v>1438</v>
      </c>
    </row>
    <row r="1539" spans="2:5" x14ac:dyDescent="0.25">
      <c r="E1539" t="s">
        <v>273</v>
      </c>
    </row>
    <row r="1540" spans="2:5" x14ac:dyDescent="0.25">
      <c r="E1540" t="s">
        <v>213</v>
      </c>
    </row>
    <row r="1541" spans="2:5" x14ac:dyDescent="0.25">
      <c r="E1541" t="s">
        <v>894</v>
      </c>
    </row>
    <row r="1542" spans="2:5" x14ac:dyDescent="0.25">
      <c r="E1542" t="s">
        <v>202</v>
      </c>
    </row>
    <row r="1543" spans="2:5" x14ac:dyDescent="0.25">
      <c r="B1543" t="s">
        <v>1439</v>
      </c>
    </row>
    <row r="1544" spans="2:5" x14ac:dyDescent="0.25">
      <c r="B1544">
        <v>188</v>
      </c>
      <c r="C1544" t="s">
        <v>1440</v>
      </c>
      <c r="D1544" t="s">
        <v>1441</v>
      </c>
      <c r="E1544" t="s">
        <v>1442</v>
      </c>
    </row>
    <row r="1545" spans="2:5" x14ac:dyDescent="0.25">
      <c r="E1545" t="s">
        <v>273</v>
      </c>
    </row>
    <row r="1546" spans="2:5" x14ac:dyDescent="0.25">
      <c r="E1546" t="s">
        <v>213</v>
      </c>
    </row>
    <row r="1547" spans="2:5" x14ac:dyDescent="0.25">
      <c r="E1547" t="s">
        <v>1443</v>
      </c>
    </row>
    <row r="1548" spans="2:5" x14ac:dyDescent="0.25">
      <c r="E1548" t="s">
        <v>66</v>
      </c>
    </row>
    <row r="1549" spans="2:5" x14ac:dyDescent="0.25">
      <c r="B1549" t="s">
        <v>1444</v>
      </c>
    </row>
    <row r="1550" spans="2:5" x14ac:dyDescent="0.25">
      <c r="B1550">
        <v>189</v>
      </c>
      <c r="C1550" t="s">
        <v>1445</v>
      </c>
      <c r="D1550" t="s">
        <v>1446</v>
      </c>
      <c r="E1550" t="s">
        <v>1447</v>
      </c>
    </row>
    <row r="1551" spans="2:5" x14ac:dyDescent="0.25">
      <c r="E1551" t="s">
        <v>545</v>
      </c>
    </row>
    <row r="1552" spans="2:5" x14ac:dyDescent="0.25">
      <c r="E1552" t="s">
        <v>819</v>
      </c>
    </row>
    <row r="1553" spans="2:5" x14ac:dyDescent="0.25">
      <c r="E1553" t="s">
        <v>213</v>
      </c>
    </row>
    <row r="1554" spans="2:5" x14ac:dyDescent="0.25">
      <c r="E1554" t="s">
        <v>1448</v>
      </c>
    </row>
    <row r="1555" spans="2:5" x14ac:dyDescent="0.25">
      <c r="B1555" t="s">
        <v>1449</v>
      </c>
    </row>
    <row r="1557" spans="2:5" x14ac:dyDescent="0.25">
      <c r="B1557" t="s">
        <v>724</v>
      </c>
    </row>
    <row r="1559" spans="2:5" x14ac:dyDescent="0.25">
      <c r="B1559" t="s">
        <v>763</v>
      </c>
      <c r="C1559" t="s">
        <v>764</v>
      </c>
      <c r="D1559" t="s">
        <v>416</v>
      </c>
    </row>
    <row r="1560" spans="2:5" x14ac:dyDescent="0.25">
      <c r="B1560" t="s">
        <v>1450</v>
      </c>
      <c r="C1560" t="s">
        <v>1451</v>
      </c>
      <c r="D1560" t="s">
        <v>1452</v>
      </c>
    </row>
    <row r="1561" spans="2:5" x14ac:dyDescent="0.25">
      <c r="B1561" t="s">
        <v>1453</v>
      </c>
    </row>
    <row r="1562" spans="2:5" x14ac:dyDescent="0.25">
      <c r="B1562" t="s">
        <v>1454</v>
      </c>
    </row>
    <row r="1563" spans="2:5" x14ac:dyDescent="0.25">
      <c r="B1563" t="s">
        <v>1455</v>
      </c>
      <c r="C1563" t="s">
        <v>1456</v>
      </c>
      <c r="D1563" t="s">
        <v>1457</v>
      </c>
    </row>
    <row r="1564" spans="2:5" x14ac:dyDescent="0.25">
      <c r="B1564" t="s">
        <v>1458</v>
      </c>
    </row>
    <row r="1566" spans="2:5" x14ac:dyDescent="0.25">
      <c r="B1566" t="s">
        <v>1459</v>
      </c>
    </row>
    <row r="1567" spans="2:5" x14ac:dyDescent="0.25">
      <c r="B1567" t="s">
        <v>1460</v>
      </c>
    </row>
    <row r="1568" spans="2:5" x14ac:dyDescent="0.25">
      <c r="B1568" t="s">
        <v>1461</v>
      </c>
    </row>
    <row r="1569" spans="2:5" x14ac:dyDescent="0.25">
      <c r="B1569" t="s">
        <v>1462</v>
      </c>
    </row>
    <row r="1570" spans="2:5" x14ac:dyDescent="0.25">
      <c r="B1570" t="s">
        <v>1463</v>
      </c>
    </row>
    <row r="1571" spans="2:5" x14ac:dyDescent="0.25">
      <c r="B1571" t="s">
        <v>1242</v>
      </c>
    </row>
    <row r="1573" spans="2:5" x14ac:dyDescent="0.25">
      <c r="B1573" t="s">
        <v>0</v>
      </c>
      <c r="C1573" t="s">
        <v>763</v>
      </c>
      <c r="D1573" t="s">
        <v>764</v>
      </c>
      <c r="E1573" t="s">
        <v>416</v>
      </c>
    </row>
    <row r="1574" spans="2:5" x14ac:dyDescent="0.25">
      <c r="B1574">
        <v>190</v>
      </c>
      <c r="C1574" t="s">
        <v>1464</v>
      </c>
      <c r="D1574" t="s">
        <v>1465</v>
      </c>
      <c r="E1574" t="s">
        <v>1466</v>
      </c>
    </row>
    <row r="1575" spans="2:5" x14ac:dyDescent="0.25">
      <c r="E1575" t="s">
        <v>53</v>
      </c>
    </row>
    <row r="1576" spans="2:5" x14ac:dyDescent="0.25">
      <c r="E1576" t="s">
        <v>213</v>
      </c>
    </row>
    <row r="1577" spans="2:5" x14ac:dyDescent="0.25">
      <c r="E1577" t="s">
        <v>120</v>
      </c>
    </row>
    <row r="1578" spans="2:5" x14ac:dyDescent="0.25">
      <c r="B1578" t="s">
        <v>1467</v>
      </c>
    </row>
    <row r="1579" spans="2:5" x14ac:dyDescent="0.25">
      <c r="B1579">
        <v>191</v>
      </c>
      <c r="C1579" t="s">
        <v>1468</v>
      </c>
      <c r="D1579" t="s">
        <v>1469</v>
      </c>
      <c r="E1579" t="s">
        <v>1470</v>
      </c>
    </row>
    <row r="1580" spans="2:5" x14ac:dyDescent="0.25">
      <c r="E1580" t="s">
        <v>53</v>
      </c>
    </row>
    <row r="1581" spans="2:5" x14ac:dyDescent="0.25">
      <c r="E1581" t="s">
        <v>213</v>
      </c>
    </row>
    <row r="1582" spans="2:5" x14ac:dyDescent="0.25">
      <c r="E1582" t="s">
        <v>202</v>
      </c>
    </row>
    <row r="1583" spans="2:5" x14ac:dyDescent="0.25">
      <c r="B1583" t="s">
        <v>1471</v>
      </c>
    </row>
    <row r="1584" spans="2:5" x14ac:dyDescent="0.25">
      <c r="B1584">
        <v>192</v>
      </c>
      <c r="C1584" t="s">
        <v>1472</v>
      </c>
      <c r="D1584" t="s">
        <v>1473</v>
      </c>
      <c r="E1584" t="s">
        <v>1474</v>
      </c>
    </row>
    <row r="1585" spans="2:5" x14ac:dyDescent="0.25">
      <c r="E1585" t="s">
        <v>273</v>
      </c>
    </row>
    <row r="1586" spans="2:5" x14ac:dyDescent="0.25">
      <c r="E1586" t="s">
        <v>213</v>
      </c>
    </row>
    <row r="1587" spans="2:5" x14ac:dyDescent="0.25">
      <c r="E1587" t="s">
        <v>1475</v>
      </c>
    </row>
    <row r="1588" spans="2:5" x14ac:dyDescent="0.25">
      <c r="E1588" t="s">
        <v>66</v>
      </c>
    </row>
    <row r="1589" spans="2:5" x14ac:dyDescent="0.25">
      <c r="B1589" t="s">
        <v>1476</v>
      </c>
    </row>
    <row r="1590" spans="2:5" x14ac:dyDescent="0.25">
      <c r="B1590">
        <v>193</v>
      </c>
      <c r="C1590" t="s">
        <v>1477</v>
      </c>
      <c r="D1590" t="s">
        <v>1478</v>
      </c>
      <c r="E1590" t="s">
        <v>1479</v>
      </c>
    </row>
    <row r="1591" spans="2:5" x14ac:dyDescent="0.25">
      <c r="E1591" t="s">
        <v>1480</v>
      </c>
    </row>
    <row r="1592" spans="2:5" x14ac:dyDescent="0.25">
      <c r="E1592" t="s">
        <v>320</v>
      </c>
    </row>
    <row r="1593" spans="2:5" x14ac:dyDescent="0.25">
      <c r="E1593" t="s">
        <v>213</v>
      </c>
    </row>
    <row r="1594" spans="2:5" x14ac:dyDescent="0.25">
      <c r="E1594" t="s">
        <v>894</v>
      </c>
    </row>
    <row r="1595" spans="2:5" x14ac:dyDescent="0.25">
      <c r="E1595" t="s">
        <v>66</v>
      </c>
    </row>
    <row r="1596" spans="2:5" x14ac:dyDescent="0.25">
      <c r="B1596" t="s">
        <v>1481</v>
      </c>
    </row>
    <row r="1597" spans="2:5" x14ac:dyDescent="0.25">
      <c r="B1597">
        <v>194</v>
      </c>
      <c r="C1597" t="s">
        <v>1482</v>
      </c>
      <c r="D1597" t="s">
        <v>1483</v>
      </c>
      <c r="E1597" t="s">
        <v>1484</v>
      </c>
    </row>
    <row r="1598" spans="2:5" x14ac:dyDescent="0.25">
      <c r="E1598" t="s">
        <v>545</v>
      </c>
    </row>
    <row r="1599" spans="2:5" x14ac:dyDescent="0.25">
      <c r="E1599" t="s">
        <v>1088</v>
      </c>
    </row>
    <row r="1600" spans="2:5" x14ac:dyDescent="0.25">
      <c r="E1600" t="s">
        <v>213</v>
      </c>
    </row>
    <row r="1601" spans="2:5" x14ac:dyDescent="0.25">
      <c r="E1601" t="s">
        <v>1485</v>
      </c>
    </row>
    <row r="1602" spans="2:5" x14ac:dyDescent="0.25">
      <c r="E1602" t="s">
        <v>894</v>
      </c>
    </row>
    <row r="1603" spans="2:5" x14ac:dyDescent="0.25">
      <c r="E1603" t="s">
        <v>66</v>
      </c>
    </row>
    <row r="1604" spans="2:5" x14ac:dyDescent="0.25">
      <c r="B1604" t="s">
        <v>1486</v>
      </c>
    </row>
    <row r="1605" spans="2:5" x14ac:dyDescent="0.25">
      <c r="B1605">
        <v>195</v>
      </c>
      <c r="C1605" t="s">
        <v>729</v>
      </c>
      <c r="D1605" t="s">
        <v>1487</v>
      </c>
      <c r="E1605" t="s">
        <v>1488</v>
      </c>
    </row>
    <row r="1606" spans="2:5" x14ac:dyDescent="0.25">
      <c r="E1606" t="s">
        <v>273</v>
      </c>
    </row>
    <row r="1607" spans="2:5" x14ac:dyDescent="0.25">
      <c r="E1607" t="s">
        <v>213</v>
      </c>
    </row>
    <row r="1608" spans="2:5" x14ac:dyDescent="0.25">
      <c r="E1608" t="s">
        <v>1489</v>
      </c>
    </row>
    <row r="1609" spans="2:5" x14ac:dyDescent="0.25">
      <c r="E1609" t="s">
        <v>666</v>
      </c>
    </row>
    <row r="1610" spans="2:5" x14ac:dyDescent="0.25">
      <c r="E1610" t="s">
        <v>894</v>
      </c>
    </row>
    <row r="1611" spans="2:5" x14ac:dyDescent="0.25">
      <c r="E1611" t="s">
        <v>202</v>
      </c>
    </row>
    <row r="1612" spans="2:5" x14ac:dyDescent="0.25">
      <c r="B1612" t="s">
        <v>1490</v>
      </c>
    </row>
    <row r="1613" spans="2:5" x14ac:dyDescent="0.25">
      <c r="B1613">
        <v>196</v>
      </c>
      <c r="C1613" t="s">
        <v>1491</v>
      </c>
      <c r="D1613" t="s">
        <v>1492</v>
      </c>
      <c r="E1613" t="s">
        <v>1493</v>
      </c>
    </row>
    <row r="1614" spans="2:5" x14ac:dyDescent="0.25">
      <c r="E1614" t="s">
        <v>273</v>
      </c>
    </row>
    <row r="1615" spans="2:5" x14ac:dyDescent="0.25">
      <c r="E1615" t="s">
        <v>213</v>
      </c>
    </row>
    <row r="1616" spans="2:5" x14ac:dyDescent="0.25">
      <c r="E1616" t="s">
        <v>1284</v>
      </c>
    </row>
    <row r="1617" spans="2:5" x14ac:dyDescent="0.25">
      <c r="E1617" t="s">
        <v>1389</v>
      </c>
    </row>
    <row r="1618" spans="2:5" x14ac:dyDescent="0.25">
      <c r="E1618" t="s">
        <v>202</v>
      </c>
    </row>
    <row r="1619" spans="2:5" x14ac:dyDescent="0.25">
      <c r="B1619" t="s">
        <v>1494</v>
      </c>
    </row>
    <row r="1620" spans="2:5" x14ac:dyDescent="0.25">
      <c r="B1620">
        <v>197</v>
      </c>
      <c r="C1620" t="s">
        <v>1495</v>
      </c>
      <c r="D1620" t="s">
        <v>1496</v>
      </c>
      <c r="E1620" t="s">
        <v>1497</v>
      </c>
    </row>
    <row r="1621" spans="2:5" x14ac:dyDescent="0.25">
      <c r="E1621" t="s">
        <v>1498</v>
      </c>
    </row>
    <row r="1622" spans="2:5" x14ac:dyDescent="0.25">
      <c r="E1622" t="s">
        <v>213</v>
      </c>
    </row>
    <row r="1623" spans="2:5" x14ac:dyDescent="0.25">
      <c r="E1623" t="s">
        <v>894</v>
      </c>
    </row>
    <row r="1624" spans="2:5" x14ac:dyDescent="0.25">
      <c r="E1624" t="s">
        <v>66</v>
      </c>
    </row>
    <row r="1625" spans="2:5" x14ac:dyDescent="0.25">
      <c r="B1625" t="s">
        <v>1499</v>
      </c>
    </row>
    <row r="1626" spans="2:5" x14ac:dyDescent="0.25">
      <c r="B1626">
        <v>198</v>
      </c>
      <c r="C1626" t="s">
        <v>1500</v>
      </c>
      <c r="D1626" t="s">
        <v>1501</v>
      </c>
      <c r="E1626" t="s">
        <v>1502</v>
      </c>
    </row>
    <row r="1627" spans="2:5" x14ac:dyDescent="0.25">
      <c r="E1627" t="s">
        <v>545</v>
      </c>
    </row>
    <row r="1628" spans="2:5" x14ac:dyDescent="0.25">
      <c r="E1628" t="s">
        <v>909</v>
      </c>
    </row>
    <row r="1629" spans="2:5" x14ac:dyDescent="0.25">
      <c r="E1629" t="s">
        <v>213</v>
      </c>
    </row>
    <row r="1630" spans="2:5" x14ac:dyDescent="0.25">
      <c r="E1630" t="s">
        <v>894</v>
      </c>
    </row>
    <row r="1631" spans="2:5" x14ac:dyDescent="0.25">
      <c r="E1631" t="s">
        <v>66</v>
      </c>
    </row>
    <row r="1632" spans="2:5" x14ac:dyDescent="0.25">
      <c r="E1632" t="s">
        <v>1503</v>
      </c>
    </row>
    <row r="1633" spans="2:5" x14ac:dyDescent="0.25">
      <c r="B1633" t="s">
        <v>1504</v>
      </c>
    </row>
    <row r="1634" spans="2:5" x14ac:dyDescent="0.25">
      <c r="B1634">
        <v>199</v>
      </c>
      <c r="C1634" t="s">
        <v>1505</v>
      </c>
      <c r="D1634" t="s">
        <v>1506</v>
      </c>
      <c r="E1634" t="s">
        <v>1507</v>
      </c>
    </row>
    <row r="1635" spans="2:5" x14ac:dyDescent="0.25">
      <c r="E1635" t="s">
        <v>545</v>
      </c>
    </row>
    <row r="1636" spans="2:5" x14ac:dyDescent="0.25">
      <c r="E1636" t="s">
        <v>819</v>
      </c>
    </row>
    <row r="1637" spans="2:5" x14ac:dyDescent="0.25">
      <c r="E1637" t="s">
        <v>213</v>
      </c>
    </row>
    <row r="1638" spans="2:5" x14ac:dyDescent="0.25">
      <c r="E1638" t="s">
        <v>910</v>
      </c>
    </row>
    <row r="1639" spans="2:5" x14ac:dyDescent="0.25">
      <c r="E1639" t="s">
        <v>37</v>
      </c>
    </row>
    <row r="1640" spans="2:5" x14ac:dyDescent="0.25">
      <c r="B1640" t="s">
        <v>1508</v>
      </c>
    </row>
    <row r="1641" spans="2:5" x14ac:dyDescent="0.25">
      <c r="B1641">
        <v>200</v>
      </c>
      <c r="C1641" t="s">
        <v>1509</v>
      </c>
      <c r="D1641" t="s">
        <v>1510</v>
      </c>
      <c r="E1641" t="s">
        <v>1511</v>
      </c>
    </row>
    <row r="1642" spans="2:5" x14ac:dyDescent="0.25">
      <c r="E1642" t="s">
        <v>545</v>
      </c>
    </row>
    <row r="1643" spans="2:5" x14ac:dyDescent="0.25">
      <c r="E1643" t="s">
        <v>213</v>
      </c>
    </row>
    <row r="1644" spans="2:5" x14ac:dyDescent="0.25">
      <c r="E1644" t="s">
        <v>910</v>
      </c>
    </row>
    <row r="1645" spans="2:5" x14ac:dyDescent="0.25">
      <c r="E1645" t="s">
        <v>37</v>
      </c>
    </row>
    <row r="1646" spans="2:5" x14ac:dyDescent="0.25">
      <c r="B1646" t="s">
        <v>1512</v>
      </c>
    </row>
    <row r="1647" spans="2:5" x14ac:dyDescent="0.25">
      <c r="B1647">
        <v>201</v>
      </c>
      <c r="C1647" t="s">
        <v>1513</v>
      </c>
      <c r="D1647" t="s">
        <v>1514</v>
      </c>
      <c r="E1647" t="s">
        <v>1515</v>
      </c>
    </row>
    <row r="1648" spans="2:5" x14ac:dyDescent="0.25">
      <c r="E1648" t="s">
        <v>1516</v>
      </c>
    </row>
    <row r="1649" spans="2:5" x14ac:dyDescent="0.25">
      <c r="E1649" t="s">
        <v>213</v>
      </c>
    </row>
    <row r="1650" spans="2:5" x14ac:dyDescent="0.25">
      <c r="E1650" t="s">
        <v>1517</v>
      </c>
    </row>
    <row r="1651" spans="2:5" x14ac:dyDescent="0.25">
      <c r="E1651" t="s">
        <v>895</v>
      </c>
    </row>
    <row r="1652" spans="2:5" x14ac:dyDescent="0.25">
      <c r="B1652" t="s">
        <v>1518</v>
      </c>
    </row>
    <row r="1653" spans="2:5" x14ac:dyDescent="0.25">
      <c r="B1653">
        <v>202</v>
      </c>
      <c r="C1653" t="s">
        <v>1519</v>
      </c>
      <c r="D1653" t="s">
        <v>1520</v>
      </c>
      <c r="E1653" t="s">
        <v>1521</v>
      </c>
    </row>
    <row r="1654" spans="2:5" x14ac:dyDescent="0.25">
      <c r="E1654" t="s">
        <v>545</v>
      </c>
    </row>
    <row r="1655" spans="2:5" x14ac:dyDescent="0.25">
      <c r="E1655" t="s">
        <v>819</v>
      </c>
    </row>
    <row r="1656" spans="2:5" x14ac:dyDescent="0.25">
      <c r="E1656" t="s">
        <v>213</v>
      </c>
    </row>
    <row r="1657" spans="2:5" x14ac:dyDescent="0.25">
      <c r="E1657" t="s">
        <v>1522</v>
      </c>
    </row>
    <row r="1658" spans="2:5" x14ac:dyDescent="0.25">
      <c r="E1658" t="s">
        <v>66</v>
      </c>
    </row>
    <row r="1659" spans="2:5" x14ac:dyDescent="0.25">
      <c r="B1659" t="s">
        <v>1523</v>
      </c>
    </row>
    <row r="1660" spans="2:5" x14ac:dyDescent="0.25">
      <c r="B1660">
        <v>203</v>
      </c>
      <c r="C1660" t="s">
        <v>1524</v>
      </c>
      <c r="D1660" t="s">
        <v>1525</v>
      </c>
      <c r="E1660" t="s">
        <v>1526</v>
      </c>
    </row>
    <row r="1661" spans="2:5" x14ac:dyDescent="0.25">
      <c r="E1661" t="s">
        <v>545</v>
      </c>
    </row>
    <row r="1662" spans="2:5" x14ac:dyDescent="0.25">
      <c r="E1662" t="s">
        <v>819</v>
      </c>
    </row>
    <row r="1663" spans="2:5" x14ac:dyDescent="0.25">
      <c r="E1663" t="s">
        <v>213</v>
      </c>
    </row>
    <row r="1664" spans="2:5" x14ac:dyDescent="0.25">
      <c r="E1664" t="s">
        <v>910</v>
      </c>
    </row>
    <row r="1665" spans="2:5" x14ac:dyDescent="0.25">
      <c r="E1665" t="s">
        <v>1475</v>
      </c>
    </row>
    <row r="1666" spans="2:5" x14ac:dyDescent="0.25">
      <c r="E1666" t="s">
        <v>160</v>
      </c>
    </row>
    <row r="1667" spans="2:5" x14ac:dyDescent="0.25">
      <c r="B1667" t="s">
        <v>1527</v>
      </c>
    </row>
    <row r="1668" spans="2:5" x14ac:dyDescent="0.25">
      <c r="B1668">
        <v>204</v>
      </c>
      <c r="C1668" t="s">
        <v>1528</v>
      </c>
      <c r="D1668" t="s">
        <v>1529</v>
      </c>
      <c r="E1668" t="s">
        <v>1530</v>
      </c>
    </row>
    <row r="1669" spans="2:5" x14ac:dyDescent="0.25">
      <c r="E1669" t="s">
        <v>545</v>
      </c>
    </row>
    <row r="1670" spans="2:5" x14ac:dyDescent="0.25">
      <c r="E1670" t="s">
        <v>819</v>
      </c>
    </row>
    <row r="1671" spans="2:5" x14ac:dyDescent="0.25">
      <c r="E1671" t="s">
        <v>213</v>
      </c>
    </row>
    <row r="1672" spans="2:5" x14ac:dyDescent="0.25">
      <c r="E1672" t="s">
        <v>910</v>
      </c>
    </row>
    <row r="1673" spans="2:5" x14ac:dyDescent="0.25">
      <c r="E1673" t="s">
        <v>37</v>
      </c>
    </row>
    <row r="1674" spans="2:5" x14ac:dyDescent="0.25">
      <c r="B1674" t="s">
        <v>1531</v>
      </c>
    </row>
    <row r="1675" spans="2:5" x14ac:dyDescent="0.25">
      <c r="B1675">
        <v>205</v>
      </c>
      <c r="C1675" t="s">
        <v>1532</v>
      </c>
      <c r="D1675" t="s">
        <v>1533</v>
      </c>
      <c r="E1675" t="s">
        <v>1534</v>
      </c>
    </row>
    <row r="1676" spans="2:5" x14ac:dyDescent="0.25">
      <c r="E1676" t="s">
        <v>53</v>
      </c>
    </row>
    <row r="1677" spans="2:5" x14ac:dyDescent="0.25">
      <c r="E1677" t="s">
        <v>213</v>
      </c>
    </row>
    <row r="1678" spans="2:5" x14ac:dyDescent="0.25">
      <c r="E1678" t="s">
        <v>910</v>
      </c>
    </row>
    <row r="1679" spans="2:5" x14ac:dyDescent="0.25">
      <c r="E1679" t="s">
        <v>160</v>
      </c>
    </row>
    <row r="1680" spans="2:5" x14ac:dyDescent="0.25">
      <c r="B1680" t="s">
        <v>1535</v>
      </c>
    </row>
    <row r="1681" spans="2:5" x14ac:dyDescent="0.25">
      <c r="B1681">
        <v>206</v>
      </c>
      <c r="C1681" t="s">
        <v>1536</v>
      </c>
      <c r="D1681" t="s">
        <v>1537</v>
      </c>
      <c r="E1681" t="s">
        <v>1538</v>
      </c>
    </row>
    <row r="1682" spans="2:5" x14ac:dyDescent="0.25">
      <c r="E1682" t="s">
        <v>545</v>
      </c>
    </row>
    <row r="1683" spans="2:5" x14ac:dyDescent="0.25">
      <c r="E1683" t="s">
        <v>819</v>
      </c>
    </row>
    <row r="1684" spans="2:5" x14ac:dyDescent="0.25">
      <c r="E1684" t="s">
        <v>213</v>
      </c>
    </row>
    <row r="1685" spans="2:5" x14ac:dyDescent="0.25">
      <c r="E1685" t="s">
        <v>910</v>
      </c>
    </row>
    <row r="1686" spans="2:5" x14ac:dyDescent="0.25">
      <c r="E1686" t="s">
        <v>160</v>
      </c>
    </row>
    <row r="1687" spans="2:5" x14ac:dyDescent="0.25">
      <c r="B1687" t="s">
        <v>1539</v>
      </c>
    </row>
    <row r="1688" spans="2:5" x14ac:dyDescent="0.25">
      <c r="B1688">
        <v>207</v>
      </c>
      <c r="C1688" t="s">
        <v>1540</v>
      </c>
      <c r="D1688" t="s">
        <v>1541</v>
      </c>
      <c r="E1688" t="s">
        <v>1542</v>
      </c>
    </row>
    <row r="1689" spans="2:5" x14ac:dyDescent="0.25">
      <c r="E1689" t="s">
        <v>545</v>
      </c>
    </row>
    <row r="1690" spans="2:5" x14ac:dyDescent="0.25">
      <c r="E1690" t="s">
        <v>213</v>
      </c>
    </row>
    <row r="1691" spans="2:5" x14ac:dyDescent="0.25">
      <c r="E1691" t="s">
        <v>910</v>
      </c>
    </row>
    <row r="1692" spans="2:5" x14ac:dyDescent="0.25">
      <c r="E1692" t="s">
        <v>160</v>
      </c>
    </row>
    <row r="1693" spans="2:5" x14ac:dyDescent="0.25">
      <c r="B1693" t="s">
        <v>1543</v>
      </c>
    </row>
    <row r="1694" spans="2:5" x14ac:dyDescent="0.25">
      <c r="B1694">
        <v>208</v>
      </c>
      <c r="C1694" t="s">
        <v>1544</v>
      </c>
      <c r="D1694" t="s">
        <v>1545</v>
      </c>
      <c r="E1694" t="s">
        <v>1546</v>
      </c>
    </row>
    <row r="1695" spans="2:5" x14ac:dyDescent="0.25">
      <c r="E1695" t="s">
        <v>545</v>
      </c>
    </row>
    <row r="1696" spans="2:5" x14ac:dyDescent="0.25">
      <c r="E1696" t="s">
        <v>213</v>
      </c>
    </row>
    <row r="1697" spans="2:5" x14ac:dyDescent="0.25">
      <c r="E1697" t="s">
        <v>1547</v>
      </c>
    </row>
    <row r="1698" spans="2:5" x14ac:dyDescent="0.25">
      <c r="E1698" t="s">
        <v>895</v>
      </c>
    </row>
    <row r="1699" spans="2:5" x14ac:dyDescent="0.25">
      <c r="B1699" t="s">
        <v>1548</v>
      </c>
    </row>
    <row r="1700" spans="2:5" x14ac:dyDescent="0.25">
      <c r="B1700">
        <v>209</v>
      </c>
      <c r="C1700" t="s">
        <v>1549</v>
      </c>
      <c r="D1700" t="s">
        <v>1550</v>
      </c>
      <c r="E1700" t="s">
        <v>1551</v>
      </c>
    </row>
    <row r="1701" spans="2:5" x14ac:dyDescent="0.25">
      <c r="E1701" t="s">
        <v>53</v>
      </c>
    </row>
    <row r="1702" spans="2:5" x14ac:dyDescent="0.25">
      <c r="E1702" t="s">
        <v>213</v>
      </c>
    </row>
    <row r="1703" spans="2:5" x14ac:dyDescent="0.25">
      <c r="E1703" t="s">
        <v>1552</v>
      </c>
    </row>
    <row r="1704" spans="2:5" x14ac:dyDescent="0.25">
      <c r="E1704" t="s">
        <v>1389</v>
      </c>
    </row>
    <row r="1705" spans="2:5" x14ac:dyDescent="0.25">
      <c r="E1705" t="s">
        <v>843</v>
      </c>
    </row>
    <row r="1706" spans="2:5" x14ac:dyDescent="0.25">
      <c r="E1706" t="s">
        <v>954</v>
      </c>
    </row>
    <row r="1707" spans="2:5" x14ac:dyDescent="0.25">
      <c r="B1707" t="s">
        <v>1553</v>
      </c>
    </row>
    <row r="1708" spans="2:5" x14ac:dyDescent="0.25">
      <c r="B1708">
        <v>210</v>
      </c>
      <c r="C1708" t="s">
        <v>1554</v>
      </c>
      <c r="D1708" t="s">
        <v>1555</v>
      </c>
      <c r="E1708" t="s">
        <v>1556</v>
      </c>
    </row>
    <row r="1709" spans="2:5" x14ac:dyDescent="0.25">
      <c r="E1709" t="s">
        <v>1557</v>
      </c>
    </row>
    <row r="1710" spans="2:5" x14ac:dyDescent="0.25">
      <c r="E1710" t="s">
        <v>320</v>
      </c>
    </row>
    <row r="1711" spans="2:5" x14ac:dyDescent="0.25">
      <c r="E1711" t="s">
        <v>213</v>
      </c>
    </row>
    <row r="1712" spans="2:5" x14ac:dyDescent="0.25">
      <c r="E1712" t="s">
        <v>910</v>
      </c>
    </row>
    <row r="1713" spans="2:5" x14ac:dyDescent="0.25">
      <c r="E1713" t="s">
        <v>160</v>
      </c>
    </row>
    <row r="1714" spans="2:5" x14ac:dyDescent="0.25">
      <c r="B1714" t="s">
        <v>1558</v>
      </c>
    </row>
    <row r="1715" spans="2:5" x14ac:dyDescent="0.25">
      <c r="B1715">
        <v>211</v>
      </c>
      <c r="C1715" t="s">
        <v>1559</v>
      </c>
      <c r="D1715" t="s">
        <v>1560</v>
      </c>
      <c r="E1715" t="s">
        <v>1561</v>
      </c>
    </row>
    <row r="1716" spans="2:5" x14ac:dyDescent="0.25">
      <c r="E1716" t="s">
        <v>545</v>
      </c>
    </row>
    <row r="1717" spans="2:5" x14ac:dyDescent="0.25">
      <c r="E1717" t="s">
        <v>819</v>
      </c>
    </row>
    <row r="1718" spans="2:5" x14ac:dyDescent="0.25">
      <c r="E1718" t="s">
        <v>213</v>
      </c>
    </row>
    <row r="1719" spans="2:5" x14ac:dyDescent="0.25">
      <c r="E1719" t="s">
        <v>954</v>
      </c>
    </row>
    <row r="1720" spans="2:5" x14ac:dyDescent="0.25">
      <c r="B1720" t="s">
        <v>1562</v>
      </c>
    </row>
    <row r="1721" spans="2:5" x14ac:dyDescent="0.25">
      <c r="B1721">
        <v>212</v>
      </c>
      <c r="C1721" t="s">
        <v>1563</v>
      </c>
      <c r="D1721" t="s">
        <v>1564</v>
      </c>
      <c r="E1721" t="s">
        <v>1565</v>
      </c>
    </row>
    <row r="1722" spans="2:5" x14ac:dyDescent="0.25">
      <c r="E1722" t="s">
        <v>545</v>
      </c>
    </row>
    <row r="1723" spans="2:5" x14ac:dyDescent="0.25">
      <c r="E1723" t="s">
        <v>819</v>
      </c>
    </row>
    <row r="1724" spans="2:5" x14ac:dyDescent="0.25">
      <c r="E1724" t="s">
        <v>213</v>
      </c>
    </row>
    <row r="1725" spans="2:5" x14ac:dyDescent="0.25">
      <c r="E1725" t="s">
        <v>160</v>
      </c>
    </row>
    <row r="1726" spans="2:5" x14ac:dyDescent="0.25">
      <c r="B1726" t="s">
        <v>1566</v>
      </c>
    </row>
    <row r="1727" spans="2:5" x14ac:dyDescent="0.25">
      <c r="B1727">
        <v>213</v>
      </c>
      <c r="C1727" t="s">
        <v>1567</v>
      </c>
      <c r="D1727" t="s">
        <v>1568</v>
      </c>
      <c r="E1727" t="s">
        <v>1569</v>
      </c>
    </row>
    <row r="1728" spans="2:5" x14ac:dyDescent="0.25">
      <c r="E1728" t="s">
        <v>1570</v>
      </c>
    </row>
    <row r="1729" spans="2:5" x14ac:dyDescent="0.25">
      <c r="E1729" t="s">
        <v>213</v>
      </c>
    </row>
    <row r="1730" spans="2:5" x14ac:dyDescent="0.25">
      <c r="E1730" t="s">
        <v>1405</v>
      </c>
    </row>
    <row r="1731" spans="2:5" x14ac:dyDescent="0.25">
      <c r="E1731" t="s">
        <v>202</v>
      </c>
    </row>
    <row r="1732" spans="2:5" x14ac:dyDescent="0.25">
      <c r="B1732" t="s">
        <v>1571</v>
      </c>
    </row>
    <row r="1733" spans="2:5" x14ac:dyDescent="0.25">
      <c r="B1733">
        <v>214</v>
      </c>
      <c r="C1733" t="s">
        <v>1572</v>
      </c>
      <c r="D1733" t="s">
        <v>1573</v>
      </c>
      <c r="E1733" t="s">
        <v>1574</v>
      </c>
    </row>
    <row r="1734" spans="2:5" x14ac:dyDescent="0.25">
      <c r="E1734" t="s">
        <v>1575</v>
      </c>
    </row>
    <row r="1735" spans="2:5" x14ac:dyDescent="0.25">
      <c r="E1735" t="s">
        <v>213</v>
      </c>
    </row>
    <row r="1736" spans="2:5" x14ac:dyDescent="0.25">
      <c r="E1736" t="s">
        <v>230</v>
      </c>
    </row>
    <row r="1737" spans="2:5" x14ac:dyDescent="0.25">
      <c r="E1737" t="s">
        <v>1405</v>
      </c>
    </row>
    <row r="1738" spans="2:5" x14ac:dyDescent="0.25">
      <c r="E1738" t="s">
        <v>66</v>
      </c>
    </row>
    <row r="1739" spans="2:5" x14ac:dyDescent="0.25">
      <c r="B1739" t="s">
        <v>1576</v>
      </c>
    </row>
    <row r="1740" spans="2:5" x14ac:dyDescent="0.25">
      <c r="B1740">
        <v>215</v>
      </c>
      <c r="C1740" t="s">
        <v>1577</v>
      </c>
      <c r="D1740" t="s">
        <v>1578</v>
      </c>
      <c r="E1740" t="s">
        <v>1579</v>
      </c>
    </row>
    <row r="1741" spans="2:5" x14ac:dyDescent="0.25">
      <c r="E1741" t="s">
        <v>53</v>
      </c>
    </row>
    <row r="1742" spans="2:5" x14ac:dyDescent="0.25">
      <c r="E1742" t="s">
        <v>213</v>
      </c>
    </row>
    <row r="1743" spans="2:5" x14ac:dyDescent="0.25">
      <c r="E1743" t="s">
        <v>1522</v>
      </c>
    </row>
    <row r="1744" spans="2:5" x14ac:dyDescent="0.25">
      <c r="E1744" t="s">
        <v>37</v>
      </c>
    </row>
    <row r="1745" spans="2:5" x14ac:dyDescent="0.25">
      <c r="B1745" t="s">
        <v>1580</v>
      </c>
    </row>
    <row r="1746" spans="2:5" x14ac:dyDescent="0.25">
      <c r="B1746">
        <v>216</v>
      </c>
      <c r="C1746" t="s">
        <v>1581</v>
      </c>
      <c r="D1746" t="s">
        <v>1582</v>
      </c>
      <c r="E1746" t="s">
        <v>1583</v>
      </c>
    </row>
    <row r="1747" spans="2:5" x14ac:dyDescent="0.25">
      <c r="E1747" t="s">
        <v>53</v>
      </c>
    </row>
    <row r="1748" spans="2:5" x14ac:dyDescent="0.25">
      <c r="E1748" t="s">
        <v>213</v>
      </c>
    </row>
    <row r="1749" spans="2:5" x14ac:dyDescent="0.25">
      <c r="E1749" t="s">
        <v>1522</v>
      </c>
    </row>
    <row r="1750" spans="2:5" x14ac:dyDescent="0.25">
      <c r="E1750" t="s">
        <v>341</v>
      </c>
    </row>
    <row r="1751" spans="2:5" x14ac:dyDescent="0.25">
      <c r="B1751" t="s">
        <v>1584</v>
      </c>
    </row>
    <row r="1752" spans="2:5" x14ac:dyDescent="0.25">
      <c r="B1752">
        <v>217</v>
      </c>
      <c r="C1752" t="s">
        <v>1585</v>
      </c>
      <c r="D1752" t="s">
        <v>1586</v>
      </c>
      <c r="E1752" t="s">
        <v>1587</v>
      </c>
    </row>
    <row r="1753" spans="2:5" x14ac:dyDescent="0.25">
      <c r="E1753" t="s">
        <v>186</v>
      </c>
    </row>
    <row r="1754" spans="2:5" x14ac:dyDescent="0.25">
      <c r="E1754" t="s">
        <v>819</v>
      </c>
    </row>
    <row r="1755" spans="2:5" x14ac:dyDescent="0.25">
      <c r="E1755" t="s">
        <v>213</v>
      </c>
    </row>
    <row r="1756" spans="2:5" x14ac:dyDescent="0.25">
      <c r="E1756" t="s">
        <v>1405</v>
      </c>
    </row>
    <row r="1757" spans="2:5" x14ac:dyDescent="0.25">
      <c r="E1757" t="s">
        <v>1588</v>
      </c>
    </row>
    <row r="1758" spans="2:5" x14ac:dyDescent="0.25">
      <c r="B1758" t="s">
        <v>1589</v>
      </c>
    </row>
    <row r="1759" spans="2:5" x14ac:dyDescent="0.25">
      <c r="B1759">
        <v>218</v>
      </c>
      <c r="C1759" t="s">
        <v>1590</v>
      </c>
      <c r="D1759" t="s">
        <v>1591</v>
      </c>
      <c r="E1759" t="s">
        <v>1592</v>
      </c>
    </row>
    <row r="1760" spans="2:5" x14ac:dyDescent="0.25">
      <c r="E1760" t="s">
        <v>1593</v>
      </c>
    </row>
    <row r="1761" spans="2:5" x14ac:dyDescent="0.25">
      <c r="E1761" t="s">
        <v>819</v>
      </c>
    </row>
    <row r="1762" spans="2:5" x14ac:dyDescent="0.25">
      <c r="E1762" t="s">
        <v>213</v>
      </c>
    </row>
    <row r="1763" spans="2:5" x14ac:dyDescent="0.25">
      <c r="E1763" t="s">
        <v>1594</v>
      </c>
    </row>
    <row r="1764" spans="2:5" x14ac:dyDescent="0.25">
      <c r="E1764" t="s">
        <v>1595</v>
      </c>
    </row>
    <row r="1765" spans="2:5" x14ac:dyDescent="0.25">
      <c r="E1765" t="s">
        <v>1522</v>
      </c>
    </row>
    <row r="1766" spans="2:5" x14ac:dyDescent="0.25">
      <c r="E1766" t="s">
        <v>1596</v>
      </c>
    </row>
    <row r="1767" spans="2:5" x14ac:dyDescent="0.25">
      <c r="B1767" t="s">
        <v>1597</v>
      </c>
    </row>
    <row r="1768" spans="2:5" x14ac:dyDescent="0.25">
      <c r="B1768">
        <v>219</v>
      </c>
      <c r="C1768" t="s">
        <v>1598</v>
      </c>
      <c r="D1768" t="s">
        <v>1599</v>
      </c>
      <c r="E1768" t="s">
        <v>1600</v>
      </c>
    </row>
    <row r="1769" spans="2:5" x14ac:dyDescent="0.25">
      <c r="E1769" t="s">
        <v>53</v>
      </c>
    </row>
    <row r="1770" spans="2:5" x14ac:dyDescent="0.25">
      <c r="E1770" t="s">
        <v>213</v>
      </c>
    </row>
    <row r="1771" spans="2:5" x14ac:dyDescent="0.25">
      <c r="E1771" t="s">
        <v>1522</v>
      </c>
    </row>
    <row r="1772" spans="2:5" x14ac:dyDescent="0.25">
      <c r="E1772" t="s">
        <v>1601</v>
      </c>
    </row>
    <row r="1773" spans="2:5" x14ac:dyDescent="0.25">
      <c r="E1773" t="s">
        <v>1602</v>
      </c>
    </row>
    <row r="1774" spans="2:5" x14ac:dyDescent="0.25">
      <c r="B1774" t="s">
        <v>1603</v>
      </c>
    </row>
    <row r="1775" spans="2:5" x14ac:dyDescent="0.25">
      <c r="B1775">
        <v>220</v>
      </c>
      <c r="C1775" t="s">
        <v>1604</v>
      </c>
      <c r="D1775" t="s">
        <v>1605</v>
      </c>
      <c r="E1775" t="s">
        <v>1606</v>
      </c>
    </row>
    <row r="1776" spans="2:5" x14ac:dyDescent="0.25">
      <c r="E1776" t="s">
        <v>545</v>
      </c>
    </row>
    <row r="1777" spans="2:5" x14ac:dyDescent="0.25">
      <c r="E1777" t="s">
        <v>819</v>
      </c>
    </row>
    <row r="1778" spans="2:5" x14ac:dyDescent="0.25">
      <c r="E1778" t="s">
        <v>213</v>
      </c>
    </row>
    <row r="1779" spans="2:5" x14ac:dyDescent="0.25">
      <c r="E1779" t="s">
        <v>1522</v>
      </c>
    </row>
    <row r="1780" spans="2:5" x14ac:dyDescent="0.25">
      <c r="E1780" t="s">
        <v>1607</v>
      </c>
    </row>
    <row r="1781" spans="2:5" x14ac:dyDescent="0.25">
      <c r="B1781" t="s">
        <v>1608</v>
      </c>
    </row>
    <row r="1782" spans="2:5" x14ac:dyDescent="0.25">
      <c r="B1782">
        <v>221</v>
      </c>
      <c r="C1782" t="s">
        <v>1609</v>
      </c>
      <c r="D1782" t="s">
        <v>1610</v>
      </c>
      <c r="E1782" t="s">
        <v>1611</v>
      </c>
    </row>
    <row r="1783" spans="2:5" x14ac:dyDescent="0.25">
      <c r="E1783" t="s">
        <v>53</v>
      </c>
    </row>
    <row r="1784" spans="2:5" x14ac:dyDescent="0.25">
      <c r="E1784" t="s">
        <v>213</v>
      </c>
    </row>
    <row r="1785" spans="2:5" x14ac:dyDescent="0.25">
      <c r="E1785" t="s">
        <v>1522</v>
      </c>
    </row>
    <row r="1786" spans="2:5" x14ac:dyDescent="0.25">
      <c r="E1786" t="s">
        <v>1607</v>
      </c>
    </row>
    <row r="1787" spans="2:5" x14ac:dyDescent="0.25">
      <c r="B1787" t="s">
        <v>1612</v>
      </c>
    </row>
    <row r="1788" spans="2:5" x14ac:dyDescent="0.25">
      <c r="B1788">
        <v>222</v>
      </c>
      <c r="C1788" t="s">
        <v>1613</v>
      </c>
      <c r="D1788" t="s">
        <v>1614</v>
      </c>
      <c r="E1788" t="s">
        <v>1615</v>
      </c>
    </row>
    <row r="1789" spans="2:5" x14ac:dyDescent="0.25">
      <c r="E1789" t="s">
        <v>53</v>
      </c>
    </row>
    <row r="1790" spans="2:5" x14ac:dyDescent="0.25">
      <c r="E1790" t="s">
        <v>213</v>
      </c>
    </row>
    <row r="1791" spans="2:5" x14ac:dyDescent="0.25">
      <c r="E1791" t="s">
        <v>910</v>
      </c>
    </row>
    <row r="1792" spans="2:5" x14ac:dyDescent="0.25">
      <c r="E1792" t="s">
        <v>66</v>
      </c>
    </row>
    <row r="1793" spans="2:5" x14ac:dyDescent="0.25">
      <c r="B1793" t="s">
        <v>1616</v>
      </c>
    </row>
    <row r="1794" spans="2:5" x14ac:dyDescent="0.25">
      <c r="B1794">
        <v>223</v>
      </c>
      <c r="C1794" t="s">
        <v>1617</v>
      </c>
      <c r="D1794" t="s">
        <v>1618</v>
      </c>
      <c r="E1794" t="s">
        <v>1619</v>
      </c>
    </row>
    <row r="1795" spans="2:5" x14ac:dyDescent="0.25">
      <c r="E1795" t="s">
        <v>1620</v>
      </c>
    </row>
    <row r="1796" spans="2:5" x14ac:dyDescent="0.25">
      <c r="E1796" t="s">
        <v>819</v>
      </c>
    </row>
    <row r="1797" spans="2:5" x14ac:dyDescent="0.25">
      <c r="E1797" t="s">
        <v>213</v>
      </c>
    </row>
    <row r="1798" spans="2:5" x14ac:dyDescent="0.25">
      <c r="E1798" t="s">
        <v>1621</v>
      </c>
    </row>
    <row r="1799" spans="2:5" x14ac:dyDescent="0.25">
      <c r="B1799" t="s">
        <v>1622</v>
      </c>
    </row>
    <row r="1800" spans="2:5" x14ac:dyDescent="0.25">
      <c r="B1800">
        <v>224</v>
      </c>
      <c r="C1800" t="s">
        <v>1623</v>
      </c>
      <c r="D1800" t="s">
        <v>1624</v>
      </c>
      <c r="E1800" t="s">
        <v>1625</v>
      </c>
    </row>
    <row r="1801" spans="2:5" x14ac:dyDescent="0.25">
      <c r="E1801" t="s">
        <v>545</v>
      </c>
    </row>
    <row r="1802" spans="2:5" x14ac:dyDescent="0.25">
      <c r="E1802" t="s">
        <v>819</v>
      </c>
    </row>
    <row r="1803" spans="2:5" x14ac:dyDescent="0.25">
      <c r="E1803" t="s">
        <v>213</v>
      </c>
    </row>
    <row r="1804" spans="2:5" x14ac:dyDescent="0.25">
      <c r="E1804" t="s">
        <v>1626</v>
      </c>
    </row>
    <row r="1805" spans="2:5" x14ac:dyDescent="0.25">
      <c r="E1805" t="s">
        <v>120</v>
      </c>
    </row>
    <row r="1806" spans="2:5" x14ac:dyDescent="0.25">
      <c r="B1806" t="s">
        <v>1627</v>
      </c>
    </row>
    <row r="1807" spans="2:5" x14ac:dyDescent="0.25">
      <c r="B1807">
        <v>225</v>
      </c>
      <c r="C1807" t="s">
        <v>1628</v>
      </c>
      <c r="D1807" t="s">
        <v>1629</v>
      </c>
      <c r="E1807" t="s">
        <v>1630</v>
      </c>
    </row>
    <row r="1808" spans="2:5" x14ac:dyDescent="0.25">
      <c r="E1808" t="s">
        <v>545</v>
      </c>
    </row>
    <row r="1809" spans="2:5" x14ac:dyDescent="0.25">
      <c r="E1809" t="s">
        <v>819</v>
      </c>
    </row>
    <row r="1810" spans="2:5" x14ac:dyDescent="0.25">
      <c r="E1810" t="s">
        <v>213</v>
      </c>
    </row>
    <row r="1811" spans="2:5" x14ac:dyDescent="0.25">
      <c r="E1811" t="s">
        <v>1405</v>
      </c>
    </row>
    <row r="1812" spans="2:5" x14ac:dyDescent="0.25">
      <c r="E1812" t="s">
        <v>66</v>
      </c>
    </row>
    <row r="1813" spans="2:5" x14ac:dyDescent="0.25">
      <c r="B1813" t="s">
        <v>1631</v>
      </c>
    </row>
    <row r="1814" spans="2:5" x14ac:dyDescent="0.25">
      <c r="B1814">
        <v>226</v>
      </c>
      <c r="C1814" t="s">
        <v>1632</v>
      </c>
      <c r="D1814" t="s">
        <v>1633</v>
      </c>
      <c r="E1814" t="s">
        <v>1634</v>
      </c>
    </row>
    <row r="1815" spans="2:5" x14ac:dyDescent="0.25">
      <c r="E1815" t="s">
        <v>53</v>
      </c>
    </row>
    <row r="1816" spans="2:5" x14ac:dyDescent="0.25">
      <c r="E1816" t="s">
        <v>213</v>
      </c>
    </row>
    <row r="1817" spans="2:5" x14ac:dyDescent="0.25">
      <c r="E1817" t="s">
        <v>808</v>
      </c>
    </row>
    <row r="1818" spans="2:5" x14ac:dyDescent="0.25">
      <c r="E1818" t="s">
        <v>1405</v>
      </c>
    </row>
    <row r="1819" spans="2:5" x14ac:dyDescent="0.25">
      <c r="E1819" t="s">
        <v>66</v>
      </c>
    </row>
    <row r="1820" spans="2:5" x14ac:dyDescent="0.25">
      <c r="B1820" t="s">
        <v>1635</v>
      </c>
    </row>
    <row r="1821" spans="2:5" x14ac:dyDescent="0.25">
      <c r="B1821">
        <v>227</v>
      </c>
      <c r="C1821" t="s">
        <v>1636</v>
      </c>
      <c r="D1821" t="s">
        <v>1637</v>
      </c>
      <c r="E1821" t="s">
        <v>1638</v>
      </c>
    </row>
    <row r="1822" spans="2:5" x14ac:dyDescent="0.25">
      <c r="E1822" t="s">
        <v>53</v>
      </c>
    </row>
    <row r="1823" spans="2:5" x14ac:dyDescent="0.25">
      <c r="E1823" t="s">
        <v>213</v>
      </c>
    </row>
    <row r="1824" spans="2:5" x14ac:dyDescent="0.25">
      <c r="E1824" t="s">
        <v>1639</v>
      </c>
    </row>
    <row r="1825" spans="2:5" x14ac:dyDescent="0.25">
      <c r="E1825" t="s">
        <v>1405</v>
      </c>
    </row>
    <row r="1826" spans="2:5" x14ac:dyDescent="0.25">
      <c r="E1826" t="s">
        <v>66</v>
      </c>
    </row>
    <row r="1827" spans="2:5" x14ac:dyDescent="0.25">
      <c r="B1827" t="s">
        <v>1640</v>
      </c>
    </row>
    <row r="1828" spans="2:5" x14ac:dyDescent="0.25">
      <c r="B1828">
        <v>228</v>
      </c>
      <c r="C1828" t="s">
        <v>1641</v>
      </c>
      <c r="D1828" t="s">
        <v>1642</v>
      </c>
      <c r="E1828" t="s">
        <v>1643</v>
      </c>
    </row>
    <row r="1829" spans="2:5" x14ac:dyDescent="0.25">
      <c r="E1829" t="s">
        <v>545</v>
      </c>
    </row>
    <row r="1830" spans="2:5" x14ac:dyDescent="0.25">
      <c r="E1830" t="s">
        <v>213</v>
      </c>
    </row>
    <row r="1831" spans="2:5" x14ac:dyDescent="0.25">
      <c r="E1831" t="s">
        <v>1644</v>
      </c>
    </row>
    <row r="1832" spans="2:5" x14ac:dyDescent="0.25">
      <c r="E1832" t="s">
        <v>1645</v>
      </c>
    </row>
    <row r="1833" spans="2:5" x14ac:dyDescent="0.25">
      <c r="B1833" t="s">
        <v>1646</v>
      </c>
    </row>
    <row r="1835" spans="2:5" x14ac:dyDescent="0.25">
      <c r="B1835" t="s">
        <v>724</v>
      </c>
    </row>
    <row r="1837" spans="2:5" x14ac:dyDescent="0.25">
      <c r="B1837" t="s">
        <v>763</v>
      </c>
      <c r="C1837" t="s">
        <v>764</v>
      </c>
      <c r="D1837" t="s">
        <v>416</v>
      </c>
    </row>
    <row r="1838" spans="2:5" x14ac:dyDescent="0.25">
      <c r="B1838" t="s">
        <v>1647</v>
      </c>
      <c r="C1838" t="s">
        <v>1648</v>
      </c>
      <c r="D1838" t="s">
        <v>1649</v>
      </c>
    </row>
    <row r="1839" spans="2:5" x14ac:dyDescent="0.25">
      <c r="B1839" t="s">
        <v>1650</v>
      </c>
    </row>
    <row r="1840" spans="2:5" x14ac:dyDescent="0.25">
      <c r="B1840" t="s">
        <v>1651</v>
      </c>
    </row>
    <row r="1842" spans="2:2" x14ac:dyDescent="0.25">
      <c r="B1842" t="s">
        <v>1652</v>
      </c>
    </row>
    <row r="1844" spans="2:2" x14ac:dyDescent="0.25">
      <c r="B1844" t="s">
        <v>1653</v>
      </c>
    </row>
    <row r="1845" spans="2:2" x14ac:dyDescent="0.25">
      <c r="B1845" t="s">
        <v>1654</v>
      </c>
    </row>
    <row r="1846" spans="2:2" x14ac:dyDescent="0.25">
      <c r="B1846" t="s">
        <v>1655</v>
      </c>
    </row>
    <row r="1847" spans="2:2" x14ac:dyDescent="0.25">
      <c r="B1847" t="s">
        <v>1656</v>
      </c>
    </row>
    <row r="1848" spans="2:2" x14ac:dyDescent="0.25">
      <c r="B1848" t="s">
        <v>1657</v>
      </c>
    </row>
    <row r="1849" spans="2:2" x14ac:dyDescent="0.25">
      <c r="B1849" t="s">
        <v>1658</v>
      </c>
    </row>
    <row r="1850" spans="2:2" x14ac:dyDescent="0.25">
      <c r="B1850" t="s">
        <v>1659</v>
      </c>
    </row>
    <row r="1851" spans="2:2" x14ac:dyDescent="0.25">
      <c r="B1851" t="s">
        <v>1660</v>
      </c>
    </row>
    <row r="1852" spans="2:2" x14ac:dyDescent="0.25">
      <c r="B1852" t="s">
        <v>1661</v>
      </c>
    </row>
    <row r="1853" spans="2:2" x14ac:dyDescent="0.25">
      <c r="B1853" t="s">
        <v>1662</v>
      </c>
    </row>
    <row r="1854" spans="2:2" x14ac:dyDescent="0.25">
      <c r="B1854" t="s">
        <v>1663</v>
      </c>
    </row>
    <row r="1855" spans="2:2" x14ac:dyDescent="0.25">
      <c r="B1855" t="s">
        <v>1664</v>
      </c>
    </row>
    <row r="1857" spans="2:5" x14ac:dyDescent="0.25">
      <c r="B1857" t="s">
        <v>0</v>
      </c>
      <c r="C1857" t="s">
        <v>763</v>
      </c>
      <c r="D1857" t="s">
        <v>764</v>
      </c>
      <c r="E1857" t="s">
        <v>416</v>
      </c>
    </row>
    <row r="1858" spans="2:5" x14ac:dyDescent="0.25">
      <c r="B1858">
        <v>229</v>
      </c>
      <c r="C1858" t="s">
        <v>1665</v>
      </c>
      <c r="D1858" t="s">
        <v>1666</v>
      </c>
      <c r="E1858" t="s">
        <v>1667</v>
      </c>
    </row>
    <row r="1859" spans="2:5" x14ac:dyDescent="0.25">
      <c r="E1859" t="s">
        <v>545</v>
      </c>
    </row>
    <row r="1860" spans="2:5" x14ac:dyDescent="0.25">
      <c r="E1860" t="s">
        <v>819</v>
      </c>
    </row>
    <row r="1861" spans="2:5" x14ac:dyDescent="0.25">
      <c r="E1861" t="s">
        <v>213</v>
      </c>
    </row>
    <row r="1862" spans="2:5" x14ac:dyDescent="0.25">
      <c r="E1862" t="s">
        <v>1668</v>
      </c>
    </row>
    <row r="1863" spans="2:5" x14ac:dyDescent="0.25">
      <c r="E1863" t="s">
        <v>1669</v>
      </c>
    </row>
    <row r="1864" spans="2:5" x14ac:dyDescent="0.25">
      <c r="E1864" t="s">
        <v>1670</v>
      </c>
    </row>
    <row r="1865" spans="2:5" x14ac:dyDescent="0.25">
      <c r="B1865" t="s">
        <v>1671</v>
      </c>
    </row>
    <row r="1866" spans="2:5" x14ac:dyDescent="0.25">
      <c r="B1866">
        <v>230</v>
      </c>
      <c r="C1866" t="s">
        <v>1672</v>
      </c>
      <c r="D1866" t="s">
        <v>1673</v>
      </c>
      <c r="E1866" t="s">
        <v>1674</v>
      </c>
    </row>
    <row r="1867" spans="2:5" x14ac:dyDescent="0.25">
      <c r="E1867" t="s">
        <v>545</v>
      </c>
    </row>
    <row r="1868" spans="2:5" x14ac:dyDescent="0.25">
      <c r="E1868" t="s">
        <v>819</v>
      </c>
    </row>
    <row r="1869" spans="2:5" x14ac:dyDescent="0.25">
      <c r="E1869" t="s">
        <v>213</v>
      </c>
    </row>
    <row r="1870" spans="2:5" x14ac:dyDescent="0.25">
      <c r="E1870" t="s">
        <v>1405</v>
      </c>
    </row>
    <row r="1871" spans="2:5" x14ac:dyDescent="0.25">
      <c r="E1871" t="s">
        <v>187</v>
      </c>
    </row>
    <row r="1872" spans="2:5" x14ac:dyDescent="0.25">
      <c r="B1872" t="s">
        <v>1675</v>
      </c>
    </row>
    <row r="1873" spans="2:5" x14ac:dyDescent="0.25">
      <c r="B1873">
        <v>231</v>
      </c>
      <c r="C1873" t="s">
        <v>1676</v>
      </c>
      <c r="D1873" t="s">
        <v>1677</v>
      </c>
      <c r="E1873" t="s">
        <v>1678</v>
      </c>
    </row>
    <row r="1874" spans="2:5" x14ac:dyDescent="0.25">
      <c r="E1874" t="s">
        <v>1679</v>
      </c>
    </row>
    <row r="1875" spans="2:5" x14ac:dyDescent="0.25">
      <c r="E1875" t="s">
        <v>819</v>
      </c>
    </row>
    <row r="1876" spans="2:5" x14ac:dyDescent="0.25">
      <c r="E1876" t="s">
        <v>1210</v>
      </c>
    </row>
    <row r="1877" spans="2:5" x14ac:dyDescent="0.25">
      <c r="E1877" t="s">
        <v>1680</v>
      </c>
    </row>
    <row r="1878" spans="2:5" x14ac:dyDescent="0.25">
      <c r="E1878" t="s">
        <v>1681</v>
      </c>
    </row>
    <row r="1879" spans="2:5" x14ac:dyDescent="0.25">
      <c r="B1879" t="s">
        <v>1682</v>
      </c>
    </row>
    <row r="1880" spans="2:5" x14ac:dyDescent="0.25">
      <c r="B1880">
        <v>232</v>
      </c>
      <c r="C1880" t="s">
        <v>1683</v>
      </c>
      <c r="D1880" t="s">
        <v>1684</v>
      </c>
      <c r="E1880" t="s">
        <v>1685</v>
      </c>
    </row>
    <row r="1881" spans="2:5" x14ac:dyDescent="0.25">
      <c r="E1881" t="s">
        <v>545</v>
      </c>
    </row>
    <row r="1882" spans="2:5" x14ac:dyDescent="0.25">
      <c r="E1882" t="s">
        <v>213</v>
      </c>
    </row>
    <row r="1883" spans="2:5" x14ac:dyDescent="0.25">
      <c r="E1883" t="s">
        <v>1670</v>
      </c>
    </row>
    <row r="1884" spans="2:5" x14ac:dyDescent="0.25">
      <c r="B1884" t="s">
        <v>1686</v>
      </c>
    </row>
    <row r="1885" spans="2:5" x14ac:dyDescent="0.25">
      <c r="B1885">
        <v>233</v>
      </c>
      <c r="C1885" t="s">
        <v>1687</v>
      </c>
      <c r="D1885" t="s">
        <v>1688</v>
      </c>
      <c r="E1885" t="s">
        <v>1689</v>
      </c>
    </row>
    <row r="1886" spans="2:5" x14ac:dyDescent="0.25">
      <c r="E1886" t="s">
        <v>1690</v>
      </c>
    </row>
    <row r="1887" spans="2:5" x14ac:dyDescent="0.25">
      <c r="E1887" t="s">
        <v>290</v>
      </c>
    </row>
    <row r="1888" spans="2:5" x14ac:dyDescent="0.25">
      <c r="E1888" t="s">
        <v>213</v>
      </c>
    </row>
    <row r="1889" spans="2:5" x14ac:dyDescent="0.25">
      <c r="E1889" t="s">
        <v>1691</v>
      </c>
    </row>
    <row r="1890" spans="2:5" x14ac:dyDescent="0.25">
      <c r="E1890" t="s">
        <v>244</v>
      </c>
    </row>
    <row r="1891" spans="2:5" x14ac:dyDescent="0.25">
      <c r="E1891" t="s">
        <v>1405</v>
      </c>
    </row>
    <row r="1892" spans="2:5" x14ac:dyDescent="0.25">
      <c r="E1892" t="s">
        <v>44</v>
      </c>
    </row>
    <row r="1893" spans="2:5" x14ac:dyDescent="0.25">
      <c r="B1893" t="s">
        <v>1692</v>
      </c>
    </row>
    <row r="1894" spans="2:5" x14ac:dyDescent="0.25">
      <c r="B1894">
        <v>234</v>
      </c>
      <c r="C1894" t="s">
        <v>1693</v>
      </c>
      <c r="D1894" t="s">
        <v>1694</v>
      </c>
      <c r="E1894" t="s">
        <v>1695</v>
      </c>
    </row>
    <row r="1895" spans="2:5" x14ac:dyDescent="0.25">
      <c r="E1895" t="s">
        <v>53</v>
      </c>
    </row>
    <row r="1896" spans="2:5" x14ac:dyDescent="0.25">
      <c r="E1896" t="s">
        <v>213</v>
      </c>
    </row>
    <row r="1897" spans="2:5" x14ac:dyDescent="0.25">
      <c r="E1897" t="s">
        <v>1389</v>
      </c>
    </row>
    <row r="1898" spans="2:5" x14ac:dyDescent="0.25">
      <c r="E1898" t="s">
        <v>1696</v>
      </c>
    </row>
    <row r="1899" spans="2:5" x14ac:dyDescent="0.25">
      <c r="B1899" t="s">
        <v>1697</v>
      </c>
    </row>
    <row r="1900" spans="2:5" x14ac:dyDescent="0.25">
      <c r="B1900">
        <v>235</v>
      </c>
      <c r="C1900" t="s">
        <v>1698</v>
      </c>
      <c r="D1900" t="s">
        <v>1699</v>
      </c>
      <c r="E1900" t="s">
        <v>1700</v>
      </c>
    </row>
    <row r="1901" spans="2:5" x14ac:dyDescent="0.25">
      <c r="E1901" t="s">
        <v>1701</v>
      </c>
    </row>
    <row r="1902" spans="2:5" x14ac:dyDescent="0.25">
      <c r="E1902" t="s">
        <v>213</v>
      </c>
    </row>
    <row r="1903" spans="2:5" x14ac:dyDescent="0.25">
      <c r="E1903" t="s">
        <v>1405</v>
      </c>
    </row>
    <row r="1904" spans="2:5" x14ac:dyDescent="0.25">
      <c r="E1904" t="s">
        <v>44</v>
      </c>
    </row>
    <row r="1905" spans="2:5" x14ac:dyDescent="0.25">
      <c r="B1905" t="s">
        <v>1702</v>
      </c>
    </row>
    <row r="1906" spans="2:5" x14ac:dyDescent="0.25">
      <c r="B1906">
        <v>236</v>
      </c>
      <c r="C1906" t="s">
        <v>1703</v>
      </c>
      <c r="D1906" t="s">
        <v>1704</v>
      </c>
      <c r="E1906" t="s">
        <v>1705</v>
      </c>
    </row>
    <row r="1907" spans="2:5" x14ac:dyDescent="0.25">
      <c r="E1907" t="s">
        <v>1706</v>
      </c>
    </row>
    <row r="1908" spans="2:5" x14ac:dyDescent="0.25">
      <c r="E1908" t="s">
        <v>213</v>
      </c>
    </row>
    <row r="1909" spans="2:5" x14ac:dyDescent="0.25">
      <c r="E1909" t="s">
        <v>1389</v>
      </c>
    </row>
    <row r="1910" spans="2:5" x14ac:dyDescent="0.25">
      <c r="E1910" t="s">
        <v>1707</v>
      </c>
    </row>
    <row r="1911" spans="2:5" x14ac:dyDescent="0.25">
      <c r="B1911" t="s">
        <v>1708</v>
      </c>
    </row>
    <row r="1912" spans="2:5" x14ac:dyDescent="0.25">
      <c r="B1912">
        <v>237</v>
      </c>
      <c r="C1912" t="s">
        <v>1709</v>
      </c>
      <c r="D1912" t="s">
        <v>1710</v>
      </c>
      <c r="E1912" t="s">
        <v>1711</v>
      </c>
    </row>
    <row r="1913" spans="2:5" x14ac:dyDescent="0.25">
      <c r="E1913" t="s">
        <v>53</v>
      </c>
    </row>
    <row r="1914" spans="2:5" x14ac:dyDescent="0.25">
      <c r="E1914" t="s">
        <v>213</v>
      </c>
    </row>
    <row r="1915" spans="2:5" x14ac:dyDescent="0.25">
      <c r="E1915" t="s">
        <v>1712</v>
      </c>
    </row>
    <row r="1916" spans="2:5" x14ac:dyDescent="0.25">
      <c r="E1916" t="s">
        <v>1713</v>
      </c>
    </row>
    <row r="1917" spans="2:5" x14ac:dyDescent="0.25">
      <c r="E1917" t="s">
        <v>1714</v>
      </c>
    </row>
    <row r="1918" spans="2:5" x14ac:dyDescent="0.25">
      <c r="B1918" t="s">
        <v>1715</v>
      </c>
    </row>
    <row r="1919" spans="2:5" x14ac:dyDescent="0.25">
      <c r="B1919">
        <v>238</v>
      </c>
      <c r="C1919" t="s">
        <v>1716</v>
      </c>
      <c r="D1919" t="s">
        <v>1717</v>
      </c>
      <c r="E1919" t="s">
        <v>1718</v>
      </c>
    </row>
    <row r="1920" spans="2:5" x14ac:dyDescent="0.25">
      <c r="E1920" t="s">
        <v>545</v>
      </c>
    </row>
    <row r="1921" spans="2:5" x14ac:dyDescent="0.25">
      <c r="E1921" t="s">
        <v>1719</v>
      </c>
    </row>
    <row r="1922" spans="2:5" x14ac:dyDescent="0.25">
      <c r="E1922" t="s">
        <v>213</v>
      </c>
    </row>
    <row r="1923" spans="2:5" x14ac:dyDescent="0.25">
      <c r="E1923" t="s">
        <v>1405</v>
      </c>
    </row>
    <row r="1924" spans="2:5" x14ac:dyDescent="0.25">
      <c r="E1924" t="s">
        <v>1707</v>
      </c>
    </row>
    <row r="1925" spans="2:5" x14ac:dyDescent="0.25">
      <c r="B1925" t="s">
        <v>1720</v>
      </c>
    </row>
    <row r="1926" spans="2:5" x14ac:dyDescent="0.25">
      <c r="B1926">
        <v>239</v>
      </c>
      <c r="C1926" t="s">
        <v>1721</v>
      </c>
      <c r="D1926" t="s">
        <v>1722</v>
      </c>
      <c r="E1926" t="s">
        <v>1723</v>
      </c>
    </row>
    <row r="1927" spans="2:5" x14ac:dyDescent="0.25">
      <c r="E1927" t="s">
        <v>53</v>
      </c>
    </row>
    <row r="1928" spans="2:5" x14ac:dyDescent="0.25">
      <c r="E1928" t="s">
        <v>213</v>
      </c>
    </row>
    <row r="1929" spans="2:5" x14ac:dyDescent="0.25">
      <c r="E1929" t="s">
        <v>1724</v>
      </c>
    </row>
    <row r="1930" spans="2:5" x14ac:dyDescent="0.25">
      <c r="E1930" t="s">
        <v>1725</v>
      </c>
    </row>
    <row r="1931" spans="2:5" x14ac:dyDescent="0.25">
      <c r="E1931" t="s">
        <v>1726</v>
      </c>
    </row>
    <row r="1932" spans="2:5" x14ac:dyDescent="0.25">
      <c r="E1932" t="s">
        <v>1727</v>
      </c>
    </row>
    <row r="1933" spans="2:5" x14ac:dyDescent="0.25">
      <c r="B1933" t="s">
        <v>1728</v>
      </c>
    </row>
    <row r="1934" spans="2:5" x14ac:dyDescent="0.25">
      <c r="B1934">
        <v>240</v>
      </c>
      <c r="C1934" t="s">
        <v>1729</v>
      </c>
      <c r="D1934" t="s">
        <v>1730</v>
      </c>
      <c r="E1934" t="s">
        <v>1731</v>
      </c>
    </row>
    <row r="1935" spans="2:5" x14ac:dyDescent="0.25">
      <c r="E1935" t="s">
        <v>1732</v>
      </c>
    </row>
    <row r="1936" spans="2:5" x14ac:dyDescent="0.25">
      <c r="E1936" t="s">
        <v>213</v>
      </c>
    </row>
    <row r="1937" spans="2:5" x14ac:dyDescent="0.25">
      <c r="E1937" t="s">
        <v>1733</v>
      </c>
    </row>
    <row r="1938" spans="2:5" x14ac:dyDescent="0.25">
      <c r="E1938" t="s">
        <v>1734</v>
      </c>
    </row>
    <row r="1939" spans="2:5" x14ac:dyDescent="0.25">
      <c r="B1939" t="s">
        <v>1735</v>
      </c>
    </row>
    <row r="1940" spans="2:5" x14ac:dyDescent="0.25">
      <c r="B1940">
        <v>241</v>
      </c>
      <c r="C1940" t="s">
        <v>1736</v>
      </c>
      <c r="D1940" t="s">
        <v>1737</v>
      </c>
      <c r="E1940" t="s">
        <v>1738</v>
      </c>
    </row>
    <row r="1941" spans="2:5" x14ac:dyDescent="0.25">
      <c r="E1941" t="s">
        <v>1739</v>
      </c>
    </row>
    <row r="1942" spans="2:5" x14ac:dyDescent="0.25">
      <c r="E1942" t="s">
        <v>213</v>
      </c>
    </row>
    <row r="1943" spans="2:5" x14ac:dyDescent="0.25">
      <c r="E1943" t="s">
        <v>1740</v>
      </c>
    </row>
    <row r="1944" spans="2:5" x14ac:dyDescent="0.25">
      <c r="E1944" t="s">
        <v>1741</v>
      </c>
    </row>
    <row r="1945" spans="2:5" x14ac:dyDescent="0.25">
      <c r="B1945" t="s">
        <v>1742</v>
      </c>
    </row>
    <row r="1946" spans="2:5" x14ac:dyDescent="0.25">
      <c r="B1946">
        <v>242</v>
      </c>
      <c r="C1946" t="s">
        <v>1743</v>
      </c>
      <c r="D1946" t="s">
        <v>1744</v>
      </c>
      <c r="E1946" t="s">
        <v>1745</v>
      </c>
    </row>
    <row r="1947" spans="2:5" x14ac:dyDescent="0.25">
      <c r="E1947" t="s">
        <v>273</v>
      </c>
    </row>
    <row r="1948" spans="2:5" x14ac:dyDescent="0.25">
      <c r="E1948" t="s">
        <v>213</v>
      </c>
    </row>
    <row r="1949" spans="2:5" x14ac:dyDescent="0.25">
      <c r="E1949" t="s">
        <v>1746</v>
      </c>
    </row>
    <row r="1950" spans="2:5" x14ac:dyDescent="0.25">
      <c r="E1950" t="s">
        <v>1747</v>
      </c>
    </row>
    <row r="1951" spans="2:5" x14ac:dyDescent="0.25">
      <c r="E1951" t="s">
        <v>1748</v>
      </c>
    </row>
    <row r="1952" spans="2:5" x14ac:dyDescent="0.25">
      <c r="B1952" t="s">
        <v>1749</v>
      </c>
    </row>
    <row r="1953" spans="2:5" x14ac:dyDescent="0.25">
      <c r="B1953">
        <v>243</v>
      </c>
      <c r="C1953" t="s">
        <v>1750</v>
      </c>
      <c r="D1953" t="s">
        <v>1751</v>
      </c>
      <c r="E1953" t="s">
        <v>1752</v>
      </c>
    </row>
    <row r="1954" spans="2:5" x14ac:dyDescent="0.25">
      <c r="E1954" t="s">
        <v>545</v>
      </c>
    </row>
    <row r="1955" spans="2:5" x14ac:dyDescent="0.25">
      <c r="E1955" t="s">
        <v>819</v>
      </c>
    </row>
    <row r="1956" spans="2:5" x14ac:dyDescent="0.25">
      <c r="E1956" t="s">
        <v>213</v>
      </c>
    </row>
    <row r="1957" spans="2:5" x14ac:dyDescent="0.25">
      <c r="E1957" t="s">
        <v>1753</v>
      </c>
    </row>
    <row r="1958" spans="2:5" x14ac:dyDescent="0.25">
      <c r="E1958" t="s">
        <v>1734</v>
      </c>
    </row>
    <row r="1959" spans="2:5" x14ac:dyDescent="0.25">
      <c r="B1959" t="s">
        <v>1754</v>
      </c>
    </row>
    <row r="1960" spans="2:5" x14ac:dyDescent="0.25">
      <c r="B1960">
        <v>244</v>
      </c>
      <c r="C1960" t="s">
        <v>1755</v>
      </c>
      <c r="D1960" t="s">
        <v>1756</v>
      </c>
      <c r="E1960" t="s">
        <v>1757</v>
      </c>
    </row>
    <row r="1961" spans="2:5" x14ac:dyDescent="0.25">
      <c r="E1961" t="s">
        <v>545</v>
      </c>
    </row>
    <row r="1962" spans="2:5" x14ac:dyDescent="0.25">
      <c r="E1962" t="s">
        <v>819</v>
      </c>
    </row>
    <row r="1963" spans="2:5" x14ac:dyDescent="0.25">
      <c r="E1963" t="s">
        <v>213</v>
      </c>
    </row>
    <row r="1964" spans="2:5" x14ac:dyDescent="0.25">
      <c r="E1964" t="s">
        <v>910</v>
      </c>
    </row>
    <row r="1965" spans="2:5" x14ac:dyDescent="0.25">
      <c r="E1965" t="s">
        <v>1758</v>
      </c>
    </row>
    <row r="1966" spans="2:5" x14ac:dyDescent="0.25">
      <c r="B1966" t="s">
        <v>1759</v>
      </c>
    </row>
    <row r="1967" spans="2:5" x14ac:dyDescent="0.25">
      <c r="B1967">
        <v>245</v>
      </c>
      <c r="C1967" t="s">
        <v>1760</v>
      </c>
      <c r="D1967" t="s">
        <v>1761</v>
      </c>
      <c r="E1967" t="s">
        <v>1762</v>
      </c>
    </row>
    <row r="1968" spans="2:5" x14ac:dyDescent="0.25">
      <c r="E1968" t="s">
        <v>545</v>
      </c>
    </row>
    <row r="1969" spans="2:5" x14ac:dyDescent="0.25">
      <c r="E1969" t="s">
        <v>819</v>
      </c>
    </row>
    <row r="1970" spans="2:5" x14ac:dyDescent="0.25">
      <c r="E1970" t="s">
        <v>213</v>
      </c>
    </row>
    <row r="1971" spans="2:5" x14ac:dyDescent="0.25">
      <c r="E1971" t="s">
        <v>1763</v>
      </c>
    </row>
    <row r="1972" spans="2:5" x14ac:dyDescent="0.25">
      <c r="E1972" t="s">
        <v>1764</v>
      </c>
    </row>
    <row r="1973" spans="2:5" x14ac:dyDescent="0.25">
      <c r="E1973" t="s">
        <v>1765</v>
      </c>
    </row>
    <row r="1974" spans="2:5" x14ac:dyDescent="0.25">
      <c r="B1974" t="s">
        <v>1766</v>
      </c>
    </row>
    <row r="1975" spans="2:5" x14ac:dyDescent="0.25">
      <c r="B1975">
        <v>246</v>
      </c>
      <c r="C1975" t="s">
        <v>1767</v>
      </c>
      <c r="D1975" t="s">
        <v>1768</v>
      </c>
      <c r="E1975" t="s">
        <v>1769</v>
      </c>
    </row>
    <row r="1976" spans="2:5" x14ac:dyDescent="0.25">
      <c r="E1976" t="s">
        <v>1770</v>
      </c>
    </row>
    <row r="1977" spans="2:5" x14ac:dyDescent="0.25">
      <c r="E1977" t="s">
        <v>213</v>
      </c>
    </row>
    <row r="1978" spans="2:5" x14ac:dyDescent="0.25">
      <c r="E1978" t="s">
        <v>1753</v>
      </c>
    </row>
    <row r="1979" spans="2:5" x14ac:dyDescent="0.25">
      <c r="E1979" t="s">
        <v>1758</v>
      </c>
    </row>
    <row r="1980" spans="2:5" x14ac:dyDescent="0.25">
      <c r="B1980" t="s">
        <v>1771</v>
      </c>
    </row>
    <row r="1981" spans="2:5" x14ac:dyDescent="0.25">
      <c r="B1981">
        <v>247</v>
      </c>
      <c r="C1981" t="s">
        <v>1772</v>
      </c>
      <c r="D1981" t="s">
        <v>1773</v>
      </c>
      <c r="E1981" t="s">
        <v>1774</v>
      </c>
    </row>
    <row r="1982" spans="2:5" x14ac:dyDescent="0.25">
      <c r="E1982" t="s">
        <v>53</v>
      </c>
    </row>
    <row r="1983" spans="2:5" x14ac:dyDescent="0.25">
      <c r="E1983" t="s">
        <v>213</v>
      </c>
    </row>
    <row r="1984" spans="2:5" x14ac:dyDescent="0.25">
      <c r="E1984" t="s">
        <v>1775</v>
      </c>
    </row>
    <row r="1985" spans="2:5" x14ac:dyDescent="0.25">
      <c r="E1985" t="s">
        <v>1776</v>
      </c>
    </row>
    <row r="1986" spans="2:5" x14ac:dyDescent="0.25">
      <c r="B1986" t="s">
        <v>1777</v>
      </c>
    </row>
    <row r="1987" spans="2:5" x14ac:dyDescent="0.25">
      <c r="B1987">
        <v>248</v>
      </c>
      <c r="C1987" t="s">
        <v>1778</v>
      </c>
      <c r="D1987" t="s">
        <v>1779</v>
      </c>
      <c r="E1987" t="s">
        <v>1780</v>
      </c>
    </row>
    <row r="1988" spans="2:5" x14ac:dyDescent="0.25">
      <c r="E1988" t="s">
        <v>1781</v>
      </c>
    </row>
    <row r="1989" spans="2:5" x14ac:dyDescent="0.25">
      <c r="E1989" t="s">
        <v>213</v>
      </c>
    </row>
    <row r="1990" spans="2:5" x14ac:dyDescent="0.25">
      <c r="E1990" t="s">
        <v>1763</v>
      </c>
    </row>
    <row r="1991" spans="2:5" x14ac:dyDescent="0.25">
      <c r="E1991" t="s">
        <v>1782</v>
      </c>
    </row>
    <row r="1992" spans="2:5" x14ac:dyDescent="0.25">
      <c r="E1992" t="s">
        <v>1734</v>
      </c>
    </row>
    <row r="1993" spans="2:5" x14ac:dyDescent="0.25">
      <c r="B1993" t="s">
        <v>1783</v>
      </c>
    </row>
    <row r="1994" spans="2:5" x14ac:dyDescent="0.25">
      <c r="B1994">
        <v>249</v>
      </c>
      <c r="C1994" t="s">
        <v>1784</v>
      </c>
      <c r="D1994" t="s">
        <v>1785</v>
      </c>
      <c r="E1994" t="s">
        <v>1786</v>
      </c>
    </row>
    <row r="1995" spans="2:5" x14ac:dyDescent="0.25">
      <c r="E1995" t="s">
        <v>1787</v>
      </c>
    </row>
    <row r="1996" spans="2:5" x14ac:dyDescent="0.25">
      <c r="E1996" t="s">
        <v>819</v>
      </c>
    </row>
    <row r="1997" spans="2:5" x14ac:dyDescent="0.25">
      <c r="E1997" t="s">
        <v>213</v>
      </c>
    </row>
    <row r="1998" spans="2:5" x14ac:dyDescent="0.25">
      <c r="E1998" t="s">
        <v>1788</v>
      </c>
    </row>
    <row r="1999" spans="2:5" x14ac:dyDescent="0.25">
      <c r="E1999" t="s">
        <v>1789</v>
      </c>
    </row>
    <row r="2000" spans="2:5" x14ac:dyDescent="0.25">
      <c r="E2000" t="s">
        <v>1758</v>
      </c>
    </row>
    <row r="2001" spans="2:5" x14ac:dyDescent="0.25">
      <c r="B2001" t="s">
        <v>1790</v>
      </c>
    </row>
    <row r="2002" spans="2:5" x14ac:dyDescent="0.25">
      <c r="B2002">
        <v>250</v>
      </c>
      <c r="C2002" t="s">
        <v>1791</v>
      </c>
      <c r="D2002" t="s">
        <v>1792</v>
      </c>
      <c r="E2002" t="s">
        <v>1793</v>
      </c>
    </row>
    <row r="2003" spans="2:5" x14ac:dyDescent="0.25">
      <c r="E2003" t="s">
        <v>545</v>
      </c>
    </row>
    <row r="2004" spans="2:5" x14ac:dyDescent="0.25">
      <c r="E2004" t="s">
        <v>213</v>
      </c>
    </row>
    <row r="2005" spans="2:5" x14ac:dyDescent="0.25">
      <c r="E2005" t="s">
        <v>1794</v>
      </c>
    </row>
    <row r="2006" spans="2:5" x14ac:dyDescent="0.25">
      <c r="E2006" t="s">
        <v>1795</v>
      </c>
    </row>
    <row r="2007" spans="2:5" x14ac:dyDescent="0.25">
      <c r="B2007" t="s">
        <v>1796</v>
      </c>
    </row>
    <row r="2008" spans="2:5" x14ac:dyDescent="0.25">
      <c r="B2008">
        <v>251</v>
      </c>
      <c r="C2008" t="s">
        <v>1797</v>
      </c>
      <c r="D2008" t="s">
        <v>1798</v>
      </c>
      <c r="E2008" t="s">
        <v>1799</v>
      </c>
    </row>
    <row r="2009" spans="2:5" x14ac:dyDescent="0.25">
      <c r="E2009" t="s">
        <v>545</v>
      </c>
    </row>
    <row r="2010" spans="2:5" x14ac:dyDescent="0.25">
      <c r="E2010" t="s">
        <v>819</v>
      </c>
    </row>
    <row r="2011" spans="2:5" x14ac:dyDescent="0.25">
      <c r="E2011" t="s">
        <v>213</v>
      </c>
    </row>
    <row r="2012" spans="2:5" x14ac:dyDescent="0.25">
      <c r="E2012" t="s">
        <v>1758</v>
      </c>
    </row>
    <row r="2013" spans="2:5" x14ac:dyDescent="0.25">
      <c r="B2013" t="s">
        <v>1800</v>
      </c>
    </row>
    <row r="2014" spans="2:5" x14ac:dyDescent="0.25">
      <c r="B2014">
        <v>252</v>
      </c>
      <c r="C2014" t="s">
        <v>1801</v>
      </c>
      <c r="D2014" t="s">
        <v>1802</v>
      </c>
      <c r="E2014" t="s">
        <v>1803</v>
      </c>
    </row>
    <row r="2015" spans="2:5" x14ac:dyDescent="0.25">
      <c r="E2015" t="s">
        <v>1804</v>
      </c>
    </row>
    <row r="2016" spans="2:5" x14ac:dyDescent="0.25">
      <c r="E2016" t="s">
        <v>1209</v>
      </c>
    </row>
    <row r="2017" spans="2:5" x14ac:dyDescent="0.25">
      <c r="E2017" t="s">
        <v>213</v>
      </c>
    </row>
    <row r="2018" spans="2:5" x14ac:dyDescent="0.25">
      <c r="E2018" t="s">
        <v>1805</v>
      </c>
    </row>
    <row r="2019" spans="2:5" x14ac:dyDescent="0.25">
      <c r="E2019" t="s">
        <v>1753</v>
      </c>
    </row>
    <row r="2020" spans="2:5" x14ac:dyDescent="0.25">
      <c r="E2020" t="s">
        <v>1776</v>
      </c>
    </row>
    <row r="2021" spans="2:5" x14ac:dyDescent="0.25">
      <c r="B2021" t="s">
        <v>1806</v>
      </c>
    </row>
    <row r="2022" spans="2:5" x14ac:dyDescent="0.25">
      <c r="B2022">
        <v>253</v>
      </c>
      <c r="C2022" t="s">
        <v>1807</v>
      </c>
      <c r="D2022" t="s">
        <v>1808</v>
      </c>
      <c r="E2022" t="s">
        <v>1809</v>
      </c>
    </row>
    <row r="2023" spans="2:5" x14ac:dyDescent="0.25">
      <c r="E2023" t="s">
        <v>273</v>
      </c>
    </row>
    <row r="2024" spans="2:5" x14ac:dyDescent="0.25">
      <c r="E2024" t="s">
        <v>213</v>
      </c>
    </row>
    <row r="2025" spans="2:5" x14ac:dyDescent="0.25">
      <c r="E2025" t="s">
        <v>1810</v>
      </c>
    </row>
    <row r="2026" spans="2:5" x14ac:dyDescent="0.25">
      <c r="B2026" t="s">
        <v>1811</v>
      </c>
    </row>
    <row r="2027" spans="2:5" x14ac:dyDescent="0.25">
      <c r="B2027">
        <v>254</v>
      </c>
      <c r="C2027" t="s">
        <v>1812</v>
      </c>
      <c r="D2027" t="s">
        <v>1813</v>
      </c>
      <c r="E2027" t="s">
        <v>1814</v>
      </c>
    </row>
    <row r="2028" spans="2:5" x14ac:dyDescent="0.25">
      <c r="E2028" t="s">
        <v>1804</v>
      </c>
    </row>
    <row r="2029" spans="2:5" x14ac:dyDescent="0.25">
      <c r="E2029" t="s">
        <v>1209</v>
      </c>
    </row>
    <row r="2030" spans="2:5" x14ac:dyDescent="0.25">
      <c r="E2030" t="s">
        <v>213</v>
      </c>
    </row>
    <row r="2031" spans="2:5" x14ac:dyDescent="0.25">
      <c r="E2031" t="s">
        <v>1815</v>
      </c>
    </row>
    <row r="2032" spans="2:5" x14ac:dyDescent="0.25">
      <c r="E2032" t="s">
        <v>1816</v>
      </c>
    </row>
    <row r="2033" spans="2:5" x14ac:dyDescent="0.25">
      <c r="E2033" t="s">
        <v>1734</v>
      </c>
    </row>
    <row r="2034" spans="2:5" x14ac:dyDescent="0.25">
      <c r="B2034" t="s">
        <v>1817</v>
      </c>
    </row>
    <row r="2035" spans="2:5" x14ac:dyDescent="0.25">
      <c r="B2035">
        <v>255</v>
      </c>
      <c r="C2035" t="s">
        <v>1149</v>
      </c>
      <c r="D2035" t="s">
        <v>1818</v>
      </c>
      <c r="E2035" t="s">
        <v>1819</v>
      </c>
    </row>
    <row r="2036" spans="2:5" x14ac:dyDescent="0.25">
      <c r="E2036" t="s">
        <v>1820</v>
      </c>
    </row>
    <row r="2037" spans="2:5" x14ac:dyDescent="0.25">
      <c r="E2037" t="s">
        <v>1821</v>
      </c>
    </row>
    <row r="2038" spans="2:5" x14ac:dyDescent="0.25">
      <c r="E2038" t="s">
        <v>1822</v>
      </c>
    </row>
    <row r="2039" spans="2:5" x14ac:dyDescent="0.25">
      <c r="E2039" t="s">
        <v>213</v>
      </c>
    </row>
    <row r="2040" spans="2:5" x14ac:dyDescent="0.25">
      <c r="E2040" t="s">
        <v>1753</v>
      </c>
    </row>
    <row r="2041" spans="2:5" x14ac:dyDescent="0.25">
      <c r="E2041" t="s">
        <v>1823</v>
      </c>
    </row>
    <row r="2042" spans="2:5" x14ac:dyDescent="0.25">
      <c r="B2042" t="s">
        <v>1824</v>
      </c>
    </row>
    <row r="2043" spans="2:5" x14ac:dyDescent="0.25">
      <c r="B2043">
        <v>256</v>
      </c>
      <c r="C2043" t="s">
        <v>1825</v>
      </c>
      <c r="D2043" t="s">
        <v>1826</v>
      </c>
      <c r="E2043" t="s">
        <v>1827</v>
      </c>
    </row>
    <row r="2044" spans="2:5" x14ac:dyDescent="0.25">
      <c r="E2044" t="s">
        <v>1828</v>
      </c>
    </row>
    <row r="2045" spans="2:5" x14ac:dyDescent="0.25">
      <c r="E2045" t="s">
        <v>320</v>
      </c>
    </row>
    <row r="2046" spans="2:5" x14ac:dyDescent="0.25">
      <c r="E2046" t="s">
        <v>213</v>
      </c>
    </row>
    <row r="2047" spans="2:5" x14ac:dyDescent="0.25">
      <c r="E2047" t="s">
        <v>1734</v>
      </c>
    </row>
    <row r="2048" spans="2:5" x14ac:dyDescent="0.25">
      <c r="B2048" t="s">
        <v>1829</v>
      </c>
    </row>
    <row r="2049" spans="2:5" x14ac:dyDescent="0.25">
      <c r="B2049">
        <v>257</v>
      </c>
      <c r="C2049" t="s">
        <v>1830</v>
      </c>
      <c r="D2049" t="s">
        <v>1831</v>
      </c>
      <c r="E2049" t="s">
        <v>1832</v>
      </c>
    </row>
    <row r="2050" spans="2:5" x14ac:dyDescent="0.25">
      <c r="E2050" t="s">
        <v>1833</v>
      </c>
    </row>
    <row r="2051" spans="2:5" x14ac:dyDescent="0.25">
      <c r="E2051" t="s">
        <v>320</v>
      </c>
    </row>
    <row r="2052" spans="2:5" x14ac:dyDescent="0.25">
      <c r="E2052" t="s">
        <v>213</v>
      </c>
    </row>
    <row r="2053" spans="2:5" x14ac:dyDescent="0.25">
      <c r="E2053" t="s">
        <v>1758</v>
      </c>
    </row>
    <row r="2054" spans="2:5" x14ac:dyDescent="0.25">
      <c r="B2054" t="s">
        <v>1834</v>
      </c>
    </row>
    <row r="2055" spans="2:5" x14ac:dyDescent="0.25">
      <c r="B2055">
        <v>258</v>
      </c>
      <c r="C2055" t="s">
        <v>1835</v>
      </c>
      <c r="D2055" t="s">
        <v>1836</v>
      </c>
      <c r="E2055" t="s">
        <v>1837</v>
      </c>
    </row>
    <row r="2056" spans="2:5" x14ac:dyDescent="0.25">
      <c r="E2056" t="s">
        <v>545</v>
      </c>
    </row>
    <row r="2057" spans="2:5" x14ac:dyDescent="0.25">
      <c r="E2057" t="s">
        <v>213</v>
      </c>
    </row>
    <row r="2058" spans="2:5" x14ac:dyDescent="0.25">
      <c r="E2058" t="s">
        <v>1838</v>
      </c>
    </row>
    <row r="2059" spans="2:5" x14ac:dyDescent="0.25">
      <c r="B2059" t="s">
        <v>1839</v>
      </c>
    </row>
    <row r="2060" spans="2:5" x14ac:dyDescent="0.25">
      <c r="B2060">
        <v>259</v>
      </c>
      <c r="C2060" t="s">
        <v>1840</v>
      </c>
      <c r="D2060" t="s">
        <v>1841</v>
      </c>
      <c r="E2060" t="s">
        <v>1842</v>
      </c>
    </row>
    <row r="2061" spans="2:5" x14ac:dyDescent="0.25">
      <c r="E2061" t="s">
        <v>1843</v>
      </c>
    </row>
    <row r="2062" spans="2:5" x14ac:dyDescent="0.25">
      <c r="E2062" t="s">
        <v>213</v>
      </c>
    </row>
    <row r="2063" spans="2:5" x14ac:dyDescent="0.25">
      <c r="E2063" t="s">
        <v>1284</v>
      </c>
    </row>
    <row r="2064" spans="2:5" x14ac:dyDescent="0.25">
      <c r="E2064" t="s">
        <v>1844</v>
      </c>
    </row>
    <row r="2065" spans="2:5" x14ac:dyDescent="0.25">
      <c r="B2065" t="s">
        <v>1845</v>
      </c>
    </row>
    <row r="2066" spans="2:5" x14ac:dyDescent="0.25">
      <c r="B2066">
        <v>260</v>
      </c>
      <c r="C2066" t="s">
        <v>1846</v>
      </c>
      <c r="D2066" t="s">
        <v>1847</v>
      </c>
      <c r="E2066" t="s">
        <v>1848</v>
      </c>
    </row>
    <row r="2067" spans="2:5" x14ac:dyDescent="0.25">
      <c r="E2067" t="s">
        <v>273</v>
      </c>
    </row>
    <row r="2068" spans="2:5" x14ac:dyDescent="0.25">
      <c r="E2068" t="s">
        <v>213</v>
      </c>
    </row>
    <row r="2069" spans="2:5" x14ac:dyDescent="0.25">
      <c r="E2069" t="s">
        <v>1775</v>
      </c>
    </row>
    <row r="2070" spans="2:5" x14ac:dyDescent="0.25">
      <c r="E2070" t="s">
        <v>1758</v>
      </c>
    </row>
    <row r="2071" spans="2:5" x14ac:dyDescent="0.25">
      <c r="B2071" t="s">
        <v>1849</v>
      </c>
    </row>
    <row r="2072" spans="2:5" x14ac:dyDescent="0.25">
      <c r="B2072">
        <v>261</v>
      </c>
      <c r="C2072" t="s">
        <v>1850</v>
      </c>
      <c r="D2072" t="s">
        <v>1851</v>
      </c>
      <c r="E2072" t="s">
        <v>1852</v>
      </c>
    </row>
    <row r="2073" spans="2:5" x14ac:dyDescent="0.25">
      <c r="E2073" t="s">
        <v>1853</v>
      </c>
    </row>
    <row r="2074" spans="2:5" x14ac:dyDescent="0.25">
      <c r="E2074" t="s">
        <v>213</v>
      </c>
    </row>
    <row r="2075" spans="2:5" x14ac:dyDescent="0.25">
      <c r="E2075" t="s">
        <v>1753</v>
      </c>
    </row>
    <row r="2076" spans="2:5" x14ac:dyDescent="0.25">
      <c r="E2076" t="s">
        <v>1838</v>
      </c>
    </row>
    <row r="2077" spans="2:5" x14ac:dyDescent="0.25">
      <c r="B2077" t="s">
        <v>1854</v>
      </c>
    </row>
    <row r="2078" spans="2:5" x14ac:dyDescent="0.25">
      <c r="B2078">
        <v>262</v>
      </c>
      <c r="C2078" t="s">
        <v>1855</v>
      </c>
      <c r="D2078" t="s">
        <v>1856</v>
      </c>
      <c r="E2078" t="s">
        <v>1857</v>
      </c>
    </row>
    <row r="2079" spans="2:5" x14ac:dyDescent="0.25">
      <c r="E2079" t="s">
        <v>1804</v>
      </c>
    </row>
    <row r="2080" spans="2:5" x14ac:dyDescent="0.25">
      <c r="E2080" t="s">
        <v>1858</v>
      </c>
    </row>
    <row r="2081" spans="2:5" x14ac:dyDescent="0.25">
      <c r="E2081" t="s">
        <v>213</v>
      </c>
    </row>
    <row r="2082" spans="2:5" x14ac:dyDescent="0.25">
      <c r="E2082" t="s">
        <v>1859</v>
      </c>
    </row>
    <row r="2083" spans="2:5" x14ac:dyDescent="0.25">
      <c r="E2083" t="s">
        <v>1860</v>
      </c>
    </row>
    <row r="2084" spans="2:5" x14ac:dyDescent="0.25">
      <c r="B2084" t="s">
        <v>1861</v>
      </c>
    </row>
    <row r="2085" spans="2:5" x14ac:dyDescent="0.25">
      <c r="B2085">
        <v>263</v>
      </c>
      <c r="C2085" t="s">
        <v>1862</v>
      </c>
      <c r="D2085" t="s">
        <v>1863</v>
      </c>
      <c r="E2085" t="s">
        <v>1864</v>
      </c>
    </row>
    <row r="2086" spans="2:5" x14ac:dyDescent="0.25">
      <c r="E2086" t="s">
        <v>273</v>
      </c>
    </row>
    <row r="2087" spans="2:5" x14ac:dyDescent="0.25">
      <c r="E2087" t="s">
        <v>213</v>
      </c>
    </row>
    <row r="2088" spans="2:5" x14ac:dyDescent="0.25">
      <c r="E2088" t="s">
        <v>1753</v>
      </c>
    </row>
    <row r="2089" spans="2:5" x14ac:dyDescent="0.25">
      <c r="E2089" t="s">
        <v>1865</v>
      </c>
    </row>
    <row r="2090" spans="2:5" x14ac:dyDescent="0.25">
      <c r="E2090" t="s">
        <v>1866</v>
      </c>
    </row>
    <row r="2091" spans="2:5" x14ac:dyDescent="0.25">
      <c r="B2091" t="s">
        <v>1867</v>
      </c>
    </row>
    <row r="2092" spans="2:5" x14ac:dyDescent="0.25">
      <c r="B2092">
        <v>264</v>
      </c>
      <c r="C2092" t="s">
        <v>1868</v>
      </c>
      <c r="D2092" t="s">
        <v>1869</v>
      </c>
      <c r="E2092" t="s">
        <v>1870</v>
      </c>
    </row>
    <row r="2093" spans="2:5" x14ac:dyDescent="0.25">
      <c r="E2093" t="s">
        <v>1871</v>
      </c>
    </row>
    <row r="2094" spans="2:5" x14ac:dyDescent="0.25">
      <c r="E2094" t="s">
        <v>213</v>
      </c>
    </row>
    <row r="2095" spans="2:5" x14ac:dyDescent="0.25">
      <c r="E2095" t="s">
        <v>1844</v>
      </c>
    </row>
    <row r="2096" spans="2:5" x14ac:dyDescent="0.25">
      <c r="B2096" t="s">
        <v>1872</v>
      </c>
    </row>
    <row r="2097" spans="2:5" x14ac:dyDescent="0.25">
      <c r="B2097">
        <v>265</v>
      </c>
      <c r="C2097" t="s">
        <v>1873</v>
      </c>
      <c r="D2097" t="s">
        <v>1874</v>
      </c>
      <c r="E2097" t="s">
        <v>1875</v>
      </c>
    </row>
    <row r="2098" spans="2:5" x14ac:dyDescent="0.25">
      <c r="E2098" t="s">
        <v>273</v>
      </c>
    </row>
    <row r="2099" spans="2:5" x14ac:dyDescent="0.25">
      <c r="E2099" t="s">
        <v>1876</v>
      </c>
    </row>
    <row r="2100" spans="2:5" x14ac:dyDescent="0.25">
      <c r="E2100" t="s">
        <v>213</v>
      </c>
    </row>
    <row r="2101" spans="2:5" x14ac:dyDescent="0.25">
      <c r="E2101" t="s">
        <v>1877</v>
      </c>
    </row>
    <row r="2102" spans="2:5" x14ac:dyDescent="0.25">
      <c r="E2102" t="s">
        <v>1878</v>
      </c>
    </row>
    <row r="2103" spans="2:5" x14ac:dyDescent="0.25">
      <c r="B2103" t="s">
        <v>1879</v>
      </c>
    </row>
    <row r="2104" spans="2:5" x14ac:dyDescent="0.25">
      <c r="B2104">
        <v>266</v>
      </c>
      <c r="C2104" t="s">
        <v>1880</v>
      </c>
      <c r="D2104" t="s">
        <v>1881</v>
      </c>
      <c r="E2104" t="s">
        <v>1882</v>
      </c>
    </row>
    <row r="2105" spans="2:5" x14ac:dyDescent="0.25">
      <c r="E2105" t="s">
        <v>273</v>
      </c>
    </row>
    <row r="2106" spans="2:5" x14ac:dyDescent="0.25">
      <c r="E2106" t="s">
        <v>213</v>
      </c>
    </row>
    <row r="2107" spans="2:5" x14ac:dyDescent="0.25">
      <c r="E2107" t="s">
        <v>230</v>
      </c>
    </row>
    <row r="2108" spans="2:5" x14ac:dyDescent="0.25">
      <c r="E2108" t="s">
        <v>1883</v>
      </c>
    </row>
    <row r="2109" spans="2:5" x14ac:dyDescent="0.25">
      <c r="B2109" t="s">
        <v>1884</v>
      </c>
    </row>
    <row r="2110" spans="2:5" x14ac:dyDescent="0.25">
      <c r="B2110">
        <v>267</v>
      </c>
      <c r="C2110" t="s">
        <v>1885</v>
      </c>
      <c r="D2110" t="s">
        <v>1886</v>
      </c>
      <c r="E2110" t="s">
        <v>1887</v>
      </c>
    </row>
    <row r="2111" spans="2:5" x14ac:dyDescent="0.25">
      <c r="E2111" t="s">
        <v>273</v>
      </c>
    </row>
    <row r="2112" spans="2:5" x14ac:dyDescent="0.25">
      <c r="E2112" t="s">
        <v>213</v>
      </c>
    </row>
    <row r="2113" spans="2:5" x14ac:dyDescent="0.25">
      <c r="E2113" t="s">
        <v>230</v>
      </c>
    </row>
    <row r="2114" spans="2:5" x14ac:dyDescent="0.25">
      <c r="E2114" t="s">
        <v>1888</v>
      </c>
    </row>
    <row r="2115" spans="2:5" x14ac:dyDescent="0.25">
      <c r="B2115" t="s">
        <v>1889</v>
      </c>
    </row>
    <row r="2116" spans="2:5" x14ac:dyDescent="0.25">
      <c r="B2116">
        <v>268</v>
      </c>
      <c r="C2116" t="s">
        <v>1890</v>
      </c>
      <c r="D2116" t="s">
        <v>1891</v>
      </c>
      <c r="E2116" t="s">
        <v>1892</v>
      </c>
    </row>
    <row r="2117" spans="2:5" x14ac:dyDescent="0.25">
      <c r="E2117" t="s">
        <v>273</v>
      </c>
    </row>
    <row r="2118" spans="2:5" x14ac:dyDescent="0.25">
      <c r="E2118" t="s">
        <v>213</v>
      </c>
    </row>
    <row r="2119" spans="2:5" x14ac:dyDescent="0.25">
      <c r="E2119" t="s">
        <v>1758</v>
      </c>
    </row>
    <row r="2120" spans="2:5" x14ac:dyDescent="0.25">
      <c r="B2120" t="s">
        <v>1893</v>
      </c>
    </row>
    <row r="2121" spans="2:5" x14ac:dyDescent="0.25">
      <c r="B2121">
        <v>269</v>
      </c>
      <c r="C2121" t="s">
        <v>1894</v>
      </c>
      <c r="D2121" t="s">
        <v>1895</v>
      </c>
      <c r="E2121" t="s">
        <v>1896</v>
      </c>
    </row>
    <row r="2122" spans="2:5" x14ac:dyDescent="0.25">
      <c r="E2122" t="s">
        <v>273</v>
      </c>
    </row>
    <row r="2123" spans="2:5" x14ac:dyDescent="0.25">
      <c r="E2123" t="s">
        <v>213</v>
      </c>
    </row>
    <row r="2124" spans="2:5" x14ac:dyDescent="0.25">
      <c r="E2124" t="s">
        <v>1897</v>
      </c>
    </row>
    <row r="2125" spans="2:5" x14ac:dyDescent="0.25">
      <c r="B2125" t="s">
        <v>1898</v>
      </c>
    </row>
    <row r="2126" spans="2:5" x14ac:dyDescent="0.25">
      <c r="B2126">
        <v>270</v>
      </c>
      <c r="C2126" t="s">
        <v>1899</v>
      </c>
      <c r="D2126" t="s">
        <v>1900</v>
      </c>
      <c r="E2126" t="s">
        <v>1901</v>
      </c>
    </row>
    <row r="2127" spans="2:5" x14ac:dyDescent="0.25">
      <c r="E2127" t="s">
        <v>1804</v>
      </c>
    </row>
    <row r="2128" spans="2:5" x14ac:dyDescent="0.25">
      <c r="E2128" t="s">
        <v>1209</v>
      </c>
    </row>
    <row r="2129" spans="2:5" x14ac:dyDescent="0.25">
      <c r="E2129" t="s">
        <v>213</v>
      </c>
    </row>
    <row r="2130" spans="2:5" x14ac:dyDescent="0.25">
      <c r="E2130" t="s">
        <v>1902</v>
      </c>
    </row>
    <row r="2131" spans="2:5" x14ac:dyDescent="0.25">
      <c r="B2131" t="s">
        <v>1903</v>
      </c>
    </row>
    <row r="2132" spans="2:5" x14ac:dyDescent="0.25">
      <c r="B2132">
        <v>271</v>
      </c>
      <c r="C2132" t="s">
        <v>1904</v>
      </c>
      <c r="D2132" t="s">
        <v>1905</v>
      </c>
      <c r="E2132" t="s">
        <v>1906</v>
      </c>
    </row>
    <row r="2133" spans="2:5" x14ac:dyDescent="0.25">
      <c r="E2133" t="s">
        <v>273</v>
      </c>
    </row>
    <row r="2134" spans="2:5" x14ac:dyDescent="0.25">
      <c r="E2134" t="s">
        <v>213</v>
      </c>
    </row>
    <row r="2135" spans="2:5" x14ac:dyDescent="0.25">
      <c r="E2135" t="s">
        <v>230</v>
      </c>
    </row>
    <row r="2136" spans="2:5" x14ac:dyDescent="0.25">
      <c r="E2136" t="s">
        <v>1838</v>
      </c>
    </row>
    <row r="2137" spans="2:5" x14ac:dyDescent="0.25">
      <c r="B2137" t="s">
        <v>1907</v>
      </c>
    </row>
    <row r="2138" spans="2:5" x14ac:dyDescent="0.25">
      <c r="B2138">
        <v>272</v>
      </c>
      <c r="C2138" t="s">
        <v>1908</v>
      </c>
      <c r="D2138" t="s">
        <v>1909</v>
      </c>
      <c r="E2138" t="s">
        <v>1910</v>
      </c>
    </row>
    <row r="2139" spans="2:5" x14ac:dyDescent="0.25">
      <c r="E2139" t="s">
        <v>273</v>
      </c>
    </row>
    <row r="2140" spans="2:5" x14ac:dyDescent="0.25">
      <c r="E2140" t="s">
        <v>213</v>
      </c>
    </row>
    <row r="2141" spans="2:5" x14ac:dyDescent="0.25">
      <c r="E2141" t="s">
        <v>981</v>
      </c>
    </row>
    <row r="2142" spans="2:5" x14ac:dyDescent="0.25">
      <c r="E2142" t="s">
        <v>1866</v>
      </c>
    </row>
    <row r="2143" spans="2:5" x14ac:dyDescent="0.25">
      <c r="B2143" t="s">
        <v>1911</v>
      </c>
    </row>
    <row r="2144" spans="2:5" x14ac:dyDescent="0.25">
      <c r="B2144">
        <v>273</v>
      </c>
      <c r="C2144" t="s">
        <v>1912</v>
      </c>
      <c r="D2144" t="s">
        <v>1913</v>
      </c>
      <c r="E2144" t="s">
        <v>1914</v>
      </c>
    </row>
    <row r="2145" spans="2:5" x14ac:dyDescent="0.25">
      <c r="E2145" t="s">
        <v>273</v>
      </c>
    </row>
    <row r="2146" spans="2:5" x14ac:dyDescent="0.25">
      <c r="E2146" t="s">
        <v>1210</v>
      </c>
    </row>
    <row r="2147" spans="2:5" x14ac:dyDescent="0.25">
      <c r="E2147" t="s">
        <v>1915</v>
      </c>
    </row>
    <row r="2148" spans="2:5" x14ac:dyDescent="0.25">
      <c r="B2148" t="s">
        <v>1916</v>
      </c>
    </row>
    <row r="2149" spans="2:5" x14ac:dyDescent="0.25">
      <c r="B2149">
        <v>274</v>
      </c>
      <c r="C2149" t="s">
        <v>1917</v>
      </c>
      <c r="D2149" t="s">
        <v>1918</v>
      </c>
      <c r="E2149" t="s">
        <v>1919</v>
      </c>
    </row>
    <row r="2150" spans="2:5" x14ac:dyDescent="0.25">
      <c r="E2150" t="s">
        <v>273</v>
      </c>
    </row>
    <row r="2151" spans="2:5" x14ac:dyDescent="0.25">
      <c r="E2151" t="s">
        <v>1210</v>
      </c>
    </row>
    <row r="2152" spans="2:5" x14ac:dyDescent="0.25">
      <c r="E2152" t="s">
        <v>1920</v>
      </c>
    </row>
    <row r="2153" spans="2:5" x14ac:dyDescent="0.25">
      <c r="E2153" t="s">
        <v>1921</v>
      </c>
    </row>
    <row r="2154" spans="2:5" x14ac:dyDescent="0.25">
      <c r="B2154" t="s">
        <v>1922</v>
      </c>
    </row>
    <row r="2155" spans="2:5" x14ac:dyDescent="0.25">
      <c r="B2155">
        <v>275</v>
      </c>
      <c r="C2155" t="s">
        <v>1923</v>
      </c>
      <c r="D2155" t="s">
        <v>1924</v>
      </c>
      <c r="E2155" t="s">
        <v>1925</v>
      </c>
    </row>
    <row r="2156" spans="2:5" x14ac:dyDescent="0.25">
      <c r="E2156" t="s">
        <v>273</v>
      </c>
    </row>
    <row r="2157" spans="2:5" x14ac:dyDescent="0.25">
      <c r="E2157" t="s">
        <v>1210</v>
      </c>
    </row>
    <row r="2158" spans="2:5" x14ac:dyDescent="0.25">
      <c r="E2158" t="s">
        <v>1926</v>
      </c>
    </row>
    <row r="2159" spans="2:5" x14ac:dyDescent="0.25">
      <c r="E2159" t="s">
        <v>1921</v>
      </c>
    </row>
    <row r="2160" spans="2:5" x14ac:dyDescent="0.25">
      <c r="B2160" t="s">
        <v>1927</v>
      </c>
    </row>
    <row r="2161" spans="2:5" x14ac:dyDescent="0.25">
      <c r="B2161">
        <v>276</v>
      </c>
      <c r="C2161" t="s">
        <v>1928</v>
      </c>
      <c r="D2161" t="s">
        <v>1929</v>
      </c>
      <c r="E2161" t="s">
        <v>1930</v>
      </c>
    </row>
    <row r="2162" spans="2:5" x14ac:dyDescent="0.25">
      <c r="E2162" t="s">
        <v>273</v>
      </c>
    </row>
    <row r="2163" spans="2:5" x14ac:dyDescent="0.25">
      <c r="E2163" t="s">
        <v>1210</v>
      </c>
    </row>
    <row r="2164" spans="2:5" x14ac:dyDescent="0.25">
      <c r="E2164" t="s">
        <v>1931</v>
      </c>
    </row>
    <row r="2165" spans="2:5" x14ac:dyDescent="0.25">
      <c r="E2165" t="s">
        <v>1932</v>
      </c>
    </row>
    <row r="2166" spans="2:5" x14ac:dyDescent="0.25">
      <c r="B2166" t="s">
        <v>1933</v>
      </c>
    </row>
    <row r="2167" spans="2:5" x14ac:dyDescent="0.25">
      <c r="B2167">
        <v>277</v>
      </c>
      <c r="C2167" t="s">
        <v>1934</v>
      </c>
      <c r="D2167" t="s">
        <v>1935</v>
      </c>
      <c r="E2167" t="s">
        <v>1936</v>
      </c>
    </row>
    <row r="2168" spans="2:5" x14ac:dyDescent="0.25">
      <c r="E2168" t="s">
        <v>273</v>
      </c>
    </row>
    <row r="2169" spans="2:5" x14ac:dyDescent="0.25">
      <c r="E2169" t="s">
        <v>213</v>
      </c>
    </row>
    <row r="2170" spans="2:5" x14ac:dyDescent="0.25">
      <c r="E2170" t="s">
        <v>1937</v>
      </c>
    </row>
    <row r="2171" spans="2:5" x14ac:dyDescent="0.25">
      <c r="E2171" t="s">
        <v>1938</v>
      </c>
    </row>
    <row r="2172" spans="2:5" x14ac:dyDescent="0.25">
      <c r="E2172" t="s">
        <v>1939</v>
      </c>
    </row>
    <row r="2173" spans="2:5" x14ac:dyDescent="0.25">
      <c r="B2173" t="s">
        <v>1940</v>
      </c>
    </row>
    <row r="2175" spans="2:5" x14ac:dyDescent="0.25">
      <c r="B2175" t="s">
        <v>724</v>
      </c>
    </row>
    <row r="2177" spans="2:4" x14ac:dyDescent="0.25">
      <c r="B2177" t="s">
        <v>763</v>
      </c>
      <c r="C2177" t="s">
        <v>764</v>
      </c>
      <c r="D2177" t="s">
        <v>416</v>
      </c>
    </row>
    <row r="2178" spans="2:4" x14ac:dyDescent="0.25">
      <c r="B2178" t="s">
        <v>1941</v>
      </c>
      <c r="C2178" t="s">
        <v>1942</v>
      </c>
      <c r="D2178" t="s">
        <v>1943</v>
      </c>
    </row>
    <row r="2179" spans="2:4" x14ac:dyDescent="0.25">
      <c r="B2179" t="s">
        <v>1944</v>
      </c>
    </row>
  </sheetData>
  <pageMargins left="0.511811024" right="0.511811024" top="0.78740157499999996" bottom="0.78740157499999996" header="0.31496062000000002" footer="0.31496062000000002"/>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21D6-815D-427A-B909-E1FAFEE9BB5B}">
  <dimension ref="A1"/>
  <sheetViews>
    <sheetView zoomScale="85" zoomScaleNormal="85" workbookViewId="0">
      <selection activeCell="Z25" sqref="Z25"/>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347B-AF20-413C-8854-BA8992C0C809}">
  <sheetPr codeName="Planilha2"/>
  <dimension ref="B3:I326"/>
  <sheetViews>
    <sheetView topLeftCell="F5" zoomScale="88" zoomScaleNormal="120" workbookViewId="0">
      <selection activeCell="I20" sqref="I20"/>
    </sheetView>
  </sheetViews>
  <sheetFormatPr defaultRowHeight="15" x14ac:dyDescent="0.25"/>
  <cols>
    <col min="1" max="1" width="10.28515625" customWidth="1"/>
    <col min="2" max="2" width="33.85546875" style="2" customWidth="1"/>
    <col min="3" max="3" width="58" style="2" customWidth="1"/>
    <col min="4" max="4" width="41.5703125" customWidth="1"/>
    <col min="5" max="5" width="43.5703125" bestFit="1" customWidth="1"/>
    <col min="6" max="6" width="11.85546875" bestFit="1" customWidth="1"/>
    <col min="7" max="7" width="162.5703125" bestFit="1" customWidth="1"/>
    <col min="8" max="8" width="16.28515625" customWidth="1"/>
    <col min="9" max="9" width="16.140625" customWidth="1"/>
  </cols>
  <sheetData>
    <row r="3" spans="2:9" ht="94.9" customHeight="1" x14ac:dyDescent="0.25">
      <c r="D3" s="2"/>
      <c r="E3" s="2"/>
      <c r="F3" s="2"/>
      <c r="G3" s="2"/>
      <c r="H3" s="8"/>
      <c r="I3" s="8"/>
    </row>
    <row r="4" spans="2:9" x14ac:dyDescent="0.25">
      <c r="H4" s="8"/>
      <c r="I4" s="8"/>
    </row>
    <row r="5" spans="2:9" x14ac:dyDescent="0.25">
      <c r="B5" t="s">
        <v>1945</v>
      </c>
      <c r="C5" t="s">
        <v>1946</v>
      </c>
      <c r="D5" t="s">
        <v>1947</v>
      </c>
      <c r="E5" t="s">
        <v>1948</v>
      </c>
      <c r="F5" t="s">
        <v>1949</v>
      </c>
      <c r="G5" t="s">
        <v>1950</v>
      </c>
      <c r="H5" s="7" t="s">
        <v>1951</v>
      </c>
      <c r="I5" s="7" t="s">
        <v>1952</v>
      </c>
    </row>
    <row r="6" spans="2:9" x14ac:dyDescent="0.25">
      <c r="B6" t="s">
        <v>1953</v>
      </c>
      <c r="C6" t="s">
        <v>16</v>
      </c>
      <c r="D6" t="s">
        <v>17</v>
      </c>
      <c r="E6" t="s">
        <v>1954</v>
      </c>
      <c r="F6" t="s">
        <v>13</v>
      </c>
      <c r="G6" t="s">
        <v>1955</v>
      </c>
      <c r="H6" s="3" t="str">
        <f t="shared" ref="H6:H69" si="0">RIGHT(SUBSTITUTE(E6,".",""),4)</f>
        <v>1973</v>
      </c>
      <c r="I6" s="3">
        <f>VLOOKUP(H6,Temporadas!$B$4:$C$11,2,1)</f>
        <v>1</v>
      </c>
    </row>
    <row r="7" spans="2:9" x14ac:dyDescent="0.25">
      <c r="B7" t="s">
        <v>1956</v>
      </c>
      <c r="C7" t="s">
        <v>22</v>
      </c>
      <c r="D7" t="s">
        <v>23</v>
      </c>
      <c r="E7" t="s">
        <v>1957</v>
      </c>
      <c r="F7" t="s">
        <v>13</v>
      </c>
      <c r="G7" t="s">
        <v>1958</v>
      </c>
      <c r="H7" s="3" t="str">
        <f t="shared" si="0"/>
        <v>1973</v>
      </c>
      <c r="I7" s="3">
        <f>VLOOKUP(H7,Temporadas!$B$4:$C$11,2,1)</f>
        <v>1</v>
      </c>
    </row>
    <row r="8" spans="2:9" x14ac:dyDescent="0.25">
      <c r="B8" t="s">
        <v>1959</v>
      </c>
      <c r="C8" t="s">
        <v>27</v>
      </c>
      <c r="D8" t="s">
        <v>28</v>
      </c>
      <c r="E8" t="s">
        <v>1960</v>
      </c>
      <c r="F8" t="s">
        <v>13</v>
      </c>
      <c r="G8" t="s">
        <v>1961</v>
      </c>
      <c r="H8" s="3" t="str">
        <f t="shared" si="0"/>
        <v>1973</v>
      </c>
      <c r="I8" s="3">
        <f>VLOOKUP(H8,Temporadas!$B$4:$C$11,2,1)</f>
        <v>1</v>
      </c>
    </row>
    <row r="9" spans="2:9" x14ac:dyDescent="0.25">
      <c r="B9" t="s">
        <v>1962</v>
      </c>
      <c r="C9" t="s">
        <v>33</v>
      </c>
      <c r="D9" t="s">
        <v>34</v>
      </c>
      <c r="E9" t="s">
        <v>1960</v>
      </c>
      <c r="F9" t="s">
        <v>13</v>
      </c>
      <c r="G9" t="s">
        <v>1963</v>
      </c>
      <c r="H9" s="3" t="str">
        <f t="shared" si="0"/>
        <v>1973</v>
      </c>
      <c r="I9" s="3">
        <f>VLOOKUP(H9,Temporadas!$B$4:$C$11,2,1)</f>
        <v>1</v>
      </c>
    </row>
    <row r="10" spans="2:9" x14ac:dyDescent="0.25">
      <c r="B10" t="s">
        <v>1964</v>
      </c>
      <c r="C10" t="s">
        <v>39</v>
      </c>
      <c r="D10" t="s">
        <v>40</v>
      </c>
      <c r="E10" t="s">
        <v>1965</v>
      </c>
      <c r="F10" t="s">
        <v>13</v>
      </c>
      <c r="G10" t="s">
        <v>1966</v>
      </c>
      <c r="H10" s="3" t="str">
        <f t="shared" si="0"/>
        <v>1973</v>
      </c>
      <c r="I10" s="3">
        <f>VLOOKUP(H10,Temporadas!$B$4:$C$11,2,1)</f>
        <v>1</v>
      </c>
    </row>
    <row r="11" spans="2:9" x14ac:dyDescent="0.25">
      <c r="B11" t="s">
        <v>1967</v>
      </c>
      <c r="C11" t="s">
        <v>46</v>
      </c>
      <c r="D11" t="s">
        <v>47</v>
      </c>
      <c r="E11" t="s">
        <v>1965</v>
      </c>
      <c r="F11" t="s">
        <v>13</v>
      </c>
      <c r="G11" t="s">
        <v>1968</v>
      </c>
      <c r="H11" s="3" t="str">
        <f t="shared" si="0"/>
        <v>1973</v>
      </c>
      <c r="I11" s="3">
        <f>VLOOKUP(H11,Temporadas!$B$4:$C$11,2,1)</f>
        <v>1</v>
      </c>
    </row>
    <row r="12" spans="2:9" x14ac:dyDescent="0.25">
      <c r="B12" t="s">
        <v>1969</v>
      </c>
      <c r="C12" t="s">
        <v>50</v>
      </c>
      <c r="D12" t="s">
        <v>51</v>
      </c>
      <c r="E12" t="s">
        <v>1965</v>
      </c>
      <c r="F12" t="s">
        <v>1970</v>
      </c>
      <c r="G12" t="s">
        <v>1971</v>
      </c>
      <c r="H12" s="3" t="str">
        <f t="shared" si="0"/>
        <v>1973</v>
      </c>
      <c r="I12" s="3">
        <f>VLOOKUP(H12,Temporadas!$B$4:$C$11,2,1)</f>
        <v>1</v>
      </c>
    </row>
    <row r="13" spans="2:9" x14ac:dyDescent="0.25">
      <c r="B13" t="s">
        <v>1972</v>
      </c>
      <c r="C13" t="s">
        <v>56</v>
      </c>
      <c r="D13" t="s">
        <v>57</v>
      </c>
      <c r="E13" t="s">
        <v>1973</v>
      </c>
      <c r="F13" t="s">
        <v>13</v>
      </c>
      <c r="G13" t="s">
        <v>1974</v>
      </c>
      <c r="H13" s="3" t="str">
        <f t="shared" si="0"/>
        <v>1973</v>
      </c>
      <c r="I13" s="3">
        <f>VLOOKUP(H13,Temporadas!$B$4:$C$11,2,1)</f>
        <v>1</v>
      </c>
    </row>
    <row r="14" spans="2:9" x14ac:dyDescent="0.25">
      <c r="B14" t="s">
        <v>1975</v>
      </c>
      <c r="C14" t="s">
        <v>63</v>
      </c>
      <c r="D14" t="s">
        <v>64</v>
      </c>
      <c r="E14" t="s">
        <v>1973</v>
      </c>
      <c r="F14" t="s">
        <v>13</v>
      </c>
      <c r="G14" t="s">
        <v>1976</v>
      </c>
      <c r="H14" s="3" t="str">
        <f t="shared" si="0"/>
        <v>1973</v>
      </c>
      <c r="I14" s="3">
        <f>VLOOKUP(H14,Temporadas!$B$4:$C$11,2,1)</f>
        <v>1</v>
      </c>
    </row>
    <row r="15" spans="2:9" x14ac:dyDescent="0.25">
      <c r="B15" t="s">
        <v>1977</v>
      </c>
      <c r="C15" t="s">
        <v>68</v>
      </c>
      <c r="D15" t="s">
        <v>69</v>
      </c>
      <c r="E15" t="s">
        <v>1973</v>
      </c>
      <c r="F15" t="s">
        <v>13</v>
      </c>
      <c r="G15" t="s">
        <v>1963</v>
      </c>
      <c r="H15" s="3" t="str">
        <f t="shared" si="0"/>
        <v>1973</v>
      </c>
      <c r="I15" s="3">
        <f>VLOOKUP(H15,Temporadas!$B$4:$C$11,2,1)</f>
        <v>1</v>
      </c>
    </row>
    <row r="16" spans="2:9" x14ac:dyDescent="0.25">
      <c r="B16" t="s">
        <v>1978</v>
      </c>
      <c r="C16" t="s">
        <v>72</v>
      </c>
      <c r="D16" t="s">
        <v>73</v>
      </c>
      <c r="E16" t="s">
        <v>1979</v>
      </c>
      <c r="F16" t="s">
        <v>13</v>
      </c>
      <c r="G16" t="s">
        <v>1980</v>
      </c>
      <c r="H16" s="3" t="str">
        <f t="shared" si="0"/>
        <v>1973</v>
      </c>
      <c r="I16" s="3">
        <f>VLOOKUP(H16,Temporadas!$B$4:$C$11,2,1)</f>
        <v>1</v>
      </c>
    </row>
    <row r="17" spans="2:9" x14ac:dyDescent="0.25">
      <c r="B17" t="s">
        <v>1981</v>
      </c>
      <c r="C17" t="s">
        <v>79</v>
      </c>
      <c r="D17" t="s">
        <v>80</v>
      </c>
      <c r="E17" t="s">
        <v>1979</v>
      </c>
      <c r="F17" t="s">
        <v>13</v>
      </c>
      <c r="G17" t="s">
        <v>1982</v>
      </c>
      <c r="H17" s="3" t="str">
        <f t="shared" si="0"/>
        <v>1973</v>
      </c>
      <c r="I17" s="3">
        <f>VLOOKUP(H17,Temporadas!$B$4:$C$11,2,1)</f>
        <v>1</v>
      </c>
    </row>
    <row r="18" spans="2:9" x14ac:dyDescent="0.25">
      <c r="B18" t="s">
        <v>1983</v>
      </c>
      <c r="C18" t="s">
        <v>85</v>
      </c>
      <c r="D18" t="s">
        <v>86</v>
      </c>
      <c r="E18" t="s">
        <v>1979</v>
      </c>
      <c r="F18" t="s">
        <v>13</v>
      </c>
      <c r="G18" t="s">
        <v>1984</v>
      </c>
      <c r="H18" s="3" t="str">
        <f t="shared" si="0"/>
        <v>1973</v>
      </c>
      <c r="I18" s="3">
        <f>VLOOKUP(H18,Temporadas!$B$4:$C$11,2,1)</f>
        <v>1</v>
      </c>
    </row>
    <row r="19" spans="2:9" x14ac:dyDescent="0.25">
      <c r="B19" t="s">
        <v>1985</v>
      </c>
      <c r="C19" t="s">
        <v>90</v>
      </c>
      <c r="D19" t="s">
        <v>91</v>
      </c>
      <c r="E19" t="s">
        <v>1986</v>
      </c>
      <c r="F19" t="s">
        <v>13</v>
      </c>
      <c r="G19" t="s">
        <v>1963</v>
      </c>
      <c r="H19" s="3" t="str">
        <f t="shared" si="0"/>
        <v>1973</v>
      </c>
      <c r="I19" s="3">
        <f>VLOOKUP(H19,Temporadas!$B$4:$C$11,2,1)</f>
        <v>1</v>
      </c>
    </row>
    <row r="20" spans="2:9" x14ac:dyDescent="0.25">
      <c r="B20" t="s">
        <v>1987</v>
      </c>
      <c r="C20" t="s">
        <v>96</v>
      </c>
      <c r="D20" t="s">
        <v>97</v>
      </c>
      <c r="E20" t="s">
        <v>1986</v>
      </c>
      <c r="F20" t="s">
        <v>13</v>
      </c>
      <c r="G20" t="s">
        <v>1988</v>
      </c>
      <c r="H20" s="3" t="str">
        <f t="shared" si="0"/>
        <v>1973</v>
      </c>
      <c r="I20" s="3">
        <f>VLOOKUP(H20,Temporadas!$B$4:$C$11,2,1)</f>
        <v>1</v>
      </c>
    </row>
    <row r="21" spans="2:9" x14ac:dyDescent="0.25">
      <c r="B21" t="s">
        <v>1989</v>
      </c>
      <c r="C21" t="s">
        <v>102</v>
      </c>
      <c r="D21" t="s">
        <v>103</v>
      </c>
      <c r="E21" t="s">
        <v>1986</v>
      </c>
      <c r="F21" t="s">
        <v>13</v>
      </c>
      <c r="G21" t="s">
        <v>1990</v>
      </c>
      <c r="H21" s="3" t="str">
        <f t="shared" si="0"/>
        <v>1973</v>
      </c>
      <c r="I21" s="3">
        <f>VLOOKUP(H21,Temporadas!$B$4:$C$11,2,1)</f>
        <v>1</v>
      </c>
    </row>
    <row r="22" spans="2:9" x14ac:dyDescent="0.25">
      <c r="B22" t="s">
        <v>1991</v>
      </c>
      <c r="C22" t="s">
        <v>107</v>
      </c>
      <c r="D22" t="s">
        <v>108</v>
      </c>
      <c r="E22" t="s">
        <v>1992</v>
      </c>
      <c r="F22" t="s">
        <v>13</v>
      </c>
      <c r="G22" t="s">
        <v>1971</v>
      </c>
      <c r="H22" s="3" t="str">
        <f t="shared" si="0"/>
        <v>1973</v>
      </c>
      <c r="I22" s="3">
        <f>VLOOKUP(H22,Temporadas!$B$4:$C$11,2,1)</f>
        <v>1</v>
      </c>
    </row>
    <row r="23" spans="2:9" x14ac:dyDescent="0.25">
      <c r="B23" t="s">
        <v>1993</v>
      </c>
      <c r="C23" t="s">
        <v>113</v>
      </c>
      <c r="D23" t="s">
        <v>114</v>
      </c>
      <c r="E23" t="s">
        <v>1992</v>
      </c>
      <c r="F23" t="s">
        <v>13</v>
      </c>
      <c r="G23" t="s">
        <v>1974</v>
      </c>
      <c r="H23" s="3" t="str">
        <f t="shared" si="0"/>
        <v>1973</v>
      </c>
      <c r="I23" s="3">
        <f>VLOOKUP(H23,Temporadas!$B$4:$C$11,2,1)</f>
        <v>1</v>
      </c>
    </row>
    <row r="24" spans="2:9" x14ac:dyDescent="0.25">
      <c r="B24" t="s">
        <v>1994</v>
      </c>
      <c r="C24" t="s">
        <v>117</v>
      </c>
      <c r="D24" t="s">
        <v>118</v>
      </c>
      <c r="E24" t="s">
        <v>1992</v>
      </c>
      <c r="F24" t="s">
        <v>13</v>
      </c>
      <c r="G24" t="s">
        <v>1995</v>
      </c>
      <c r="H24" s="3" t="str">
        <f t="shared" si="0"/>
        <v>1973</v>
      </c>
      <c r="I24" s="3">
        <f>VLOOKUP(H24,Temporadas!$B$4:$C$11,2,1)</f>
        <v>1</v>
      </c>
    </row>
    <row r="25" spans="2:9" x14ac:dyDescent="0.25">
      <c r="B25" t="s">
        <v>1996</v>
      </c>
      <c r="C25" t="s">
        <v>121</v>
      </c>
      <c r="D25" t="s">
        <v>122</v>
      </c>
      <c r="E25" t="s">
        <v>1997</v>
      </c>
      <c r="F25" t="s">
        <v>1970</v>
      </c>
      <c r="G25" t="s">
        <v>1998</v>
      </c>
      <c r="H25" s="3" t="str">
        <f t="shared" si="0"/>
        <v>1973</v>
      </c>
      <c r="I25" s="3">
        <f>VLOOKUP(H25,Temporadas!$B$4:$C$11,2,1)</f>
        <v>1</v>
      </c>
    </row>
    <row r="26" spans="2:9" x14ac:dyDescent="0.25">
      <c r="B26" t="s">
        <v>1999</v>
      </c>
      <c r="C26" t="s">
        <v>126</v>
      </c>
      <c r="D26" t="s">
        <v>127</v>
      </c>
      <c r="E26" t="s">
        <v>1997</v>
      </c>
      <c r="F26" t="s">
        <v>1970</v>
      </c>
      <c r="G26" t="s">
        <v>1998</v>
      </c>
      <c r="H26" s="3" t="str">
        <f t="shared" si="0"/>
        <v>1973</v>
      </c>
      <c r="I26" s="3">
        <f>VLOOKUP(H26,Temporadas!$B$4:$C$11,2,1)</f>
        <v>1</v>
      </c>
    </row>
    <row r="27" spans="2:9" x14ac:dyDescent="0.25">
      <c r="B27" t="s">
        <v>2000</v>
      </c>
      <c r="C27" t="s">
        <v>130</v>
      </c>
      <c r="D27" t="s">
        <v>131</v>
      </c>
      <c r="E27" t="s">
        <v>1997</v>
      </c>
      <c r="F27" t="s">
        <v>1970</v>
      </c>
      <c r="G27" t="s">
        <v>1998</v>
      </c>
      <c r="H27" s="3" t="str">
        <f t="shared" si="0"/>
        <v>1973</v>
      </c>
      <c r="I27" s="3">
        <f>VLOOKUP(H27,Temporadas!$B$4:$C$11,2,1)</f>
        <v>1</v>
      </c>
    </row>
    <row r="28" spans="2:9" x14ac:dyDescent="0.25">
      <c r="B28" t="s">
        <v>2001</v>
      </c>
      <c r="C28" t="s">
        <v>134</v>
      </c>
      <c r="D28" t="s">
        <v>135</v>
      </c>
      <c r="E28" t="s">
        <v>2002</v>
      </c>
      <c r="F28" t="s">
        <v>13</v>
      </c>
      <c r="G28" t="s">
        <v>2003</v>
      </c>
      <c r="H28" s="3" t="str">
        <f t="shared" si="0"/>
        <v>1973</v>
      </c>
      <c r="I28" s="3">
        <f>VLOOKUP(H28,Temporadas!$B$4:$C$11,2,1)</f>
        <v>1</v>
      </c>
    </row>
    <row r="29" spans="2:9" x14ac:dyDescent="0.25">
      <c r="B29" t="s">
        <v>2004</v>
      </c>
      <c r="C29" t="s">
        <v>141</v>
      </c>
      <c r="D29" t="s">
        <v>142</v>
      </c>
      <c r="E29" t="s">
        <v>2002</v>
      </c>
      <c r="F29" t="s">
        <v>13</v>
      </c>
      <c r="G29" t="s">
        <v>1974</v>
      </c>
      <c r="H29" s="3" t="str">
        <f t="shared" si="0"/>
        <v>1973</v>
      </c>
      <c r="I29" s="3">
        <f>VLOOKUP(H29,Temporadas!$B$4:$C$11,2,1)</f>
        <v>1</v>
      </c>
    </row>
    <row r="30" spans="2:9" x14ac:dyDescent="0.25">
      <c r="B30" t="s">
        <v>2005</v>
      </c>
      <c r="C30" t="s">
        <v>145</v>
      </c>
      <c r="D30" t="s">
        <v>146</v>
      </c>
      <c r="E30" t="s">
        <v>2006</v>
      </c>
      <c r="F30" t="s">
        <v>13</v>
      </c>
      <c r="G30" t="s">
        <v>1971</v>
      </c>
      <c r="H30" s="3" t="str">
        <f t="shared" si="0"/>
        <v>1973</v>
      </c>
      <c r="I30" s="3">
        <f>VLOOKUP(H30,Temporadas!$B$4:$C$11,2,1)</f>
        <v>1</v>
      </c>
    </row>
    <row r="31" spans="2:9" x14ac:dyDescent="0.25">
      <c r="B31" t="s">
        <v>2007</v>
      </c>
      <c r="C31" t="s">
        <v>151</v>
      </c>
      <c r="D31" t="s">
        <v>152</v>
      </c>
      <c r="E31" t="s">
        <v>2006</v>
      </c>
      <c r="F31" t="s">
        <v>13</v>
      </c>
      <c r="G31" t="s">
        <v>2008</v>
      </c>
      <c r="H31" s="3" t="str">
        <f t="shared" si="0"/>
        <v>1973</v>
      </c>
      <c r="I31" s="3">
        <f>VLOOKUP(H31,Temporadas!$B$4:$C$11,2,1)</f>
        <v>1</v>
      </c>
    </row>
    <row r="32" spans="2:9" x14ac:dyDescent="0.25">
      <c r="B32" t="s">
        <v>2009</v>
      </c>
      <c r="C32" t="s">
        <v>157</v>
      </c>
      <c r="D32" t="s">
        <v>158</v>
      </c>
      <c r="E32" t="s">
        <v>2006</v>
      </c>
      <c r="F32" t="s">
        <v>13</v>
      </c>
      <c r="G32" t="s">
        <v>2010</v>
      </c>
      <c r="H32" s="3" t="str">
        <f t="shared" si="0"/>
        <v>1973</v>
      </c>
      <c r="I32" s="3">
        <f>VLOOKUP(H32,Temporadas!$B$4:$C$11,2,1)</f>
        <v>1</v>
      </c>
    </row>
    <row r="33" spans="2:9" x14ac:dyDescent="0.25">
      <c r="B33" t="s">
        <v>2011</v>
      </c>
      <c r="C33" t="s">
        <v>162</v>
      </c>
      <c r="D33" t="s">
        <v>163</v>
      </c>
      <c r="E33" t="s">
        <v>2012</v>
      </c>
      <c r="F33" t="s">
        <v>13</v>
      </c>
      <c r="G33" t="s">
        <v>2013</v>
      </c>
      <c r="H33" s="3" t="str">
        <f t="shared" si="0"/>
        <v>1973</v>
      </c>
      <c r="I33" s="3">
        <f>VLOOKUP(H33,Temporadas!$B$4:$C$11,2,1)</f>
        <v>1</v>
      </c>
    </row>
    <row r="34" spans="2:9" x14ac:dyDescent="0.25">
      <c r="B34" t="s">
        <v>2014</v>
      </c>
      <c r="C34" t="s">
        <v>168</v>
      </c>
      <c r="D34" t="s">
        <v>169</v>
      </c>
      <c r="E34" t="s">
        <v>2012</v>
      </c>
      <c r="F34" t="s">
        <v>13</v>
      </c>
      <c r="G34" t="s">
        <v>1995</v>
      </c>
      <c r="H34" s="3" t="str">
        <f t="shared" si="0"/>
        <v>1973</v>
      </c>
      <c r="I34" s="3">
        <f>VLOOKUP(H34,Temporadas!$B$4:$C$11,2,1)</f>
        <v>1</v>
      </c>
    </row>
    <row r="35" spans="2:9" x14ac:dyDescent="0.25">
      <c r="B35" t="s">
        <v>2015</v>
      </c>
      <c r="C35" t="s">
        <v>172</v>
      </c>
      <c r="D35" t="s">
        <v>173</v>
      </c>
      <c r="E35" t="s">
        <v>2012</v>
      </c>
      <c r="F35" t="s">
        <v>13</v>
      </c>
      <c r="G35" t="s">
        <v>1963</v>
      </c>
      <c r="H35" s="3" t="str">
        <f t="shared" si="0"/>
        <v>1973</v>
      </c>
      <c r="I35" s="3">
        <f>VLOOKUP(H35,Temporadas!$B$4:$C$11,2,1)</f>
        <v>1</v>
      </c>
    </row>
    <row r="36" spans="2:9" x14ac:dyDescent="0.25">
      <c r="B36" t="s">
        <v>2016</v>
      </c>
      <c r="C36" t="s">
        <v>177</v>
      </c>
      <c r="D36" t="s">
        <v>178</v>
      </c>
      <c r="E36" t="s">
        <v>2017</v>
      </c>
      <c r="F36" t="s">
        <v>13</v>
      </c>
      <c r="G36" t="s">
        <v>2018</v>
      </c>
      <c r="H36" s="3" t="str">
        <f t="shared" si="0"/>
        <v>1973</v>
      </c>
      <c r="I36" s="3">
        <f>VLOOKUP(H36,Temporadas!$B$4:$C$11,2,1)</f>
        <v>1</v>
      </c>
    </row>
    <row r="37" spans="2:9" x14ac:dyDescent="0.25">
      <c r="B37" t="s">
        <v>2019</v>
      </c>
      <c r="C37" t="s">
        <v>183</v>
      </c>
      <c r="D37" t="s">
        <v>184</v>
      </c>
      <c r="E37" t="s">
        <v>2017</v>
      </c>
      <c r="F37" t="s">
        <v>13</v>
      </c>
      <c r="G37" t="s">
        <v>2020</v>
      </c>
      <c r="H37" s="3" t="str">
        <f t="shared" si="0"/>
        <v>1973</v>
      </c>
      <c r="I37" s="3">
        <f>VLOOKUP(H37,Temporadas!$B$4:$C$11,2,1)</f>
        <v>1</v>
      </c>
    </row>
    <row r="38" spans="2:9" x14ac:dyDescent="0.25">
      <c r="B38" t="s">
        <v>2021</v>
      </c>
      <c r="C38" t="s">
        <v>189</v>
      </c>
      <c r="D38" t="s">
        <v>190</v>
      </c>
      <c r="E38" t="s">
        <v>2017</v>
      </c>
      <c r="F38" t="s">
        <v>13</v>
      </c>
      <c r="G38" t="s">
        <v>2010</v>
      </c>
      <c r="H38" s="3" t="str">
        <f t="shared" si="0"/>
        <v>1973</v>
      </c>
      <c r="I38" s="3">
        <f>VLOOKUP(H38,Temporadas!$B$4:$C$11,2,1)</f>
        <v>1</v>
      </c>
    </row>
    <row r="39" spans="2:9" x14ac:dyDescent="0.25">
      <c r="B39" t="s">
        <v>2022</v>
      </c>
      <c r="C39" t="s">
        <v>193</v>
      </c>
      <c r="D39" t="s">
        <v>194</v>
      </c>
      <c r="E39" t="s">
        <v>2023</v>
      </c>
      <c r="F39" t="s">
        <v>13</v>
      </c>
      <c r="G39" t="s">
        <v>1958</v>
      </c>
      <c r="H39" s="3" t="str">
        <f t="shared" si="0"/>
        <v>1973</v>
      </c>
      <c r="I39" s="3">
        <f>VLOOKUP(H39,Temporadas!$B$4:$C$11,2,1)</f>
        <v>1</v>
      </c>
    </row>
    <row r="40" spans="2:9" x14ac:dyDescent="0.25">
      <c r="B40" t="s">
        <v>2024</v>
      </c>
      <c r="C40" t="s">
        <v>199</v>
      </c>
      <c r="D40" t="s">
        <v>200</v>
      </c>
      <c r="E40" t="s">
        <v>2023</v>
      </c>
      <c r="F40" t="s">
        <v>13</v>
      </c>
      <c r="G40" t="s">
        <v>2025</v>
      </c>
      <c r="H40" s="3" t="str">
        <f t="shared" si="0"/>
        <v>1973</v>
      </c>
      <c r="I40" s="3">
        <f>VLOOKUP(H40,Temporadas!$B$4:$C$11,2,1)</f>
        <v>1</v>
      </c>
    </row>
    <row r="41" spans="2:9" x14ac:dyDescent="0.25">
      <c r="B41" t="s">
        <v>2026</v>
      </c>
      <c r="C41" t="s">
        <v>204</v>
      </c>
      <c r="D41" t="s">
        <v>205</v>
      </c>
      <c r="E41" t="s">
        <v>2027</v>
      </c>
      <c r="F41" t="s">
        <v>13</v>
      </c>
      <c r="G41" t="s">
        <v>2028</v>
      </c>
      <c r="H41" s="3" t="str">
        <f t="shared" si="0"/>
        <v>1973</v>
      </c>
      <c r="I41" s="3">
        <f>VLOOKUP(H41,Temporadas!$B$4:$C$11,2,1)</f>
        <v>1</v>
      </c>
    </row>
    <row r="42" spans="2:9" x14ac:dyDescent="0.25">
      <c r="B42" t="s">
        <v>2029</v>
      </c>
      <c r="C42" t="s">
        <v>209</v>
      </c>
      <c r="D42" t="s">
        <v>210</v>
      </c>
      <c r="E42" t="s">
        <v>2027</v>
      </c>
      <c r="F42" t="s">
        <v>13</v>
      </c>
      <c r="G42" t="s">
        <v>2008</v>
      </c>
      <c r="H42" s="3" t="str">
        <f t="shared" si="0"/>
        <v>1973</v>
      </c>
      <c r="I42" s="3">
        <f>VLOOKUP(H42,Temporadas!$B$4:$C$11,2,1)</f>
        <v>1</v>
      </c>
    </row>
    <row r="43" spans="2:9" x14ac:dyDescent="0.25">
      <c r="B43" t="s">
        <v>2030</v>
      </c>
      <c r="C43" t="s">
        <v>215</v>
      </c>
      <c r="D43" t="s">
        <v>216</v>
      </c>
      <c r="E43" t="s">
        <v>2031</v>
      </c>
      <c r="F43" t="s">
        <v>13</v>
      </c>
      <c r="G43" t="s">
        <v>2028</v>
      </c>
      <c r="H43" s="3" t="str">
        <f t="shared" si="0"/>
        <v>1973</v>
      </c>
      <c r="I43" s="3">
        <f>VLOOKUP(H43,Temporadas!$B$4:$C$11,2,1)</f>
        <v>1</v>
      </c>
    </row>
    <row r="44" spans="2:9" x14ac:dyDescent="0.25">
      <c r="B44" t="s">
        <v>2032</v>
      </c>
      <c r="C44" t="s">
        <v>220</v>
      </c>
      <c r="D44" t="s">
        <v>221</v>
      </c>
      <c r="E44" t="s">
        <v>2031</v>
      </c>
      <c r="F44" t="s">
        <v>13</v>
      </c>
      <c r="G44" t="s">
        <v>1971</v>
      </c>
      <c r="H44" s="3" t="str">
        <f t="shared" si="0"/>
        <v>1973</v>
      </c>
      <c r="I44" s="3">
        <f>VLOOKUP(H44,Temporadas!$B$4:$C$11,2,1)</f>
        <v>1</v>
      </c>
    </row>
    <row r="45" spans="2:9" x14ac:dyDescent="0.25">
      <c r="B45" t="s">
        <v>2033</v>
      </c>
      <c r="C45" t="s">
        <v>227</v>
      </c>
      <c r="D45" t="s">
        <v>228</v>
      </c>
      <c r="E45" t="s">
        <v>2031</v>
      </c>
      <c r="F45" t="s">
        <v>13</v>
      </c>
      <c r="G45" t="s">
        <v>2034</v>
      </c>
      <c r="H45" s="3" t="str">
        <f t="shared" si="0"/>
        <v>1973</v>
      </c>
      <c r="I45" s="3">
        <f>VLOOKUP(H45,Temporadas!$B$4:$C$11,2,1)</f>
        <v>1</v>
      </c>
    </row>
    <row r="46" spans="2:9" x14ac:dyDescent="0.25">
      <c r="B46" t="s">
        <v>2035</v>
      </c>
      <c r="C46" t="s">
        <v>233</v>
      </c>
      <c r="D46" t="s">
        <v>234</v>
      </c>
      <c r="E46" t="s">
        <v>2036</v>
      </c>
      <c r="F46" t="s">
        <v>13</v>
      </c>
      <c r="G46" t="s">
        <v>1963</v>
      </c>
      <c r="H46" s="3" t="str">
        <f t="shared" si="0"/>
        <v>1973</v>
      </c>
      <c r="I46" s="3">
        <f>VLOOKUP(H46,Temporadas!$B$4:$C$11,2,1)</f>
        <v>1</v>
      </c>
    </row>
    <row r="47" spans="2:9" x14ac:dyDescent="0.25">
      <c r="B47" t="s">
        <v>2037</v>
      </c>
      <c r="C47" t="s">
        <v>242</v>
      </c>
      <c r="D47" t="s">
        <v>243</v>
      </c>
      <c r="E47" t="s">
        <v>2036</v>
      </c>
      <c r="F47" t="s">
        <v>13</v>
      </c>
      <c r="G47" t="s">
        <v>2038</v>
      </c>
      <c r="H47" s="3" t="str">
        <f t="shared" si="0"/>
        <v>1973</v>
      </c>
      <c r="I47" s="3">
        <f>VLOOKUP(H47,Temporadas!$B$4:$C$11,2,1)</f>
        <v>1</v>
      </c>
    </row>
    <row r="48" spans="2:9" x14ac:dyDescent="0.25">
      <c r="B48" t="s">
        <v>2039</v>
      </c>
      <c r="C48" t="s">
        <v>247</v>
      </c>
      <c r="D48" t="s">
        <v>248</v>
      </c>
      <c r="E48" t="s">
        <v>2036</v>
      </c>
      <c r="F48" t="s">
        <v>13</v>
      </c>
      <c r="G48" t="s">
        <v>1971</v>
      </c>
      <c r="H48" s="3" t="str">
        <f t="shared" si="0"/>
        <v>1973</v>
      </c>
      <c r="I48" s="3">
        <f>VLOOKUP(H48,Temporadas!$B$4:$C$11,2,1)</f>
        <v>1</v>
      </c>
    </row>
    <row r="49" spans="2:9" x14ac:dyDescent="0.25">
      <c r="B49" t="s">
        <v>2040</v>
      </c>
      <c r="C49" t="s">
        <v>251</v>
      </c>
      <c r="D49" t="s">
        <v>252</v>
      </c>
      <c r="E49" t="s">
        <v>2041</v>
      </c>
      <c r="F49" t="s">
        <v>13</v>
      </c>
      <c r="G49" t="s">
        <v>1974</v>
      </c>
      <c r="H49" s="3" t="str">
        <f t="shared" si="0"/>
        <v>1973</v>
      </c>
      <c r="I49" s="3">
        <f>VLOOKUP(H49,Temporadas!$B$4:$C$11,2,1)</f>
        <v>1</v>
      </c>
    </row>
    <row r="50" spans="2:9" x14ac:dyDescent="0.25">
      <c r="B50" t="s">
        <v>2042</v>
      </c>
      <c r="C50" t="s">
        <v>258</v>
      </c>
      <c r="D50" t="s">
        <v>259</v>
      </c>
      <c r="E50" t="s">
        <v>2043</v>
      </c>
      <c r="F50" t="s">
        <v>13</v>
      </c>
      <c r="G50" t="s">
        <v>1974</v>
      </c>
      <c r="H50" s="3" t="str">
        <f t="shared" si="0"/>
        <v>1973</v>
      </c>
      <c r="I50" s="3">
        <f>VLOOKUP(H50,Temporadas!$B$4:$C$11,2,1)</f>
        <v>1</v>
      </c>
    </row>
    <row r="51" spans="2:9" x14ac:dyDescent="0.25">
      <c r="B51" t="s">
        <v>2044</v>
      </c>
      <c r="C51" t="s">
        <v>265</v>
      </c>
      <c r="D51" t="s">
        <v>266</v>
      </c>
      <c r="E51" t="s">
        <v>2043</v>
      </c>
      <c r="F51" t="s">
        <v>13</v>
      </c>
      <c r="G51" t="s">
        <v>1995</v>
      </c>
      <c r="H51" s="3" t="str">
        <f t="shared" si="0"/>
        <v>1973</v>
      </c>
      <c r="I51" s="3">
        <f>VLOOKUP(H51,Temporadas!$B$4:$C$11,2,1)</f>
        <v>1</v>
      </c>
    </row>
    <row r="52" spans="2:9" x14ac:dyDescent="0.25">
      <c r="B52" t="s">
        <v>2045</v>
      </c>
      <c r="C52" t="s">
        <v>270</v>
      </c>
      <c r="D52" t="s">
        <v>271</v>
      </c>
      <c r="E52" t="s">
        <v>2046</v>
      </c>
      <c r="F52" t="s">
        <v>13</v>
      </c>
      <c r="G52" t="s">
        <v>2028</v>
      </c>
      <c r="H52" s="3" t="str">
        <f t="shared" si="0"/>
        <v>1973</v>
      </c>
      <c r="I52" s="3">
        <f>VLOOKUP(H52,Temporadas!$B$4:$C$11,2,1)</f>
        <v>1</v>
      </c>
    </row>
    <row r="53" spans="2:9" x14ac:dyDescent="0.25">
      <c r="B53" t="s">
        <v>2047</v>
      </c>
      <c r="C53" t="s">
        <v>279</v>
      </c>
      <c r="D53" t="s">
        <v>280</v>
      </c>
      <c r="E53" t="s">
        <v>2046</v>
      </c>
      <c r="F53" t="s">
        <v>13</v>
      </c>
      <c r="G53" t="s">
        <v>1976</v>
      </c>
      <c r="H53" s="3" t="str">
        <f t="shared" si="0"/>
        <v>1973</v>
      </c>
      <c r="I53" s="3">
        <f>VLOOKUP(H53,Temporadas!$B$4:$C$11,2,1)</f>
        <v>1</v>
      </c>
    </row>
    <row r="54" spans="2:9" x14ac:dyDescent="0.25">
      <c r="B54" t="s">
        <v>2048</v>
      </c>
      <c r="C54" t="s">
        <v>286</v>
      </c>
      <c r="D54" t="s">
        <v>287</v>
      </c>
      <c r="E54" t="s">
        <v>2049</v>
      </c>
      <c r="F54" t="s">
        <v>13</v>
      </c>
      <c r="G54" t="s">
        <v>1974</v>
      </c>
      <c r="H54" s="3" t="str">
        <f t="shared" si="0"/>
        <v>1973</v>
      </c>
      <c r="I54" s="3">
        <f>VLOOKUP(H54,Temporadas!$B$4:$C$11,2,1)</f>
        <v>1</v>
      </c>
    </row>
    <row r="55" spans="2:9" x14ac:dyDescent="0.25">
      <c r="B55" t="s">
        <v>2050</v>
      </c>
      <c r="C55" t="s">
        <v>293</v>
      </c>
      <c r="D55" t="s">
        <v>293</v>
      </c>
      <c r="E55" t="s">
        <v>2049</v>
      </c>
      <c r="F55" t="s">
        <v>13</v>
      </c>
      <c r="G55" t="s">
        <v>1974</v>
      </c>
      <c r="H55" s="3" t="str">
        <f t="shared" si="0"/>
        <v>1973</v>
      </c>
      <c r="I55" s="3">
        <f>VLOOKUP(H55,Temporadas!$B$4:$C$11,2,1)</f>
        <v>1</v>
      </c>
    </row>
    <row r="56" spans="2:9" x14ac:dyDescent="0.25">
      <c r="B56" t="s">
        <v>2051</v>
      </c>
      <c r="C56" t="s">
        <v>204</v>
      </c>
      <c r="D56" t="s">
        <v>296</v>
      </c>
      <c r="E56" t="s">
        <v>2052</v>
      </c>
      <c r="F56" t="s">
        <v>13</v>
      </c>
      <c r="G56" t="s">
        <v>2053</v>
      </c>
      <c r="H56" s="3" t="str">
        <f t="shared" si="0"/>
        <v>1973</v>
      </c>
      <c r="I56" s="3">
        <f>VLOOKUP(H56,Temporadas!$B$4:$C$11,2,1)</f>
        <v>1</v>
      </c>
    </row>
    <row r="57" spans="2:9" x14ac:dyDescent="0.25">
      <c r="B57" t="s">
        <v>2054</v>
      </c>
      <c r="C57" t="s">
        <v>302</v>
      </c>
      <c r="D57" t="s">
        <v>303</v>
      </c>
      <c r="E57" t="s">
        <v>2052</v>
      </c>
      <c r="F57" t="s">
        <v>13</v>
      </c>
      <c r="G57" t="s">
        <v>1995</v>
      </c>
      <c r="H57" s="3" t="str">
        <f t="shared" si="0"/>
        <v>1973</v>
      </c>
      <c r="I57" s="3">
        <f>VLOOKUP(H57,Temporadas!$B$4:$C$11,2,1)</f>
        <v>1</v>
      </c>
    </row>
    <row r="58" spans="2:9" x14ac:dyDescent="0.25">
      <c r="B58" t="s">
        <v>2055</v>
      </c>
      <c r="C58" t="s">
        <v>307</v>
      </c>
      <c r="D58" t="s">
        <v>308</v>
      </c>
      <c r="E58" t="s">
        <v>2056</v>
      </c>
      <c r="F58" t="s">
        <v>13</v>
      </c>
      <c r="G58" t="s">
        <v>2057</v>
      </c>
      <c r="H58" s="3" t="str">
        <f t="shared" si="0"/>
        <v>1973</v>
      </c>
      <c r="I58" s="3">
        <f>VLOOKUP(H58,Temporadas!$B$4:$C$11,2,1)</f>
        <v>1</v>
      </c>
    </row>
    <row r="59" spans="2:9" x14ac:dyDescent="0.25">
      <c r="B59" t="s">
        <v>2058</v>
      </c>
      <c r="C59" t="s">
        <v>317</v>
      </c>
      <c r="D59" t="s">
        <v>318</v>
      </c>
      <c r="E59" t="s">
        <v>2056</v>
      </c>
      <c r="F59" t="s">
        <v>13</v>
      </c>
      <c r="G59" t="s">
        <v>2057</v>
      </c>
      <c r="H59" s="3" t="str">
        <f t="shared" si="0"/>
        <v>1973</v>
      </c>
      <c r="I59" s="3">
        <f>VLOOKUP(H59,Temporadas!$B$4:$C$11,2,1)</f>
        <v>1</v>
      </c>
    </row>
    <row r="60" spans="2:9" x14ac:dyDescent="0.25">
      <c r="B60" t="s">
        <v>2059</v>
      </c>
      <c r="C60" t="s">
        <v>323</v>
      </c>
      <c r="D60" t="s">
        <v>324</v>
      </c>
      <c r="E60" t="s">
        <v>2060</v>
      </c>
      <c r="F60" t="s">
        <v>13</v>
      </c>
      <c r="G60" t="s">
        <v>2061</v>
      </c>
      <c r="H60" s="3" t="str">
        <f t="shared" si="0"/>
        <v>1973</v>
      </c>
      <c r="I60" s="3">
        <f>VLOOKUP(H60,Temporadas!$B$4:$C$11,2,1)</f>
        <v>1</v>
      </c>
    </row>
    <row r="61" spans="2:9" x14ac:dyDescent="0.25">
      <c r="B61" t="s">
        <v>2062</v>
      </c>
      <c r="C61" t="s">
        <v>330</v>
      </c>
      <c r="D61" t="s">
        <v>331</v>
      </c>
      <c r="E61" t="s">
        <v>2063</v>
      </c>
      <c r="F61" t="s">
        <v>13</v>
      </c>
      <c r="G61" t="s">
        <v>2064</v>
      </c>
      <c r="H61" s="3" t="str">
        <f t="shared" si="0"/>
        <v>1973</v>
      </c>
      <c r="I61" s="3">
        <f>VLOOKUP(H61,Temporadas!$B$4:$C$11,2,1)</f>
        <v>1</v>
      </c>
    </row>
    <row r="62" spans="2:9" x14ac:dyDescent="0.25">
      <c r="B62" t="s">
        <v>2065</v>
      </c>
      <c r="C62" t="s">
        <v>337</v>
      </c>
      <c r="D62" t="s">
        <v>338</v>
      </c>
      <c r="E62" t="s">
        <v>2066</v>
      </c>
      <c r="F62" t="s">
        <v>13</v>
      </c>
      <c r="G62" t="s">
        <v>2067</v>
      </c>
      <c r="H62" s="3" t="str">
        <f t="shared" si="0"/>
        <v>1973</v>
      </c>
      <c r="I62" s="3">
        <f>VLOOKUP(H62,Temporadas!$B$4:$C$11,2,1)</f>
        <v>1</v>
      </c>
    </row>
    <row r="63" spans="2:9" x14ac:dyDescent="0.25">
      <c r="B63" t="s">
        <v>2068</v>
      </c>
      <c r="C63" t="s">
        <v>343</v>
      </c>
      <c r="D63" t="s">
        <v>344</v>
      </c>
      <c r="E63" t="s">
        <v>2069</v>
      </c>
      <c r="F63" t="s">
        <v>13</v>
      </c>
      <c r="G63" t="s">
        <v>2070</v>
      </c>
      <c r="H63" s="3" t="str">
        <f t="shared" si="0"/>
        <v>1973</v>
      </c>
      <c r="I63" s="3">
        <f>VLOOKUP(H63,Temporadas!$B$4:$C$11,2,1)</f>
        <v>1</v>
      </c>
    </row>
    <row r="64" spans="2:9" x14ac:dyDescent="0.25">
      <c r="B64" t="s">
        <v>2071</v>
      </c>
      <c r="C64" t="s">
        <v>204</v>
      </c>
      <c r="D64" t="s">
        <v>350</v>
      </c>
      <c r="E64" t="s">
        <v>2072</v>
      </c>
      <c r="F64" t="s">
        <v>13</v>
      </c>
      <c r="G64" t="s">
        <v>1963</v>
      </c>
      <c r="H64" s="3" t="str">
        <f t="shared" si="0"/>
        <v>1973</v>
      </c>
      <c r="I64" s="3">
        <f>VLOOKUP(H64,Temporadas!$B$4:$C$11,2,1)</f>
        <v>1</v>
      </c>
    </row>
    <row r="65" spans="2:9" x14ac:dyDescent="0.25">
      <c r="B65" t="s">
        <v>2073</v>
      </c>
      <c r="C65" t="s">
        <v>356</v>
      </c>
      <c r="D65" t="s">
        <v>357</v>
      </c>
      <c r="E65" t="s">
        <v>2072</v>
      </c>
      <c r="F65" t="s">
        <v>13</v>
      </c>
      <c r="G65" t="s">
        <v>2003</v>
      </c>
      <c r="H65" s="3" t="str">
        <f t="shared" si="0"/>
        <v>1973</v>
      </c>
      <c r="I65" s="3">
        <f>VLOOKUP(H65,Temporadas!$B$4:$C$11,2,1)</f>
        <v>1</v>
      </c>
    </row>
    <row r="66" spans="2:9" x14ac:dyDescent="0.25">
      <c r="B66" t="s">
        <v>2074</v>
      </c>
      <c r="C66" t="s">
        <v>362</v>
      </c>
      <c r="D66" t="s">
        <v>363</v>
      </c>
      <c r="E66" t="s">
        <v>2075</v>
      </c>
      <c r="F66" t="s">
        <v>13</v>
      </c>
      <c r="G66" t="s">
        <v>2003</v>
      </c>
      <c r="H66" s="3" t="str">
        <f t="shared" si="0"/>
        <v>1973</v>
      </c>
      <c r="I66" s="3">
        <f>VLOOKUP(H66,Temporadas!$B$4:$C$11,2,1)</f>
        <v>1</v>
      </c>
    </row>
    <row r="67" spans="2:9" x14ac:dyDescent="0.25">
      <c r="B67" t="s">
        <v>2076</v>
      </c>
      <c r="C67" t="s">
        <v>368</v>
      </c>
      <c r="D67" t="s">
        <v>369</v>
      </c>
      <c r="E67" t="s">
        <v>2077</v>
      </c>
      <c r="F67" t="s">
        <v>13</v>
      </c>
      <c r="G67" t="s">
        <v>2028</v>
      </c>
      <c r="H67" s="3" t="str">
        <f t="shared" si="0"/>
        <v>1981</v>
      </c>
      <c r="I67" s="3">
        <f>VLOOKUP(H67,Temporadas!$B$4:$C$11,2,1)</f>
        <v>7</v>
      </c>
    </row>
    <row r="68" spans="2:9" x14ac:dyDescent="0.25">
      <c r="B68" t="s">
        <v>2078</v>
      </c>
      <c r="C68" t="s">
        <v>376</v>
      </c>
      <c r="D68" t="s">
        <v>377</v>
      </c>
      <c r="E68" t="s">
        <v>2079</v>
      </c>
      <c r="F68" t="s">
        <v>13</v>
      </c>
      <c r="G68" t="s">
        <v>2080</v>
      </c>
      <c r="H68" s="3" t="str">
        <f t="shared" si="0"/>
        <v>1973</v>
      </c>
      <c r="I68" s="3">
        <f>VLOOKUP(H68,Temporadas!$B$4:$C$11,2,1)</f>
        <v>1</v>
      </c>
    </row>
    <row r="69" spans="2:9" x14ac:dyDescent="0.25">
      <c r="B69" t="s">
        <v>2081</v>
      </c>
      <c r="C69" t="s">
        <v>382</v>
      </c>
      <c r="D69" t="s">
        <v>383</v>
      </c>
      <c r="E69" t="s">
        <v>2082</v>
      </c>
      <c r="F69" t="s">
        <v>13</v>
      </c>
      <c r="G69" t="s">
        <v>2083</v>
      </c>
      <c r="H69" s="3" t="str">
        <f t="shared" si="0"/>
        <v>1973</v>
      </c>
      <c r="I69" s="3">
        <f>VLOOKUP(H69,Temporadas!$B$4:$C$11,2,1)</f>
        <v>1</v>
      </c>
    </row>
    <row r="70" spans="2:9" x14ac:dyDescent="0.25">
      <c r="B70" t="s">
        <v>2084</v>
      </c>
      <c r="C70" t="s">
        <v>389</v>
      </c>
      <c r="D70" t="s">
        <v>390</v>
      </c>
      <c r="E70" t="s">
        <v>2085</v>
      </c>
      <c r="F70" t="s">
        <v>13</v>
      </c>
      <c r="G70" t="s">
        <v>2086</v>
      </c>
      <c r="H70" s="3" t="str">
        <f t="shared" ref="H70:H133" si="1">RIGHT(SUBSTITUTE(E70,".",""),4)</f>
        <v>1973</v>
      </c>
      <c r="I70" s="3">
        <f>VLOOKUP(H70,Temporadas!$B$4:$C$11,2,1)</f>
        <v>1</v>
      </c>
    </row>
    <row r="71" spans="2:9" x14ac:dyDescent="0.25">
      <c r="B71" t="s">
        <v>2087</v>
      </c>
      <c r="C71" t="s">
        <v>394</v>
      </c>
      <c r="D71" t="s">
        <v>395</v>
      </c>
      <c r="E71" t="s">
        <v>2088</v>
      </c>
      <c r="F71" t="s">
        <v>13</v>
      </c>
      <c r="G71" t="s">
        <v>2080</v>
      </c>
      <c r="H71" s="3" t="str">
        <f t="shared" si="1"/>
        <v>1973</v>
      </c>
      <c r="I71" s="3">
        <f>VLOOKUP(H71,Temporadas!$B$4:$C$11,2,1)</f>
        <v>1</v>
      </c>
    </row>
    <row r="72" spans="2:9" x14ac:dyDescent="0.25">
      <c r="B72" t="s">
        <v>2089</v>
      </c>
      <c r="C72" t="s">
        <v>401</v>
      </c>
      <c r="D72" t="s">
        <v>402</v>
      </c>
      <c r="E72" t="s">
        <v>2090</v>
      </c>
      <c r="F72" t="s">
        <v>13</v>
      </c>
      <c r="G72" t="s">
        <v>2091</v>
      </c>
      <c r="H72" s="3" t="str">
        <f t="shared" si="1"/>
        <v>1973</v>
      </c>
      <c r="I72" s="3">
        <f>VLOOKUP(H72,Temporadas!$B$4:$C$11,2,1)</f>
        <v>1</v>
      </c>
    </row>
    <row r="73" spans="2:9" x14ac:dyDescent="0.25">
      <c r="B73" t="s">
        <v>2092</v>
      </c>
      <c r="C73" t="s">
        <v>409</v>
      </c>
      <c r="D73" t="s">
        <v>410</v>
      </c>
      <c r="E73" t="s">
        <v>2093</v>
      </c>
      <c r="F73" t="s">
        <v>13</v>
      </c>
      <c r="G73" t="s">
        <v>2094</v>
      </c>
      <c r="H73" s="3" t="str">
        <f t="shared" si="1"/>
        <v>1973</v>
      </c>
      <c r="I73" s="3">
        <f>VLOOKUP(H73,Temporadas!$B$4:$C$11,2,1)</f>
        <v>1</v>
      </c>
    </row>
    <row r="74" spans="2:9" x14ac:dyDescent="0.25">
      <c r="B74" t="s">
        <v>2095</v>
      </c>
      <c r="C74" t="s">
        <v>457</v>
      </c>
      <c r="D74" t="s">
        <v>458</v>
      </c>
      <c r="E74" t="s">
        <v>2096</v>
      </c>
      <c r="F74" t="s">
        <v>13</v>
      </c>
      <c r="G74" t="s">
        <v>2094</v>
      </c>
      <c r="H74" s="3" t="str">
        <f t="shared" si="1"/>
        <v>1974</v>
      </c>
      <c r="I74" s="3">
        <f>VLOOKUP(H74,Temporadas!$B$4:$C$11,2,1)</f>
        <v>2</v>
      </c>
    </row>
    <row r="75" spans="2:9" x14ac:dyDescent="0.25">
      <c r="B75" t="s">
        <v>2097</v>
      </c>
      <c r="C75" t="s">
        <v>466</v>
      </c>
      <c r="D75" t="s">
        <v>467</v>
      </c>
      <c r="E75" t="s">
        <v>2098</v>
      </c>
      <c r="F75" t="s">
        <v>13</v>
      </c>
      <c r="G75" t="s">
        <v>2099</v>
      </c>
      <c r="H75" s="3" t="str">
        <f t="shared" si="1"/>
        <v>1974</v>
      </c>
      <c r="I75" s="3">
        <f>VLOOKUP(H75,Temporadas!$B$4:$C$11,2,1)</f>
        <v>2</v>
      </c>
    </row>
    <row r="76" spans="2:9" x14ac:dyDescent="0.25">
      <c r="B76" t="s">
        <v>2100</v>
      </c>
      <c r="C76" t="s">
        <v>474</v>
      </c>
      <c r="D76" t="s">
        <v>475</v>
      </c>
      <c r="E76" t="s">
        <v>2101</v>
      </c>
      <c r="F76" t="s">
        <v>13</v>
      </c>
      <c r="G76" t="s">
        <v>2086</v>
      </c>
      <c r="H76" s="3" t="str">
        <f t="shared" si="1"/>
        <v>1974</v>
      </c>
      <c r="I76" s="3">
        <f>VLOOKUP(H76,Temporadas!$B$4:$C$11,2,1)</f>
        <v>2</v>
      </c>
    </row>
    <row r="77" spans="2:9" x14ac:dyDescent="0.25">
      <c r="B77" t="s">
        <v>2102</v>
      </c>
      <c r="C77" t="s">
        <v>480</v>
      </c>
      <c r="D77" t="s">
        <v>481</v>
      </c>
      <c r="E77" t="s">
        <v>2103</v>
      </c>
      <c r="F77" t="s">
        <v>13</v>
      </c>
      <c r="G77" t="s">
        <v>2104</v>
      </c>
      <c r="H77" s="3" t="str">
        <f t="shared" si="1"/>
        <v>1974</v>
      </c>
      <c r="I77" s="3">
        <f>VLOOKUP(H77,Temporadas!$B$4:$C$11,2,1)</f>
        <v>2</v>
      </c>
    </row>
    <row r="78" spans="2:9" x14ac:dyDescent="0.25">
      <c r="B78" t="s">
        <v>2105</v>
      </c>
      <c r="C78" t="s">
        <v>486</v>
      </c>
      <c r="D78" t="s">
        <v>487</v>
      </c>
      <c r="E78" t="s">
        <v>2106</v>
      </c>
      <c r="F78" t="s">
        <v>13</v>
      </c>
      <c r="G78" t="s">
        <v>2091</v>
      </c>
      <c r="H78" s="3" t="str">
        <f t="shared" si="1"/>
        <v>1974</v>
      </c>
      <c r="I78" s="3">
        <f>VLOOKUP(H78,Temporadas!$B$4:$C$11,2,1)</f>
        <v>2</v>
      </c>
    </row>
    <row r="79" spans="2:9" x14ac:dyDescent="0.25">
      <c r="B79" t="s">
        <v>2107</v>
      </c>
      <c r="C79" t="s">
        <v>492</v>
      </c>
      <c r="D79" t="s">
        <v>493</v>
      </c>
      <c r="E79" t="s">
        <v>2108</v>
      </c>
      <c r="F79" t="s">
        <v>13</v>
      </c>
      <c r="G79" t="s">
        <v>2080</v>
      </c>
      <c r="H79" s="3" t="str">
        <f t="shared" si="1"/>
        <v>1974</v>
      </c>
      <c r="I79" s="3">
        <f>VLOOKUP(H79,Temporadas!$B$4:$C$11,2,1)</f>
        <v>2</v>
      </c>
    </row>
    <row r="80" spans="2:9" x14ac:dyDescent="0.25">
      <c r="B80" t="s">
        <v>2109</v>
      </c>
      <c r="C80" t="s">
        <v>497</v>
      </c>
      <c r="D80" t="s">
        <v>498</v>
      </c>
      <c r="E80" t="s">
        <v>2110</v>
      </c>
      <c r="F80" t="s">
        <v>13</v>
      </c>
      <c r="G80" t="s">
        <v>2080</v>
      </c>
      <c r="H80" s="3" t="str">
        <f t="shared" si="1"/>
        <v>1974</v>
      </c>
      <c r="I80" s="3">
        <f>VLOOKUP(H80,Temporadas!$B$4:$C$11,2,1)</f>
        <v>2</v>
      </c>
    </row>
    <row r="81" spans="2:9" x14ac:dyDescent="0.25">
      <c r="B81" t="s">
        <v>2111</v>
      </c>
      <c r="C81" t="s">
        <v>505</v>
      </c>
      <c r="D81" t="s">
        <v>506</v>
      </c>
      <c r="E81" t="s">
        <v>2112</v>
      </c>
      <c r="F81" t="s">
        <v>13</v>
      </c>
      <c r="G81" t="s">
        <v>2113</v>
      </c>
      <c r="H81" s="3" t="str">
        <f t="shared" si="1"/>
        <v>1974</v>
      </c>
      <c r="I81" s="3">
        <f>VLOOKUP(H81,Temporadas!$B$4:$C$11,2,1)</f>
        <v>2</v>
      </c>
    </row>
    <row r="82" spans="2:9" x14ac:dyDescent="0.25">
      <c r="B82" t="s">
        <v>2114</v>
      </c>
      <c r="C82" t="s">
        <v>517</v>
      </c>
      <c r="D82" t="s">
        <v>518</v>
      </c>
      <c r="E82" t="s">
        <v>2115</v>
      </c>
      <c r="F82" t="s">
        <v>13</v>
      </c>
      <c r="G82" t="s">
        <v>2113</v>
      </c>
      <c r="H82" s="3" t="str">
        <f t="shared" si="1"/>
        <v>1974</v>
      </c>
      <c r="I82" s="3">
        <f>VLOOKUP(H82,Temporadas!$B$4:$C$11,2,1)</f>
        <v>2</v>
      </c>
    </row>
    <row r="83" spans="2:9" x14ac:dyDescent="0.25">
      <c r="B83" t="s">
        <v>2116</v>
      </c>
      <c r="C83" t="s">
        <v>522</v>
      </c>
      <c r="D83" t="s">
        <v>523</v>
      </c>
      <c r="E83" t="s">
        <v>2117</v>
      </c>
      <c r="F83" t="s">
        <v>13</v>
      </c>
      <c r="G83" t="s">
        <v>2113</v>
      </c>
      <c r="H83" s="3" t="str">
        <f t="shared" si="1"/>
        <v>1974</v>
      </c>
      <c r="I83" s="3">
        <f>VLOOKUP(H83,Temporadas!$B$4:$C$11,2,1)</f>
        <v>2</v>
      </c>
    </row>
    <row r="84" spans="2:9" x14ac:dyDescent="0.25">
      <c r="B84" t="s">
        <v>2118</v>
      </c>
      <c r="C84" t="s">
        <v>527</v>
      </c>
      <c r="D84" t="s">
        <v>528</v>
      </c>
      <c r="E84" t="s">
        <v>2119</v>
      </c>
      <c r="F84" t="s">
        <v>13</v>
      </c>
      <c r="G84" t="s">
        <v>2086</v>
      </c>
      <c r="H84" s="3" t="str">
        <f t="shared" si="1"/>
        <v>1974</v>
      </c>
      <c r="I84" s="3">
        <f>VLOOKUP(H84,Temporadas!$B$4:$C$11,2,1)</f>
        <v>2</v>
      </c>
    </row>
    <row r="85" spans="2:9" x14ac:dyDescent="0.25">
      <c r="B85" t="s">
        <v>2120</v>
      </c>
      <c r="C85" t="s">
        <v>534</v>
      </c>
      <c r="D85" t="s">
        <v>535</v>
      </c>
      <c r="E85" t="s">
        <v>2121</v>
      </c>
      <c r="F85" t="s">
        <v>13</v>
      </c>
      <c r="G85" t="s">
        <v>2080</v>
      </c>
      <c r="H85" s="3" t="str">
        <f t="shared" si="1"/>
        <v>1974</v>
      </c>
      <c r="I85" s="3">
        <f>VLOOKUP(H85,Temporadas!$B$4:$C$11,2,1)</f>
        <v>2</v>
      </c>
    </row>
    <row r="86" spans="2:9" x14ac:dyDescent="0.25">
      <c r="B86" t="s">
        <v>2122</v>
      </c>
      <c r="C86" t="s">
        <v>542</v>
      </c>
      <c r="D86" t="s">
        <v>543</v>
      </c>
      <c r="E86" t="s">
        <v>2123</v>
      </c>
      <c r="F86" t="s">
        <v>13</v>
      </c>
      <c r="G86" t="s">
        <v>2113</v>
      </c>
      <c r="H86" s="3" t="str">
        <f t="shared" si="1"/>
        <v>1974</v>
      </c>
      <c r="I86" s="3">
        <f>VLOOKUP(H86,Temporadas!$B$4:$C$11,2,1)</f>
        <v>2</v>
      </c>
    </row>
    <row r="87" spans="2:9" x14ac:dyDescent="0.25">
      <c r="B87" t="s">
        <v>2124</v>
      </c>
      <c r="C87" t="s">
        <v>547</v>
      </c>
      <c r="D87" t="s">
        <v>548</v>
      </c>
      <c r="E87" t="s">
        <v>2125</v>
      </c>
      <c r="F87" t="s">
        <v>13</v>
      </c>
      <c r="G87" t="s">
        <v>2113</v>
      </c>
      <c r="H87" s="3" t="str">
        <f t="shared" si="1"/>
        <v>1974</v>
      </c>
      <c r="I87" s="3">
        <f>VLOOKUP(H87,Temporadas!$B$4:$C$11,2,1)</f>
        <v>2</v>
      </c>
    </row>
    <row r="88" spans="2:9" x14ac:dyDescent="0.25">
      <c r="B88" t="s">
        <v>2126</v>
      </c>
      <c r="C88" t="s">
        <v>554</v>
      </c>
      <c r="D88" t="s">
        <v>555</v>
      </c>
      <c r="E88" t="s">
        <v>2127</v>
      </c>
      <c r="F88" t="s">
        <v>13</v>
      </c>
      <c r="G88" t="s">
        <v>2128</v>
      </c>
      <c r="H88" s="3" t="str">
        <f t="shared" si="1"/>
        <v>1974</v>
      </c>
      <c r="I88" s="3">
        <f>VLOOKUP(H88,Temporadas!$B$4:$C$11,2,1)</f>
        <v>2</v>
      </c>
    </row>
    <row r="89" spans="2:9" x14ac:dyDescent="0.25">
      <c r="B89" t="s">
        <v>2129</v>
      </c>
      <c r="C89" t="s">
        <v>561</v>
      </c>
      <c r="D89" t="s">
        <v>562</v>
      </c>
      <c r="E89" t="s">
        <v>2130</v>
      </c>
      <c r="F89" t="s">
        <v>13</v>
      </c>
      <c r="G89" t="s">
        <v>2131</v>
      </c>
      <c r="H89" s="3" t="str">
        <f t="shared" si="1"/>
        <v>1974</v>
      </c>
      <c r="I89" s="3">
        <f>VLOOKUP(H89,Temporadas!$B$4:$C$11,2,1)</f>
        <v>2</v>
      </c>
    </row>
    <row r="90" spans="2:9" x14ac:dyDescent="0.25">
      <c r="B90" t="s">
        <v>2132</v>
      </c>
      <c r="C90" t="s">
        <v>566</v>
      </c>
      <c r="D90" t="s">
        <v>567</v>
      </c>
      <c r="E90" t="s">
        <v>2133</v>
      </c>
      <c r="F90" t="s">
        <v>13</v>
      </c>
      <c r="G90" t="s">
        <v>2086</v>
      </c>
      <c r="H90" s="3" t="str">
        <f t="shared" si="1"/>
        <v>1974</v>
      </c>
      <c r="I90" s="3">
        <f>VLOOKUP(H90,Temporadas!$B$4:$C$11,2,1)</f>
        <v>2</v>
      </c>
    </row>
    <row r="91" spans="2:9" x14ac:dyDescent="0.25">
      <c r="B91" t="s">
        <v>2134</v>
      </c>
      <c r="C91" t="s">
        <v>574</v>
      </c>
      <c r="D91" t="s">
        <v>575</v>
      </c>
      <c r="E91" t="s">
        <v>2135</v>
      </c>
      <c r="F91" t="s">
        <v>13</v>
      </c>
      <c r="G91" t="s">
        <v>2136</v>
      </c>
      <c r="H91" s="3" t="str">
        <f t="shared" si="1"/>
        <v>1974</v>
      </c>
      <c r="I91" s="3">
        <f>VLOOKUP(H91,Temporadas!$B$4:$C$11,2,1)</f>
        <v>2</v>
      </c>
    </row>
    <row r="92" spans="2:9" x14ac:dyDescent="0.25">
      <c r="B92" t="s">
        <v>2137</v>
      </c>
      <c r="C92" t="s">
        <v>582</v>
      </c>
      <c r="D92" t="s">
        <v>583</v>
      </c>
      <c r="E92" t="s">
        <v>2138</v>
      </c>
      <c r="F92" t="s">
        <v>13</v>
      </c>
      <c r="G92" t="s">
        <v>2139</v>
      </c>
      <c r="H92" s="3" t="str">
        <f t="shared" si="1"/>
        <v>1974</v>
      </c>
      <c r="I92" s="3">
        <f>VLOOKUP(H92,Temporadas!$B$4:$C$11,2,1)</f>
        <v>2</v>
      </c>
    </row>
    <row r="93" spans="2:9" x14ac:dyDescent="0.25">
      <c r="B93" t="s">
        <v>2140</v>
      </c>
      <c r="C93" t="s">
        <v>590</v>
      </c>
      <c r="D93" t="s">
        <v>591</v>
      </c>
      <c r="E93" t="s">
        <v>2138</v>
      </c>
      <c r="F93" t="s">
        <v>13</v>
      </c>
      <c r="G93" t="s">
        <v>2141</v>
      </c>
      <c r="H93" s="3" t="str">
        <f t="shared" si="1"/>
        <v>1974</v>
      </c>
      <c r="I93" s="3">
        <f>VLOOKUP(H93,Temporadas!$B$4:$C$11,2,1)</f>
        <v>2</v>
      </c>
    </row>
    <row r="94" spans="2:9" x14ac:dyDescent="0.25">
      <c r="B94" t="s">
        <v>2142</v>
      </c>
      <c r="C94" t="s">
        <v>593</v>
      </c>
      <c r="D94" t="s">
        <v>594</v>
      </c>
      <c r="E94" t="s">
        <v>2143</v>
      </c>
      <c r="F94" t="s">
        <v>13</v>
      </c>
      <c r="G94" t="s">
        <v>2144</v>
      </c>
      <c r="H94" s="3" t="str">
        <f t="shared" si="1"/>
        <v>1974</v>
      </c>
      <c r="I94" s="3">
        <f>VLOOKUP(H94,Temporadas!$B$4:$C$11,2,1)</f>
        <v>2</v>
      </c>
    </row>
    <row r="95" spans="2:9" x14ac:dyDescent="0.25">
      <c r="B95" t="s">
        <v>2145</v>
      </c>
      <c r="C95" t="s">
        <v>599</v>
      </c>
      <c r="D95" t="s">
        <v>600</v>
      </c>
      <c r="E95" t="s">
        <v>2146</v>
      </c>
      <c r="F95" t="s">
        <v>13</v>
      </c>
      <c r="G95" t="s">
        <v>2113</v>
      </c>
      <c r="H95" s="3" t="str">
        <f t="shared" si="1"/>
        <v>1974</v>
      </c>
      <c r="I95" s="3">
        <f>VLOOKUP(H95,Temporadas!$B$4:$C$11,2,1)</f>
        <v>2</v>
      </c>
    </row>
    <row r="96" spans="2:9" x14ac:dyDescent="0.25">
      <c r="B96" t="s">
        <v>2147</v>
      </c>
      <c r="C96" t="s">
        <v>604</v>
      </c>
      <c r="D96" t="s">
        <v>605</v>
      </c>
      <c r="E96" t="s">
        <v>2148</v>
      </c>
      <c r="F96" t="s">
        <v>13</v>
      </c>
      <c r="G96" t="s">
        <v>2080</v>
      </c>
      <c r="H96" s="3" t="str">
        <f t="shared" si="1"/>
        <v>1974</v>
      </c>
      <c r="I96" s="3">
        <f>VLOOKUP(H96,Temporadas!$B$4:$C$11,2,1)</f>
        <v>2</v>
      </c>
    </row>
    <row r="97" spans="2:9" x14ac:dyDescent="0.25">
      <c r="B97" t="s">
        <v>2149</v>
      </c>
      <c r="C97" t="s">
        <v>610</v>
      </c>
      <c r="D97" t="s">
        <v>611</v>
      </c>
      <c r="E97" t="s">
        <v>2150</v>
      </c>
      <c r="F97" t="s">
        <v>13</v>
      </c>
      <c r="G97" t="s">
        <v>2091</v>
      </c>
      <c r="H97" s="3" t="str">
        <f t="shared" si="1"/>
        <v>1974</v>
      </c>
      <c r="I97" s="3">
        <f>VLOOKUP(H97,Temporadas!$B$4:$C$11,2,1)</f>
        <v>2</v>
      </c>
    </row>
    <row r="98" spans="2:9" x14ac:dyDescent="0.25">
      <c r="B98" t="s">
        <v>2151</v>
      </c>
      <c r="C98" t="s">
        <v>617</v>
      </c>
      <c r="D98" t="s">
        <v>618</v>
      </c>
      <c r="E98" t="s">
        <v>2152</v>
      </c>
      <c r="F98" t="s">
        <v>13</v>
      </c>
      <c r="G98" t="s">
        <v>2153</v>
      </c>
      <c r="H98" s="3" t="str">
        <f t="shared" si="1"/>
        <v>1974</v>
      </c>
      <c r="I98" s="3">
        <f>VLOOKUP(H98,Temporadas!$B$4:$C$11,2,1)</f>
        <v>2</v>
      </c>
    </row>
    <row r="99" spans="2:9" x14ac:dyDescent="0.25">
      <c r="B99" t="s">
        <v>2154</v>
      </c>
      <c r="C99" t="s">
        <v>627</v>
      </c>
      <c r="D99" t="s">
        <v>628</v>
      </c>
      <c r="E99" t="s">
        <v>2155</v>
      </c>
      <c r="F99" t="s">
        <v>13</v>
      </c>
      <c r="G99" t="s">
        <v>2083</v>
      </c>
      <c r="H99" s="3" t="str">
        <f t="shared" si="1"/>
        <v>1974</v>
      </c>
      <c r="I99" s="3">
        <f>VLOOKUP(H99,Temporadas!$B$4:$C$11,2,1)</f>
        <v>2</v>
      </c>
    </row>
    <row r="100" spans="2:9" x14ac:dyDescent="0.25">
      <c r="B100" t="s">
        <v>2156</v>
      </c>
      <c r="C100" t="s">
        <v>633</v>
      </c>
      <c r="D100" t="s">
        <v>634</v>
      </c>
      <c r="E100" t="s">
        <v>2157</v>
      </c>
      <c r="F100" t="s">
        <v>13</v>
      </c>
      <c r="G100" t="s">
        <v>2083</v>
      </c>
      <c r="H100" s="3" t="str">
        <f t="shared" si="1"/>
        <v>1974</v>
      </c>
      <c r="I100" s="3">
        <f>VLOOKUP(H100,Temporadas!$B$4:$C$11,2,1)</f>
        <v>2</v>
      </c>
    </row>
    <row r="101" spans="2:9" x14ac:dyDescent="0.25">
      <c r="B101" t="s">
        <v>2158</v>
      </c>
      <c r="C101" t="s">
        <v>639</v>
      </c>
      <c r="D101" t="s">
        <v>640</v>
      </c>
      <c r="E101" t="s">
        <v>2159</v>
      </c>
      <c r="F101" t="s">
        <v>13</v>
      </c>
      <c r="G101" t="s">
        <v>2086</v>
      </c>
      <c r="H101" s="3" t="str">
        <f t="shared" si="1"/>
        <v>1974</v>
      </c>
      <c r="I101" s="3">
        <f>VLOOKUP(H101,Temporadas!$B$4:$C$11,2,1)</f>
        <v>2</v>
      </c>
    </row>
    <row r="102" spans="2:9" x14ac:dyDescent="0.25">
      <c r="B102" t="s">
        <v>2160</v>
      </c>
      <c r="C102" t="s">
        <v>646</v>
      </c>
      <c r="D102" t="s">
        <v>647</v>
      </c>
      <c r="E102" t="s">
        <v>2161</v>
      </c>
      <c r="F102" t="s">
        <v>13</v>
      </c>
      <c r="G102" t="s">
        <v>2153</v>
      </c>
      <c r="H102" s="3" t="str">
        <f t="shared" si="1"/>
        <v>1974</v>
      </c>
      <c r="I102" s="3">
        <f>VLOOKUP(H102,Temporadas!$B$4:$C$11,2,1)</f>
        <v>2</v>
      </c>
    </row>
    <row r="103" spans="2:9" x14ac:dyDescent="0.25">
      <c r="B103" t="s">
        <v>2162</v>
      </c>
      <c r="C103" t="s">
        <v>653</v>
      </c>
      <c r="D103" t="s">
        <v>654</v>
      </c>
      <c r="E103" t="s">
        <v>2161</v>
      </c>
      <c r="F103" t="s">
        <v>13</v>
      </c>
      <c r="G103" t="s">
        <v>2057</v>
      </c>
      <c r="H103" s="3" t="str">
        <f t="shared" si="1"/>
        <v>1974</v>
      </c>
      <c r="I103" s="3">
        <f>VLOOKUP(H103,Temporadas!$B$4:$C$11,2,1)</f>
        <v>2</v>
      </c>
    </row>
    <row r="104" spans="2:9" x14ac:dyDescent="0.25">
      <c r="B104" t="s">
        <v>2163</v>
      </c>
      <c r="C104" t="s">
        <v>656</v>
      </c>
      <c r="D104" t="s">
        <v>657</v>
      </c>
      <c r="E104" t="s">
        <v>2164</v>
      </c>
      <c r="F104" t="s">
        <v>13</v>
      </c>
      <c r="G104" t="s">
        <v>2086</v>
      </c>
      <c r="H104" s="3" t="str">
        <f t="shared" si="1"/>
        <v>1974</v>
      </c>
      <c r="I104" s="3">
        <f>VLOOKUP(H104,Temporadas!$B$4:$C$11,2,1)</f>
        <v>2</v>
      </c>
    </row>
    <row r="105" spans="2:9" x14ac:dyDescent="0.25">
      <c r="B105" t="s">
        <v>2165</v>
      </c>
      <c r="C105" t="s">
        <v>661</v>
      </c>
      <c r="D105" t="s">
        <v>662</v>
      </c>
      <c r="E105" t="s">
        <v>2166</v>
      </c>
      <c r="F105" t="s">
        <v>13</v>
      </c>
      <c r="G105" t="s">
        <v>2086</v>
      </c>
      <c r="H105" s="3" t="str">
        <f t="shared" si="1"/>
        <v>1974</v>
      </c>
      <c r="I105" s="3">
        <f>VLOOKUP(H105,Temporadas!$B$4:$C$11,2,1)</f>
        <v>2</v>
      </c>
    </row>
    <row r="106" spans="2:9" x14ac:dyDescent="0.25">
      <c r="B106" t="s">
        <v>2167</v>
      </c>
      <c r="C106" t="s">
        <v>668</v>
      </c>
      <c r="D106" t="s">
        <v>669</v>
      </c>
      <c r="E106" t="s">
        <v>2168</v>
      </c>
      <c r="F106" t="s">
        <v>13</v>
      </c>
      <c r="G106" t="s">
        <v>2086</v>
      </c>
      <c r="H106" s="3" t="str">
        <f t="shared" si="1"/>
        <v>1974</v>
      </c>
      <c r="I106" s="3">
        <f>VLOOKUP(H106,Temporadas!$B$4:$C$11,2,1)</f>
        <v>2</v>
      </c>
    </row>
    <row r="107" spans="2:9" x14ac:dyDescent="0.25">
      <c r="B107" t="s">
        <v>2169</v>
      </c>
      <c r="C107" t="s">
        <v>672</v>
      </c>
      <c r="D107" t="s">
        <v>673</v>
      </c>
      <c r="E107" t="s">
        <v>2170</v>
      </c>
      <c r="F107" t="s">
        <v>13</v>
      </c>
      <c r="G107" t="s">
        <v>2113</v>
      </c>
      <c r="H107" s="3" t="str">
        <f t="shared" si="1"/>
        <v>1974</v>
      </c>
      <c r="I107" s="3">
        <f>VLOOKUP(H107,Temporadas!$B$4:$C$11,2,1)</f>
        <v>2</v>
      </c>
    </row>
    <row r="108" spans="2:9" x14ac:dyDescent="0.25">
      <c r="B108" t="s">
        <v>2171</v>
      </c>
      <c r="C108" t="s">
        <v>677</v>
      </c>
      <c r="D108" t="s">
        <v>678</v>
      </c>
      <c r="E108" t="s">
        <v>2172</v>
      </c>
      <c r="F108" t="s">
        <v>13</v>
      </c>
      <c r="G108" t="s">
        <v>2153</v>
      </c>
      <c r="H108" s="3" t="str">
        <f t="shared" si="1"/>
        <v>1974</v>
      </c>
      <c r="I108" s="3">
        <f>VLOOKUP(H108,Temporadas!$B$4:$C$11,2,1)</f>
        <v>2</v>
      </c>
    </row>
    <row r="109" spans="2:9" x14ac:dyDescent="0.25">
      <c r="B109" t="s">
        <v>2173</v>
      </c>
      <c r="C109" t="s">
        <v>684</v>
      </c>
      <c r="D109" t="s">
        <v>685</v>
      </c>
      <c r="E109" t="s">
        <v>2174</v>
      </c>
      <c r="F109" t="s">
        <v>13</v>
      </c>
      <c r="G109" t="s">
        <v>2086</v>
      </c>
      <c r="H109" s="3" t="str">
        <f t="shared" si="1"/>
        <v>1974</v>
      </c>
      <c r="I109" s="3">
        <f>VLOOKUP(H109,Temporadas!$B$4:$C$11,2,1)</f>
        <v>2</v>
      </c>
    </row>
    <row r="110" spans="2:9" x14ac:dyDescent="0.25">
      <c r="B110" t="s">
        <v>2175</v>
      </c>
      <c r="C110" t="s">
        <v>690</v>
      </c>
      <c r="D110" t="s">
        <v>691</v>
      </c>
      <c r="E110" t="s">
        <v>2174</v>
      </c>
      <c r="F110" t="s">
        <v>13</v>
      </c>
      <c r="G110" t="s">
        <v>2086</v>
      </c>
      <c r="H110" s="3" t="str">
        <f t="shared" si="1"/>
        <v>1974</v>
      </c>
      <c r="I110" s="3">
        <f>VLOOKUP(H110,Temporadas!$B$4:$C$11,2,1)</f>
        <v>2</v>
      </c>
    </row>
    <row r="111" spans="2:9" x14ac:dyDescent="0.25">
      <c r="B111" t="s">
        <v>2176</v>
      </c>
      <c r="C111" t="s">
        <v>694</v>
      </c>
      <c r="D111" t="s">
        <v>695</v>
      </c>
      <c r="E111" t="s">
        <v>2177</v>
      </c>
      <c r="F111" t="s">
        <v>1970</v>
      </c>
      <c r="G111" t="s">
        <v>2086</v>
      </c>
      <c r="H111" s="3" t="str">
        <f t="shared" si="1"/>
        <v>1974</v>
      </c>
      <c r="I111" s="3">
        <f>VLOOKUP(H111,Temporadas!$B$4:$C$11,2,1)</f>
        <v>2</v>
      </c>
    </row>
    <row r="112" spans="2:9" x14ac:dyDescent="0.25">
      <c r="B112" t="s">
        <v>2178</v>
      </c>
      <c r="C112" t="s">
        <v>703</v>
      </c>
      <c r="D112" t="s">
        <v>704</v>
      </c>
      <c r="E112" t="s">
        <v>2177</v>
      </c>
      <c r="F112" t="s">
        <v>13</v>
      </c>
      <c r="G112" t="s">
        <v>2179</v>
      </c>
      <c r="H112" s="3" t="str">
        <f t="shared" si="1"/>
        <v>1974</v>
      </c>
      <c r="I112" s="3">
        <f>VLOOKUP(H112,Temporadas!$B$4:$C$11,2,1)</f>
        <v>2</v>
      </c>
    </row>
    <row r="113" spans="2:9" x14ac:dyDescent="0.25">
      <c r="B113" t="s">
        <v>2180</v>
      </c>
      <c r="C113" t="s">
        <v>708</v>
      </c>
      <c r="D113" t="s">
        <v>709</v>
      </c>
      <c r="E113" t="s">
        <v>2181</v>
      </c>
      <c r="F113" t="s">
        <v>13</v>
      </c>
      <c r="G113" t="s">
        <v>2113</v>
      </c>
      <c r="H113" s="3" t="str">
        <f t="shared" si="1"/>
        <v>1974</v>
      </c>
      <c r="I113" s="3">
        <f>VLOOKUP(H113,Temporadas!$B$4:$C$11,2,1)</f>
        <v>2</v>
      </c>
    </row>
    <row r="114" spans="2:9" x14ac:dyDescent="0.25">
      <c r="B114" t="s">
        <v>2182</v>
      </c>
      <c r="C114" t="s">
        <v>714</v>
      </c>
      <c r="D114" t="s">
        <v>715</v>
      </c>
      <c r="E114" t="s">
        <v>2181</v>
      </c>
      <c r="F114" t="s">
        <v>13</v>
      </c>
      <c r="G114" t="s">
        <v>2086</v>
      </c>
      <c r="H114" s="3" t="str">
        <f t="shared" si="1"/>
        <v>1974</v>
      </c>
      <c r="I114" s="3">
        <f>VLOOKUP(H114,Temporadas!$B$4:$C$11,2,1)</f>
        <v>2</v>
      </c>
    </row>
    <row r="115" spans="2:9" x14ac:dyDescent="0.25">
      <c r="B115" t="s">
        <v>2183</v>
      </c>
      <c r="C115" t="s">
        <v>718</v>
      </c>
      <c r="D115" t="s">
        <v>719</v>
      </c>
      <c r="E115" t="s">
        <v>2184</v>
      </c>
      <c r="F115" t="s">
        <v>13</v>
      </c>
      <c r="G115" t="s">
        <v>2086</v>
      </c>
      <c r="H115" s="3" t="str">
        <f t="shared" si="1"/>
        <v>1974</v>
      </c>
      <c r="I115" s="3">
        <f>VLOOKUP(H115,Temporadas!$B$4:$C$11,2,1)</f>
        <v>2</v>
      </c>
    </row>
    <row r="116" spans="2:9" x14ac:dyDescent="0.25">
      <c r="B116" t="s">
        <v>2185</v>
      </c>
      <c r="C116" t="s">
        <v>726</v>
      </c>
      <c r="D116" t="s">
        <v>727</v>
      </c>
      <c r="E116" t="s">
        <v>2186</v>
      </c>
      <c r="F116" t="s">
        <v>1970</v>
      </c>
      <c r="G116" t="s">
        <v>2086</v>
      </c>
      <c r="H116" s="3" t="str">
        <f t="shared" si="1"/>
        <v>1977</v>
      </c>
      <c r="I116" s="3">
        <f>VLOOKUP(H116,Temporadas!$B$4:$C$11,2,1)</f>
        <v>5</v>
      </c>
    </row>
    <row r="117" spans="2:9" x14ac:dyDescent="0.25">
      <c r="B117" t="s">
        <v>2187</v>
      </c>
      <c r="C117" t="s">
        <v>765</v>
      </c>
      <c r="D117" t="s">
        <v>766</v>
      </c>
      <c r="E117" t="s">
        <v>2188</v>
      </c>
      <c r="F117" t="s">
        <v>13</v>
      </c>
      <c r="G117" t="s">
        <v>2091</v>
      </c>
      <c r="H117" s="3" t="str">
        <f t="shared" si="1"/>
        <v>1975</v>
      </c>
      <c r="I117" s="3">
        <f>VLOOKUP(H117,Temporadas!$B$4:$C$11,2,1)</f>
        <v>3</v>
      </c>
    </row>
    <row r="118" spans="2:9" x14ac:dyDescent="0.25">
      <c r="B118" t="s">
        <v>2189</v>
      </c>
      <c r="C118" t="s">
        <v>771</v>
      </c>
      <c r="D118" t="s">
        <v>772</v>
      </c>
      <c r="E118" t="s">
        <v>2190</v>
      </c>
      <c r="F118" t="s">
        <v>13</v>
      </c>
      <c r="G118" t="s">
        <v>2091</v>
      </c>
      <c r="H118" s="3" t="str">
        <f t="shared" si="1"/>
        <v>1975</v>
      </c>
      <c r="I118" s="3">
        <f>VLOOKUP(H118,Temporadas!$B$4:$C$11,2,1)</f>
        <v>3</v>
      </c>
    </row>
    <row r="119" spans="2:9" x14ac:dyDescent="0.25">
      <c r="B119" t="s">
        <v>2191</v>
      </c>
      <c r="C119" t="s">
        <v>778</v>
      </c>
      <c r="D119" t="s">
        <v>779</v>
      </c>
      <c r="E119" t="s">
        <v>2192</v>
      </c>
      <c r="F119" t="s">
        <v>13</v>
      </c>
      <c r="G119" t="s">
        <v>2086</v>
      </c>
      <c r="H119" s="3" t="str">
        <f t="shared" si="1"/>
        <v>1975</v>
      </c>
      <c r="I119" s="3">
        <f>VLOOKUP(H119,Temporadas!$B$4:$C$11,2,1)</f>
        <v>3</v>
      </c>
    </row>
    <row r="120" spans="2:9" x14ac:dyDescent="0.25">
      <c r="B120" t="s">
        <v>2193</v>
      </c>
      <c r="C120" t="s">
        <v>785</v>
      </c>
      <c r="D120" t="s">
        <v>786</v>
      </c>
      <c r="E120" t="s">
        <v>2192</v>
      </c>
      <c r="F120" t="s">
        <v>13</v>
      </c>
      <c r="G120" t="s">
        <v>1988</v>
      </c>
      <c r="H120" s="3" t="str">
        <f t="shared" si="1"/>
        <v>1975</v>
      </c>
      <c r="I120" s="3">
        <f>VLOOKUP(H120,Temporadas!$B$4:$C$11,2,1)</f>
        <v>3</v>
      </c>
    </row>
    <row r="121" spans="2:9" x14ac:dyDescent="0.25">
      <c r="B121" t="s">
        <v>2194</v>
      </c>
      <c r="C121" t="s">
        <v>790</v>
      </c>
      <c r="D121" t="s">
        <v>791</v>
      </c>
      <c r="E121" t="s">
        <v>2195</v>
      </c>
      <c r="F121" t="s">
        <v>13</v>
      </c>
      <c r="G121" t="s">
        <v>2086</v>
      </c>
      <c r="H121" s="3" t="str">
        <f t="shared" si="1"/>
        <v>1975</v>
      </c>
      <c r="I121" s="3">
        <f>VLOOKUP(H121,Temporadas!$B$4:$C$11,2,1)</f>
        <v>3</v>
      </c>
    </row>
    <row r="122" spans="2:9" x14ac:dyDescent="0.25">
      <c r="B122" t="s">
        <v>2196</v>
      </c>
      <c r="C122" t="s">
        <v>795</v>
      </c>
      <c r="D122" t="s">
        <v>796</v>
      </c>
      <c r="E122" t="s">
        <v>2197</v>
      </c>
      <c r="F122" t="s">
        <v>1970</v>
      </c>
      <c r="G122" t="s">
        <v>2086</v>
      </c>
      <c r="H122" s="3" t="str">
        <f t="shared" si="1"/>
        <v>1975</v>
      </c>
      <c r="I122" s="3">
        <f>VLOOKUP(H122,Temporadas!$B$4:$C$11,2,1)</f>
        <v>3</v>
      </c>
    </row>
    <row r="123" spans="2:9" x14ac:dyDescent="0.25">
      <c r="B123" t="s">
        <v>2198</v>
      </c>
      <c r="C123" t="s">
        <v>803</v>
      </c>
      <c r="D123" t="s">
        <v>804</v>
      </c>
      <c r="E123" t="s">
        <v>2199</v>
      </c>
      <c r="F123" t="s">
        <v>13</v>
      </c>
      <c r="G123" t="s">
        <v>2200</v>
      </c>
      <c r="H123" s="3" t="str">
        <f t="shared" si="1"/>
        <v>1975</v>
      </c>
      <c r="I123" s="3">
        <f>VLOOKUP(H123,Temporadas!$B$4:$C$11,2,1)</f>
        <v>3</v>
      </c>
    </row>
    <row r="124" spans="2:9" x14ac:dyDescent="0.25">
      <c r="B124" t="s">
        <v>2201</v>
      </c>
      <c r="C124" t="s">
        <v>810</v>
      </c>
      <c r="D124" t="s">
        <v>811</v>
      </c>
      <c r="E124" t="s">
        <v>2202</v>
      </c>
      <c r="F124" t="s">
        <v>13</v>
      </c>
      <c r="G124" t="s">
        <v>2113</v>
      </c>
      <c r="H124" s="3" t="str">
        <f t="shared" si="1"/>
        <v>1975</v>
      </c>
      <c r="I124" s="3">
        <f>VLOOKUP(H124,Temporadas!$B$4:$C$11,2,1)</f>
        <v>3</v>
      </c>
    </row>
    <row r="125" spans="2:9" x14ac:dyDescent="0.25">
      <c r="B125" t="s">
        <v>2203</v>
      </c>
      <c r="C125" t="s">
        <v>816</v>
      </c>
      <c r="D125" t="s">
        <v>817</v>
      </c>
      <c r="E125" t="s">
        <v>2204</v>
      </c>
      <c r="F125" t="s">
        <v>13</v>
      </c>
      <c r="G125" t="s">
        <v>2086</v>
      </c>
      <c r="H125" s="3" t="str">
        <f t="shared" si="1"/>
        <v>1975</v>
      </c>
      <c r="I125" s="3">
        <f>VLOOKUP(H125,Temporadas!$B$4:$C$11,2,1)</f>
        <v>3</v>
      </c>
    </row>
    <row r="126" spans="2:9" x14ac:dyDescent="0.25">
      <c r="B126" t="s">
        <v>2205</v>
      </c>
      <c r="C126" t="s">
        <v>822</v>
      </c>
      <c r="D126" t="s">
        <v>823</v>
      </c>
      <c r="E126" t="s">
        <v>2206</v>
      </c>
      <c r="F126" t="s">
        <v>13</v>
      </c>
      <c r="G126" t="s">
        <v>1995</v>
      </c>
      <c r="H126" s="3" t="str">
        <f t="shared" si="1"/>
        <v>1975</v>
      </c>
      <c r="I126" s="3">
        <f>VLOOKUP(H126,Temporadas!$B$4:$C$11,2,1)</f>
        <v>3</v>
      </c>
    </row>
    <row r="127" spans="2:9" x14ac:dyDescent="0.25">
      <c r="B127" t="s">
        <v>2207</v>
      </c>
      <c r="C127" t="s">
        <v>827</v>
      </c>
      <c r="D127" t="s">
        <v>828</v>
      </c>
      <c r="E127" t="s">
        <v>2208</v>
      </c>
      <c r="F127" t="s">
        <v>13</v>
      </c>
      <c r="G127" t="s">
        <v>1995</v>
      </c>
      <c r="H127" s="3" t="str">
        <f t="shared" si="1"/>
        <v>1975</v>
      </c>
      <c r="I127" s="3">
        <f>VLOOKUP(H127,Temporadas!$B$4:$C$11,2,1)</f>
        <v>3</v>
      </c>
    </row>
    <row r="128" spans="2:9" x14ac:dyDescent="0.25">
      <c r="B128" t="s">
        <v>2209</v>
      </c>
      <c r="C128" t="s">
        <v>833</v>
      </c>
      <c r="D128" t="s">
        <v>834</v>
      </c>
      <c r="E128" t="s">
        <v>2210</v>
      </c>
      <c r="F128" t="s">
        <v>1970</v>
      </c>
      <c r="G128" t="s">
        <v>2028</v>
      </c>
      <c r="H128" s="3" t="str">
        <f t="shared" si="1"/>
        <v>1975</v>
      </c>
      <c r="I128" s="3">
        <f>VLOOKUP(H128,Temporadas!$B$4:$C$11,2,1)</f>
        <v>3</v>
      </c>
    </row>
    <row r="129" spans="2:9" x14ac:dyDescent="0.25">
      <c r="B129" t="s">
        <v>2211</v>
      </c>
      <c r="C129" t="s">
        <v>840</v>
      </c>
      <c r="D129" t="s">
        <v>841</v>
      </c>
      <c r="E129" t="s">
        <v>2212</v>
      </c>
      <c r="F129" t="s">
        <v>13</v>
      </c>
      <c r="G129" t="s">
        <v>1974</v>
      </c>
      <c r="H129" s="3" t="str">
        <f t="shared" si="1"/>
        <v>1975</v>
      </c>
      <c r="I129" s="3">
        <f>VLOOKUP(H129,Temporadas!$B$4:$C$11,2,1)</f>
        <v>3</v>
      </c>
    </row>
    <row r="130" spans="2:9" x14ac:dyDescent="0.25">
      <c r="B130" t="s">
        <v>2213</v>
      </c>
      <c r="C130" t="s">
        <v>845</v>
      </c>
      <c r="D130" t="s">
        <v>846</v>
      </c>
      <c r="E130" t="s">
        <v>2214</v>
      </c>
      <c r="F130" t="s">
        <v>1970</v>
      </c>
      <c r="G130" t="s">
        <v>1998</v>
      </c>
      <c r="H130" s="3" t="str">
        <f t="shared" si="1"/>
        <v>1975</v>
      </c>
      <c r="I130" s="3">
        <f>VLOOKUP(H130,Temporadas!$B$4:$C$11,2,1)</f>
        <v>3</v>
      </c>
    </row>
    <row r="131" spans="2:9" x14ac:dyDescent="0.25">
      <c r="B131" t="s">
        <v>2215</v>
      </c>
      <c r="C131" t="s">
        <v>850</v>
      </c>
      <c r="D131" t="s">
        <v>851</v>
      </c>
      <c r="E131" t="s">
        <v>2216</v>
      </c>
      <c r="F131" t="s">
        <v>13</v>
      </c>
      <c r="G131" t="s">
        <v>1995</v>
      </c>
      <c r="H131" s="3" t="str">
        <f t="shared" si="1"/>
        <v>1975</v>
      </c>
      <c r="I131" s="3">
        <f>VLOOKUP(H131,Temporadas!$B$4:$C$11,2,1)</f>
        <v>3</v>
      </c>
    </row>
    <row r="132" spans="2:9" x14ac:dyDescent="0.25">
      <c r="B132" t="s">
        <v>2217</v>
      </c>
      <c r="C132" t="s">
        <v>855</v>
      </c>
      <c r="D132" t="s">
        <v>856</v>
      </c>
      <c r="E132" t="s">
        <v>2218</v>
      </c>
      <c r="F132" t="s">
        <v>13</v>
      </c>
      <c r="G132" t="s">
        <v>1974</v>
      </c>
      <c r="H132" s="3" t="str">
        <f t="shared" si="1"/>
        <v>1975</v>
      </c>
      <c r="I132" s="3">
        <f>VLOOKUP(H132,Temporadas!$B$4:$C$11,2,1)</f>
        <v>3</v>
      </c>
    </row>
    <row r="133" spans="2:9" x14ac:dyDescent="0.25">
      <c r="B133" t="s">
        <v>2219</v>
      </c>
      <c r="C133" t="s">
        <v>860</v>
      </c>
      <c r="D133" t="s">
        <v>861</v>
      </c>
      <c r="E133" t="s">
        <v>2220</v>
      </c>
      <c r="F133" t="s">
        <v>13</v>
      </c>
      <c r="G133" t="s">
        <v>2028</v>
      </c>
      <c r="H133" s="3" t="str">
        <f t="shared" si="1"/>
        <v>1975</v>
      </c>
      <c r="I133" s="3">
        <f>VLOOKUP(H133,Temporadas!$B$4:$C$11,2,1)</f>
        <v>3</v>
      </c>
    </row>
    <row r="134" spans="2:9" x14ac:dyDescent="0.25">
      <c r="B134" t="s">
        <v>2221</v>
      </c>
      <c r="C134" t="s">
        <v>867</v>
      </c>
      <c r="D134" t="s">
        <v>868</v>
      </c>
      <c r="E134" t="s">
        <v>2222</v>
      </c>
      <c r="F134" t="s">
        <v>13</v>
      </c>
      <c r="G134" t="s">
        <v>1963</v>
      </c>
      <c r="H134" s="3" t="str">
        <f t="shared" ref="H134:H197" si="2">RIGHT(SUBSTITUTE(E134,".",""),4)</f>
        <v>1975</v>
      </c>
      <c r="I134" s="3">
        <f>VLOOKUP(H134,Temporadas!$B$4:$C$11,2,1)</f>
        <v>3</v>
      </c>
    </row>
    <row r="135" spans="2:9" x14ac:dyDescent="0.25">
      <c r="B135" t="s">
        <v>2223</v>
      </c>
      <c r="C135" t="s">
        <v>877</v>
      </c>
      <c r="D135" t="s">
        <v>878</v>
      </c>
      <c r="E135" t="s">
        <v>2224</v>
      </c>
      <c r="F135" t="s">
        <v>13</v>
      </c>
      <c r="G135" t="s">
        <v>2225</v>
      </c>
      <c r="H135" s="3" t="str">
        <f t="shared" si="2"/>
        <v>1975</v>
      </c>
      <c r="I135" s="3">
        <f>VLOOKUP(H135,Temporadas!$B$4:$C$11,2,1)</f>
        <v>3</v>
      </c>
    </row>
    <row r="136" spans="2:9" x14ac:dyDescent="0.25">
      <c r="B136" t="s">
        <v>2226</v>
      </c>
      <c r="C136" t="s">
        <v>882</v>
      </c>
      <c r="D136" t="s">
        <v>883</v>
      </c>
      <c r="E136" t="s">
        <v>2227</v>
      </c>
      <c r="F136" t="s">
        <v>13</v>
      </c>
      <c r="G136" t="s">
        <v>1995</v>
      </c>
      <c r="H136" s="3" t="str">
        <f t="shared" si="2"/>
        <v>1975</v>
      </c>
      <c r="I136" s="3">
        <f>VLOOKUP(H136,Temporadas!$B$4:$C$11,2,1)</f>
        <v>3</v>
      </c>
    </row>
    <row r="137" spans="2:9" x14ac:dyDescent="0.25">
      <c r="B137" t="s">
        <v>2228</v>
      </c>
      <c r="C137" t="s">
        <v>886</v>
      </c>
      <c r="D137" t="s">
        <v>887</v>
      </c>
      <c r="E137" t="s">
        <v>2229</v>
      </c>
      <c r="F137" t="s">
        <v>13</v>
      </c>
      <c r="G137" t="s">
        <v>2010</v>
      </c>
      <c r="H137" s="3" t="str">
        <f t="shared" si="2"/>
        <v>1975</v>
      </c>
      <c r="I137" s="3">
        <f>VLOOKUP(H137,Temporadas!$B$4:$C$11,2,1)</f>
        <v>3</v>
      </c>
    </row>
    <row r="138" spans="2:9" x14ac:dyDescent="0.25">
      <c r="B138" t="s">
        <v>2230</v>
      </c>
      <c r="C138" t="s">
        <v>890</v>
      </c>
      <c r="D138" t="s">
        <v>891</v>
      </c>
      <c r="E138" t="s">
        <v>2231</v>
      </c>
      <c r="F138" t="s">
        <v>13</v>
      </c>
      <c r="G138" t="s">
        <v>1974</v>
      </c>
      <c r="H138" s="3" t="str">
        <f t="shared" si="2"/>
        <v>1975</v>
      </c>
      <c r="I138" s="3">
        <f>VLOOKUP(H138,Temporadas!$B$4:$C$11,2,1)</f>
        <v>3</v>
      </c>
    </row>
    <row r="139" spans="2:9" x14ac:dyDescent="0.25">
      <c r="B139" t="s">
        <v>2232</v>
      </c>
      <c r="C139" t="s">
        <v>897</v>
      </c>
      <c r="D139" t="s">
        <v>898</v>
      </c>
      <c r="E139" t="s">
        <v>2233</v>
      </c>
      <c r="F139" t="s">
        <v>13</v>
      </c>
      <c r="G139" t="s">
        <v>2234</v>
      </c>
      <c r="H139" s="3" t="str">
        <f t="shared" si="2"/>
        <v>1975</v>
      </c>
      <c r="I139" s="3">
        <f>VLOOKUP(H139,Temporadas!$B$4:$C$11,2,1)</f>
        <v>3</v>
      </c>
    </row>
    <row r="140" spans="2:9" x14ac:dyDescent="0.25">
      <c r="B140" t="s">
        <v>2235</v>
      </c>
      <c r="C140" t="s">
        <v>204</v>
      </c>
      <c r="D140" t="s">
        <v>906</v>
      </c>
      <c r="E140" t="s">
        <v>2236</v>
      </c>
      <c r="F140" t="s">
        <v>13</v>
      </c>
      <c r="G140" t="s">
        <v>2237</v>
      </c>
      <c r="H140" s="3" t="str">
        <f t="shared" si="2"/>
        <v>1975</v>
      </c>
      <c r="I140" s="3">
        <f>VLOOKUP(H140,Temporadas!$B$4:$C$11,2,1)</f>
        <v>3</v>
      </c>
    </row>
    <row r="141" spans="2:9" x14ac:dyDescent="0.25">
      <c r="B141" t="s">
        <v>2238</v>
      </c>
      <c r="C141" t="s">
        <v>913</v>
      </c>
      <c r="D141" t="s">
        <v>914</v>
      </c>
      <c r="E141" t="s">
        <v>2236</v>
      </c>
      <c r="F141" t="s">
        <v>1970</v>
      </c>
      <c r="G141" t="s">
        <v>2003</v>
      </c>
      <c r="H141" s="3" t="str">
        <f t="shared" si="2"/>
        <v>1975</v>
      </c>
      <c r="I141" s="3">
        <f>VLOOKUP(H141,Temporadas!$B$4:$C$11,2,1)</f>
        <v>3</v>
      </c>
    </row>
    <row r="142" spans="2:9" x14ac:dyDescent="0.25">
      <c r="B142" t="s">
        <v>2239</v>
      </c>
      <c r="C142" t="s">
        <v>917</v>
      </c>
      <c r="D142" t="s">
        <v>918</v>
      </c>
      <c r="E142" t="s">
        <v>2240</v>
      </c>
      <c r="F142" t="s">
        <v>13</v>
      </c>
      <c r="G142" t="s">
        <v>2241</v>
      </c>
      <c r="H142" s="3" t="str">
        <f t="shared" si="2"/>
        <v>1975</v>
      </c>
      <c r="I142" s="3">
        <f>VLOOKUP(H142,Temporadas!$B$4:$C$11,2,1)</f>
        <v>3</v>
      </c>
    </row>
    <row r="143" spans="2:9" x14ac:dyDescent="0.25">
      <c r="B143" t="s">
        <v>2242</v>
      </c>
      <c r="C143" t="s">
        <v>922</v>
      </c>
      <c r="D143" t="s">
        <v>923</v>
      </c>
      <c r="E143" t="s">
        <v>2243</v>
      </c>
      <c r="F143" t="s">
        <v>13</v>
      </c>
      <c r="G143" t="s">
        <v>2237</v>
      </c>
      <c r="H143" s="3" t="str">
        <f t="shared" si="2"/>
        <v>1975</v>
      </c>
      <c r="I143" s="3">
        <f>VLOOKUP(H143,Temporadas!$B$4:$C$11,2,1)</f>
        <v>3</v>
      </c>
    </row>
    <row r="144" spans="2:9" x14ac:dyDescent="0.25">
      <c r="B144" t="s">
        <v>2244</v>
      </c>
      <c r="C144" t="s">
        <v>743</v>
      </c>
      <c r="D144" t="s">
        <v>926</v>
      </c>
      <c r="E144" t="s">
        <v>2245</v>
      </c>
      <c r="F144" t="s">
        <v>13</v>
      </c>
      <c r="G144" t="s">
        <v>2241</v>
      </c>
      <c r="H144" s="3" t="str">
        <f t="shared" si="2"/>
        <v>1975</v>
      </c>
      <c r="I144" s="3">
        <f>VLOOKUP(H144,Temporadas!$B$4:$C$11,2,1)</f>
        <v>3</v>
      </c>
    </row>
    <row r="145" spans="2:9" x14ac:dyDescent="0.25">
      <c r="B145" t="s">
        <v>2246</v>
      </c>
      <c r="C145" t="s">
        <v>931</v>
      </c>
      <c r="D145" t="s">
        <v>932</v>
      </c>
      <c r="E145" t="s">
        <v>2247</v>
      </c>
      <c r="F145" t="s">
        <v>13</v>
      </c>
      <c r="G145" t="s">
        <v>1974</v>
      </c>
      <c r="H145" s="3" t="str">
        <f t="shared" si="2"/>
        <v>1975</v>
      </c>
      <c r="I145" s="3">
        <f>VLOOKUP(H145,Temporadas!$B$4:$C$11,2,1)</f>
        <v>3</v>
      </c>
    </row>
    <row r="146" spans="2:9" x14ac:dyDescent="0.25">
      <c r="B146" t="s">
        <v>2248</v>
      </c>
      <c r="C146" t="s">
        <v>936</v>
      </c>
      <c r="D146" t="s">
        <v>937</v>
      </c>
      <c r="E146" t="s">
        <v>2249</v>
      </c>
      <c r="F146" t="s">
        <v>13</v>
      </c>
      <c r="G146" t="s">
        <v>1998</v>
      </c>
      <c r="H146" s="3" t="str">
        <f t="shared" si="2"/>
        <v>1975</v>
      </c>
      <c r="I146" s="3">
        <f>VLOOKUP(H146,Temporadas!$B$4:$C$11,2,1)</f>
        <v>3</v>
      </c>
    </row>
    <row r="147" spans="2:9" x14ac:dyDescent="0.25">
      <c r="B147"/>
      <c r="C147" t="s">
        <v>940</v>
      </c>
      <c r="D147" t="s">
        <v>941</v>
      </c>
      <c r="E147" t="s">
        <v>2250</v>
      </c>
      <c r="F147" t="s">
        <v>1970</v>
      </c>
      <c r="G147" t="s">
        <v>2028</v>
      </c>
      <c r="H147" s="3" t="str">
        <f t="shared" si="2"/>
        <v>1975</v>
      </c>
      <c r="I147" s="3">
        <f>VLOOKUP(H147,Temporadas!$B$4:$C$11,2,1)</f>
        <v>3</v>
      </c>
    </row>
    <row r="148" spans="2:9" x14ac:dyDescent="0.25">
      <c r="B148" t="s">
        <v>2251</v>
      </c>
      <c r="C148" t="s">
        <v>946</v>
      </c>
      <c r="D148" t="s">
        <v>947</v>
      </c>
      <c r="E148" t="s">
        <v>2252</v>
      </c>
      <c r="F148" t="s">
        <v>13</v>
      </c>
      <c r="G148" t="s">
        <v>1974</v>
      </c>
      <c r="H148" s="3" t="str">
        <f t="shared" si="2"/>
        <v>1975</v>
      </c>
      <c r="I148" s="3">
        <f>VLOOKUP(H148,Temporadas!$B$4:$C$11,2,1)</f>
        <v>3</v>
      </c>
    </row>
    <row r="149" spans="2:9" x14ac:dyDescent="0.25">
      <c r="B149" t="s">
        <v>2253</v>
      </c>
      <c r="C149" t="s">
        <v>950</v>
      </c>
      <c r="D149" t="s">
        <v>951</v>
      </c>
      <c r="E149" t="s">
        <v>2254</v>
      </c>
      <c r="F149" t="s">
        <v>1970</v>
      </c>
      <c r="G149" t="s">
        <v>2028</v>
      </c>
      <c r="H149" s="3" t="str">
        <f t="shared" si="2"/>
        <v>1975</v>
      </c>
      <c r="I149" s="3">
        <f>VLOOKUP(H149,Temporadas!$B$4:$C$11,2,1)</f>
        <v>3</v>
      </c>
    </row>
    <row r="150" spans="2:9" x14ac:dyDescent="0.25">
      <c r="B150" t="s">
        <v>2255</v>
      </c>
      <c r="C150" t="s">
        <v>956</v>
      </c>
      <c r="D150" t="s">
        <v>957</v>
      </c>
      <c r="E150" t="s">
        <v>2256</v>
      </c>
      <c r="F150" t="s">
        <v>13</v>
      </c>
      <c r="G150" t="s">
        <v>1963</v>
      </c>
      <c r="H150" s="3" t="str">
        <f t="shared" si="2"/>
        <v>1975</v>
      </c>
      <c r="I150" s="3">
        <f>VLOOKUP(H150,Temporadas!$B$4:$C$11,2,1)</f>
        <v>3</v>
      </c>
    </row>
    <row r="151" spans="2:9" x14ac:dyDescent="0.25">
      <c r="B151" t="s">
        <v>2257</v>
      </c>
      <c r="C151" t="s">
        <v>961</v>
      </c>
      <c r="D151" t="s">
        <v>962</v>
      </c>
      <c r="E151" t="s">
        <v>2258</v>
      </c>
      <c r="F151" t="s">
        <v>13</v>
      </c>
      <c r="G151" t="s">
        <v>2259</v>
      </c>
      <c r="H151" s="3" t="str">
        <f t="shared" si="2"/>
        <v>1975</v>
      </c>
      <c r="I151" s="3">
        <f>VLOOKUP(H151,Temporadas!$B$4:$C$11,2,1)</f>
        <v>3</v>
      </c>
    </row>
    <row r="152" spans="2:9" x14ac:dyDescent="0.25">
      <c r="B152" t="s">
        <v>2260</v>
      </c>
      <c r="C152" t="s">
        <v>967</v>
      </c>
      <c r="D152" t="s">
        <v>968</v>
      </c>
      <c r="E152" t="s">
        <v>2261</v>
      </c>
      <c r="F152" t="s">
        <v>13</v>
      </c>
      <c r="G152" t="s">
        <v>2259</v>
      </c>
      <c r="H152" s="3" t="str">
        <f t="shared" si="2"/>
        <v>1975</v>
      </c>
      <c r="I152" s="3">
        <f>VLOOKUP(H152,Temporadas!$B$4:$C$11,2,1)</f>
        <v>3</v>
      </c>
    </row>
    <row r="153" spans="2:9" x14ac:dyDescent="0.25">
      <c r="B153" t="s">
        <v>2262</v>
      </c>
      <c r="C153" t="s">
        <v>973</v>
      </c>
      <c r="D153" t="s">
        <v>974</v>
      </c>
      <c r="E153" t="s">
        <v>2263</v>
      </c>
      <c r="F153" t="s">
        <v>13</v>
      </c>
      <c r="G153" t="s">
        <v>1963</v>
      </c>
      <c r="H153" s="3" t="str">
        <f t="shared" si="2"/>
        <v>1975</v>
      </c>
      <c r="I153" s="3">
        <f>VLOOKUP(H153,Temporadas!$B$4:$C$11,2,1)</f>
        <v>3</v>
      </c>
    </row>
    <row r="154" spans="2:9" x14ac:dyDescent="0.25">
      <c r="B154" t="s">
        <v>2264</v>
      </c>
      <c r="C154" t="s">
        <v>978</v>
      </c>
      <c r="D154" t="s">
        <v>979</v>
      </c>
      <c r="E154" t="s">
        <v>2265</v>
      </c>
      <c r="F154" t="s">
        <v>13</v>
      </c>
      <c r="G154" t="s">
        <v>2010</v>
      </c>
      <c r="H154" s="3" t="str">
        <f t="shared" si="2"/>
        <v>1975</v>
      </c>
      <c r="I154" s="3">
        <f>VLOOKUP(H154,Temporadas!$B$4:$C$11,2,1)</f>
        <v>3</v>
      </c>
    </row>
    <row r="155" spans="2:9" x14ac:dyDescent="0.25">
      <c r="B155" t="s">
        <v>2266</v>
      </c>
      <c r="C155" t="s">
        <v>1008</v>
      </c>
      <c r="D155" t="s">
        <v>1009</v>
      </c>
      <c r="E155" t="s">
        <v>2267</v>
      </c>
      <c r="F155" t="s">
        <v>1970</v>
      </c>
      <c r="G155" t="s">
        <v>1998</v>
      </c>
      <c r="H155" s="3" t="str">
        <f t="shared" si="2"/>
        <v>1976</v>
      </c>
      <c r="I155" s="3">
        <f>VLOOKUP(H155,Temporadas!$B$4:$C$11,2,1)</f>
        <v>4</v>
      </c>
    </row>
    <row r="156" spans="2:9" x14ac:dyDescent="0.25">
      <c r="B156" t="s">
        <v>2268</v>
      </c>
      <c r="C156" t="s">
        <v>1012</v>
      </c>
      <c r="D156" t="s">
        <v>1013</v>
      </c>
      <c r="E156" t="s">
        <v>2269</v>
      </c>
      <c r="F156" t="s">
        <v>13</v>
      </c>
      <c r="G156" t="s">
        <v>1995</v>
      </c>
      <c r="H156" s="3" t="str">
        <f t="shared" si="2"/>
        <v>1976</v>
      </c>
      <c r="I156" s="3">
        <f>VLOOKUP(H156,Temporadas!$B$4:$C$11,2,1)</f>
        <v>4</v>
      </c>
    </row>
    <row r="157" spans="2:9" x14ac:dyDescent="0.25">
      <c r="B157" t="s">
        <v>2270</v>
      </c>
      <c r="C157" t="s">
        <v>1017</v>
      </c>
      <c r="D157" t="s">
        <v>1018</v>
      </c>
      <c r="E157" t="s">
        <v>2271</v>
      </c>
      <c r="F157" t="s">
        <v>1970</v>
      </c>
      <c r="G157" t="s">
        <v>1998</v>
      </c>
      <c r="H157" s="3" t="str">
        <f t="shared" si="2"/>
        <v>1976</v>
      </c>
      <c r="I157" s="3">
        <f>VLOOKUP(H157,Temporadas!$B$4:$C$11,2,1)</f>
        <v>4</v>
      </c>
    </row>
    <row r="158" spans="2:9" x14ac:dyDescent="0.25">
      <c r="B158" t="s">
        <v>2272</v>
      </c>
      <c r="C158" t="s">
        <v>1023</v>
      </c>
      <c r="D158" t="s">
        <v>1024</v>
      </c>
      <c r="E158" t="s">
        <v>2273</v>
      </c>
      <c r="F158" t="s">
        <v>1970</v>
      </c>
      <c r="G158" t="s">
        <v>1995</v>
      </c>
      <c r="H158" s="3" t="str">
        <f t="shared" si="2"/>
        <v>1976</v>
      </c>
      <c r="I158" s="3">
        <f>VLOOKUP(H158,Temporadas!$B$4:$C$11,2,1)</f>
        <v>4</v>
      </c>
    </row>
    <row r="159" spans="2:9" x14ac:dyDescent="0.25">
      <c r="B159" t="s">
        <v>2274</v>
      </c>
      <c r="C159" t="s">
        <v>1028</v>
      </c>
      <c r="D159" t="s">
        <v>1029</v>
      </c>
      <c r="E159" t="s">
        <v>2275</v>
      </c>
      <c r="F159" t="s">
        <v>1970</v>
      </c>
      <c r="G159" t="s">
        <v>1998</v>
      </c>
      <c r="H159" s="3" t="str">
        <f t="shared" si="2"/>
        <v>1976</v>
      </c>
      <c r="I159" s="3">
        <f>VLOOKUP(H159,Temporadas!$B$4:$C$11,2,1)</f>
        <v>4</v>
      </c>
    </row>
    <row r="160" spans="2:9" x14ac:dyDescent="0.25">
      <c r="B160" t="s">
        <v>2276</v>
      </c>
      <c r="C160" t="s">
        <v>1032</v>
      </c>
      <c r="D160" t="s">
        <v>1033</v>
      </c>
      <c r="E160" t="s">
        <v>2277</v>
      </c>
      <c r="F160" t="s">
        <v>13</v>
      </c>
      <c r="G160" t="s">
        <v>1974</v>
      </c>
      <c r="H160" s="3" t="str">
        <f t="shared" si="2"/>
        <v>1976</v>
      </c>
      <c r="I160" s="3">
        <f>VLOOKUP(H160,Temporadas!$B$4:$C$11,2,1)</f>
        <v>4</v>
      </c>
    </row>
    <row r="161" spans="2:9" x14ac:dyDescent="0.25">
      <c r="B161" t="s">
        <v>2278</v>
      </c>
      <c r="C161" t="s">
        <v>130</v>
      </c>
      <c r="D161" t="s">
        <v>1036</v>
      </c>
      <c r="E161" t="s">
        <v>2279</v>
      </c>
      <c r="F161" t="s">
        <v>13</v>
      </c>
      <c r="G161" t="s">
        <v>1974</v>
      </c>
      <c r="H161" s="3" t="str">
        <f t="shared" si="2"/>
        <v>1976</v>
      </c>
      <c r="I161" s="3">
        <f>VLOOKUP(H161,Temporadas!$B$4:$C$11,2,1)</f>
        <v>4</v>
      </c>
    </row>
    <row r="162" spans="2:9" x14ac:dyDescent="0.25">
      <c r="B162" t="s">
        <v>2280</v>
      </c>
      <c r="C162" t="s">
        <v>1039</v>
      </c>
      <c r="D162" t="s">
        <v>1040</v>
      </c>
      <c r="E162" t="s">
        <v>2281</v>
      </c>
      <c r="F162" t="s">
        <v>13</v>
      </c>
      <c r="G162" t="s">
        <v>1963</v>
      </c>
      <c r="H162" s="3" t="str">
        <f t="shared" si="2"/>
        <v>1976</v>
      </c>
      <c r="I162" s="3">
        <f>VLOOKUP(H162,Temporadas!$B$4:$C$11,2,1)</f>
        <v>4</v>
      </c>
    </row>
    <row r="163" spans="2:9" x14ac:dyDescent="0.25">
      <c r="B163" t="s">
        <v>2282</v>
      </c>
      <c r="C163" t="s">
        <v>1044</v>
      </c>
      <c r="D163" t="s">
        <v>1045</v>
      </c>
      <c r="E163" t="s">
        <v>2283</v>
      </c>
      <c r="F163" t="s">
        <v>13</v>
      </c>
      <c r="G163" t="s">
        <v>1963</v>
      </c>
      <c r="H163" s="3" t="str">
        <f t="shared" si="2"/>
        <v>1976</v>
      </c>
      <c r="I163" s="3">
        <f>VLOOKUP(H163,Temporadas!$B$4:$C$11,2,1)</f>
        <v>4</v>
      </c>
    </row>
    <row r="164" spans="2:9" x14ac:dyDescent="0.25">
      <c r="B164" t="s">
        <v>2284</v>
      </c>
      <c r="C164" t="s">
        <v>1049</v>
      </c>
      <c r="D164" t="s">
        <v>1050</v>
      </c>
      <c r="E164" t="s">
        <v>2285</v>
      </c>
      <c r="F164" t="s">
        <v>1970</v>
      </c>
      <c r="G164" t="s">
        <v>2286</v>
      </c>
      <c r="H164" s="3" t="str">
        <f t="shared" si="2"/>
        <v>1976</v>
      </c>
      <c r="I164" s="3">
        <f>VLOOKUP(H164,Temporadas!$B$4:$C$11,2,1)</f>
        <v>4</v>
      </c>
    </row>
    <row r="165" spans="2:9" x14ac:dyDescent="0.25">
      <c r="B165" t="s">
        <v>2287</v>
      </c>
      <c r="C165" t="s">
        <v>1054</v>
      </c>
      <c r="D165" t="s">
        <v>1055</v>
      </c>
      <c r="E165" t="s">
        <v>2288</v>
      </c>
      <c r="F165" t="s">
        <v>1970</v>
      </c>
      <c r="G165" t="s">
        <v>2289</v>
      </c>
      <c r="H165" s="3" t="str">
        <f t="shared" si="2"/>
        <v>1976</v>
      </c>
      <c r="I165" s="3">
        <f>VLOOKUP(H165,Temporadas!$B$4:$C$11,2,1)</f>
        <v>4</v>
      </c>
    </row>
    <row r="166" spans="2:9" x14ac:dyDescent="0.25">
      <c r="B166" t="s">
        <v>2290</v>
      </c>
      <c r="C166" t="s">
        <v>1059</v>
      </c>
      <c r="D166" t="s">
        <v>1060</v>
      </c>
      <c r="E166" t="s">
        <v>2291</v>
      </c>
      <c r="F166" t="s">
        <v>13</v>
      </c>
      <c r="G166" t="s">
        <v>2028</v>
      </c>
      <c r="H166" s="3" t="str">
        <f t="shared" si="2"/>
        <v>1976</v>
      </c>
      <c r="I166" s="3">
        <f>VLOOKUP(H166,Temporadas!$B$4:$C$11,2,1)</f>
        <v>4</v>
      </c>
    </row>
    <row r="167" spans="2:9" x14ac:dyDescent="0.25">
      <c r="B167" t="s">
        <v>2292</v>
      </c>
      <c r="C167" t="s">
        <v>1065</v>
      </c>
      <c r="D167" t="s">
        <v>1066</v>
      </c>
      <c r="E167" t="s">
        <v>2293</v>
      </c>
      <c r="F167" t="s">
        <v>13</v>
      </c>
      <c r="G167" t="s">
        <v>1974</v>
      </c>
      <c r="H167" s="3" t="str">
        <f t="shared" si="2"/>
        <v>1976</v>
      </c>
      <c r="I167" s="3">
        <f>VLOOKUP(H167,Temporadas!$B$4:$C$11,2,1)</f>
        <v>4</v>
      </c>
    </row>
    <row r="168" spans="2:9" x14ac:dyDescent="0.25">
      <c r="B168" t="s">
        <v>2294</v>
      </c>
      <c r="C168" t="s">
        <v>1070</v>
      </c>
      <c r="D168" t="s">
        <v>1071</v>
      </c>
      <c r="E168" t="s">
        <v>2295</v>
      </c>
      <c r="F168" t="s">
        <v>13</v>
      </c>
      <c r="G168" t="s">
        <v>2010</v>
      </c>
      <c r="H168" s="3" t="str">
        <f t="shared" si="2"/>
        <v>1976</v>
      </c>
      <c r="I168" s="3">
        <f>VLOOKUP(H168,Temporadas!$B$4:$C$11,2,1)</f>
        <v>4</v>
      </c>
    </row>
    <row r="169" spans="2:9" x14ac:dyDescent="0.25">
      <c r="B169" t="s">
        <v>2296</v>
      </c>
      <c r="C169" t="s">
        <v>1074</v>
      </c>
      <c r="D169" t="s">
        <v>1075</v>
      </c>
      <c r="E169" t="s">
        <v>2297</v>
      </c>
      <c r="F169" t="s">
        <v>13</v>
      </c>
      <c r="G169" t="s">
        <v>2028</v>
      </c>
      <c r="H169" s="3" t="str">
        <f t="shared" si="2"/>
        <v>1976</v>
      </c>
      <c r="I169" s="3">
        <f>VLOOKUP(H169,Temporadas!$B$4:$C$11,2,1)</f>
        <v>4</v>
      </c>
    </row>
    <row r="170" spans="2:9" x14ac:dyDescent="0.25">
      <c r="B170" t="s">
        <v>2298</v>
      </c>
      <c r="C170" t="s">
        <v>1080</v>
      </c>
      <c r="D170" t="s">
        <v>1081</v>
      </c>
      <c r="E170" t="s">
        <v>2299</v>
      </c>
      <c r="F170" t="s">
        <v>13</v>
      </c>
      <c r="G170" t="s">
        <v>1963</v>
      </c>
      <c r="H170" s="3" t="str">
        <f t="shared" si="2"/>
        <v>1976</v>
      </c>
      <c r="I170" s="3">
        <f>VLOOKUP(H170,Temporadas!$B$4:$C$11,2,1)</f>
        <v>4</v>
      </c>
    </row>
    <row r="171" spans="2:9" x14ac:dyDescent="0.25">
      <c r="B171" t="s">
        <v>2300</v>
      </c>
      <c r="C171" t="s">
        <v>1085</v>
      </c>
      <c r="D171" t="s">
        <v>1086</v>
      </c>
      <c r="E171" t="s">
        <v>2301</v>
      </c>
      <c r="F171" t="s">
        <v>1970</v>
      </c>
      <c r="G171" t="s">
        <v>2010</v>
      </c>
      <c r="H171" s="3" t="str">
        <f t="shared" si="2"/>
        <v>1976</v>
      </c>
      <c r="I171" s="3">
        <f>VLOOKUP(H171,Temporadas!$B$4:$C$11,2,1)</f>
        <v>4</v>
      </c>
    </row>
    <row r="172" spans="2:9" x14ac:dyDescent="0.25">
      <c r="B172" t="s">
        <v>2302</v>
      </c>
      <c r="C172" t="s">
        <v>1090</v>
      </c>
      <c r="D172" t="s">
        <v>1091</v>
      </c>
      <c r="E172" t="s">
        <v>2303</v>
      </c>
      <c r="F172" t="s">
        <v>13</v>
      </c>
      <c r="G172" t="s">
        <v>2028</v>
      </c>
      <c r="H172" s="3" t="str">
        <f t="shared" si="2"/>
        <v>1976</v>
      </c>
      <c r="I172" s="3">
        <f>VLOOKUP(H172,Temporadas!$B$4:$C$11,2,1)</f>
        <v>4</v>
      </c>
    </row>
    <row r="173" spans="2:9" x14ac:dyDescent="0.25">
      <c r="B173" t="s">
        <v>2304</v>
      </c>
      <c r="C173" t="s">
        <v>1095</v>
      </c>
      <c r="D173" t="s">
        <v>1096</v>
      </c>
      <c r="E173" t="s">
        <v>2305</v>
      </c>
      <c r="F173" t="s">
        <v>13</v>
      </c>
      <c r="G173" t="s">
        <v>2028</v>
      </c>
      <c r="H173" s="3" t="str">
        <f t="shared" si="2"/>
        <v>1976</v>
      </c>
      <c r="I173" s="3">
        <f>VLOOKUP(H173,Temporadas!$B$4:$C$11,2,1)</f>
        <v>4</v>
      </c>
    </row>
    <row r="174" spans="2:9" x14ac:dyDescent="0.25">
      <c r="B174" t="s">
        <v>2306</v>
      </c>
      <c r="C174" t="s">
        <v>1100</v>
      </c>
      <c r="D174" t="s">
        <v>1101</v>
      </c>
      <c r="E174" t="s">
        <v>2307</v>
      </c>
      <c r="F174" t="s">
        <v>1970</v>
      </c>
      <c r="G174" t="s">
        <v>2308</v>
      </c>
      <c r="H174" s="3" t="str">
        <f t="shared" si="2"/>
        <v>1976</v>
      </c>
      <c r="I174" s="3">
        <f>VLOOKUP(H174,Temporadas!$B$4:$C$11,2,1)</f>
        <v>4</v>
      </c>
    </row>
    <row r="175" spans="2:9" x14ac:dyDescent="0.25">
      <c r="B175" t="s">
        <v>2309</v>
      </c>
      <c r="C175" t="s">
        <v>1104</v>
      </c>
      <c r="D175" t="s">
        <v>1105</v>
      </c>
      <c r="E175" t="s">
        <v>2310</v>
      </c>
      <c r="F175" t="s">
        <v>13</v>
      </c>
      <c r="G175" t="s">
        <v>2308</v>
      </c>
      <c r="H175" s="3" t="str">
        <f t="shared" si="2"/>
        <v>1976</v>
      </c>
      <c r="I175" s="3">
        <f>VLOOKUP(H175,Temporadas!$B$4:$C$11,2,1)</f>
        <v>4</v>
      </c>
    </row>
    <row r="176" spans="2:9" x14ac:dyDescent="0.25">
      <c r="B176" t="s">
        <v>2311</v>
      </c>
      <c r="C176" t="s">
        <v>1108</v>
      </c>
      <c r="D176" t="s">
        <v>1109</v>
      </c>
      <c r="E176" t="s">
        <v>2312</v>
      </c>
      <c r="F176" t="s">
        <v>13</v>
      </c>
      <c r="G176" t="s">
        <v>1963</v>
      </c>
      <c r="H176" s="3" t="str">
        <f t="shared" si="2"/>
        <v>1976</v>
      </c>
      <c r="I176" s="3">
        <f>VLOOKUP(H176,Temporadas!$B$4:$C$11,2,1)</f>
        <v>4</v>
      </c>
    </row>
    <row r="177" spans="2:9" x14ac:dyDescent="0.25">
      <c r="B177" t="s">
        <v>2313</v>
      </c>
      <c r="C177" t="s">
        <v>1113</v>
      </c>
      <c r="D177" t="s">
        <v>1114</v>
      </c>
      <c r="E177" t="s">
        <v>2314</v>
      </c>
      <c r="F177" t="s">
        <v>1970</v>
      </c>
      <c r="G177" t="s">
        <v>1998</v>
      </c>
      <c r="H177" s="3" t="str">
        <f t="shared" si="2"/>
        <v>1976</v>
      </c>
      <c r="I177" s="3">
        <f>VLOOKUP(H177,Temporadas!$B$4:$C$11,2,1)</f>
        <v>4</v>
      </c>
    </row>
    <row r="178" spans="2:9" x14ac:dyDescent="0.25">
      <c r="B178" t="s">
        <v>2315</v>
      </c>
      <c r="C178" t="s">
        <v>1117</v>
      </c>
      <c r="D178" t="s">
        <v>1118</v>
      </c>
      <c r="E178" t="s">
        <v>2316</v>
      </c>
      <c r="F178" t="s">
        <v>13</v>
      </c>
      <c r="G178" t="s">
        <v>2010</v>
      </c>
      <c r="H178" s="3" t="str">
        <f t="shared" si="2"/>
        <v>1976</v>
      </c>
      <c r="I178" s="3">
        <f>VLOOKUP(H178,Temporadas!$B$4:$C$11,2,1)</f>
        <v>4</v>
      </c>
    </row>
    <row r="179" spans="2:9" x14ac:dyDescent="0.25">
      <c r="B179" t="s">
        <v>2317</v>
      </c>
      <c r="C179" t="s">
        <v>1123</v>
      </c>
      <c r="D179" t="s">
        <v>1124</v>
      </c>
      <c r="E179" t="s">
        <v>2318</v>
      </c>
      <c r="F179" t="s">
        <v>13</v>
      </c>
      <c r="G179" t="s">
        <v>2259</v>
      </c>
      <c r="H179" s="3" t="str">
        <f t="shared" si="2"/>
        <v>1976</v>
      </c>
      <c r="I179" s="3">
        <f>VLOOKUP(H179,Temporadas!$B$4:$C$11,2,1)</f>
        <v>4</v>
      </c>
    </row>
    <row r="180" spans="2:9" x14ac:dyDescent="0.25">
      <c r="B180" t="s">
        <v>2319</v>
      </c>
      <c r="C180" t="s">
        <v>1128</v>
      </c>
      <c r="D180" t="s">
        <v>1129</v>
      </c>
      <c r="E180" t="s">
        <v>2320</v>
      </c>
      <c r="F180" t="s">
        <v>1970</v>
      </c>
      <c r="G180" t="s">
        <v>1963</v>
      </c>
      <c r="H180" s="3" t="str">
        <f t="shared" si="2"/>
        <v>1976</v>
      </c>
      <c r="I180" s="3">
        <f>VLOOKUP(H180,Temporadas!$B$4:$C$11,2,1)</f>
        <v>4</v>
      </c>
    </row>
    <row r="181" spans="2:9" x14ac:dyDescent="0.25">
      <c r="B181" t="s">
        <v>2321</v>
      </c>
      <c r="C181" t="s">
        <v>1134</v>
      </c>
      <c r="D181" t="s">
        <v>1135</v>
      </c>
      <c r="E181" t="s">
        <v>2322</v>
      </c>
      <c r="F181" t="s">
        <v>1970</v>
      </c>
      <c r="G181" t="s">
        <v>2113</v>
      </c>
      <c r="H181" s="3" t="str">
        <f t="shared" si="2"/>
        <v>1976</v>
      </c>
      <c r="I181" s="3">
        <f>VLOOKUP(H181,Temporadas!$B$4:$C$11,2,1)</f>
        <v>4</v>
      </c>
    </row>
    <row r="182" spans="2:9" x14ac:dyDescent="0.25">
      <c r="B182" t="s">
        <v>2323</v>
      </c>
      <c r="C182" t="s">
        <v>1139</v>
      </c>
      <c r="D182" t="s">
        <v>1140</v>
      </c>
      <c r="E182" t="s">
        <v>2324</v>
      </c>
      <c r="F182" t="s">
        <v>13</v>
      </c>
      <c r="G182" t="s">
        <v>2070</v>
      </c>
      <c r="H182" s="3" t="str">
        <f t="shared" si="2"/>
        <v>1976</v>
      </c>
      <c r="I182" s="3">
        <f>VLOOKUP(H182,Temporadas!$B$4:$C$11,2,1)</f>
        <v>4</v>
      </c>
    </row>
    <row r="183" spans="2:9" x14ac:dyDescent="0.25">
      <c r="B183" t="s">
        <v>2325</v>
      </c>
      <c r="C183" t="s">
        <v>1144</v>
      </c>
      <c r="D183" t="s">
        <v>1145</v>
      </c>
      <c r="E183" t="s">
        <v>2326</v>
      </c>
      <c r="F183" t="s">
        <v>13</v>
      </c>
      <c r="G183" t="s">
        <v>2259</v>
      </c>
      <c r="H183" s="3" t="str">
        <f t="shared" si="2"/>
        <v>1976</v>
      </c>
      <c r="I183" s="3">
        <f>VLOOKUP(H183,Temporadas!$B$4:$C$11,2,1)</f>
        <v>4</v>
      </c>
    </row>
    <row r="184" spans="2:9" x14ac:dyDescent="0.25">
      <c r="B184" t="s">
        <v>2327</v>
      </c>
      <c r="C184" t="s">
        <v>1149</v>
      </c>
      <c r="D184" t="s">
        <v>1150</v>
      </c>
      <c r="E184" t="s">
        <v>2328</v>
      </c>
      <c r="F184" t="s">
        <v>1970</v>
      </c>
      <c r="G184" t="s">
        <v>1974</v>
      </c>
      <c r="H184" s="3" t="str">
        <f t="shared" si="2"/>
        <v>1976</v>
      </c>
      <c r="I184" s="3">
        <f>VLOOKUP(H184,Temporadas!$B$4:$C$11,2,1)</f>
        <v>4</v>
      </c>
    </row>
    <row r="185" spans="2:9" x14ac:dyDescent="0.25">
      <c r="B185" t="s">
        <v>2329</v>
      </c>
      <c r="C185" t="s">
        <v>1155</v>
      </c>
      <c r="D185" t="s">
        <v>1156</v>
      </c>
      <c r="E185" t="s">
        <v>2330</v>
      </c>
      <c r="F185" t="s">
        <v>1970</v>
      </c>
      <c r="G185" t="s">
        <v>2028</v>
      </c>
      <c r="H185" s="3" t="str">
        <f t="shared" si="2"/>
        <v>1976</v>
      </c>
      <c r="I185" s="3">
        <f>VLOOKUP(H185,Temporadas!$B$4:$C$11,2,1)</f>
        <v>4</v>
      </c>
    </row>
    <row r="186" spans="2:9" x14ac:dyDescent="0.25">
      <c r="B186" t="s">
        <v>2331</v>
      </c>
      <c r="C186" t="s">
        <v>1160</v>
      </c>
      <c r="D186" t="s">
        <v>1161</v>
      </c>
      <c r="E186" t="s">
        <v>2332</v>
      </c>
      <c r="F186" t="s">
        <v>13</v>
      </c>
      <c r="G186" t="s">
        <v>2028</v>
      </c>
      <c r="H186" s="3" t="str">
        <f t="shared" si="2"/>
        <v>1976</v>
      </c>
      <c r="I186" s="3">
        <f>VLOOKUP(H186,Temporadas!$B$4:$C$11,2,1)</f>
        <v>4</v>
      </c>
    </row>
    <row r="187" spans="2:9" x14ac:dyDescent="0.25">
      <c r="B187" t="s">
        <v>2333</v>
      </c>
      <c r="C187" t="s">
        <v>1164</v>
      </c>
      <c r="D187" t="s">
        <v>1165</v>
      </c>
      <c r="E187" t="s">
        <v>2334</v>
      </c>
      <c r="F187" t="s">
        <v>1970</v>
      </c>
      <c r="G187" t="s">
        <v>2234</v>
      </c>
      <c r="H187" s="3" t="str">
        <f t="shared" si="2"/>
        <v>1976</v>
      </c>
      <c r="I187" s="3">
        <f>VLOOKUP(H187,Temporadas!$B$4:$C$11,2,1)</f>
        <v>4</v>
      </c>
    </row>
    <row r="188" spans="2:9" x14ac:dyDescent="0.25">
      <c r="B188" t="s">
        <v>2335</v>
      </c>
      <c r="C188" t="s">
        <v>1170</v>
      </c>
      <c r="D188" t="s">
        <v>1171</v>
      </c>
      <c r="E188" t="s">
        <v>2336</v>
      </c>
      <c r="F188" t="s">
        <v>1970</v>
      </c>
      <c r="G188" t="s">
        <v>2337</v>
      </c>
      <c r="H188" s="3" t="str">
        <f t="shared" si="2"/>
        <v>1976</v>
      </c>
      <c r="I188" s="3">
        <f>VLOOKUP(H188,Temporadas!$B$4:$C$11,2,1)</f>
        <v>4</v>
      </c>
    </row>
    <row r="189" spans="2:9" x14ac:dyDescent="0.25">
      <c r="B189" t="s">
        <v>2338</v>
      </c>
      <c r="C189" t="s">
        <v>1176</v>
      </c>
      <c r="D189" t="s">
        <v>1177</v>
      </c>
      <c r="E189" t="s">
        <v>2339</v>
      </c>
      <c r="F189" t="s">
        <v>1970</v>
      </c>
      <c r="G189" t="s">
        <v>2337</v>
      </c>
      <c r="H189" s="3" t="str">
        <f t="shared" si="2"/>
        <v>1976</v>
      </c>
      <c r="I189" s="3">
        <f>VLOOKUP(H189,Temporadas!$B$4:$C$11,2,1)</f>
        <v>4</v>
      </c>
    </row>
    <row r="190" spans="2:9" x14ac:dyDescent="0.25">
      <c r="B190" t="s">
        <v>2340</v>
      </c>
      <c r="C190" t="s">
        <v>1182</v>
      </c>
      <c r="D190" t="s">
        <v>1183</v>
      </c>
      <c r="E190" t="s">
        <v>2341</v>
      </c>
      <c r="F190" t="s">
        <v>13</v>
      </c>
      <c r="G190" t="s">
        <v>2337</v>
      </c>
      <c r="H190" s="3" t="str">
        <f t="shared" si="2"/>
        <v>1976</v>
      </c>
      <c r="I190" s="3">
        <f>VLOOKUP(H190,Temporadas!$B$4:$C$11,2,1)</f>
        <v>4</v>
      </c>
    </row>
    <row r="191" spans="2:9" x14ac:dyDescent="0.25">
      <c r="B191" t="s">
        <v>2342</v>
      </c>
      <c r="C191" t="s">
        <v>1186</v>
      </c>
      <c r="D191" t="s">
        <v>1187</v>
      </c>
      <c r="E191" t="s">
        <v>2343</v>
      </c>
      <c r="F191" t="s">
        <v>13</v>
      </c>
      <c r="G191" t="s">
        <v>1998</v>
      </c>
      <c r="H191" s="3" t="str">
        <f t="shared" si="2"/>
        <v>1976</v>
      </c>
      <c r="I191" s="3">
        <f>VLOOKUP(H191,Temporadas!$B$4:$C$11,2,1)</f>
        <v>4</v>
      </c>
    </row>
    <row r="192" spans="2:9" x14ac:dyDescent="0.25">
      <c r="B192" t="s">
        <v>2344</v>
      </c>
      <c r="C192" t="s">
        <v>1191</v>
      </c>
      <c r="D192" t="s">
        <v>1192</v>
      </c>
      <c r="E192" t="s">
        <v>2345</v>
      </c>
      <c r="F192" t="s">
        <v>1970</v>
      </c>
      <c r="G192" t="s">
        <v>1974</v>
      </c>
      <c r="H192" s="3" t="str">
        <f t="shared" si="2"/>
        <v>1976</v>
      </c>
      <c r="I192" s="3">
        <f>VLOOKUP(H192,Temporadas!$B$4:$C$11,2,1)</f>
        <v>4</v>
      </c>
    </row>
    <row r="193" spans="2:9" x14ac:dyDescent="0.25">
      <c r="B193" t="s">
        <v>2346</v>
      </c>
      <c r="C193" t="s">
        <v>1196</v>
      </c>
      <c r="D193" t="s">
        <v>1197</v>
      </c>
      <c r="E193" t="s">
        <v>2347</v>
      </c>
      <c r="F193" t="s">
        <v>13</v>
      </c>
      <c r="G193" t="s">
        <v>2348</v>
      </c>
      <c r="H193" s="3" t="str">
        <f t="shared" si="2"/>
        <v>1976</v>
      </c>
      <c r="I193" s="3">
        <f>VLOOKUP(H193,Temporadas!$B$4:$C$11,2,1)</f>
        <v>4</v>
      </c>
    </row>
    <row r="194" spans="2:9" x14ac:dyDescent="0.25">
      <c r="B194" t="s">
        <v>2349</v>
      </c>
      <c r="C194" t="s">
        <v>1200</v>
      </c>
      <c r="D194" t="s">
        <v>1201</v>
      </c>
      <c r="E194" t="s">
        <v>2350</v>
      </c>
      <c r="F194" t="s">
        <v>1970</v>
      </c>
      <c r="G194" t="s">
        <v>1974</v>
      </c>
      <c r="H194" s="3" t="str">
        <f t="shared" si="2"/>
        <v>1976</v>
      </c>
      <c r="I194" s="3">
        <f>VLOOKUP(H194,Temporadas!$B$4:$C$11,2,1)</f>
        <v>4</v>
      </c>
    </row>
    <row r="195" spans="2:9" x14ac:dyDescent="0.25">
      <c r="B195" t="s">
        <v>2351</v>
      </c>
      <c r="C195" t="s">
        <v>1205</v>
      </c>
      <c r="D195" t="s">
        <v>1206</v>
      </c>
      <c r="E195" t="s">
        <v>2352</v>
      </c>
      <c r="F195" t="s">
        <v>1970</v>
      </c>
      <c r="G195" t="s">
        <v>2010</v>
      </c>
      <c r="H195" s="3" t="str">
        <f t="shared" si="2"/>
        <v>1976</v>
      </c>
      <c r="I195" s="3">
        <f>VLOOKUP(H195,Temporadas!$B$4:$C$11,2,1)</f>
        <v>4</v>
      </c>
    </row>
    <row r="196" spans="2:9" x14ac:dyDescent="0.25">
      <c r="B196" t="s">
        <v>2353</v>
      </c>
      <c r="C196" t="s">
        <v>1243</v>
      </c>
      <c r="D196" t="s">
        <v>1244</v>
      </c>
      <c r="E196" t="s">
        <v>2354</v>
      </c>
      <c r="F196" t="s">
        <v>13</v>
      </c>
      <c r="G196" t="s">
        <v>1974</v>
      </c>
      <c r="H196" s="3" t="str">
        <f t="shared" si="2"/>
        <v>1977</v>
      </c>
      <c r="I196" s="3">
        <f>VLOOKUP(H196,Temporadas!$B$4:$C$11,2,1)</f>
        <v>5</v>
      </c>
    </row>
    <row r="197" spans="2:9" x14ac:dyDescent="0.25">
      <c r="B197" t="s">
        <v>2355</v>
      </c>
      <c r="C197" t="s">
        <v>1248</v>
      </c>
      <c r="D197" t="s">
        <v>1249</v>
      </c>
      <c r="E197" t="s">
        <v>2356</v>
      </c>
      <c r="F197" t="s">
        <v>1970</v>
      </c>
      <c r="G197" t="s">
        <v>1998</v>
      </c>
      <c r="H197" s="3" t="str">
        <f t="shared" si="2"/>
        <v>1977</v>
      </c>
      <c r="I197" s="3">
        <f>VLOOKUP(H197,Temporadas!$B$4:$C$11,2,1)</f>
        <v>5</v>
      </c>
    </row>
    <row r="198" spans="2:9" x14ac:dyDescent="0.25">
      <c r="B198" t="s">
        <v>2357</v>
      </c>
      <c r="C198" t="s">
        <v>1253</v>
      </c>
      <c r="D198" t="s">
        <v>1254</v>
      </c>
      <c r="E198" t="s">
        <v>2358</v>
      </c>
      <c r="F198" t="s">
        <v>13</v>
      </c>
      <c r="G198" t="s">
        <v>2234</v>
      </c>
      <c r="H198" s="3" t="str">
        <f t="shared" ref="H198:H261" si="3">RIGHT(SUBSTITUTE(E198,".",""),4)</f>
        <v>1977</v>
      </c>
      <c r="I198" s="3">
        <f>VLOOKUP(H198,Temporadas!$B$4:$C$11,2,1)</f>
        <v>5</v>
      </c>
    </row>
    <row r="199" spans="2:9" x14ac:dyDescent="0.25">
      <c r="B199" t="s">
        <v>2359</v>
      </c>
      <c r="C199" t="s">
        <v>1258</v>
      </c>
      <c r="D199" t="s">
        <v>1259</v>
      </c>
      <c r="E199" t="s">
        <v>2360</v>
      </c>
      <c r="F199" t="s">
        <v>13</v>
      </c>
      <c r="G199" t="s">
        <v>2028</v>
      </c>
      <c r="H199" s="3" t="str">
        <f t="shared" si="3"/>
        <v>1977</v>
      </c>
      <c r="I199" s="3">
        <f>VLOOKUP(H199,Temporadas!$B$4:$C$11,2,1)</f>
        <v>5</v>
      </c>
    </row>
    <row r="200" spans="2:9" x14ac:dyDescent="0.25">
      <c r="B200" t="s">
        <v>2361</v>
      </c>
      <c r="C200" t="s">
        <v>1263</v>
      </c>
      <c r="D200" t="s">
        <v>1264</v>
      </c>
      <c r="E200" t="s">
        <v>2362</v>
      </c>
      <c r="F200" t="s">
        <v>13</v>
      </c>
      <c r="G200" t="s">
        <v>1963</v>
      </c>
      <c r="H200" s="3" t="str">
        <f t="shared" si="3"/>
        <v>1977</v>
      </c>
      <c r="I200" s="3">
        <f>VLOOKUP(H200,Temporadas!$B$4:$C$11,2,1)</f>
        <v>5</v>
      </c>
    </row>
    <row r="201" spans="2:9" x14ac:dyDescent="0.25">
      <c r="B201" t="s">
        <v>2363</v>
      </c>
      <c r="C201" t="s">
        <v>1269</v>
      </c>
      <c r="D201" t="s">
        <v>1270</v>
      </c>
      <c r="E201" t="s">
        <v>2364</v>
      </c>
      <c r="F201" t="s">
        <v>1970</v>
      </c>
      <c r="G201" t="s">
        <v>1998</v>
      </c>
      <c r="H201" s="3" t="str">
        <f t="shared" si="3"/>
        <v>1977</v>
      </c>
      <c r="I201" s="3">
        <f>VLOOKUP(H201,Temporadas!$B$4:$C$11,2,1)</f>
        <v>5</v>
      </c>
    </row>
    <row r="202" spans="2:9" x14ac:dyDescent="0.25">
      <c r="B202" t="s">
        <v>2365</v>
      </c>
      <c r="C202" t="s">
        <v>1275</v>
      </c>
      <c r="D202" t="s">
        <v>1276</v>
      </c>
      <c r="E202" t="s">
        <v>2366</v>
      </c>
      <c r="F202" t="s">
        <v>13</v>
      </c>
      <c r="G202" t="s">
        <v>1998</v>
      </c>
      <c r="H202" s="3" t="str">
        <f t="shared" si="3"/>
        <v>1977</v>
      </c>
      <c r="I202" s="3">
        <f>VLOOKUP(H202,Temporadas!$B$4:$C$11,2,1)</f>
        <v>5</v>
      </c>
    </row>
    <row r="203" spans="2:9" x14ac:dyDescent="0.25">
      <c r="B203" t="s">
        <v>2367</v>
      </c>
      <c r="C203" t="s">
        <v>1281</v>
      </c>
      <c r="D203" t="s">
        <v>1282</v>
      </c>
      <c r="E203" t="s">
        <v>2368</v>
      </c>
      <c r="F203" t="s">
        <v>13</v>
      </c>
      <c r="G203" t="s">
        <v>1995</v>
      </c>
      <c r="H203" s="3" t="str">
        <f t="shared" si="3"/>
        <v>1977</v>
      </c>
      <c r="I203" s="3">
        <f>VLOOKUP(H203,Temporadas!$B$4:$C$11,2,1)</f>
        <v>5</v>
      </c>
    </row>
    <row r="204" spans="2:9" x14ac:dyDescent="0.25">
      <c r="B204" t="s">
        <v>2369</v>
      </c>
      <c r="C204" t="s">
        <v>1286</v>
      </c>
      <c r="D204" t="s">
        <v>1287</v>
      </c>
      <c r="E204" t="s">
        <v>2370</v>
      </c>
      <c r="F204" t="s">
        <v>13</v>
      </c>
      <c r="G204" t="s">
        <v>2371</v>
      </c>
      <c r="H204" s="3" t="str">
        <f t="shared" si="3"/>
        <v>1977</v>
      </c>
      <c r="I204" s="3">
        <f>VLOOKUP(H204,Temporadas!$B$4:$C$11,2,1)</f>
        <v>5</v>
      </c>
    </row>
    <row r="205" spans="2:9" x14ac:dyDescent="0.25">
      <c r="B205" t="s">
        <v>2372</v>
      </c>
      <c r="C205" t="s">
        <v>1290</v>
      </c>
      <c r="D205" t="s">
        <v>1291</v>
      </c>
      <c r="E205" t="s">
        <v>2373</v>
      </c>
      <c r="F205" t="s">
        <v>13</v>
      </c>
      <c r="G205" t="s">
        <v>2010</v>
      </c>
      <c r="H205" s="3" t="str">
        <f t="shared" si="3"/>
        <v>1977</v>
      </c>
      <c r="I205" s="3">
        <f>VLOOKUP(H205,Temporadas!$B$4:$C$11,2,1)</f>
        <v>5</v>
      </c>
    </row>
    <row r="206" spans="2:9" x14ac:dyDescent="0.25">
      <c r="B206" t="s">
        <v>2374</v>
      </c>
      <c r="C206" t="s">
        <v>1295</v>
      </c>
      <c r="D206" t="s">
        <v>1296</v>
      </c>
      <c r="E206" t="s">
        <v>2375</v>
      </c>
      <c r="F206" t="s">
        <v>1970</v>
      </c>
      <c r="G206" t="s">
        <v>2376</v>
      </c>
      <c r="H206" s="3" t="str">
        <f t="shared" si="3"/>
        <v>1977</v>
      </c>
      <c r="I206" s="3">
        <f>VLOOKUP(H206,Temporadas!$B$4:$C$11,2,1)</f>
        <v>5</v>
      </c>
    </row>
    <row r="207" spans="2:9" x14ac:dyDescent="0.25">
      <c r="B207" t="s">
        <v>2377</v>
      </c>
      <c r="C207" t="s">
        <v>1299</v>
      </c>
      <c r="D207" t="s">
        <v>1300</v>
      </c>
      <c r="E207" t="s">
        <v>2378</v>
      </c>
      <c r="F207" t="s">
        <v>13</v>
      </c>
      <c r="G207" t="s">
        <v>1998</v>
      </c>
      <c r="H207" s="3" t="str">
        <f t="shared" si="3"/>
        <v>1977</v>
      </c>
      <c r="I207" s="3">
        <f>VLOOKUP(H207,Temporadas!$B$4:$C$11,2,1)</f>
        <v>5</v>
      </c>
    </row>
    <row r="208" spans="2:9" x14ac:dyDescent="0.25">
      <c r="B208" t="s">
        <v>2379</v>
      </c>
      <c r="C208" t="s">
        <v>1303</v>
      </c>
      <c r="D208" t="s">
        <v>1304</v>
      </c>
      <c r="E208" t="s">
        <v>2380</v>
      </c>
      <c r="F208" t="s">
        <v>13</v>
      </c>
      <c r="G208" t="s">
        <v>1974</v>
      </c>
      <c r="H208" s="3" t="str">
        <f t="shared" si="3"/>
        <v>1977</v>
      </c>
      <c r="I208" s="3">
        <f>VLOOKUP(H208,Temporadas!$B$4:$C$11,2,1)</f>
        <v>5</v>
      </c>
    </row>
    <row r="209" spans="2:9" x14ac:dyDescent="0.25">
      <c r="B209" t="s">
        <v>2381</v>
      </c>
      <c r="C209" t="s">
        <v>1307</v>
      </c>
      <c r="D209" t="s">
        <v>1308</v>
      </c>
      <c r="E209" t="s">
        <v>2382</v>
      </c>
      <c r="F209" t="s">
        <v>13</v>
      </c>
      <c r="G209" t="s">
        <v>2028</v>
      </c>
      <c r="H209" s="3" t="str">
        <f t="shared" si="3"/>
        <v>1977</v>
      </c>
      <c r="I209" s="3">
        <f>VLOOKUP(H209,Temporadas!$B$4:$C$11,2,1)</f>
        <v>5</v>
      </c>
    </row>
    <row r="210" spans="2:9" x14ac:dyDescent="0.25">
      <c r="B210" t="s">
        <v>2383</v>
      </c>
      <c r="C210" t="s">
        <v>1311</v>
      </c>
      <c r="D210" t="s">
        <v>1312</v>
      </c>
      <c r="E210" t="s">
        <v>2384</v>
      </c>
      <c r="F210" t="s">
        <v>13</v>
      </c>
      <c r="G210" t="s">
        <v>2028</v>
      </c>
      <c r="H210" s="3" t="str">
        <f t="shared" si="3"/>
        <v>1977</v>
      </c>
      <c r="I210" s="3">
        <f>VLOOKUP(H210,Temporadas!$B$4:$C$11,2,1)</f>
        <v>5</v>
      </c>
    </row>
    <row r="211" spans="2:9" x14ac:dyDescent="0.25">
      <c r="B211" t="s">
        <v>2385</v>
      </c>
      <c r="C211" t="s">
        <v>1317</v>
      </c>
      <c r="D211" t="s">
        <v>1318</v>
      </c>
      <c r="E211" t="s">
        <v>2386</v>
      </c>
      <c r="F211" t="s">
        <v>1970</v>
      </c>
      <c r="G211" t="s">
        <v>1998</v>
      </c>
      <c r="H211" s="3" t="str">
        <f t="shared" si="3"/>
        <v>1977</v>
      </c>
      <c r="I211" s="3">
        <f>VLOOKUP(H211,Temporadas!$B$4:$C$11,2,1)</f>
        <v>5</v>
      </c>
    </row>
    <row r="212" spans="2:9" x14ac:dyDescent="0.25">
      <c r="B212" t="s">
        <v>2387</v>
      </c>
      <c r="C212" t="s">
        <v>1323</v>
      </c>
      <c r="D212" t="s">
        <v>1324</v>
      </c>
      <c r="E212" t="s">
        <v>2388</v>
      </c>
      <c r="F212" t="s">
        <v>13</v>
      </c>
      <c r="G212" t="s">
        <v>2337</v>
      </c>
      <c r="H212" s="3" t="str">
        <f t="shared" si="3"/>
        <v>1977</v>
      </c>
      <c r="I212" s="3">
        <f>VLOOKUP(H212,Temporadas!$B$4:$C$11,2,1)</f>
        <v>5</v>
      </c>
    </row>
    <row r="213" spans="2:9" x14ac:dyDescent="0.25">
      <c r="B213" t="s">
        <v>2389</v>
      </c>
      <c r="C213" t="s">
        <v>1330</v>
      </c>
      <c r="D213" t="s">
        <v>1331</v>
      </c>
      <c r="E213" t="s">
        <v>2390</v>
      </c>
      <c r="F213" t="s">
        <v>13</v>
      </c>
      <c r="G213" t="s">
        <v>2391</v>
      </c>
      <c r="H213" s="3" t="str">
        <f t="shared" si="3"/>
        <v>1977</v>
      </c>
      <c r="I213" s="3">
        <f>VLOOKUP(H213,Temporadas!$B$4:$C$11,2,1)</f>
        <v>5</v>
      </c>
    </row>
    <row r="214" spans="2:9" x14ac:dyDescent="0.25">
      <c r="B214" t="s">
        <v>2392</v>
      </c>
      <c r="C214" t="s">
        <v>1334</v>
      </c>
      <c r="D214" t="s">
        <v>1335</v>
      </c>
      <c r="E214" t="s">
        <v>2393</v>
      </c>
      <c r="F214" t="s">
        <v>13</v>
      </c>
      <c r="G214" t="s">
        <v>1974</v>
      </c>
      <c r="H214" s="3" t="str">
        <f t="shared" si="3"/>
        <v>1977</v>
      </c>
      <c r="I214" s="3">
        <f>VLOOKUP(H214,Temporadas!$B$4:$C$11,2,1)</f>
        <v>5</v>
      </c>
    </row>
    <row r="215" spans="2:9" x14ac:dyDescent="0.25">
      <c r="B215" t="s">
        <v>2394</v>
      </c>
      <c r="C215" t="s">
        <v>1339</v>
      </c>
      <c r="D215" t="s">
        <v>1340</v>
      </c>
      <c r="E215" t="s">
        <v>2395</v>
      </c>
      <c r="F215" t="s">
        <v>13</v>
      </c>
      <c r="G215" t="s">
        <v>1998</v>
      </c>
      <c r="H215" s="3" t="str">
        <f t="shared" si="3"/>
        <v>1977</v>
      </c>
      <c r="I215" s="3">
        <f>VLOOKUP(H215,Temporadas!$B$4:$C$11,2,1)</f>
        <v>5</v>
      </c>
    </row>
    <row r="216" spans="2:9" x14ac:dyDescent="0.25">
      <c r="B216" t="s">
        <v>2396</v>
      </c>
      <c r="C216" t="s">
        <v>1344</v>
      </c>
      <c r="D216" t="s">
        <v>1345</v>
      </c>
      <c r="E216" t="s">
        <v>2397</v>
      </c>
      <c r="F216" t="s">
        <v>13</v>
      </c>
      <c r="G216" t="s">
        <v>1963</v>
      </c>
      <c r="H216" s="3" t="str">
        <f t="shared" si="3"/>
        <v>1977</v>
      </c>
      <c r="I216" s="3">
        <f>VLOOKUP(H216,Temporadas!$B$4:$C$11,2,1)</f>
        <v>5</v>
      </c>
    </row>
    <row r="217" spans="2:9" x14ac:dyDescent="0.25">
      <c r="B217" t="s">
        <v>2398</v>
      </c>
      <c r="C217" t="s">
        <v>1348</v>
      </c>
      <c r="D217" t="s">
        <v>1349</v>
      </c>
      <c r="E217" t="s">
        <v>2399</v>
      </c>
      <c r="F217" t="s">
        <v>13</v>
      </c>
      <c r="G217" t="s">
        <v>1963</v>
      </c>
      <c r="H217" s="3" t="str">
        <f t="shared" si="3"/>
        <v>1977</v>
      </c>
      <c r="I217" s="3">
        <f>VLOOKUP(H217,Temporadas!$B$4:$C$11,2,1)</f>
        <v>5</v>
      </c>
    </row>
    <row r="218" spans="2:9" x14ac:dyDescent="0.25">
      <c r="B218" t="s">
        <v>2400</v>
      </c>
      <c r="C218" t="s">
        <v>1353</v>
      </c>
      <c r="D218" t="s">
        <v>1354</v>
      </c>
      <c r="E218" t="s">
        <v>2401</v>
      </c>
      <c r="F218" t="s">
        <v>13</v>
      </c>
      <c r="G218" t="s">
        <v>1963</v>
      </c>
      <c r="H218" s="3" t="str">
        <f t="shared" si="3"/>
        <v>1977</v>
      </c>
      <c r="I218" s="3">
        <f>VLOOKUP(H218,Temporadas!$B$4:$C$11,2,1)</f>
        <v>5</v>
      </c>
    </row>
    <row r="219" spans="2:9" x14ac:dyDescent="0.25">
      <c r="B219" t="s">
        <v>2402</v>
      </c>
      <c r="C219" t="s">
        <v>1357</v>
      </c>
      <c r="D219" t="s">
        <v>1358</v>
      </c>
      <c r="E219" t="s">
        <v>2403</v>
      </c>
      <c r="F219" t="s">
        <v>1970</v>
      </c>
      <c r="G219" t="s">
        <v>2234</v>
      </c>
      <c r="H219" s="3" t="str">
        <f t="shared" si="3"/>
        <v>1977</v>
      </c>
      <c r="I219" s="3">
        <f>VLOOKUP(H219,Temporadas!$B$4:$C$11,2,1)</f>
        <v>5</v>
      </c>
    </row>
    <row r="220" spans="2:9" x14ac:dyDescent="0.25">
      <c r="B220" t="s">
        <v>2404</v>
      </c>
      <c r="C220" t="s">
        <v>1362</v>
      </c>
      <c r="D220" t="s">
        <v>1363</v>
      </c>
      <c r="E220" t="s">
        <v>2405</v>
      </c>
      <c r="F220" t="s">
        <v>13</v>
      </c>
      <c r="G220" t="s">
        <v>2010</v>
      </c>
      <c r="H220" s="3" t="str">
        <f t="shared" si="3"/>
        <v>1977</v>
      </c>
      <c r="I220" s="3">
        <f>VLOOKUP(H220,Temporadas!$B$4:$C$11,2,1)</f>
        <v>5</v>
      </c>
    </row>
    <row r="221" spans="2:9" x14ac:dyDescent="0.25">
      <c r="B221" t="s">
        <v>2406</v>
      </c>
      <c r="C221" t="s">
        <v>1366</v>
      </c>
      <c r="D221" t="s">
        <v>1367</v>
      </c>
      <c r="E221" t="s">
        <v>2407</v>
      </c>
      <c r="F221" t="s">
        <v>1970</v>
      </c>
      <c r="G221" t="s">
        <v>1974</v>
      </c>
      <c r="H221" s="3" t="str">
        <f t="shared" si="3"/>
        <v>1977</v>
      </c>
      <c r="I221" s="3">
        <f>VLOOKUP(H221,Temporadas!$B$4:$C$11,2,1)</f>
        <v>5</v>
      </c>
    </row>
    <row r="222" spans="2:9" x14ac:dyDescent="0.25">
      <c r="B222" t="s">
        <v>2408</v>
      </c>
      <c r="C222" t="s">
        <v>1372</v>
      </c>
      <c r="D222" t="s">
        <v>1373</v>
      </c>
      <c r="E222" t="s">
        <v>2409</v>
      </c>
      <c r="F222" t="s">
        <v>13</v>
      </c>
      <c r="G222" t="s">
        <v>2028</v>
      </c>
      <c r="H222" s="3" t="str">
        <f t="shared" si="3"/>
        <v>1977</v>
      </c>
      <c r="I222" s="3">
        <f>VLOOKUP(H222,Temporadas!$B$4:$C$11,2,1)</f>
        <v>5</v>
      </c>
    </row>
    <row r="223" spans="2:9" x14ac:dyDescent="0.25">
      <c r="B223" t="s">
        <v>2410</v>
      </c>
      <c r="C223" t="s">
        <v>1376</v>
      </c>
      <c r="D223" t="s">
        <v>1377</v>
      </c>
      <c r="E223" t="s">
        <v>2411</v>
      </c>
      <c r="F223" t="s">
        <v>13</v>
      </c>
      <c r="G223" t="s">
        <v>2070</v>
      </c>
      <c r="H223" s="3" t="str">
        <f t="shared" si="3"/>
        <v>1977</v>
      </c>
      <c r="I223" s="3">
        <f>VLOOKUP(H223,Temporadas!$B$4:$C$11,2,1)</f>
        <v>5</v>
      </c>
    </row>
    <row r="224" spans="2:9" x14ac:dyDescent="0.25">
      <c r="B224" t="s">
        <v>2412</v>
      </c>
      <c r="C224" t="s">
        <v>1380</v>
      </c>
      <c r="D224" t="s">
        <v>1381</v>
      </c>
      <c r="E224" t="s">
        <v>2413</v>
      </c>
      <c r="F224" t="s">
        <v>1970</v>
      </c>
      <c r="G224" t="s">
        <v>1974</v>
      </c>
      <c r="H224" s="3" t="str">
        <f t="shared" si="3"/>
        <v>1977</v>
      </c>
      <c r="I224" s="3">
        <f>VLOOKUP(H224,Temporadas!$B$4:$C$11,2,1)</f>
        <v>5</v>
      </c>
    </row>
    <row r="225" spans="2:9" x14ac:dyDescent="0.25">
      <c r="B225" t="s">
        <v>2414</v>
      </c>
      <c r="C225" t="s">
        <v>1385</v>
      </c>
      <c r="D225" t="s">
        <v>1386</v>
      </c>
      <c r="E225" t="s">
        <v>2415</v>
      </c>
      <c r="F225" t="s">
        <v>1970</v>
      </c>
      <c r="G225" t="s">
        <v>2234</v>
      </c>
      <c r="H225" s="3" t="str">
        <f t="shared" si="3"/>
        <v>1977</v>
      </c>
      <c r="I225" s="3">
        <f>VLOOKUP(H225,Temporadas!$B$4:$C$11,2,1)</f>
        <v>5</v>
      </c>
    </row>
    <row r="226" spans="2:9" x14ac:dyDescent="0.25">
      <c r="B226" t="s">
        <v>2416</v>
      </c>
      <c r="C226" t="s">
        <v>1391</v>
      </c>
      <c r="D226" t="s">
        <v>1392</v>
      </c>
      <c r="E226" t="s">
        <v>2417</v>
      </c>
      <c r="F226" t="s">
        <v>13</v>
      </c>
      <c r="G226" t="s">
        <v>1998</v>
      </c>
      <c r="H226" s="3" t="str">
        <f t="shared" si="3"/>
        <v>1977</v>
      </c>
      <c r="I226" s="3">
        <f>VLOOKUP(H226,Temporadas!$B$4:$C$11,2,1)</f>
        <v>5</v>
      </c>
    </row>
    <row r="227" spans="2:9" x14ac:dyDescent="0.25">
      <c r="B227" t="s">
        <v>2418</v>
      </c>
      <c r="C227" t="s">
        <v>1395</v>
      </c>
      <c r="D227" t="s">
        <v>1396</v>
      </c>
      <c r="E227" t="s">
        <v>2419</v>
      </c>
      <c r="F227" t="s">
        <v>1970</v>
      </c>
      <c r="G227" t="s">
        <v>2028</v>
      </c>
      <c r="H227" s="3" t="str">
        <f t="shared" si="3"/>
        <v>1977</v>
      </c>
      <c r="I227" s="3">
        <f>VLOOKUP(H227,Temporadas!$B$4:$C$11,2,1)</f>
        <v>5</v>
      </c>
    </row>
    <row r="228" spans="2:9" x14ac:dyDescent="0.25">
      <c r="B228" t="s">
        <v>2420</v>
      </c>
      <c r="C228" t="s">
        <v>1401</v>
      </c>
      <c r="D228" t="s">
        <v>1402</v>
      </c>
      <c r="E228" t="s">
        <v>2421</v>
      </c>
      <c r="F228" t="s">
        <v>13</v>
      </c>
      <c r="G228" t="s">
        <v>1963</v>
      </c>
      <c r="H228" s="3" t="str">
        <f t="shared" si="3"/>
        <v>1977</v>
      </c>
      <c r="I228" s="3">
        <f>VLOOKUP(H228,Temporadas!$B$4:$C$11,2,1)</f>
        <v>5</v>
      </c>
    </row>
    <row r="229" spans="2:9" x14ac:dyDescent="0.25">
      <c r="B229" t="s">
        <v>2422</v>
      </c>
      <c r="C229" t="s">
        <v>1407</v>
      </c>
      <c r="D229" t="s">
        <v>1408</v>
      </c>
      <c r="E229" t="s">
        <v>2423</v>
      </c>
      <c r="F229" t="s">
        <v>13</v>
      </c>
      <c r="G229" t="s">
        <v>1995</v>
      </c>
      <c r="H229" s="3" t="str">
        <f t="shared" si="3"/>
        <v>1977</v>
      </c>
      <c r="I229" s="3">
        <f>VLOOKUP(H229,Temporadas!$B$4:$C$11,2,1)</f>
        <v>5</v>
      </c>
    </row>
    <row r="230" spans="2:9" x14ac:dyDescent="0.25">
      <c r="B230" t="s">
        <v>2424</v>
      </c>
      <c r="C230" t="s">
        <v>1411</v>
      </c>
      <c r="D230" t="s">
        <v>1412</v>
      </c>
      <c r="E230" t="s">
        <v>2425</v>
      </c>
      <c r="F230" t="s">
        <v>13</v>
      </c>
      <c r="G230" t="s">
        <v>1974</v>
      </c>
      <c r="H230" s="3" t="str">
        <f t="shared" si="3"/>
        <v>1977</v>
      </c>
      <c r="I230" s="3">
        <f>VLOOKUP(H230,Temporadas!$B$4:$C$11,2,1)</f>
        <v>5</v>
      </c>
    </row>
    <row r="231" spans="2:9" x14ac:dyDescent="0.25">
      <c r="B231" t="s">
        <v>2426</v>
      </c>
      <c r="C231" t="s">
        <v>1416</v>
      </c>
      <c r="D231" t="s">
        <v>1417</v>
      </c>
      <c r="E231" t="s">
        <v>2427</v>
      </c>
      <c r="F231" t="s">
        <v>1970</v>
      </c>
      <c r="G231" t="s">
        <v>1998</v>
      </c>
      <c r="H231" s="3" t="str">
        <f t="shared" si="3"/>
        <v>1977</v>
      </c>
      <c r="I231" s="3">
        <f>VLOOKUP(H231,Temporadas!$B$4:$C$11,2,1)</f>
        <v>5</v>
      </c>
    </row>
    <row r="232" spans="2:9" x14ac:dyDescent="0.25">
      <c r="B232" t="s">
        <v>2428</v>
      </c>
      <c r="C232" t="s">
        <v>1421</v>
      </c>
      <c r="D232" t="s">
        <v>1422</v>
      </c>
      <c r="E232" t="s">
        <v>2429</v>
      </c>
      <c r="F232" t="s">
        <v>13</v>
      </c>
      <c r="G232" t="s">
        <v>2337</v>
      </c>
      <c r="H232" s="3" t="str">
        <f t="shared" si="3"/>
        <v>1977</v>
      </c>
      <c r="I232" s="3">
        <f>VLOOKUP(H232,Temporadas!$B$4:$C$11,2,1)</f>
        <v>5</v>
      </c>
    </row>
    <row r="233" spans="2:9" x14ac:dyDescent="0.25">
      <c r="B233" t="s">
        <v>2430</v>
      </c>
      <c r="C233" t="s">
        <v>1426</v>
      </c>
      <c r="D233" t="s">
        <v>1427</v>
      </c>
      <c r="E233" t="s">
        <v>2431</v>
      </c>
      <c r="F233" t="s">
        <v>1970</v>
      </c>
      <c r="G233" t="s">
        <v>2010</v>
      </c>
      <c r="H233" s="3" t="str">
        <f t="shared" si="3"/>
        <v>1977</v>
      </c>
      <c r="I233" s="3">
        <f>VLOOKUP(H233,Temporadas!$B$4:$C$11,2,1)</f>
        <v>5</v>
      </c>
    </row>
    <row r="234" spans="2:9" x14ac:dyDescent="0.25">
      <c r="B234" t="s">
        <v>2432</v>
      </c>
      <c r="C234" t="s">
        <v>1432</v>
      </c>
      <c r="D234" t="s">
        <v>1433</v>
      </c>
      <c r="E234" t="s">
        <v>2433</v>
      </c>
      <c r="F234" t="s">
        <v>13</v>
      </c>
      <c r="G234" t="s">
        <v>1998</v>
      </c>
      <c r="H234" s="3" t="str">
        <f t="shared" si="3"/>
        <v>1977</v>
      </c>
      <c r="I234" s="3">
        <f>VLOOKUP(H234,Temporadas!$B$4:$C$11,2,1)</f>
        <v>5</v>
      </c>
    </row>
    <row r="235" spans="2:9" x14ac:dyDescent="0.25">
      <c r="B235" t="s">
        <v>2434</v>
      </c>
      <c r="C235" t="s">
        <v>1436</v>
      </c>
      <c r="D235" t="s">
        <v>1437</v>
      </c>
      <c r="E235" t="s">
        <v>2435</v>
      </c>
      <c r="F235" t="s">
        <v>13</v>
      </c>
      <c r="G235" t="s">
        <v>1974</v>
      </c>
      <c r="H235" s="3" t="str">
        <f t="shared" si="3"/>
        <v>1977</v>
      </c>
      <c r="I235" s="3">
        <f>VLOOKUP(H235,Temporadas!$B$4:$C$11,2,1)</f>
        <v>5</v>
      </c>
    </row>
    <row r="236" spans="2:9" x14ac:dyDescent="0.25">
      <c r="B236" t="s">
        <v>2436</v>
      </c>
      <c r="C236" t="s">
        <v>1440</v>
      </c>
      <c r="D236" t="s">
        <v>1441</v>
      </c>
      <c r="E236" t="s">
        <v>2437</v>
      </c>
      <c r="F236" t="s">
        <v>13</v>
      </c>
      <c r="G236" t="s">
        <v>2010</v>
      </c>
      <c r="H236" s="3" t="str">
        <f t="shared" si="3"/>
        <v>1977</v>
      </c>
      <c r="I236" s="3">
        <f>VLOOKUP(H236,Temporadas!$B$4:$C$11,2,1)</f>
        <v>5</v>
      </c>
    </row>
    <row r="237" spans="2:9" x14ac:dyDescent="0.25">
      <c r="B237" t="s">
        <v>2438</v>
      </c>
      <c r="C237" t="s">
        <v>1445</v>
      </c>
      <c r="D237" t="s">
        <v>1446</v>
      </c>
      <c r="E237" t="s">
        <v>2439</v>
      </c>
      <c r="F237" t="s">
        <v>13</v>
      </c>
      <c r="G237" t="s">
        <v>2028</v>
      </c>
      <c r="H237" s="3" t="str">
        <f t="shared" si="3"/>
        <v>1977</v>
      </c>
      <c r="I237" s="3">
        <f>VLOOKUP(H237,Temporadas!$B$4:$C$11,2,1)</f>
        <v>5</v>
      </c>
    </row>
    <row r="238" spans="2:9" x14ac:dyDescent="0.25">
      <c r="B238" t="s">
        <v>2440</v>
      </c>
      <c r="C238" t="s">
        <v>1451</v>
      </c>
      <c r="D238" t="s">
        <v>1452</v>
      </c>
      <c r="E238" t="s">
        <v>2441</v>
      </c>
      <c r="F238" t="s">
        <v>1970</v>
      </c>
      <c r="G238" t="s">
        <v>1998</v>
      </c>
      <c r="H238" s="3" t="str">
        <f t="shared" si="3"/>
        <v>1977</v>
      </c>
      <c r="I238" s="3">
        <f>VLOOKUP(H238,Temporadas!$B$4:$C$11,2,1)</f>
        <v>5</v>
      </c>
    </row>
    <row r="239" spans="2:9" x14ac:dyDescent="0.25">
      <c r="B239" t="s">
        <v>2442</v>
      </c>
      <c r="C239" t="s">
        <v>1464</v>
      </c>
      <c r="D239" t="s">
        <v>1465</v>
      </c>
      <c r="E239" t="s">
        <v>2443</v>
      </c>
      <c r="F239" t="s">
        <v>1970</v>
      </c>
      <c r="G239" t="s">
        <v>1998</v>
      </c>
      <c r="H239" s="3" t="str">
        <f t="shared" si="3"/>
        <v>1978</v>
      </c>
      <c r="I239" s="3">
        <f>VLOOKUP(H239,Temporadas!$B$4:$C$11,2,1)</f>
        <v>6</v>
      </c>
    </row>
    <row r="240" spans="2:9" x14ac:dyDescent="0.25">
      <c r="B240" t="s">
        <v>2444</v>
      </c>
      <c r="C240" t="s">
        <v>1468</v>
      </c>
      <c r="D240" t="s">
        <v>1469</v>
      </c>
      <c r="E240" t="s">
        <v>2445</v>
      </c>
      <c r="F240" t="s">
        <v>13</v>
      </c>
      <c r="G240" t="s">
        <v>1998</v>
      </c>
      <c r="H240" s="3" t="str">
        <f t="shared" si="3"/>
        <v>1978</v>
      </c>
      <c r="I240" s="3">
        <f>VLOOKUP(H240,Temporadas!$B$4:$C$11,2,1)</f>
        <v>6</v>
      </c>
    </row>
    <row r="241" spans="2:9" x14ac:dyDescent="0.25">
      <c r="B241" t="s">
        <v>2446</v>
      </c>
      <c r="C241" t="s">
        <v>1472</v>
      </c>
      <c r="D241" t="s">
        <v>1473</v>
      </c>
      <c r="E241" t="s">
        <v>2447</v>
      </c>
      <c r="F241" t="s">
        <v>13</v>
      </c>
      <c r="G241" t="s">
        <v>1998</v>
      </c>
      <c r="H241" s="3" t="str">
        <f t="shared" si="3"/>
        <v>1978</v>
      </c>
      <c r="I241" s="3">
        <f>VLOOKUP(H241,Temporadas!$B$4:$C$11,2,1)</f>
        <v>6</v>
      </c>
    </row>
    <row r="242" spans="2:9" x14ac:dyDescent="0.25">
      <c r="B242" t="s">
        <v>2448</v>
      </c>
      <c r="C242" t="s">
        <v>1477</v>
      </c>
      <c r="D242" t="s">
        <v>1478</v>
      </c>
      <c r="E242" t="s">
        <v>2449</v>
      </c>
      <c r="F242" t="s">
        <v>13</v>
      </c>
      <c r="G242" t="s">
        <v>2028</v>
      </c>
      <c r="H242" s="3" t="str">
        <f t="shared" si="3"/>
        <v>1978</v>
      </c>
      <c r="I242" s="3">
        <f>VLOOKUP(H242,Temporadas!$B$4:$C$11,2,1)</f>
        <v>6</v>
      </c>
    </row>
    <row r="243" spans="2:9" x14ac:dyDescent="0.25">
      <c r="B243" t="s">
        <v>2450</v>
      </c>
      <c r="C243" t="s">
        <v>1482</v>
      </c>
      <c r="D243" t="s">
        <v>1483</v>
      </c>
      <c r="E243" t="s">
        <v>2451</v>
      </c>
      <c r="F243" t="s">
        <v>1970</v>
      </c>
      <c r="G243" t="s">
        <v>1974</v>
      </c>
      <c r="H243" s="3" t="str">
        <f t="shared" si="3"/>
        <v>1978</v>
      </c>
      <c r="I243" s="3">
        <f>VLOOKUP(H243,Temporadas!$B$4:$C$11,2,1)</f>
        <v>6</v>
      </c>
    </row>
    <row r="244" spans="2:9" x14ac:dyDescent="0.25">
      <c r="B244" t="s">
        <v>2452</v>
      </c>
      <c r="C244" t="s">
        <v>729</v>
      </c>
      <c r="D244" t="s">
        <v>1487</v>
      </c>
      <c r="E244" t="s">
        <v>2453</v>
      </c>
      <c r="F244" t="s">
        <v>13</v>
      </c>
      <c r="G244" t="s">
        <v>1998</v>
      </c>
      <c r="H244" s="3" t="str">
        <f t="shared" si="3"/>
        <v>1978</v>
      </c>
      <c r="I244" s="3">
        <f>VLOOKUP(H244,Temporadas!$B$4:$C$11,2,1)</f>
        <v>6</v>
      </c>
    </row>
    <row r="245" spans="2:9" x14ac:dyDescent="0.25">
      <c r="B245" t="s">
        <v>2454</v>
      </c>
      <c r="C245" t="s">
        <v>1491</v>
      </c>
      <c r="D245" t="s">
        <v>1492</v>
      </c>
      <c r="E245" t="s">
        <v>2455</v>
      </c>
      <c r="F245" t="s">
        <v>1970</v>
      </c>
      <c r="G245" t="s">
        <v>1998</v>
      </c>
      <c r="H245" s="3" t="str">
        <f t="shared" si="3"/>
        <v>1978</v>
      </c>
      <c r="I245" s="3">
        <f>VLOOKUP(H245,Temporadas!$B$4:$C$11,2,1)</f>
        <v>6</v>
      </c>
    </row>
    <row r="246" spans="2:9" x14ac:dyDescent="0.25">
      <c r="B246" t="s">
        <v>2456</v>
      </c>
      <c r="C246" t="s">
        <v>1495</v>
      </c>
      <c r="D246" t="s">
        <v>1496</v>
      </c>
      <c r="E246" t="s">
        <v>2457</v>
      </c>
      <c r="F246" t="s">
        <v>13</v>
      </c>
      <c r="G246" t="s">
        <v>2028</v>
      </c>
      <c r="H246" s="3" t="str">
        <f t="shared" si="3"/>
        <v>1978</v>
      </c>
      <c r="I246" s="3">
        <f>VLOOKUP(H246,Temporadas!$B$4:$C$11,2,1)</f>
        <v>6</v>
      </c>
    </row>
    <row r="247" spans="2:9" x14ac:dyDescent="0.25">
      <c r="B247" t="s">
        <v>2458</v>
      </c>
      <c r="C247" t="s">
        <v>1500</v>
      </c>
      <c r="D247" t="s">
        <v>1501</v>
      </c>
      <c r="E247" t="s">
        <v>2459</v>
      </c>
      <c r="F247" t="s">
        <v>13</v>
      </c>
      <c r="G247" t="s">
        <v>2028</v>
      </c>
      <c r="H247" s="3" t="str">
        <f t="shared" si="3"/>
        <v>1978</v>
      </c>
      <c r="I247" s="3">
        <f>VLOOKUP(H247,Temporadas!$B$4:$C$11,2,1)</f>
        <v>6</v>
      </c>
    </row>
    <row r="248" spans="2:9" x14ac:dyDescent="0.25">
      <c r="B248" t="s">
        <v>2460</v>
      </c>
      <c r="C248" t="s">
        <v>1505</v>
      </c>
      <c r="D248" t="s">
        <v>1506</v>
      </c>
      <c r="E248" t="s">
        <v>2461</v>
      </c>
      <c r="F248" t="s">
        <v>13</v>
      </c>
      <c r="G248" t="s">
        <v>1974</v>
      </c>
      <c r="H248" s="3" t="str">
        <f t="shared" si="3"/>
        <v>1978</v>
      </c>
      <c r="I248" s="3">
        <f>VLOOKUP(H248,Temporadas!$B$4:$C$11,2,1)</f>
        <v>6</v>
      </c>
    </row>
    <row r="249" spans="2:9" x14ac:dyDescent="0.25">
      <c r="B249" t="s">
        <v>2462</v>
      </c>
      <c r="C249" t="s">
        <v>1509</v>
      </c>
      <c r="D249" t="s">
        <v>1510</v>
      </c>
      <c r="E249" t="s">
        <v>2463</v>
      </c>
      <c r="F249" t="s">
        <v>13</v>
      </c>
      <c r="G249" t="s">
        <v>1998</v>
      </c>
      <c r="H249" s="3" t="str">
        <f t="shared" si="3"/>
        <v>1978</v>
      </c>
      <c r="I249" s="3">
        <f>VLOOKUP(H249,Temporadas!$B$4:$C$11,2,1)</f>
        <v>6</v>
      </c>
    </row>
    <row r="250" spans="2:9" x14ac:dyDescent="0.25">
      <c r="B250" t="s">
        <v>2464</v>
      </c>
      <c r="C250" t="s">
        <v>1513</v>
      </c>
      <c r="D250" t="s">
        <v>1514</v>
      </c>
      <c r="E250" t="s">
        <v>2465</v>
      </c>
      <c r="F250" t="s">
        <v>13</v>
      </c>
      <c r="G250" t="s">
        <v>1963</v>
      </c>
      <c r="H250" s="3" t="str">
        <f t="shared" si="3"/>
        <v>1978</v>
      </c>
      <c r="I250" s="3">
        <f>VLOOKUP(H250,Temporadas!$B$4:$C$11,2,1)</f>
        <v>6</v>
      </c>
    </row>
    <row r="251" spans="2:9" x14ac:dyDescent="0.25">
      <c r="B251" t="s">
        <v>2466</v>
      </c>
      <c r="C251" t="s">
        <v>1519</v>
      </c>
      <c r="D251" t="s">
        <v>1520</v>
      </c>
      <c r="E251" t="s">
        <v>2467</v>
      </c>
      <c r="F251" t="s">
        <v>13</v>
      </c>
      <c r="G251" t="s">
        <v>1963</v>
      </c>
      <c r="H251" s="3" t="str">
        <f t="shared" si="3"/>
        <v>1978</v>
      </c>
      <c r="I251" s="3">
        <f>VLOOKUP(H251,Temporadas!$B$4:$C$11,2,1)</f>
        <v>6</v>
      </c>
    </row>
    <row r="252" spans="2:9" x14ac:dyDescent="0.25">
      <c r="B252" t="s">
        <v>2468</v>
      </c>
      <c r="C252" t="s">
        <v>1524</v>
      </c>
      <c r="D252" t="s">
        <v>1525</v>
      </c>
      <c r="E252" t="s">
        <v>2469</v>
      </c>
      <c r="F252" t="s">
        <v>1970</v>
      </c>
      <c r="G252" t="s">
        <v>2234</v>
      </c>
      <c r="H252" s="3" t="str">
        <f t="shared" si="3"/>
        <v>1978</v>
      </c>
      <c r="I252" s="3">
        <f>VLOOKUP(H252,Temporadas!$B$4:$C$11,2,1)</f>
        <v>6</v>
      </c>
    </row>
    <row r="253" spans="2:9" x14ac:dyDescent="0.25">
      <c r="B253" t="s">
        <v>2470</v>
      </c>
      <c r="C253" t="s">
        <v>1528</v>
      </c>
      <c r="D253" t="s">
        <v>1529</v>
      </c>
      <c r="E253" t="s">
        <v>2471</v>
      </c>
      <c r="F253" t="s">
        <v>13</v>
      </c>
      <c r="G253" t="s">
        <v>2010</v>
      </c>
      <c r="H253" s="3" t="str">
        <f t="shared" si="3"/>
        <v>1978</v>
      </c>
      <c r="I253" s="3">
        <f>VLOOKUP(H253,Temporadas!$B$4:$C$11,2,1)</f>
        <v>6</v>
      </c>
    </row>
    <row r="254" spans="2:9" x14ac:dyDescent="0.25">
      <c r="B254" t="s">
        <v>2472</v>
      </c>
      <c r="C254" t="s">
        <v>1532</v>
      </c>
      <c r="D254" t="s">
        <v>1533</v>
      </c>
      <c r="E254" t="s">
        <v>2473</v>
      </c>
      <c r="F254" t="s">
        <v>13</v>
      </c>
      <c r="G254" t="s">
        <v>1998</v>
      </c>
      <c r="H254" s="3" t="str">
        <f t="shared" si="3"/>
        <v>1978</v>
      </c>
      <c r="I254" s="3">
        <f>VLOOKUP(H254,Temporadas!$B$4:$C$11,2,1)</f>
        <v>6</v>
      </c>
    </row>
    <row r="255" spans="2:9" x14ac:dyDescent="0.25">
      <c r="B255" t="s">
        <v>2474</v>
      </c>
      <c r="C255" t="s">
        <v>1536</v>
      </c>
      <c r="D255" t="s">
        <v>1537</v>
      </c>
      <c r="E255" t="s">
        <v>2475</v>
      </c>
      <c r="F255" t="s">
        <v>13</v>
      </c>
      <c r="G255" t="s">
        <v>1963</v>
      </c>
      <c r="H255" s="3" t="str">
        <f t="shared" si="3"/>
        <v>1978</v>
      </c>
      <c r="I255" s="3">
        <f>VLOOKUP(H255,Temporadas!$B$4:$C$11,2,1)</f>
        <v>6</v>
      </c>
    </row>
    <row r="256" spans="2:9" x14ac:dyDescent="0.25">
      <c r="B256" t="s">
        <v>2476</v>
      </c>
      <c r="C256" t="s">
        <v>1540</v>
      </c>
      <c r="D256" t="s">
        <v>1541</v>
      </c>
      <c r="E256" t="s">
        <v>2477</v>
      </c>
      <c r="F256" t="s">
        <v>13</v>
      </c>
      <c r="G256" t="s">
        <v>2010</v>
      </c>
      <c r="H256" s="3" t="str">
        <f t="shared" si="3"/>
        <v>1978</v>
      </c>
      <c r="I256" s="3">
        <f>VLOOKUP(H256,Temporadas!$B$4:$C$11,2,1)</f>
        <v>6</v>
      </c>
    </row>
    <row r="257" spans="2:9" x14ac:dyDescent="0.25">
      <c r="B257" t="s">
        <v>2478</v>
      </c>
      <c r="C257" t="s">
        <v>1544</v>
      </c>
      <c r="D257" t="s">
        <v>1545</v>
      </c>
      <c r="E257" t="s">
        <v>2479</v>
      </c>
      <c r="F257" t="s">
        <v>1970</v>
      </c>
      <c r="G257" t="s">
        <v>2010</v>
      </c>
      <c r="H257" s="3" t="str">
        <f t="shared" si="3"/>
        <v>1978</v>
      </c>
      <c r="I257" s="3">
        <f>VLOOKUP(H257,Temporadas!$B$4:$C$11,2,1)</f>
        <v>6</v>
      </c>
    </row>
    <row r="258" spans="2:9" x14ac:dyDescent="0.25">
      <c r="B258" t="s">
        <v>2480</v>
      </c>
      <c r="C258" t="s">
        <v>1549</v>
      </c>
      <c r="D258" t="s">
        <v>1550</v>
      </c>
      <c r="E258" t="s">
        <v>2481</v>
      </c>
      <c r="F258" t="s">
        <v>13</v>
      </c>
      <c r="G258" t="s">
        <v>2010</v>
      </c>
      <c r="H258" s="3" t="str">
        <f t="shared" si="3"/>
        <v>1978</v>
      </c>
      <c r="I258" s="3">
        <f>VLOOKUP(H258,Temporadas!$B$4:$C$11,2,1)</f>
        <v>6</v>
      </c>
    </row>
    <row r="259" spans="2:9" x14ac:dyDescent="0.25">
      <c r="B259" t="s">
        <v>2482</v>
      </c>
      <c r="C259" t="s">
        <v>1554</v>
      </c>
      <c r="D259" t="s">
        <v>1555</v>
      </c>
      <c r="E259" t="s">
        <v>2483</v>
      </c>
      <c r="F259" t="s">
        <v>13</v>
      </c>
      <c r="G259" t="s">
        <v>2259</v>
      </c>
      <c r="H259" s="3" t="str">
        <f t="shared" si="3"/>
        <v>1978</v>
      </c>
      <c r="I259" s="3">
        <f>VLOOKUP(H259,Temporadas!$B$4:$C$11,2,1)</f>
        <v>6</v>
      </c>
    </row>
    <row r="260" spans="2:9" x14ac:dyDescent="0.25">
      <c r="B260" t="s">
        <v>2484</v>
      </c>
      <c r="C260" t="s">
        <v>1559</v>
      </c>
      <c r="D260" t="s">
        <v>1560</v>
      </c>
      <c r="E260" t="s">
        <v>2485</v>
      </c>
      <c r="F260" t="s">
        <v>1970</v>
      </c>
      <c r="G260" t="s">
        <v>1998</v>
      </c>
      <c r="H260" s="3" t="str">
        <f t="shared" si="3"/>
        <v>1978</v>
      </c>
      <c r="I260" s="3">
        <f>VLOOKUP(H260,Temporadas!$B$4:$C$11,2,1)</f>
        <v>6</v>
      </c>
    </row>
    <row r="261" spans="2:9" x14ac:dyDescent="0.25">
      <c r="B261" t="s">
        <v>2486</v>
      </c>
      <c r="C261" t="s">
        <v>1563</v>
      </c>
      <c r="D261" t="s">
        <v>1564</v>
      </c>
      <c r="E261" t="s">
        <v>2487</v>
      </c>
      <c r="F261" t="s">
        <v>13</v>
      </c>
      <c r="G261" t="s">
        <v>2010</v>
      </c>
      <c r="H261" s="3" t="str">
        <f t="shared" si="3"/>
        <v>1978</v>
      </c>
      <c r="I261" s="3">
        <f>VLOOKUP(H261,Temporadas!$B$4:$C$11,2,1)</f>
        <v>6</v>
      </c>
    </row>
    <row r="262" spans="2:9" x14ac:dyDescent="0.25">
      <c r="B262" t="s">
        <v>2488</v>
      </c>
      <c r="C262" t="s">
        <v>1567</v>
      </c>
      <c r="D262" t="s">
        <v>1568</v>
      </c>
      <c r="E262" t="s">
        <v>2489</v>
      </c>
      <c r="F262" t="s">
        <v>13</v>
      </c>
      <c r="G262" t="s">
        <v>2259</v>
      </c>
      <c r="H262" s="3" t="str">
        <f t="shared" ref="H262:H326" si="4">RIGHT(SUBSTITUTE(E262,".",""),4)</f>
        <v>1978</v>
      </c>
      <c r="I262" s="3">
        <f>VLOOKUP(H262,Temporadas!$B$4:$C$11,2,1)</f>
        <v>6</v>
      </c>
    </row>
    <row r="263" spans="2:9" x14ac:dyDescent="0.25">
      <c r="B263" t="s">
        <v>2490</v>
      </c>
      <c r="C263" t="s">
        <v>1572</v>
      </c>
      <c r="D263" t="s">
        <v>1573</v>
      </c>
      <c r="E263" t="s">
        <v>2491</v>
      </c>
      <c r="F263" t="s">
        <v>1970</v>
      </c>
      <c r="G263" t="s">
        <v>2010</v>
      </c>
      <c r="H263" s="3" t="str">
        <f t="shared" si="4"/>
        <v>1978</v>
      </c>
      <c r="I263" s="3">
        <f>VLOOKUP(H263,Temporadas!$B$4:$C$11,2,1)</f>
        <v>6</v>
      </c>
    </row>
    <row r="264" spans="2:9" x14ac:dyDescent="0.25">
      <c r="B264" t="s">
        <v>2492</v>
      </c>
      <c r="C264" t="s">
        <v>1577</v>
      </c>
      <c r="D264" t="s">
        <v>1578</v>
      </c>
      <c r="E264" t="s">
        <v>2493</v>
      </c>
      <c r="F264" t="s">
        <v>13</v>
      </c>
      <c r="G264" t="s">
        <v>2028</v>
      </c>
      <c r="H264" s="3" t="str">
        <f t="shared" si="4"/>
        <v>1978</v>
      </c>
      <c r="I264" s="3">
        <f>VLOOKUP(H264,Temporadas!$B$4:$C$11,2,1)</f>
        <v>6</v>
      </c>
    </row>
    <row r="265" spans="2:9" x14ac:dyDescent="0.25">
      <c r="B265" t="s">
        <v>2494</v>
      </c>
      <c r="C265" t="s">
        <v>1581</v>
      </c>
      <c r="D265" t="s">
        <v>1582</v>
      </c>
      <c r="E265" t="s">
        <v>2495</v>
      </c>
      <c r="F265" t="s">
        <v>13</v>
      </c>
      <c r="G265" t="s">
        <v>1974</v>
      </c>
      <c r="H265" s="3" t="str">
        <f t="shared" si="4"/>
        <v>1978</v>
      </c>
      <c r="I265" s="3">
        <f>VLOOKUP(H265,Temporadas!$B$4:$C$11,2,1)</f>
        <v>6</v>
      </c>
    </row>
    <row r="266" spans="2:9" x14ac:dyDescent="0.25">
      <c r="B266" t="s">
        <v>2496</v>
      </c>
      <c r="C266" t="s">
        <v>1585</v>
      </c>
      <c r="D266" t="s">
        <v>1586</v>
      </c>
      <c r="E266" t="s">
        <v>2497</v>
      </c>
      <c r="F266" t="s">
        <v>13</v>
      </c>
      <c r="G266" t="s">
        <v>1963</v>
      </c>
      <c r="H266" s="3" t="str">
        <f t="shared" si="4"/>
        <v>1978</v>
      </c>
      <c r="I266" s="3">
        <f>VLOOKUP(H266,Temporadas!$B$4:$C$11,2,1)</f>
        <v>6</v>
      </c>
    </row>
    <row r="267" spans="2:9" x14ac:dyDescent="0.25">
      <c r="B267" t="s">
        <v>2498</v>
      </c>
      <c r="C267" t="s">
        <v>1590</v>
      </c>
      <c r="D267" t="s">
        <v>1591</v>
      </c>
      <c r="E267" t="s">
        <v>2499</v>
      </c>
      <c r="F267" t="s">
        <v>13</v>
      </c>
      <c r="G267" t="s">
        <v>2070</v>
      </c>
      <c r="H267" s="3" t="str">
        <f t="shared" si="4"/>
        <v>1978</v>
      </c>
      <c r="I267" s="3">
        <f>VLOOKUP(H267,Temporadas!$B$4:$C$11,2,1)</f>
        <v>6</v>
      </c>
    </row>
    <row r="268" spans="2:9" x14ac:dyDescent="0.25">
      <c r="B268" t="s">
        <v>2500</v>
      </c>
      <c r="C268" t="s">
        <v>1598</v>
      </c>
      <c r="D268" t="s">
        <v>1599</v>
      </c>
      <c r="E268" t="s">
        <v>2501</v>
      </c>
      <c r="F268" t="s">
        <v>1970</v>
      </c>
      <c r="G268" t="s">
        <v>1998</v>
      </c>
      <c r="H268" s="3" t="str">
        <f t="shared" si="4"/>
        <v>1978</v>
      </c>
      <c r="I268" s="3">
        <f>VLOOKUP(H268,Temporadas!$B$4:$C$11,2,1)</f>
        <v>6</v>
      </c>
    </row>
    <row r="269" spans="2:9" x14ac:dyDescent="0.25">
      <c r="B269" t="s">
        <v>2502</v>
      </c>
      <c r="C269" t="s">
        <v>1604</v>
      </c>
      <c r="D269" t="s">
        <v>1605</v>
      </c>
      <c r="E269" t="s">
        <v>2503</v>
      </c>
      <c r="F269" t="s">
        <v>13</v>
      </c>
      <c r="G269" t="s">
        <v>2504</v>
      </c>
      <c r="H269" s="3" t="str">
        <f t="shared" si="4"/>
        <v>1978</v>
      </c>
      <c r="I269" s="3">
        <f>VLOOKUP(H269,Temporadas!$B$4:$C$11,2,1)</f>
        <v>6</v>
      </c>
    </row>
    <row r="270" spans="2:9" x14ac:dyDescent="0.25">
      <c r="B270" t="s">
        <v>2505</v>
      </c>
      <c r="C270" t="s">
        <v>1609</v>
      </c>
      <c r="D270" t="s">
        <v>1610</v>
      </c>
      <c r="E270" t="s">
        <v>2506</v>
      </c>
      <c r="F270" t="s">
        <v>13</v>
      </c>
      <c r="G270" t="s">
        <v>2507</v>
      </c>
      <c r="H270" s="3" t="str">
        <f t="shared" si="4"/>
        <v>1978</v>
      </c>
      <c r="I270" s="3">
        <f>VLOOKUP(H270,Temporadas!$B$4:$C$11,2,1)</f>
        <v>6</v>
      </c>
    </row>
    <row r="271" spans="2:9" x14ac:dyDescent="0.25">
      <c r="B271" t="s">
        <v>2508</v>
      </c>
      <c r="C271" t="s">
        <v>1613</v>
      </c>
      <c r="D271" t="s">
        <v>1614</v>
      </c>
      <c r="E271" t="s">
        <v>2509</v>
      </c>
      <c r="F271" t="s">
        <v>13</v>
      </c>
      <c r="G271" t="s">
        <v>2510</v>
      </c>
      <c r="H271" s="3" t="str">
        <f t="shared" si="4"/>
        <v>1978</v>
      </c>
      <c r="I271" s="3">
        <f>VLOOKUP(H271,Temporadas!$B$4:$C$11,2,1)</f>
        <v>6</v>
      </c>
    </row>
    <row r="272" spans="2:9" x14ac:dyDescent="0.25">
      <c r="B272" t="s">
        <v>2511</v>
      </c>
      <c r="C272" t="s">
        <v>1617</v>
      </c>
      <c r="D272" t="s">
        <v>1618</v>
      </c>
      <c r="E272" t="s">
        <v>2512</v>
      </c>
      <c r="F272" t="s">
        <v>1970</v>
      </c>
      <c r="G272" t="s">
        <v>2510</v>
      </c>
      <c r="H272" s="3" t="str">
        <f t="shared" si="4"/>
        <v>1978</v>
      </c>
      <c r="I272" s="3">
        <f>VLOOKUP(H272,Temporadas!$B$4:$C$11,2,1)</f>
        <v>6</v>
      </c>
    </row>
    <row r="273" spans="2:9" x14ac:dyDescent="0.25">
      <c r="B273" t="s">
        <v>2513</v>
      </c>
      <c r="C273" t="s">
        <v>1623</v>
      </c>
      <c r="D273" t="s">
        <v>1624</v>
      </c>
      <c r="E273" t="s">
        <v>2514</v>
      </c>
      <c r="F273" t="s">
        <v>13</v>
      </c>
      <c r="G273" t="s">
        <v>1974</v>
      </c>
      <c r="H273" s="3" t="str">
        <f t="shared" si="4"/>
        <v>1978</v>
      </c>
      <c r="I273" s="3">
        <f>VLOOKUP(H273,Temporadas!$B$4:$C$11,2,1)</f>
        <v>6</v>
      </c>
    </row>
    <row r="274" spans="2:9" x14ac:dyDescent="0.25">
      <c r="B274" t="s">
        <v>2515</v>
      </c>
      <c r="C274" t="s">
        <v>1628</v>
      </c>
      <c r="D274" t="s">
        <v>1629</v>
      </c>
      <c r="E274" t="s">
        <v>2516</v>
      </c>
      <c r="F274" t="s">
        <v>13</v>
      </c>
      <c r="G274" t="s">
        <v>2234</v>
      </c>
      <c r="H274" s="3" t="str">
        <f t="shared" si="4"/>
        <v>1978</v>
      </c>
      <c r="I274" s="3">
        <f>VLOOKUP(H274,Temporadas!$B$4:$C$11,2,1)</f>
        <v>6</v>
      </c>
    </row>
    <row r="275" spans="2:9" x14ac:dyDescent="0.25">
      <c r="B275" t="s">
        <v>2517</v>
      </c>
      <c r="C275" t="s">
        <v>1632</v>
      </c>
      <c r="D275" t="s">
        <v>1633</v>
      </c>
      <c r="E275" t="s">
        <v>2518</v>
      </c>
      <c r="F275" t="s">
        <v>1970</v>
      </c>
      <c r="G275" t="s">
        <v>1995</v>
      </c>
      <c r="H275" s="3" t="str">
        <f t="shared" si="4"/>
        <v>1978</v>
      </c>
      <c r="I275" s="3">
        <f>VLOOKUP(H275,Temporadas!$B$4:$C$11,2,1)</f>
        <v>6</v>
      </c>
    </row>
    <row r="276" spans="2:9" x14ac:dyDescent="0.25">
      <c r="B276" t="s">
        <v>2519</v>
      </c>
      <c r="C276" t="s">
        <v>1636</v>
      </c>
      <c r="D276" t="s">
        <v>1637</v>
      </c>
      <c r="E276" t="s">
        <v>2520</v>
      </c>
      <c r="F276" t="s">
        <v>1970</v>
      </c>
      <c r="G276" t="s">
        <v>1974</v>
      </c>
      <c r="H276" s="3" t="str">
        <f t="shared" si="4"/>
        <v>1978</v>
      </c>
      <c r="I276" s="3">
        <f>VLOOKUP(H276,Temporadas!$B$4:$C$11,2,1)</f>
        <v>6</v>
      </c>
    </row>
    <row r="277" spans="2:9" x14ac:dyDescent="0.25">
      <c r="B277" t="s">
        <v>2521</v>
      </c>
      <c r="C277" t="s">
        <v>1641</v>
      </c>
      <c r="D277" t="s">
        <v>1642</v>
      </c>
      <c r="E277" t="s">
        <v>2522</v>
      </c>
      <c r="F277" t="s">
        <v>13</v>
      </c>
      <c r="G277" t="s">
        <v>1974</v>
      </c>
      <c r="H277" s="3" t="str">
        <f t="shared" si="4"/>
        <v>1978</v>
      </c>
      <c r="I277" s="3">
        <f>VLOOKUP(H277,Temporadas!$B$4:$C$11,2,1)</f>
        <v>6</v>
      </c>
    </row>
    <row r="278" spans="2:9" x14ac:dyDescent="0.25">
      <c r="B278" t="s">
        <v>2523</v>
      </c>
      <c r="C278" t="s">
        <v>1665</v>
      </c>
      <c r="D278" t="s">
        <v>1666</v>
      </c>
      <c r="E278" t="s">
        <v>2524</v>
      </c>
      <c r="F278" t="s">
        <v>1970</v>
      </c>
      <c r="G278" t="s">
        <v>1998</v>
      </c>
      <c r="H278" s="3" t="str">
        <f t="shared" si="4"/>
        <v>1979</v>
      </c>
      <c r="I278" s="3">
        <f>VLOOKUP(H278,Temporadas!$B$4:$C$11,2,1)</f>
        <v>7</v>
      </c>
    </row>
    <row r="279" spans="2:9" x14ac:dyDescent="0.25">
      <c r="B279" t="s">
        <v>2525</v>
      </c>
      <c r="C279" t="s">
        <v>1672</v>
      </c>
      <c r="D279" t="s">
        <v>1673</v>
      </c>
      <c r="E279" t="s">
        <v>2526</v>
      </c>
      <c r="F279" t="s">
        <v>13</v>
      </c>
      <c r="G279" t="s">
        <v>2527</v>
      </c>
      <c r="H279" s="3" t="str">
        <f t="shared" si="4"/>
        <v>1979</v>
      </c>
      <c r="I279" s="3">
        <f>VLOOKUP(H279,Temporadas!$B$4:$C$11,2,1)</f>
        <v>7</v>
      </c>
    </row>
    <row r="280" spans="2:9" x14ac:dyDescent="0.25">
      <c r="B280" t="s">
        <v>2528</v>
      </c>
      <c r="C280" t="s">
        <v>1676</v>
      </c>
      <c r="D280" t="s">
        <v>1677</v>
      </c>
      <c r="E280" t="s">
        <v>2529</v>
      </c>
      <c r="F280" t="s">
        <v>1970</v>
      </c>
      <c r="G280" t="s">
        <v>2020</v>
      </c>
      <c r="H280" s="3" t="str">
        <f t="shared" si="4"/>
        <v>1979</v>
      </c>
      <c r="I280" s="3">
        <f>VLOOKUP(H280,Temporadas!$B$4:$C$11,2,1)</f>
        <v>7</v>
      </c>
    </row>
    <row r="281" spans="2:9" x14ac:dyDescent="0.25">
      <c r="B281" t="s">
        <v>2530</v>
      </c>
      <c r="C281" t="s">
        <v>1683</v>
      </c>
      <c r="D281" t="s">
        <v>1684</v>
      </c>
      <c r="E281" t="s">
        <v>2531</v>
      </c>
      <c r="F281" t="s">
        <v>1970</v>
      </c>
      <c r="G281" t="s">
        <v>1998</v>
      </c>
      <c r="H281" s="3" t="str">
        <f t="shared" si="4"/>
        <v>1979</v>
      </c>
      <c r="I281" s="3">
        <f>VLOOKUP(H281,Temporadas!$B$4:$C$11,2,1)</f>
        <v>7</v>
      </c>
    </row>
    <row r="282" spans="2:9" x14ac:dyDescent="0.25">
      <c r="B282" t="s">
        <v>2532</v>
      </c>
      <c r="C282" t="s">
        <v>1687</v>
      </c>
      <c r="D282" t="s">
        <v>1688</v>
      </c>
      <c r="E282" t="s">
        <v>2533</v>
      </c>
      <c r="F282" t="s">
        <v>13</v>
      </c>
      <c r="G282" t="s">
        <v>2534</v>
      </c>
      <c r="H282" s="3" t="str">
        <f t="shared" si="4"/>
        <v>1979</v>
      </c>
      <c r="I282" s="3">
        <f>VLOOKUP(H282,Temporadas!$B$4:$C$11,2,1)</f>
        <v>7</v>
      </c>
    </row>
    <row r="283" spans="2:9" x14ac:dyDescent="0.25">
      <c r="B283" t="s">
        <v>2535</v>
      </c>
      <c r="C283" t="s">
        <v>1693</v>
      </c>
      <c r="D283" t="s">
        <v>1694</v>
      </c>
      <c r="E283" t="s">
        <v>2536</v>
      </c>
      <c r="F283" t="s">
        <v>13</v>
      </c>
      <c r="G283" t="s">
        <v>1998</v>
      </c>
      <c r="H283" s="3" t="str">
        <f t="shared" si="4"/>
        <v>1979</v>
      </c>
      <c r="I283" s="3">
        <f>VLOOKUP(H283,Temporadas!$B$4:$C$11,2,1)</f>
        <v>7</v>
      </c>
    </row>
    <row r="284" spans="2:9" x14ac:dyDescent="0.25">
      <c r="B284" t="s">
        <v>2537</v>
      </c>
      <c r="C284" t="s">
        <v>1698</v>
      </c>
      <c r="D284" t="s">
        <v>1699</v>
      </c>
      <c r="E284" t="s">
        <v>2538</v>
      </c>
      <c r="F284" t="s">
        <v>13</v>
      </c>
      <c r="G284" t="s">
        <v>2225</v>
      </c>
      <c r="H284" s="3" t="str">
        <f t="shared" si="4"/>
        <v>1979</v>
      </c>
      <c r="I284" s="3">
        <f>VLOOKUP(H284,Temporadas!$B$4:$C$11,2,1)</f>
        <v>7</v>
      </c>
    </row>
    <row r="285" spans="2:9" x14ac:dyDescent="0.25">
      <c r="B285" t="s">
        <v>2539</v>
      </c>
      <c r="C285" t="s">
        <v>1703</v>
      </c>
      <c r="D285" t="s">
        <v>1704</v>
      </c>
      <c r="E285" t="s">
        <v>2540</v>
      </c>
      <c r="F285" t="s">
        <v>13</v>
      </c>
      <c r="G285" t="s">
        <v>2541</v>
      </c>
      <c r="H285" s="3" t="str">
        <f t="shared" si="4"/>
        <v>1979</v>
      </c>
      <c r="I285" s="3">
        <f>VLOOKUP(H285,Temporadas!$B$4:$C$11,2,1)</f>
        <v>7</v>
      </c>
    </row>
    <row r="286" spans="2:9" x14ac:dyDescent="0.25">
      <c r="B286" t="s">
        <v>2542</v>
      </c>
      <c r="C286" t="s">
        <v>1709</v>
      </c>
      <c r="D286" t="s">
        <v>1710</v>
      </c>
      <c r="E286" t="s">
        <v>2543</v>
      </c>
      <c r="F286" t="s">
        <v>1970</v>
      </c>
      <c r="G286" t="s">
        <v>2225</v>
      </c>
      <c r="H286" s="3" t="str">
        <f t="shared" si="4"/>
        <v>1979</v>
      </c>
      <c r="I286" s="3">
        <f>VLOOKUP(H286,Temporadas!$B$4:$C$11,2,1)</f>
        <v>7</v>
      </c>
    </row>
    <row r="287" spans="2:9" x14ac:dyDescent="0.25">
      <c r="B287" t="s">
        <v>2544</v>
      </c>
      <c r="C287" t="s">
        <v>1716</v>
      </c>
      <c r="D287" t="s">
        <v>1717</v>
      </c>
      <c r="E287" t="s">
        <v>2545</v>
      </c>
      <c r="F287" t="s">
        <v>13</v>
      </c>
      <c r="G287" t="s">
        <v>2546</v>
      </c>
      <c r="H287" s="3" t="str">
        <f t="shared" si="4"/>
        <v>1979</v>
      </c>
      <c r="I287" s="3">
        <f>VLOOKUP(H287,Temporadas!$B$4:$C$11,2,1)</f>
        <v>7</v>
      </c>
    </row>
    <row r="288" spans="2:9" x14ac:dyDescent="0.25">
      <c r="B288" t="s">
        <v>2547</v>
      </c>
      <c r="C288" t="s">
        <v>1721</v>
      </c>
      <c r="D288" t="s">
        <v>1722</v>
      </c>
      <c r="E288" t="s">
        <v>2548</v>
      </c>
      <c r="F288" t="s">
        <v>13</v>
      </c>
      <c r="G288" t="s">
        <v>2549</v>
      </c>
      <c r="H288" s="3" t="str">
        <f t="shared" si="4"/>
        <v>1979</v>
      </c>
      <c r="I288" s="3">
        <f>VLOOKUP(H288,Temporadas!$B$4:$C$11,2,1)</f>
        <v>7</v>
      </c>
    </row>
    <row r="289" spans="2:9" x14ac:dyDescent="0.25">
      <c r="B289" t="s">
        <v>2550</v>
      </c>
      <c r="C289" t="s">
        <v>1729</v>
      </c>
      <c r="D289" t="s">
        <v>1730</v>
      </c>
      <c r="E289" t="s">
        <v>2551</v>
      </c>
      <c r="F289" t="s">
        <v>13</v>
      </c>
      <c r="G289" t="s">
        <v>1998</v>
      </c>
      <c r="H289" s="3" t="str">
        <f t="shared" si="4"/>
        <v>1979</v>
      </c>
      <c r="I289" s="3">
        <f>VLOOKUP(H289,Temporadas!$B$4:$C$11,2,1)</f>
        <v>7</v>
      </c>
    </row>
    <row r="290" spans="2:9" x14ac:dyDescent="0.25">
      <c r="B290" t="s">
        <v>2552</v>
      </c>
      <c r="C290" t="s">
        <v>1736</v>
      </c>
      <c r="D290" t="s">
        <v>1737</v>
      </c>
      <c r="E290" t="s">
        <v>2553</v>
      </c>
      <c r="F290" t="s">
        <v>13</v>
      </c>
      <c r="G290" t="s">
        <v>2554</v>
      </c>
      <c r="H290" s="3" t="str">
        <f t="shared" si="4"/>
        <v>1979</v>
      </c>
      <c r="I290" s="3">
        <f>VLOOKUP(H290,Temporadas!$B$4:$C$11,2,1)</f>
        <v>7</v>
      </c>
    </row>
    <row r="291" spans="2:9" x14ac:dyDescent="0.25">
      <c r="B291" t="s">
        <v>2555</v>
      </c>
      <c r="C291" t="s">
        <v>1743</v>
      </c>
      <c r="D291" t="s">
        <v>1744</v>
      </c>
      <c r="E291" t="s">
        <v>2556</v>
      </c>
      <c r="F291" t="s">
        <v>1970</v>
      </c>
      <c r="G291" t="s">
        <v>1998</v>
      </c>
      <c r="H291" s="3" t="str">
        <f t="shared" si="4"/>
        <v>1979</v>
      </c>
      <c r="I291" s="3">
        <f>VLOOKUP(H291,Temporadas!$B$4:$C$11,2,1)</f>
        <v>7</v>
      </c>
    </row>
    <row r="292" spans="2:9" x14ac:dyDescent="0.25">
      <c r="B292" t="s">
        <v>2557</v>
      </c>
      <c r="C292" t="s">
        <v>1750</v>
      </c>
      <c r="D292" t="s">
        <v>1751</v>
      </c>
      <c r="E292" t="s">
        <v>2558</v>
      </c>
      <c r="F292" t="s">
        <v>13</v>
      </c>
      <c r="G292" t="s">
        <v>2559</v>
      </c>
      <c r="H292" s="3" t="str">
        <f t="shared" si="4"/>
        <v>1979</v>
      </c>
      <c r="I292" s="3">
        <f>VLOOKUP(H292,Temporadas!$B$4:$C$11,2,1)</f>
        <v>7</v>
      </c>
    </row>
    <row r="293" spans="2:9" x14ac:dyDescent="0.25">
      <c r="B293" t="s">
        <v>2560</v>
      </c>
      <c r="C293" t="s">
        <v>1755</v>
      </c>
      <c r="D293" t="s">
        <v>1756</v>
      </c>
      <c r="E293" t="s">
        <v>2561</v>
      </c>
      <c r="F293" t="s">
        <v>13</v>
      </c>
      <c r="G293" t="s">
        <v>2562</v>
      </c>
      <c r="H293" s="3" t="str">
        <f t="shared" si="4"/>
        <v>1979</v>
      </c>
      <c r="I293" s="3">
        <f>VLOOKUP(H293,Temporadas!$B$4:$C$11,2,1)</f>
        <v>7</v>
      </c>
    </row>
    <row r="294" spans="2:9" x14ac:dyDescent="0.25">
      <c r="B294" t="s">
        <v>2563</v>
      </c>
      <c r="C294" t="s">
        <v>1760</v>
      </c>
      <c r="D294" t="s">
        <v>1761</v>
      </c>
      <c r="E294" t="s">
        <v>2564</v>
      </c>
      <c r="F294" t="s">
        <v>1970</v>
      </c>
      <c r="G294" t="s">
        <v>2565</v>
      </c>
      <c r="H294" s="3" t="str">
        <f t="shared" si="4"/>
        <v>1979</v>
      </c>
      <c r="I294" s="3">
        <f>VLOOKUP(H294,Temporadas!$B$4:$C$11,2,1)</f>
        <v>7</v>
      </c>
    </row>
    <row r="295" spans="2:9" x14ac:dyDescent="0.25">
      <c r="B295" t="s">
        <v>2566</v>
      </c>
      <c r="C295" t="s">
        <v>1767</v>
      </c>
      <c r="D295" t="s">
        <v>1768</v>
      </c>
      <c r="E295" t="s">
        <v>2567</v>
      </c>
      <c r="F295" t="s">
        <v>13</v>
      </c>
      <c r="G295" t="s">
        <v>1998</v>
      </c>
      <c r="H295" s="3" t="str">
        <f t="shared" si="4"/>
        <v>1979</v>
      </c>
      <c r="I295" s="3">
        <f>VLOOKUP(H295,Temporadas!$B$4:$C$11,2,1)</f>
        <v>7</v>
      </c>
    </row>
    <row r="296" spans="2:9" x14ac:dyDescent="0.25">
      <c r="B296" t="s">
        <v>2568</v>
      </c>
      <c r="C296" t="s">
        <v>1772</v>
      </c>
      <c r="D296" t="s">
        <v>1773</v>
      </c>
      <c r="E296" t="s">
        <v>2569</v>
      </c>
      <c r="F296" t="s">
        <v>13</v>
      </c>
      <c r="G296" t="s">
        <v>2570</v>
      </c>
      <c r="H296" s="3" t="str">
        <f t="shared" si="4"/>
        <v>1979</v>
      </c>
      <c r="I296" s="3">
        <f>VLOOKUP(H296,Temporadas!$B$4:$C$11,2,1)</f>
        <v>7</v>
      </c>
    </row>
    <row r="297" spans="2:9" x14ac:dyDescent="0.25">
      <c r="B297" t="s">
        <v>2571</v>
      </c>
      <c r="C297" t="s">
        <v>1778</v>
      </c>
      <c r="D297" t="s">
        <v>1779</v>
      </c>
      <c r="E297" t="s">
        <v>2572</v>
      </c>
      <c r="F297" t="s">
        <v>1970</v>
      </c>
      <c r="G297" t="s">
        <v>1998</v>
      </c>
      <c r="H297" s="3" t="str">
        <f t="shared" si="4"/>
        <v>1979</v>
      </c>
      <c r="I297" s="3">
        <f>VLOOKUP(H297,Temporadas!$B$4:$C$11,2,1)</f>
        <v>7</v>
      </c>
    </row>
    <row r="298" spans="2:9" x14ac:dyDescent="0.25">
      <c r="B298" t="s">
        <v>2573</v>
      </c>
      <c r="C298" t="s">
        <v>1784</v>
      </c>
      <c r="D298" t="s">
        <v>1785</v>
      </c>
      <c r="E298" t="s">
        <v>2574</v>
      </c>
      <c r="F298" t="s">
        <v>1970</v>
      </c>
      <c r="G298" t="s">
        <v>2575</v>
      </c>
      <c r="H298" s="3" t="str">
        <f t="shared" si="4"/>
        <v>1979</v>
      </c>
      <c r="I298" s="3">
        <f>VLOOKUP(H298,Temporadas!$B$4:$C$11,2,1)</f>
        <v>7</v>
      </c>
    </row>
    <row r="299" spans="2:9" x14ac:dyDescent="0.25">
      <c r="B299" t="s">
        <v>2576</v>
      </c>
      <c r="C299" t="s">
        <v>1791</v>
      </c>
      <c r="D299" t="s">
        <v>1792</v>
      </c>
      <c r="E299" t="s">
        <v>2577</v>
      </c>
      <c r="F299" t="s">
        <v>13</v>
      </c>
      <c r="G299" t="s">
        <v>1998</v>
      </c>
      <c r="H299" s="3" t="str">
        <f t="shared" si="4"/>
        <v>1979</v>
      </c>
      <c r="I299" s="3">
        <f>VLOOKUP(H299,Temporadas!$B$4:$C$11,2,1)</f>
        <v>7</v>
      </c>
    </row>
    <row r="300" spans="2:9" x14ac:dyDescent="0.25">
      <c r="B300" t="s">
        <v>2578</v>
      </c>
      <c r="C300" t="s">
        <v>1797</v>
      </c>
      <c r="D300" t="s">
        <v>1798</v>
      </c>
      <c r="E300" t="s">
        <v>2579</v>
      </c>
      <c r="F300" t="s">
        <v>1970</v>
      </c>
      <c r="G300" t="s">
        <v>2565</v>
      </c>
      <c r="H300" s="3" t="str">
        <f t="shared" si="4"/>
        <v>1979</v>
      </c>
      <c r="I300" s="3">
        <f>VLOOKUP(H300,Temporadas!$B$4:$C$11,2,1)</f>
        <v>7</v>
      </c>
    </row>
    <row r="301" spans="2:9" x14ac:dyDescent="0.25">
      <c r="B301" t="s">
        <v>2580</v>
      </c>
      <c r="C301" t="s">
        <v>1801</v>
      </c>
      <c r="D301" t="s">
        <v>1802</v>
      </c>
      <c r="E301" t="s">
        <v>2581</v>
      </c>
      <c r="F301" t="s">
        <v>13</v>
      </c>
      <c r="G301" t="s">
        <v>2582</v>
      </c>
      <c r="H301" s="3" t="str">
        <f t="shared" si="4"/>
        <v>1979</v>
      </c>
      <c r="I301" s="3">
        <f>VLOOKUP(H301,Temporadas!$B$4:$C$11,2,1)</f>
        <v>7</v>
      </c>
    </row>
    <row r="302" spans="2:9" x14ac:dyDescent="0.25">
      <c r="B302" t="s">
        <v>2583</v>
      </c>
      <c r="C302" t="s">
        <v>1807</v>
      </c>
      <c r="D302" t="s">
        <v>1808</v>
      </c>
      <c r="E302" t="s">
        <v>2584</v>
      </c>
      <c r="F302" t="s">
        <v>1970</v>
      </c>
      <c r="G302" t="s">
        <v>2565</v>
      </c>
      <c r="H302" s="3" t="str">
        <f t="shared" si="4"/>
        <v>1979</v>
      </c>
      <c r="I302" s="3">
        <f>VLOOKUP(H302,Temporadas!$B$4:$C$11,2,1)</f>
        <v>7</v>
      </c>
    </row>
    <row r="303" spans="2:9" x14ac:dyDescent="0.25">
      <c r="B303" t="s">
        <v>2585</v>
      </c>
      <c r="C303" t="s">
        <v>1812</v>
      </c>
      <c r="D303" t="s">
        <v>1813</v>
      </c>
      <c r="E303" t="s">
        <v>2586</v>
      </c>
      <c r="F303" t="s">
        <v>13</v>
      </c>
      <c r="G303" t="s">
        <v>2575</v>
      </c>
      <c r="H303" s="3" t="str">
        <f t="shared" si="4"/>
        <v>1979</v>
      </c>
      <c r="I303" s="3">
        <f>VLOOKUP(H303,Temporadas!$B$4:$C$11,2,1)</f>
        <v>7</v>
      </c>
    </row>
    <row r="304" spans="2:9" x14ac:dyDescent="0.25">
      <c r="B304" t="s">
        <v>2587</v>
      </c>
      <c r="C304" t="s">
        <v>1149</v>
      </c>
      <c r="D304" t="s">
        <v>1818</v>
      </c>
      <c r="E304" t="s">
        <v>2588</v>
      </c>
      <c r="F304" t="s">
        <v>13</v>
      </c>
      <c r="G304" t="s">
        <v>2562</v>
      </c>
      <c r="H304" s="3" t="str">
        <f t="shared" si="4"/>
        <v>1979</v>
      </c>
      <c r="I304" s="3">
        <f>VLOOKUP(H304,Temporadas!$B$4:$C$11,2,1)</f>
        <v>7</v>
      </c>
    </row>
    <row r="305" spans="2:9" x14ac:dyDescent="0.25">
      <c r="B305" t="s">
        <v>2589</v>
      </c>
      <c r="C305" t="s">
        <v>1825</v>
      </c>
      <c r="D305" t="s">
        <v>1826</v>
      </c>
      <c r="E305" t="s">
        <v>2590</v>
      </c>
      <c r="F305" t="s">
        <v>13</v>
      </c>
      <c r="G305" t="s">
        <v>2591</v>
      </c>
      <c r="H305" s="3" t="str">
        <f t="shared" si="4"/>
        <v>1979</v>
      </c>
      <c r="I305" s="3">
        <f>VLOOKUP(H305,Temporadas!$B$4:$C$11,2,1)</f>
        <v>7</v>
      </c>
    </row>
    <row r="306" spans="2:9" x14ac:dyDescent="0.25">
      <c r="B306" t="s">
        <v>2592</v>
      </c>
      <c r="C306" t="s">
        <v>1830</v>
      </c>
      <c r="D306" t="s">
        <v>1831</v>
      </c>
      <c r="E306" t="s">
        <v>2593</v>
      </c>
      <c r="F306" t="s">
        <v>1970</v>
      </c>
      <c r="G306" t="s">
        <v>1998</v>
      </c>
      <c r="H306" s="3" t="str">
        <f t="shared" si="4"/>
        <v>1979</v>
      </c>
      <c r="I306" s="3">
        <f>VLOOKUP(H306,Temporadas!$B$4:$C$11,2,1)</f>
        <v>7</v>
      </c>
    </row>
    <row r="307" spans="2:9" x14ac:dyDescent="0.25">
      <c r="B307" t="s">
        <v>2594</v>
      </c>
      <c r="C307" t="s">
        <v>1835</v>
      </c>
      <c r="D307" t="s">
        <v>1836</v>
      </c>
      <c r="E307" t="s">
        <v>2595</v>
      </c>
      <c r="F307" t="s">
        <v>13</v>
      </c>
      <c r="G307" t="s">
        <v>1998</v>
      </c>
      <c r="H307" s="3" t="str">
        <f t="shared" si="4"/>
        <v>1979</v>
      </c>
      <c r="I307" s="3">
        <f>VLOOKUP(H307,Temporadas!$B$4:$C$11,2,1)</f>
        <v>7</v>
      </c>
    </row>
    <row r="308" spans="2:9" x14ac:dyDescent="0.25">
      <c r="B308" t="s">
        <v>2596</v>
      </c>
      <c r="C308" t="s">
        <v>1840</v>
      </c>
      <c r="D308" t="s">
        <v>1841</v>
      </c>
      <c r="E308" t="s">
        <v>2597</v>
      </c>
      <c r="F308" t="s">
        <v>13</v>
      </c>
      <c r="G308" t="s">
        <v>2565</v>
      </c>
      <c r="H308" s="3" t="str">
        <f t="shared" si="4"/>
        <v>1979</v>
      </c>
      <c r="I308" s="3">
        <f>VLOOKUP(H308,Temporadas!$B$4:$C$11,2,1)</f>
        <v>7</v>
      </c>
    </row>
    <row r="309" spans="2:9" x14ac:dyDescent="0.25">
      <c r="B309" t="s">
        <v>2598</v>
      </c>
      <c r="C309" t="s">
        <v>1846</v>
      </c>
      <c r="D309" t="s">
        <v>1847</v>
      </c>
      <c r="E309" t="s">
        <v>2599</v>
      </c>
      <c r="F309" t="s">
        <v>13</v>
      </c>
      <c r="G309" t="s">
        <v>2600</v>
      </c>
      <c r="H309" s="3" t="str">
        <f t="shared" si="4"/>
        <v>1979</v>
      </c>
      <c r="I309" s="3">
        <f>VLOOKUP(H309,Temporadas!$B$4:$C$11,2,1)</f>
        <v>7</v>
      </c>
    </row>
    <row r="310" spans="2:9" x14ac:dyDescent="0.25">
      <c r="B310" t="s">
        <v>2601</v>
      </c>
      <c r="C310" t="s">
        <v>1850</v>
      </c>
      <c r="D310" t="s">
        <v>1851</v>
      </c>
      <c r="E310" t="s">
        <v>2602</v>
      </c>
      <c r="F310" t="s">
        <v>13</v>
      </c>
      <c r="G310" t="s">
        <v>2603</v>
      </c>
      <c r="H310" s="3" t="str">
        <f t="shared" si="4"/>
        <v>1979</v>
      </c>
      <c r="I310" s="3">
        <f>VLOOKUP(H310,Temporadas!$B$4:$C$11,2,1)</f>
        <v>7</v>
      </c>
    </row>
    <row r="311" spans="2:9" x14ac:dyDescent="0.25">
      <c r="B311" t="s">
        <v>2604</v>
      </c>
      <c r="C311" t="s">
        <v>1855</v>
      </c>
      <c r="D311" t="s">
        <v>1856</v>
      </c>
      <c r="E311" t="s">
        <v>2605</v>
      </c>
      <c r="F311" t="s">
        <v>1970</v>
      </c>
      <c r="G311" t="s">
        <v>2565</v>
      </c>
      <c r="H311" s="3" t="str">
        <f t="shared" si="4"/>
        <v>1979</v>
      </c>
      <c r="I311" s="3">
        <f>VLOOKUP(H311,Temporadas!$B$4:$C$11,2,1)</f>
        <v>7</v>
      </c>
    </row>
    <row r="312" spans="2:9" x14ac:dyDescent="0.25">
      <c r="B312" t="s">
        <v>2606</v>
      </c>
      <c r="C312" t="s">
        <v>1862</v>
      </c>
      <c r="D312" t="s">
        <v>1863</v>
      </c>
      <c r="E312" t="s">
        <v>2607</v>
      </c>
      <c r="F312" t="s">
        <v>1970</v>
      </c>
      <c r="G312" t="s">
        <v>2600</v>
      </c>
      <c r="H312" s="3" t="str">
        <f t="shared" si="4"/>
        <v>1979</v>
      </c>
      <c r="I312" s="3">
        <f>VLOOKUP(H312,Temporadas!$B$4:$C$11,2,1)</f>
        <v>7</v>
      </c>
    </row>
    <row r="313" spans="2:9" x14ac:dyDescent="0.25">
      <c r="B313" t="s">
        <v>2608</v>
      </c>
      <c r="C313" t="s">
        <v>1868</v>
      </c>
      <c r="D313" t="s">
        <v>1869</v>
      </c>
      <c r="E313" t="s">
        <v>2609</v>
      </c>
      <c r="F313" t="s">
        <v>13</v>
      </c>
      <c r="G313" t="s">
        <v>2610</v>
      </c>
      <c r="H313" s="3" t="str">
        <f t="shared" si="4"/>
        <v>1979</v>
      </c>
      <c r="I313" s="3">
        <f>VLOOKUP(H313,Temporadas!$B$4:$C$11,2,1)</f>
        <v>7</v>
      </c>
    </row>
    <row r="314" spans="2:9" x14ac:dyDescent="0.25">
      <c r="B314" t="s">
        <v>2611</v>
      </c>
      <c r="C314" t="s">
        <v>1873</v>
      </c>
      <c r="D314" t="s">
        <v>1874</v>
      </c>
      <c r="E314" t="s">
        <v>2612</v>
      </c>
      <c r="F314" t="s">
        <v>1970</v>
      </c>
      <c r="G314" t="s">
        <v>2613</v>
      </c>
      <c r="H314" s="3" t="str">
        <f t="shared" si="4"/>
        <v>1979</v>
      </c>
      <c r="I314" s="3">
        <f>VLOOKUP(H314,Temporadas!$B$4:$C$11,2,1)</f>
        <v>7</v>
      </c>
    </row>
    <row r="315" spans="2:9" x14ac:dyDescent="0.25">
      <c r="B315" t="s">
        <v>2614</v>
      </c>
      <c r="C315" t="s">
        <v>1880</v>
      </c>
      <c r="D315" t="s">
        <v>1881</v>
      </c>
      <c r="E315" t="s">
        <v>2615</v>
      </c>
      <c r="F315" t="s">
        <v>13</v>
      </c>
      <c r="G315" t="s">
        <v>2603</v>
      </c>
      <c r="H315" s="3" t="str">
        <f t="shared" si="4"/>
        <v>1979</v>
      </c>
      <c r="I315" s="3">
        <f>VLOOKUP(H315,Temporadas!$B$4:$C$11,2,1)</f>
        <v>7</v>
      </c>
    </row>
    <row r="316" spans="2:9" x14ac:dyDescent="0.25">
      <c r="B316" t="s">
        <v>2616</v>
      </c>
      <c r="C316" t="s">
        <v>1885</v>
      </c>
      <c r="D316" t="s">
        <v>1886</v>
      </c>
      <c r="E316" t="s">
        <v>2617</v>
      </c>
      <c r="F316" t="s">
        <v>13</v>
      </c>
      <c r="G316" t="s">
        <v>2618</v>
      </c>
      <c r="H316" s="3" t="str">
        <f t="shared" si="4"/>
        <v>1979</v>
      </c>
      <c r="I316" s="3">
        <f>VLOOKUP(H316,Temporadas!$B$4:$C$11,2,1)</f>
        <v>7</v>
      </c>
    </row>
    <row r="317" spans="2:9" x14ac:dyDescent="0.25">
      <c r="B317" t="s">
        <v>2619</v>
      </c>
      <c r="C317" t="s">
        <v>1890</v>
      </c>
      <c r="D317" t="s">
        <v>1891</v>
      </c>
      <c r="E317" t="s">
        <v>2620</v>
      </c>
      <c r="F317" t="s">
        <v>1970</v>
      </c>
      <c r="G317" t="s">
        <v>2621</v>
      </c>
      <c r="H317" s="3" t="str">
        <f t="shared" si="4"/>
        <v>1979</v>
      </c>
      <c r="I317" s="3">
        <f>VLOOKUP(H317,Temporadas!$B$4:$C$11,2,1)</f>
        <v>7</v>
      </c>
    </row>
    <row r="318" spans="2:9" x14ac:dyDescent="0.25">
      <c r="B318" t="s">
        <v>2622</v>
      </c>
      <c r="C318" t="s">
        <v>1894</v>
      </c>
      <c r="D318" t="s">
        <v>1895</v>
      </c>
      <c r="E318" t="s">
        <v>2623</v>
      </c>
      <c r="F318" t="s">
        <v>13</v>
      </c>
      <c r="G318" t="s">
        <v>2624</v>
      </c>
      <c r="H318" s="3" t="str">
        <f t="shared" si="4"/>
        <v>1979</v>
      </c>
      <c r="I318" s="3">
        <f>VLOOKUP(H318,Temporadas!$B$4:$C$11,2,1)</f>
        <v>7</v>
      </c>
    </row>
    <row r="319" spans="2:9" x14ac:dyDescent="0.25">
      <c r="B319" t="s">
        <v>2625</v>
      </c>
      <c r="C319" t="s">
        <v>1899</v>
      </c>
      <c r="D319" t="s">
        <v>1900</v>
      </c>
      <c r="E319" t="s">
        <v>2626</v>
      </c>
      <c r="F319" t="s">
        <v>13</v>
      </c>
      <c r="G319" t="s">
        <v>2565</v>
      </c>
      <c r="H319" s="3" t="str">
        <f t="shared" si="4"/>
        <v>1979</v>
      </c>
      <c r="I319" s="3">
        <f>VLOOKUP(H319,Temporadas!$B$4:$C$11,2,1)</f>
        <v>7</v>
      </c>
    </row>
    <row r="320" spans="2:9" x14ac:dyDescent="0.25">
      <c r="B320" t="s">
        <v>2627</v>
      </c>
      <c r="C320" t="s">
        <v>1904</v>
      </c>
      <c r="D320" t="s">
        <v>1905</v>
      </c>
      <c r="E320" t="s">
        <v>2628</v>
      </c>
      <c r="F320" t="s">
        <v>13</v>
      </c>
      <c r="G320" t="s">
        <v>1998</v>
      </c>
      <c r="H320" s="3" t="str">
        <f t="shared" si="4"/>
        <v>1979</v>
      </c>
      <c r="I320" s="3">
        <f>VLOOKUP(H320,Temporadas!$B$4:$C$11,2,1)</f>
        <v>7</v>
      </c>
    </row>
    <row r="321" spans="2:9" x14ac:dyDescent="0.25">
      <c r="B321" t="s">
        <v>2629</v>
      </c>
      <c r="C321" t="s">
        <v>1908</v>
      </c>
      <c r="D321" t="s">
        <v>1909</v>
      </c>
      <c r="E321" t="s">
        <v>2630</v>
      </c>
      <c r="F321" t="s">
        <v>13</v>
      </c>
      <c r="G321" t="s">
        <v>1998</v>
      </c>
      <c r="H321" s="3" t="str">
        <f t="shared" si="4"/>
        <v>1979</v>
      </c>
      <c r="I321" s="3">
        <f>VLOOKUP(H321,Temporadas!$B$4:$C$11,2,1)</f>
        <v>7</v>
      </c>
    </row>
    <row r="322" spans="2:9" x14ac:dyDescent="0.25">
      <c r="B322" t="s">
        <v>2631</v>
      </c>
      <c r="C322" t="s">
        <v>1912</v>
      </c>
      <c r="D322" t="s">
        <v>1913</v>
      </c>
      <c r="E322" t="s">
        <v>2632</v>
      </c>
      <c r="F322" t="s">
        <v>1970</v>
      </c>
      <c r="G322" t="s">
        <v>2600</v>
      </c>
      <c r="H322" s="3" t="str">
        <f t="shared" si="4"/>
        <v>1979</v>
      </c>
      <c r="I322" s="3">
        <f>VLOOKUP(H322,Temporadas!$B$4:$C$11,2,1)</f>
        <v>7</v>
      </c>
    </row>
    <row r="323" spans="2:9" x14ac:dyDescent="0.25">
      <c r="B323" t="s">
        <v>2633</v>
      </c>
      <c r="C323" t="s">
        <v>1917</v>
      </c>
      <c r="D323" t="s">
        <v>1918</v>
      </c>
      <c r="E323" t="s">
        <v>2634</v>
      </c>
      <c r="F323" t="s">
        <v>1970</v>
      </c>
      <c r="G323" t="s">
        <v>2613</v>
      </c>
      <c r="H323" s="3" t="str">
        <f t="shared" si="4"/>
        <v>1979</v>
      </c>
      <c r="I323" s="3">
        <f>VLOOKUP(H323,Temporadas!$B$4:$C$11,2,1)</f>
        <v>7</v>
      </c>
    </row>
    <row r="324" spans="2:9" x14ac:dyDescent="0.25">
      <c r="B324" t="s">
        <v>2635</v>
      </c>
      <c r="C324" t="s">
        <v>1923</v>
      </c>
      <c r="D324" t="s">
        <v>1924</v>
      </c>
      <c r="E324" t="s">
        <v>2636</v>
      </c>
      <c r="F324" t="s">
        <v>1970</v>
      </c>
      <c r="G324" t="s">
        <v>2637</v>
      </c>
      <c r="H324" s="3" t="str">
        <f t="shared" si="4"/>
        <v>1979</v>
      </c>
      <c r="I324" s="3">
        <f>VLOOKUP(H324,Temporadas!$B$4:$C$11,2,1)</f>
        <v>7</v>
      </c>
    </row>
    <row r="325" spans="2:9" x14ac:dyDescent="0.25">
      <c r="B325" t="s">
        <v>2638</v>
      </c>
      <c r="C325" t="s">
        <v>1928</v>
      </c>
      <c r="D325" t="s">
        <v>1929</v>
      </c>
      <c r="E325" t="s">
        <v>2639</v>
      </c>
      <c r="F325" t="s">
        <v>1970</v>
      </c>
      <c r="G325" t="s">
        <v>2640</v>
      </c>
      <c r="H325" s="3" t="str">
        <f t="shared" si="4"/>
        <v>1979</v>
      </c>
      <c r="I325" s="3">
        <f>VLOOKUP(H325,Temporadas!$B$4:$C$11,2,1)</f>
        <v>7</v>
      </c>
    </row>
    <row r="326" spans="2:9" x14ac:dyDescent="0.25">
      <c r="B326" t="s">
        <v>2641</v>
      </c>
      <c r="C326" t="s">
        <v>1934</v>
      </c>
      <c r="D326" t="s">
        <v>1935</v>
      </c>
      <c r="E326" t="s">
        <v>2642</v>
      </c>
      <c r="F326" t="s">
        <v>1970</v>
      </c>
      <c r="G326" t="s">
        <v>2640</v>
      </c>
      <c r="H326" s="3" t="str">
        <f t="shared" si="4"/>
        <v>1980</v>
      </c>
      <c r="I326" s="3">
        <f>VLOOKUP(H326,Temporadas!$B$4:$C$11,2,1)</f>
        <v>7</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13F8-8217-4D92-8CB8-2DC20DB099F3}">
  <sheetPr codeName="Planilha3"/>
  <dimension ref="B4:E11"/>
  <sheetViews>
    <sheetView zoomScale="130" zoomScaleNormal="130" workbookViewId="0">
      <selection activeCell="B11" sqref="B11"/>
    </sheetView>
  </sheetViews>
  <sheetFormatPr defaultRowHeight="15" x14ac:dyDescent="0.25"/>
  <cols>
    <col min="2" max="2" width="12.140625" bestFit="1" customWidth="1"/>
    <col min="3" max="3" width="13.5703125" bestFit="1" customWidth="1"/>
    <col min="4" max="4" width="29.7109375" bestFit="1" customWidth="1"/>
    <col min="5" max="5" width="26.5703125" customWidth="1"/>
  </cols>
  <sheetData>
    <row r="4" spans="2:5" x14ac:dyDescent="0.25">
      <c r="B4" s="5" t="s">
        <v>2643</v>
      </c>
      <c r="C4" s="5" t="s">
        <v>8</v>
      </c>
      <c r="D4" s="5" t="s">
        <v>2644</v>
      </c>
      <c r="E4" s="5" t="s">
        <v>2645</v>
      </c>
    </row>
    <row r="5" spans="2:5" x14ac:dyDescent="0.25">
      <c r="B5" s="6" t="str">
        <f t="shared" ref="B5:B11" si="0">RIGHT(D5,4)</f>
        <v>1973</v>
      </c>
      <c r="C5" s="5">
        <v>1</v>
      </c>
      <c r="D5" s="5" t="s">
        <v>2646</v>
      </c>
      <c r="E5" s="5" t="s">
        <v>2647</v>
      </c>
    </row>
    <row r="6" spans="2:5" x14ac:dyDescent="0.25">
      <c r="B6" s="6" t="str">
        <f t="shared" si="0"/>
        <v>1974</v>
      </c>
      <c r="C6" s="5">
        <v>2</v>
      </c>
      <c r="D6" s="5" t="s">
        <v>2648</v>
      </c>
      <c r="E6" s="5" t="s">
        <v>2649</v>
      </c>
    </row>
    <row r="7" spans="2:5" x14ac:dyDescent="0.25">
      <c r="B7" s="6" t="str">
        <f t="shared" si="0"/>
        <v>1975</v>
      </c>
      <c r="C7" s="5">
        <v>3</v>
      </c>
      <c r="D7" s="5" t="s">
        <v>2650</v>
      </c>
      <c r="E7" s="5" t="s">
        <v>2651</v>
      </c>
    </row>
    <row r="8" spans="2:5" x14ac:dyDescent="0.25">
      <c r="B8" s="6" t="str">
        <f t="shared" si="0"/>
        <v>1976</v>
      </c>
      <c r="C8" s="5">
        <v>4</v>
      </c>
      <c r="D8" s="5" t="s">
        <v>2652</v>
      </c>
      <c r="E8" s="5" t="s">
        <v>2653</v>
      </c>
    </row>
    <row r="9" spans="2:5" x14ac:dyDescent="0.25">
      <c r="B9" s="6" t="str">
        <f t="shared" si="0"/>
        <v>1977</v>
      </c>
      <c r="C9" s="5">
        <v>5</v>
      </c>
      <c r="D9" s="5" t="s">
        <v>2654</v>
      </c>
      <c r="E9" s="5" t="s">
        <v>2655</v>
      </c>
    </row>
    <row r="10" spans="2:5" x14ac:dyDescent="0.25">
      <c r="B10" s="6" t="str">
        <f t="shared" si="0"/>
        <v>1978</v>
      </c>
      <c r="C10" s="5">
        <v>6</v>
      </c>
      <c r="D10" s="5" t="s">
        <v>2656</v>
      </c>
      <c r="E10" s="5" t="s">
        <v>2657</v>
      </c>
    </row>
    <row r="11" spans="2:5" x14ac:dyDescent="0.25">
      <c r="B11" s="6" t="str">
        <f t="shared" si="0"/>
        <v>1979</v>
      </c>
      <c r="C11" s="5">
        <v>7</v>
      </c>
      <c r="D11" s="5" t="s">
        <v>2658</v>
      </c>
      <c r="E11" s="5" t="s">
        <v>2659</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78F4-C643-4439-B002-C8948C2AB49B}">
  <sheetPr codeName="Planilha4"/>
  <dimension ref="B3:I11"/>
  <sheetViews>
    <sheetView zoomScale="50" zoomScaleNormal="50" workbookViewId="0">
      <selection activeCell="L6" sqref="L6"/>
    </sheetView>
  </sheetViews>
  <sheetFormatPr defaultRowHeight="15" x14ac:dyDescent="0.25"/>
  <cols>
    <col min="2" max="2" width="39.7109375" bestFit="1" customWidth="1"/>
    <col min="3" max="3" width="19.5703125" customWidth="1"/>
    <col min="4" max="4" width="11.85546875" bestFit="1" customWidth="1"/>
    <col min="5" max="5" width="12.7109375" bestFit="1" customWidth="1"/>
    <col min="6" max="6" width="28.140625" bestFit="1" customWidth="1"/>
    <col min="7" max="7" width="255.7109375" bestFit="1" customWidth="1"/>
    <col min="8" max="8" width="28" bestFit="1" customWidth="1"/>
    <col min="9" max="9" width="18.5703125" customWidth="1"/>
  </cols>
  <sheetData>
    <row r="3" spans="2:9" x14ac:dyDescent="0.25">
      <c r="B3" t="s">
        <v>2660</v>
      </c>
      <c r="C3" t="s">
        <v>2661</v>
      </c>
      <c r="D3" t="s">
        <v>2662</v>
      </c>
      <c r="E3" t="s">
        <v>2663</v>
      </c>
      <c r="F3" t="s">
        <v>2664</v>
      </c>
      <c r="G3" t="s">
        <v>2665</v>
      </c>
      <c r="H3" t="s">
        <v>2666</v>
      </c>
      <c r="I3" s="4" t="s">
        <v>2667</v>
      </c>
    </row>
    <row r="4" spans="2:9" ht="126" customHeight="1" x14ac:dyDescent="0.25">
      <c r="B4" t="s">
        <v>2668</v>
      </c>
      <c r="C4" t="s">
        <v>2669</v>
      </c>
      <c r="D4" t="s">
        <v>2670</v>
      </c>
      <c r="E4" t="s">
        <v>2671</v>
      </c>
      <c r="F4" t="s">
        <v>2672</v>
      </c>
      <c r="G4" t="s">
        <v>2673</v>
      </c>
      <c r="H4" t="s">
        <v>2674</v>
      </c>
      <c r="I4" s="21"/>
    </row>
    <row r="5" spans="2:9" ht="126" customHeight="1" x14ac:dyDescent="0.25">
      <c r="B5" t="s">
        <v>2675</v>
      </c>
      <c r="C5" t="s">
        <v>2676</v>
      </c>
      <c r="D5" t="s">
        <v>2677</v>
      </c>
      <c r="E5" t="s">
        <v>2671</v>
      </c>
      <c r="F5" t="s">
        <v>2678</v>
      </c>
      <c r="G5" t="s">
        <v>2679</v>
      </c>
      <c r="H5" t="s">
        <v>2680</v>
      </c>
      <c r="I5" s="21"/>
    </row>
    <row r="6" spans="2:9" ht="126" customHeight="1" x14ac:dyDescent="0.25">
      <c r="B6" t="s">
        <v>2681</v>
      </c>
      <c r="C6" t="s">
        <v>2682</v>
      </c>
      <c r="D6" t="s">
        <v>2670</v>
      </c>
      <c r="E6" t="s">
        <v>2683</v>
      </c>
      <c r="F6" t="s">
        <v>2684</v>
      </c>
      <c r="G6" t="s">
        <v>2685</v>
      </c>
      <c r="H6" t="s">
        <v>2686</v>
      </c>
      <c r="I6" s="21"/>
    </row>
    <row r="7" spans="2:9" ht="126" customHeight="1" x14ac:dyDescent="0.25">
      <c r="B7" t="s">
        <v>2687</v>
      </c>
      <c r="C7" t="s">
        <v>2688</v>
      </c>
      <c r="D7" t="s">
        <v>2689</v>
      </c>
      <c r="E7" t="s">
        <v>2671</v>
      </c>
      <c r="F7" t="s">
        <v>2684</v>
      </c>
      <c r="G7" t="s">
        <v>2690</v>
      </c>
      <c r="H7" t="s">
        <v>2691</v>
      </c>
      <c r="I7" s="21"/>
    </row>
    <row r="8" spans="2:9" ht="126" customHeight="1" x14ac:dyDescent="0.25">
      <c r="B8" t="s">
        <v>2692</v>
      </c>
      <c r="C8" t="s">
        <v>2693</v>
      </c>
      <c r="D8" t="s">
        <v>2689</v>
      </c>
      <c r="E8" t="s">
        <v>2683</v>
      </c>
      <c r="F8" t="s">
        <v>2678</v>
      </c>
      <c r="G8" t="s">
        <v>2694</v>
      </c>
      <c r="H8" t="s">
        <v>2695</v>
      </c>
      <c r="I8" s="21"/>
    </row>
    <row r="9" spans="2:9" ht="148.5" customHeight="1" x14ac:dyDescent="0.25">
      <c r="B9" t="s">
        <v>2696</v>
      </c>
      <c r="C9" t="s">
        <v>2697</v>
      </c>
      <c r="D9" t="s">
        <v>2698</v>
      </c>
      <c r="E9" t="s">
        <v>2671</v>
      </c>
      <c r="G9" t="s">
        <v>2699</v>
      </c>
      <c r="H9" t="s">
        <v>2700</v>
      </c>
      <c r="I9" s="21"/>
    </row>
    <row r="10" spans="2:9" ht="126" customHeight="1" x14ac:dyDescent="0.25">
      <c r="B10" t="s">
        <v>2701</v>
      </c>
      <c r="C10" t="s">
        <v>2702</v>
      </c>
      <c r="D10" t="s">
        <v>2703</v>
      </c>
      <c r="E10" t="s">
        <v>2683</v>
      </c>
      <c r="F10" t="s">
        <v>2704</v>
      </c>
      <c r="G10" t="s">
        <v>2705</v>
      </c>
      <c r="H10" t="s">
        <v>2706</v>
      </c>
      <c r="I10" s="21"/>
    </row>
    <row r="11" spans="2:9" ht="126" customHeight="1" x14ac:dyDescent="0.25">
      <c r="B11" t="s">
        <v>2707</v>
      </c>
      <c r="C11" t="s">
        <v>2708</v>
      </c>
      <c r="D11" t="s">
        <v>2709</v>
      </c>
      <c r="E11" t="s">
        <v>2671</v>
      </c>
      <c r="G11" t="s">
        <v>2710</v>
      </c>
      <c r="H11" t="s">
        <v>2711</v>
      </c>
      <c r="I11" s="21"/>
    </row>
  </sheetData>
  <pageMargins left="0.511811024" right="0.511811024" top="0.78740157499999996" bottom="0.78740157499999996" header="0.31496062000000002" footer="0.31496062000000002"/>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394C-7691-45DD-8B0C-C93EBE0FD35F}">
  <dimension ref="A1:C169"/>
  <sheetViews>
    <sheetView workbookViewId="0">
      <selection activeCell="B12" sqref="B12"/>
    </sheetView>
  </sheetViews>
  <sheetFormatPr defaultRowHeight="15" x14ac:dyDescent="0.25"/>
  <cols>
    <col min="1" max="1" width="13.5703125" bestFit="1" customWidth="1"/>
    <col min="2" max="2" width="12.85546875" bestFit="1" customWidth="1"/>
    <col min="3" max="3" width="16.28515625" bestFit="1" customWidth="1"/>
  </cols>
  <sheetData>
    <row r="1" spans="1:3" x14ac:dyDescent="0.25">
      <c r="A1" t="s">
        <v>2712</v>
      </c>
      <c r="B1" t="s">
        <v>8</v>
      </c>
      <c r="C1" t="s">
        <v>2713</v>
      </c>
    </row>
    <row r="2" spans="1:3" x14ac:dyDescent="0.25">
      <c r="A2" s="9" t="s">
        <v>2714</v>
      </c>
      <c r="B2">
        <v>1</v>
      </c>
      <c r="C2" s="9" t="s">
        <v>2715</v>
      </c>
    </row>
    <row r="3" spans="1:3" x14ac:dyDescent="0.25">
      <c r="A3" s="9" t="s">
        <v>2714</v>
      </c>
      <c r="B3">
        <v>2</v>
      </c>
      <c r="C3" s="9" t="s">
        <v>2715</v>
      </c>
    </row>
    <row r="4" spans="1:3" x14ac:dyDescent="0.25">
      <c r="A4" s="9" t="s">
        <v>2714</v>
      </c>
      <c r="B4">
        <v>2</v>
      </c>
      <c r="C4" s="9" t="s">
        <v>2716</v>
      </c>
    </row>
    <row r="5" spans="1:3" x14ac:dyDescent="0.25">
      <c r="A5" s="9" t="s">
        <v>2714</v>
      </c>
      <c r="B5">
        <v>3</v>
      </c>
      <c r="C5" s="9" t="s">
        <v>2715</v>
      </c>
    </row>
    <row r="6" spans="1:3" x14ac:dyDescent="0.25">
      <c r="A6" s="9" t="s">
        <v>2714</v>
      </c>
      <c r="B6">
        <v>3</v>
      </c>
      <c r="C6" s="9" t="s">
        <v>2716</v>
      </c>
    </row>
    <row r="7" spans="1:3" x14ac:dyDescent="0.25">
      <c r="A7" s="9" t="s">
        <v>2714</v>
      </c>
      <c r="B7">
        <v>4</v>
      </c>
      <c r="C7" s="9" t="s">
        <v>2715</v>
      </c>
    </row>
    <row r="8" spans="1:3" x14ac:dyDescent="0.25">
      <c r="A8" s="9" t="s">
        <v>2714</v>
      </c>
      <c r="B8">
        <v>4</v>
      </c>
      <c r="C8" s="9" t="s">
        <v>2716</v>
      </c>
    </row>
    <row r="9" spans="1:3" x14ac:dyDescent="0.25">
      <c r="A9" s="9" t="s">
        <v>2714</v>
      </c>
      <c r="B9">
        <v>4</v>
      </c>
      <c r="C9" s="9" t="s">
        <v>2717</v>
      </c>
    </row>
    <row r="10" spans="1:3" x14ac:dyDescent="0.25">
      <c r="A10" s="9" t="s">
        <v>2714</v>
      </c>
      <c r="B10">
        <v>5</v>
      </c>
      <c r="C10" s="9" t="s">
        <v>2715</v>
      </c>
    </row>
    <row r="11" spans="1:3" x14ac:dyDescent="0.25">
      <c r="A11" s="9" t="s">
        <v>2714</v>
      </c>
      <c r="B11">
        <v>5</v>
      </c>
      <c r="C11" s="9" t="s">
        <v>2716</v>
      </c>
    </row>
    <row r="12" spans="1:3" x14ac:dyDescent="0.25">
      <c r="A12" s="9" t="s">
        <v>2714</v>
      </c>
      <c r="B12">
        <v>5</v>
      </c>
      <c r="C12" s="9" t="s">
        <v>2717</v>
      </c>
    </row>
    <row r="13" spans="1:3" x14ac:dyDescent="0.25">
      <c r="A13" s="9" t="s">
        <v>2714</v>
      </c>
      <c r="B13">
        <v>6</v>
      </c>
      <c r="C13" s="9" t="s">
        <v>2715</v>
      </c>
    </row>
    <row r="14" spans="1:3" x14ac:dyDescent="0.25">
      <c r="A14" s="9" t="s">
        <v>2714</v>
      </c>
      <c r="B14">
        <v>6</v>
      </c>
      <c r="C14" s="9" t="s">
        <v>2716</v>
      </c>
    </row>
    <row r="15" spans="1:3" x14ac:dyDescent="0.25">
      <c r="A15" s="9" t="s">
        <v>2714</v>
      </c>
      <c r="B15">
        <v>6</v>
      </c>
      <c r="C15" s="9" t="s">
        <v>2717</v>
      </c>
    </row>
    <row r="16" spans="1:3" x14ac:dyDescent="0.25">
      <c r="A16" s="9" t="s">
        <v>2714</v>
      </c>
      <c r="B16">
        <v>6</v>
      </c>
      <c r="C16" s="9" t="s">
        <v>2718</v>
      </c>
    </row>
    <row r="17" spans="1:3" x14ac:dyDescent="0.25">
      <c r="A17" s="9" t="s">
        <v>2714</v>
      </c>
      <c r="B17">
        <v>7</v>
      </c>
      <c r="C17" s="9" t="s">
        <v>2715</v>
      </c>
    </row>
    <row r="18" spans="1:3" x14ac:dyDescent="0.25">
      <c r="A18" s="9" t="s">
        <v>2714</v>
      </c>
      <c r="B18">
        <v>7</v>
      </c>
      <c r="C18" s="9" t="s">
        <v>2716</v>
      </c>
    </row>
    <row r="19" spans="1:3" x14ac:dyDescent="0.25">
      <c r="A19" s="9" t="s">
        <v>2714</v>
      </c>
      <c r="B19">
        <v>7</v>
      </c>
      <c r="C19" s="9" t="s">
        <v>2717</v>
      </c>
    </row>
    <row r="20" spans="1:3" x14ac:dyDescent="0.25">
      <c r="A20" s="9" t="s">
        <v>2714</v>
      </c>
      <c r="B20">
        <v>7</v>
      </c>
      <c r="C20" s="9" t="s">
        <v>2718</v>
      </c>
    </row>
    <row r="21" spans="1:3" x14ac:dyDescent="0.25">
      <c r="A21" s="9" t="s">
        <v>2719</v>
      </c>
      <c r="B21">
        <v>1</v>
      </c>
      <c r="C21" s="9" t="s">
        <v>2720</v>
      </c>
    </row>
    <row r="22" spans="1:3" x14ac:dyDescent="0.25">
      <c r="A22" s="9" t="s">
        <v>2719</v>
      </c>
      <c r="B22">
        <v>2</v>
      </c>
      <c r="C22" s="9" t="s">
        <v>2720</v>
      </c>
    </row>
    <row r="23" spans="1:3" x14ac:dyDescent="0.25">
      <c r="A23" s="9" t="s">
        <v>2719</v>
      </c>
      <c r="B23">
        <v>3</v>
      </c>
      <c r="C23" s="9" t="s">
        <v>2720</v>
      </c>
    </row>
    <row r="24" spans="1:3" x14ac:dyDescent="0.25">
      <c r="A24" s="9" t="s">
        <v>2719</v>
      </c>
      <c r="B24">
        <v>4</v>
      </c>
      <c r="C24" s="9" t="s">
        <v>2720</v>
      </c>
    </row>
    <row r="25" spans="1:3" x14ac:dyDescent="0.25">
      <c r="A25" s="9" t="s">
        <v>2719</v>
      </c>
      <c r="B25">
        <v>5</v>
      </c>
      <c r="C25" s="9" t="s">
        <v>2720</v>
      </c>
    </row>
    <row r="26" spans="1:3" x14ac:dyDescent="0.25">
      <c r="A26" s="9" t="s">
        <v>2719</v>
      </c>
      <c r="B26">
        <v>6</v>
      </c>
      <c r="C26" s="9" t="s">
        <v>2720</v>
      </c>
    </row>
    <row r="27" spans="1:3" x14ac:dyDescent="0.25">
      <c r="A27" s="9" t="s">
        <v>2719</v>
      </c>
      <c r="B27">
        <v>7</v>
      </c>
      <c r="C27" s="9" t="s">
        <v>2720</v>
      </c>
    </row>
    <row r="28" spans="1:3" x14ac:dyDescent="0.25">
      <c r="A28" s="9" t="s">
        <v>2721</v>
      </c>
      <c r="B28">
        <v>1</v>
      </c>
      <c r="C28" s="9" t="s">
        <v>2722</v>
      </c>
    </row>
    <row r="29" spans="1:3" x14ac:dyDescent="0.25">
      <c r="A29" s="9" t="s">
        <v>2721</v>
      </c>
      <c r="B29">
        <v>1</v>
      </c>
      <c r="C29" s="9" t="s">
        <v>2717</v>
      </c>
    </row>
    <row r="30" spans="1:3" x14ac:dyDescent="0.25">
      <c r="A30" s="9" t="s">
        <v>2721</v>
      </c>
      <c r="B30">
        <v>1</v>
      </c>
      <c r="C30" s="9" t="s">
        <v>2723</v>
      </c>
    </row>
    <row r="31" spans="1:3" x14ac:dyDescent="0.25">
      <c r="A31" s="9" t="s">
        <v>2721</v>
      </c>
      <c r="B31">
        <v>2</v>
      </c>
      <c r="C31" s="9" t="s">
        <v>2722</v>
      </c>
    </row>
    <row r="32" spans="1:3" x14ac:dyDescent="0.25">
      <c r="A32" s="9" t="s">
        <v>2721</v>
      </c>
      <c r="B32">
        <v>2</v>
      </c>
      <c r="C32" s="9" t="s">
        <v>2717</v>
      </c>
    </row>
    <row r="33" spans="1:3" x14ac:dyDescent="0.25">
      <c r="A33" s="9" t="s">
        <v>2721</v>
      </c>
      <c r="B33">
        <v>2</v>
      </c>
      <c r="C33" s="9" t="s">
        <v>2723</v>
      </c>
    </row>
    <row r="34" spans="1:3" x14ac:dyDescent="0.25">
      <c r="A34" s="9" t="s">
        <v>2721</v>
      </c>
      <c r="B34">
        <v>2</v>
      </c>
      <c r="C34" s="9" t="s">
        <v>2724</v>
      </c>
    </row>
    <row r="35" spans="1:3" x14ac:dyDescent="0.25">
      <c r="A35" s="9" t="s">
        <v>2721</v>
      </c>
      <c r="B35">
        <v>3</v>
      </c>
      <c r="C35" s="9" t="s">
        <v>2722</v>
      </c>
    </row>
    <row r="36" spans="1:3" x14ac:dyDescent="0.25">
      <c r="A36" s="9" t="s">
        <v>2721</v>
      </c>
      <c r="B36">
        <v>3</v>
      </c>
      <c r="C36" s="9" t="s">
        <v>2717</v>
      </c>
    </row>
    <row r="37" spans="1:3" x14ac:dyDescent="0.25">
      <c r="A37" s="9" t="s">
        <v>2721</v>
      </c>
      <c r="B37">
        <v>3</v>
      </c>
      <c r="C37" s="9" t="s">
        <v>2723</v>
      </c>
    </row>
    <row r="38" spans="1:3" x14ac:dyDescent="0.25">
      <c r="A38" s="9" t="s">
        <v>2721</v>
      </c>
      <c r="B38">
        <v>3</v>
      </c>
      <c r="C38" s="9" t="s">
        <v>2724</v>
      </c>
    </row>
    <row r="39" spans="1:3" x14ac:dyDescent="0.25">
      <c r="A39" s="9" t="s">
        <v>2721</v>
      </c>
      <c r="B39">
        <v>3</v>
      </c>
      <c r="C39" s="9" t="s">
        <v>2725</v>
      </c>
    </row>
    <row r="40" spans="1:3" x14ac:dyDescent="0.25">
      <c r="A40" s="9" t="s">
        <v>2721</v>
      </c>
      <c r="B40">
        <v>3</v>
      </c>
      <c r="C40" s="9" t="s">
        <v>2726</v>
      </c>
    </row>
    <row r="41" spans="1:3" x14ac:dyDescent="0.25">
      <c r="A41" s="9" t="s">
        <v>2721</v>
      </c>
      <c r="B41">
        <v>4</v>
      </c>
      <c r="C41" s="9" t="s">
        <v>2722</v>
      </c>
    </row>
    <row r="42" spans="1:3" x14ac:dyDescent="0.25">
      <c r="A42" s="9" t="s">
        <v>2721</v>
      </c>
      <c r="B42">
        <v>4</v>
      </c>
      <c r="C42" s="9" t="s">
        <v>2717</v>
      </c>
    </row>
    <row r="43" spans="1:3" x14ac:dyDescent="0.25">
      <c r="A43" s="9" t="s">
        <v>2721</v>
      </c>
      <c r="B43">
        <v>4</v>
      </c>
      <c r="C43" s="9" t="s">
        <v>2723</v>
      </c>
    </row>
    <row r="44" spans="1:3" x14ac:dyDescent="0.25">
      <c r="A44" s="9" t="s">
        <v>2721</v>
      </c>
      <c r="B44">
        <v>4</v>
      </c>
      <c r="C44" s="9" t="s">
        <v>2724</v>
      </c>
    </row>
    <row r="45" spans="1:3" x14ac:dyDescent="0.25">
      <c r="A45" s="9" t="s">
        <v>2721</v>
      </c>
      <c r="B45">
        <v>4</v>
      </c>
      <c r="C45" s="9" t="s">
        <v>2725</v>
      </c>
    </row>
    <row r="46" spans="1:3" x14ac:dyDescent="0.25">
      <c r="A46" s="9" t="s">
        <v>2721</v>
      </c>
      <c r="B46">
        <v>4</v>
      </c>
      <c r="C46" s="9" t="s">
        <v>2726</v>
      </c>
    </row>
    <row r="47" spans="1:3" x14ac:dyDescent="0.25">
      <c r="A47" s="9" t="s">
        <v>2721</v>
      </c>
      <c r="B47">
        <v>5</v>
      </c>
      <c r="C47" s="9" t="s">
        <v>2722</v>
      </c>
    </row>
    <row r="48" spans="1:3" x14ac:dyDescent="0.25">
      <c r="A48" s="9" t="s">
        <v>2721</v>
      </c>
      <c r="B48">
        <v>5</v>
      </c>
      <c r="C48" s="9" t="s">
        <v>2717</v>
      </c>
    </row>
    <row r="49" spans="1:3" x14ac:dyDescent="0.25">
      <c r="A49" s="9" t="s">
        <v>2721</v>
      </c>
      <c r="B49">
        <v>5</v>
      </c>
      <c r="C49" s="9" t="s">
        <v>2723</v>
      </c>
    </row>
    <row r="50" spans="1:3" x14ac:dyDescent="0.25">
      <c r="A50" s="9" t="s">
        <v>2721</v>
      </c>
      <c r="B50">
        <v>5</v>
      </c>
      <c r="C50" s="9" t="s">
        <v>2724</v>
      </c>
    </row>
    <row r="51" spans="1:3" x14ac:dyDescent="0.25">
      <c r="A51" s="9" t="s">
        <v>2721</v>
      </c>
      <c r="B51">
        <v>5</v>
      </c>
      <c r="C51" s="9" t="s">
        <v>2725</v>
      </c>
    </row>
    <row r="52" spans="1:3" x14ac:dyDescent="0.25">
      <c r="A52" s="9" t="s">
        <v>2721</v>
      </c>
      <c r="B52">
        <v>5</v>
      </c>
      <c r="C52" s="9" t="s">
        <v>2726</v>
      </c>
    </row>
    <row r="53" spans="1:3" x14ac:dyDescent="0.25">
      <c r="A53" s="9" t="s">
        <v>2721</v>
      </c>
      <c r="B53">
        <v>6</v>
      </c>
      <c r="C53" s="9" t="s">
        <v>2722</v>
      </c>
    </row>
    <row r="54" spans="1:3" x14ac:dyDescent="0.25">
      <c r="A54" s="9" t="s">
        <v>2721</v>
      </c>
      <c r="B54">
        <v>6</v>
      </c>
      <c r="C54" s="9" t="s">
        <v>2717</v>
      </c>
    </row>
    <row r="55" spans="1:3" x14ac:dyDescent="0.25">
      <c r="A55" s="9" t="s">
        <v>2721</v>
      </c>
      <c r="B55">
        <v>6</v>
      </c>
      <c r="C55" s="9" t="s">
        <v>2723</v>
      </c>
    </row>
    <row r="56" spans="1:3" x14ac:dyDescent="0.25">
      <c r="A56" s="9" t="s">
        <v>2721</v>
      </c>
      <c r="B56">
        <v>6</v>
      </c>
      <c r="C56" s="9" t="s">
        <v>2724</v>
      </c>
    </row>
    <row r="57" spans="1:3" x14ac:dyDescent="0.25">
      <c r="A57" s="9" t="s">
        <v>2721</v>
      </c>
      <c r="B57">
        <v>6</v>
      </c>
      <c r="C57" s="9" t="s">
        <v>2725</v>
      </c>
    </row>
    <row r="58" spans="1:3" x14ac:dyDescent="0.25">
      <c r="A58" s="9" t="s">
        <v>2721</v>
      </c>
      <c r="B58">
        <v>6</v>
      </c>
      <c r="C58" s="9" t="s">
        <v>2726</v>
      </c>
    </row>
    <row r="59" spans="1:3" x14ac:dyDescent="0.25">
      <c r="A59" s="9" t="s">
        <v>2721</v>
      </c>
      <c r="B59">
        <v>7</v>
      </c>
      <c r="C59" s="9" t="s">
        <v>2722</v>
      </c>
    </row>
    <row r="60" spans="1:3" x14ac:dyDescent="0.25">
      <c r="A60" s="9" t="s">
        <v>2721</v>
      </c>
      <c r="B60">
        <v>7</v>
      </c>
      <c r="C60" s="9" t="s">
        <v>2717</v>
      </c>
    </row>
    <row r="61" spans="1:3" x14ac:dyDescent="0.25">
      <c r="A61" s="9" t="s">
        <v>2721</v>
      </c>
      <c r="B61">
        <v>7</v>
      </c>
      <c r="C61" s="9" t="s">
        <v>2723</v>
      </c>
    </row>
    <row r="62" spans="1:3" x14ac:dyDescent="0.25">
      <c r="A62" s="9" t="s">
        <v>2721</v>
      </c>
      <c r="B62">
        <v>7</v>
      </c>
      <c r="C62" s="9" t="s">
        <v>2724</v>
      </c>
    </row>
    <row r="63" spans="1:3" x14ac:dyDescent="0.25">
      <c r="A63" s="9" t="s">
        <v>2721</v>
      </c>
      <c r="B63">
        <v>7</v>
      </c>
      <c r="C63" s="9" t="s">
        <v>2725</v>
      </c>
    </row>
    <row r="64" spans="1:3" x14ac:dyDescent="0.25">
      <c r="A64" s="9" t="s">
        <v>2721</v>
      </c>
      <c r="B64">
        <v>7</v>
      </c>
      <c r="C64" s="9" t="s">
        <v>2726</v>
      </c>
    </row>
    <row r="65" spans="1:3" x14ac:dyDescent="0.25">
      <c r="A65" s="9" t="s">
        <v>2727</v>
      </c>
      <c r="B65">
        <v>1</v>
      </c>
      <c r="C65" s="9" t="s">
        <v>2716</v>
      </c>
    </row>
    <row r="66" spans="1:3" x14ac:dyDescent="0.25">
      <c r="A66" s="9" t="s">
        <v>2727</v>
      </c>
      <c r="B66">
        <v>2</v>
      </c>
      <c r="C66" s="9" t="s">
        <v>2716</v>
      </c>
    </row>
    <row r="67" spans="1:3" x14ac:dyDescent="0.25">
      <c r="A67" s="9" t="s">
        <v>2727</v>
      </c>
      <c r="B67">
        <v>3</v>
      </c>
      <c r="C67" s="9" t="s">
        <v>2716</v>
      </c>
    </row>
    <row r="68" spans="1:3" x14ac:dyDescent="0.25">
      <c r="A68" s="9" t="s">
        <v>2727</v>
      </c>
      <c r="B68">
        <v>4</v>
      </c>
      <c r="C68" s="9" t="s">
        <v>2716</v>
      </c>
    </row>
    <row r="69" spans="1:3" x14ac:dyDescent="0.25">
      <c r="A69" s="9" t="s">
        <v>2727</v>
      </c>
      <c r="B69">
        <v>4</v>
      </c>
      <c r="C69" s="9" t="s">
        <v>2728</v>
      </c>
    </row>
    <row r="70" spans="1:3" x14ac:dyDescent="0.25">
      <c r="A70" s="9" t="s">
        <v>2727</v>
      </c>
      <c r="B70">
        <v>5</v>
      </c>
      <c r="C70" s="9" t="s">
        <v>2716</v>
      </c>
    </row>
    <row r="71" spans="1:3" x14ac:dyDescent="0.25">
      <c r="A71" s="9" t="s">
        <v>2727</v>
      </c>
      <c r="B71">
        <v>5</v>
      </c>
      <c r="C71" s="9" t="s">
        <v>2728</v>
      </c>
    </row>
    <row r="72" spans="1:3" x14ac:dyDescent="0.25">
      <c r="A72" s="9" t="s">
        <v>2727</v>
      </c>
      <c r="B72">
        <v>6</v>
      </c>
      <c r="C72" s="9" t="s">
        <v>2716</v>
      </c>
    </row>
    <row r="73" spans="1:3" x14ac:dyDescent="0.25">
      <c r="A73" s="9" t="s">
        <v>2727</v>
      </c>
      <c r="B73">
        <v>6</v>
      </c>
      <c r="C73" s="9" t="s">
        <v>2728</v>
      </c>
    </row>
    <row r="74" spans="1:3" x14ac:dyDescent="0.25">
      <c r="A74" s="9" t="s">
        <v>2727</v>
      </c>
      <c r="B74">
        <v>6</v>
      </c>
      <c r="C74" s="9" t="s">
        <v>2729</v>
      </c>
    </row>
    <row r="75" spans="1:3" x14ac:dyDescent="0.25">
      <c r="A75" s="9" t="s">
        <v>2727</v>
      </c>
      <c r="B75">
        <v>7</v>
      </c>
      <c r="C75" s="9" t="s">
        <v>2716</v>
      </c>
    </row>
    <row r="76" spans="1:3" x14ac:dyDescent="0.25">
      <c r="A76" s="9" t="s">
        <v>2727</v>
      </c>
      <c r="B76">
        <v>7</v>
      </c>
      <c r="C76" s="9" t="s">
        <v>2728</v>
      </c>
    </row>
    <row r="77" spans="1:3" x14ac:dyDescent="0.25">
      <c r="A77" s="9" t="s">
        <v>2727</v>
      </c>
      <c r="B77">
        <v>7</v>
      </c>
      <c r="C77" s="9" t="s">
        <v>2729</v>
      </c>
    </row>
    <row r="78" spans="1:3" x14ac:dyDescent="0.25">
      <c r="A78" s="9" t="s">
        <v>2730</v>
      </c>
      <c r="B78">
        <v>1</v>
      </c>
      <c r="C78" s="9" t="s">
        <v>2731</v>
      </c>
    </row>
    <row r="79" spans="1:3" x14ac:dyDescent="0.25">
      <c r="A79" s="9" t="s">
        <v>2730</v>
      </c>
      <c r="B79">
        <v>2</v>
      </c>
      <c r="C79" s="9" t="s">
        <v>2731</v>
      </c>
    </row>
    <row r="80" spans="1:3" x14ac:dyDescent="0.25">
      <c r="A80" s="9" t="s">
        <v>2730</v>
      </c>
      <c r="B80">
        <v>3</v>
      </c>
      <c r="C80" s="9" t="s">
        <v>2731</v>
      </c>
    </row>
    <row r="81" spans="1:3" x14ac:dyDescent="0.25">
      <c r="A81" s="9" t="s">
        <v>2730</v>
      </c>
      <c r="B81">
        <v>4</v>
      </c>
      <c r="C81" s="9" t="s">
        <v>2731</v>
      </c>
    </row>
    <row r="82" spans="1:3" x14ac:dyDescent="0.25">
      <c r="A82" s="9" t="s">
        <v>2730</v>
      </c>
      <c r="B82">
        <v>5</v>
      </c>
      <c r="C82" s="9" t="s">
        <v>2731</v>
      </c>
    </row>
    <row r="83" spans="1:3" x14ac:dyDescent="0.25">
      <c r="A83" s="9" t="s">
        <v>2730</v>
      </c>
      <c r="B83">
        <v>6</v>
      </c>
      <c r="C83" s="9" t="s">
        <v>2731</v>
      </c>
    </row>
    <row r="84" spans="1:3" x14ac:dyDescent="0.25">
      <c r="A84" s="9" t="s">
        <v>2730</v>
      </c>
      <c r="B84">
        <v>7</v>
      </c>
      <c r="C84" s="9" t="s">
        <v>2731</v>
      </c>
    </row>
    <row r="85" spans="1:3" x14ac:dyDescent="0.25">
      <c r="A85" s="9" t="s">
        <v>2732</v>
      </c>
      <c r="B85">
        <v>1</v>
      </c>
      <c r="C85" s="9" t="s">
        <v>2733</v>
      </c>
    </row>
    <row r="86" spans="1:3" x14ac:dyDescent="0.25">
      <c r="A86" s="9" t="s">
        <v>2732</v>
      </c>
      <c r="B86">
        <v>2</v>
      </c>
      <c r="C86" s="9" t="s">
        <v>2733</v>
      </c>
    </row>
    <row r="87" spans="1:3" x14ac:dyDescent="0.25">
      <c r="A87" s="9" t="s">
        <v>2732</v>
      </c>
      <c r="B87">
        <v>3</v>
      </c>
      <c r="C87" s="9" t="s">
        <v>2733</v>
      </c>
    </row>
    <row r="88" spans="1:3" x14ac:dyDescent="0.25">
      <c r="A88" s="9" t="s">
        <v>2732</v>
      </c>
      <c r="B88">
        <v>4</v>
      </c>
      <c r="C88" s="9" t="s">
        <v>2733</v>
      </c>
    </row>
    <row r="89" spans="1:3" x14ac:dyDescent="0.25">
      <c r="A89" s="9" t="s">
        <v>2732</v>
      </c>
      <c r="B89">
        <v>5</v>
      </c>
      <c r="C89" s="9" t="s">
        <v>2733</v>
      </c>
    </row>
    <row r="90" spans="1:3" x14ac:dyDescent="0.25">
      <c r="A90" s="9" t="s">
        <v>2732</v>
      </c>
      <c r="B90">
        <v>6</v>
      </c>
      <c r="C90" s="9" t="s">
        <v>2733</v>
      </c>
    </row>
    <row r="91" spans="1:3" x14ac:dyDescent="0.25">
      <c r="A91" s="9" t="s">
        <v>2732</v>
      </c>
      <c r="B91">
        <v>7</v>
      </c>
      <c r="C91" s="9" t="s">
        <v>2733</v>
      </c>
    </row>
    <row r="92" spans="1:3" x14ac:dyDescent="0.25">
      <c r="A92" s="9" t="s">
        <v>2734</v>
      </c>
      <c r="B92">
        <v>1</v>
      </c>
      <c r="C92" s="9" t="s">
        <v>2735</v>
      </c>
    </row>
    <row r="93" spans="1:3" x14ac:dyDescent="0.25">
      <c r="A93" s="9" t="s">
        <v>2734</v>
      </c>
      <c r="B93">
        <v>2</v>
      </c>
      <c r="C93" s="9" t="s">
        <v>2735</v>
      </c>
    </row>
    <row r="94" spans="1:3" x14ac:dyDescent="0.25">
      <c r="A94" s="9" t="s">
        <v>2734</v>
      </c>
      <c r="B94">
        <v>3</v>
      </c>
      <c r="C94" s="9" t="s">
        <v>2735</v>
      </c>
    </row>
    <row r="95" spans="1:3" x14ac:dyDescent="0.25">
      <c r="A95" s="9" t="s">
        <v>2734</v>
      </c>
      <c r="B95">
        <v>4</v>
      </c>
      <c r="C95" s="9" t="s">
        <v>2735</v>
      </c>
    </row>
    <row r="96" spans="1:3" x14ac:dyDescent="0.25">
      <c r="A96" s="9" t="s">
        <v>2734</v>
      </c>
      <c r="B96">
        <v>5</v>
      </c>
      <c r="C96" s="9" t="s">
        <v>2735</v>
      </c>
    </row>
    <row r="97" spans="1:3" x14ac:dyDescent="0.25">
      <c r="A97" s="9" t="s">
        <v>2734</v>
      </c>
      <c r="B97">
        <v>6</v>
      </c>
      <c r="C97" s="9" t="s">
        <v>2735</v>
      </c>
    </row>
    <row r="98" spans="1:3" x14ac:dyDescent="0.25">
      <c r="A98" s="9" t="s">
        <v>2734</v>
      </c>
      <c r="B98">
        <v>7</v>
      </c>
      <c r="C98" s="9" t="s">
        <v>2735</v>
      </c>
    </row>
    <row r="99" spans="1:3" x14ac:dyDescent="0.25">
      <c r="A99" s="9" t="s">
        <v>2736</v>
      </c>
      <c r="B99">
        <v>1</v>
      </c>
      <c r="C99" s="9" t="s">
        <v>2737</v>
      </c>
    </row>
    <row r="100" spans="1:3" x14ac:dyDescent="0.25">
      <c r="A100" s="9" t="s">
        <v>2736</v>
      </c>
      <c r="B100">
        <v>2</v>
      </c>
      <c r="C100" s="9" t="s">
        <v>2737</v>
      </c>
    </row>
    <row r="101" spans="1:3" x14ac:dyDescent="0.25">
      <c r="A101" s="9" t="s">
        <v>2736</v>
      </c>
      <c r="B101">
        <v>2</v>
      </c>
      <c r="C101" s="9" t="s">
        <v>2738</v>
      </c>
    </row>
    <row r="102" spans="1:3" x14ac:dyDescent="0.25">
      <c r="A102" s="9" t="s">
        <v>2736</v>
      </c>
      <c r="B102">
        <v>3</v>
      </c>
      <c r="C102" s="9" t="s">
        <v>2737</v>
      </c>
    </row>
    <row r="103" spans="1:3" x14ac:dyDescent="0.25">
      <c r="A103" s="9" t="s">
        <v>2736</v>
      </c>
      <c r="B103">
        <v>3</v>
      </c>
      <c r="C103" s="9" t="s">
        <v>2738</v>
      </c>
    </row>
    <row r="104" spans="1:3" x14ac:dyDescent="0.25">
      <c r="A104" s="9" t="s">
        <v>2736</v>
      </c>
      <c r="B104">
        <v>4</v>
      </c>
      <c r="C104" s="9" t="s">
        <v>2737</v>
      </c>
    </row>
    <row r="105" spans="1:3" x14ac:dyDescent="0.25">
      <c r="A105" s="9" t="s">
        <v>2736</v>
      </c>
      <c r="B105">
        <v>4</v>
      </c>
      <c r="C105" s="9" t="s">
        <v>2738</v>
      </c>
    </row>
    <row r="106" spans="1:3" x14ac:dyDescent="0.25">
      <c r="A106" s="9" t="s">
        <v>2736</v>
      </c>
      <c r="B106">
        <v>4</v>
      </c>
      <c r="C106" s="9" t="s">
        <v>2739</v>
      </c>
    </row>
    <row r="107" spans="1:3" x14ac:dyDescent="0.25">
      <c r="A107" s="9" t="s">
        <v>2736</v>
      </c>
      <c r="B107">
        <v>5</v>
      </c>
      <c r="C107" s="9" t="s">
        <v>2737</v>
      </c>
    </row>
    <row r="108" spans="1:3" x14ac:dyDescent="0.25">
      <c r="A108" s="9" t="s">
        <v>2736</v>
      </c>
      <c r="B108">
        <v>5</v>
      </c>
      <c r="C108" s="9" t="s">
        <v>2738</v>
      </c>
    </row>
    <row r="109" spans="1:3" x14ac:dyDescent="0.25">
      <c r="A109" s="9" t="s">
        <v>2736</v>
      </c>
      <c r="B109">
        <v>5</v>
      </c>
      <c r="C109" s="9" t="s">
        <v>2739</v>
      </c>
    </row>
    <row r="110" spans="1:3" x14ac:dyDescent="0.25">
      <c r="A110" s="9" t="s">
        <v>2736</v>
      </c>
      <c r="B110">
        <v>6</v>
      </c>
      <c r="C110" s="9" t="s">
        <v>2737</v>
      </c>
    </row>
    <row r="111" spans="1:3" x14ac:dyDescent="0.25">
      <c r="A111" s="9" t="s">
        <v>2736</v>
      </c>
      <c r="B111">
        <v>6</v>
      </c>
      <c r="C111" s="9" t="s">
        <v>2738</v>
      </c>
    </row>
    <row r="112" spans="1:3" x14ac:dyDescent="0.25">
      <c r="A112" s="9" t="s">
        <v>2736</v>
      </c>
      <c r="B112">
        <v>6</v>
      </c>
      <c r="C112" s="9" t="s">
        <v>2739</v>
      </c>
    </row>
    <row r="113" spans="1:3" x14ac:dyDescent="0.25">
      <c r="A113" s="9" t="s">
        <v>2736</v>
      </c>
      <c r="B113">
        <v>7</v>
      </c>
      <c r="C113" s="9" t="s">
        <v>2737</v>
      </c>
    </row>
    <row r="114" spans="1:3" x14ac:dyDescent="0.25">
      <c r="A114" s="9" t="s">
        <v>2736</v>
      </c>
      <c r="B114">
        <v>7</v>
      </c>
      <c r="C114" s="9" t="s">
        <v>2738</v>
      </c>
    </row>
    <row r="115" spans="1:3" x14ac:dyDescent="0.25">
      <c r="A115" s="9" t="s">
        <v>2736</v>
      </c>
      <c r="B115">
        <v>7</v>
      </c>
      <c r="C115" s="9" t="s">
        <v>2739</v>
      </c>
    </row>
    <row r="116" spans="1:3" x14ac:dyDescent="0.25">
      <c r="A116" s="9" t="s">
        <v>2740</v>
      </c>
      <c r="B116">
        <v>1</v>
      </c>
      <c r="C116" s="9" t="s">
        <v>2741</v>
      </c>
    </row>
    <row r="117" spans="1:3" x14ac:dyDescent="0.25">
      <c r="A117" s="9" t="s">
        <v>2740</v>
      </c>
      <c r="B117">
        <v>2</v>
      </c>
      <c r="C117" s="9" t="s">
        <v>2741</v>
      </c>
    </row>
    <row r="118" spans="1:3" x14ac:dyDescent="0.25">
      <c r="A118" s="9" t="s">
        <v>2740</v>
      </c>
      <c r="B118">
        <v>3</v>
      </c>
      <c r="C118" s="9" t="s">
        <v>2741</v>
      </c>
    </row>
    <row r="119" spans="1:3" x14ac:dyDescent="0.25">
      <c r="A119" s="9" t="s">
        <v>2740</v>
      </c>
      <c r="B119">
        <v>3</v>
      </c>
      <c r="C119" s="9" t="s">
        <v>2742</v>
      </c>
    </row>
    <row r="120" spans="1:3" x14ac:dyDescent="0.25">
      <c r="A120" s="9" t="s">
        <v>2740</v>
      </c>
      <c r="B120">
        <v>4</v>
      </c>
      <c r="C120" s="9" t="s">
        <v>2741</v>
      </c>
    </row>
    <row r="121" spans="1:3" x14ac:dyDescent="0.25">
      <c r="A121" s="9" t="s">
        <v>2740</v>
      </c>
      <c r="B121">
        <v>4</v>
      </c>
      <c r="C121" s="9" t="s">
        <v>2742</v>
      </c>
    </row>
    <row r="122" spans="1:3" x14ac:dyDescent="0.25">
      <c r="A122" s="9" t="s">
        <v>2740</v>
      </c>
      <c r="B122">
        <v>5</v>
      </c>
      <c r="C122" s="9" t="s">
        <v>2741</v>
      </c>
    </row>
    <row r="123" spans="1:3" x14ac:dyDescent="0.25">
      <c r="A123" s="9" t="s">
        <v>2740</v>
      </c>
      <c r="B123">
        <v>5</v>
      </c>
      <c r="C123" s="9" t="s">
        <v>2742</v>
      </c>
    </row>
    <row r="124" spans="1:3" x14ac:dyDescent="0.25">
      <c r="A124" s="9" t="s">
        <v>2740</v>
      </c>
      <c r="B124">
        <v>6</v>
      </c>
      <c r="C124" s="9" t="s">
        <v>2741</v>
      </c>
    </row>
    <row r="125" spans="1:3" x14ac:dyDescent="0.25">
      <c r="A125" s="9" t="s">
        <v>2740</v>
      </c>
      <c r="B125">
        <v>6</v>
      </c>
      <c r="C125" s="9" t="s">
        <v>2742</v>
      </c>
    </row>
    <row r="126" spans="1:3" x14ac:dyDescent="0.25">
      <c r="A126" s="9" t="s">
        <v>2740</v>
      </c>
      <c r="B126">
        <v>7</v>
      </c>
      <c r="C126" s="9" t="s">
        <v>2741</v>
      </c>
    </row>
    <row r="127" spans="1:3" x14ac:dyDescent="0.25">
      <c r="A127" s="9" t="s">
        <v>2740</v>
      </c>
      <c r="B127">
        <v>7</v>
      </c>
      <c r="C127" s="9" t="s">
        <v>2742</v>
      </c>
    </row>
    <row r="128" spans="1:3" x14ac:dyDescent="0.25">
      <c r="A128" s="9" t="s">
        <v>2743</v>
      </c>
      <c r="B128">
        <v>1</v>
      </c>
      <c r="C128" s="9" t="s">
        <v>2717</v>
      </c>
    </row>
    <row r="129" spans="1:3" x14ac:dyDescent="0.25">
      <c r="A129" s="9" t="s">
        <v>2743</v>
      </c>
      <c r="B129">
        <v>2</v>
      </c>
      <c r="C129" s="9" t="s">
        <v>2717</v>
      </c>
    </row>
    <row r="130" spans="1:3" x14ac:dyDescent="0.25">
      <c r="A130" s="9" t="s">
        <v>2743</v>
      </c>
      <c r="B130">
        <v>3</v>
      </c>
      <c r="C130" s="9" t="s">
        <v>2717</v>
      </c>
    </row>
    <row r="131" spans="1:3" x14ac:dyDescent="0.25">
      <c r="A131" s="9" t="s">
        <v>2743</v>
      </c>
      <c r="B131">
        <v>4</v>
      </c>
      <c r="C131" s="9" t="s">
        <v>2717</v>
      </c>
    </row>
    <row r="132" spans="1:3" x14ac:dyDescent="0.25">
      <c r="A132" s="9" t="s">
        <v>2743</v>
      </c>
      <c r="B132">
        <v>5</v>
      </c>
      <c r="C132" s="9" t="s">
        <v>2717</v>
      </c>
    </row>
    <row r="133" spans="1:3" x14ac:dyDescent="0.25">
      <c r="A133" s="9" t="s">
        <v>2743</v>
      </c>
      <c r="B133">
        <v>6</v>
      </c>
      <c r="C133" s="9" t="s">
        <v>2717</v>
      </c>
    </row>
    <row r="134" spans="1:3" x14ac:dyDescent="0.25">
      <c r="A134" s="9" t="s">
        <v>2743</v>
      </c>
      <c r="B134">
        <v>7</v>
      </c>
      <c r="C134" s="9" t="s">
        <v>2717</v>
      </c>
    </row>
    <row r="135" spans="1:3" x14ac:dyDescent="0.25">
      <c r="A135" s="9" t="s">
        <v>2744</v>
      </c>
      <c r="B135">
        <v>1</v>
      </c>
      <c r="C135" s="9" t="s">
        <v>2745</v>
      </c>
    </row>
    <row r="136" spans="1:3" x14ac:dyDescent="0.25">
      <c r="A136" s="9" t="s">
        <v>2744</v>
      </c>
      <c r="B136">
        <v>2</v>
      </c>
      <c r="C136" s="9" t="s">
        <v>2745</v>
      </c>
    </row>
    <row r="137" spans="1:3" x14ac:dyDescent="0.25">
      <c r="A137" s="9" t="s">
        <v>2744</v>
      </c>
      <c r="B137">
        <v>3</v>
      </c>
      <c r="C137" s="9" t="s">
        <v>2745</v>
      </c>
    </row>
    <row r="138" spans="1:3" x14ac:dyDescent="0.25">
      <c r="A138" s="9" t="s">
        <v>2744</v>
      </c>
      <c r="B138">
        <v>4</v>
      </c>
      <c r="C138" s="9" t="s">
        <v>2745</v>
      </c>
    </row>
    <row r="139" spans="1:3" x14ac:dyDescent="0.25">
      <c r="A139" s="9" t="s">
        <v>2744</v>
      </c>
      <c r="B139">
        <v>5</v>
      </c>
      <c r="C139" s="9" t="s">
        <v>2745</v>
      </c>
    </row>
    <row r="140" spans="1:3" x14ac:dyDescent="0.25">
      <c r="A140" s="9" t="s">
        <v>2744</v>
      </c>
      <c r="B140">
        <v>6</v>
      </c>
      <c r="C140" s="9" t="s">
        <v>2745</v>
      </c>
    </row>
    <row r="141" spans="1:3" x14ac:dyDescent="0.25">
      <c r="A141" s="9" t="s">
        <v>2744</v>
      </c>
      <c r="B141">
        <v>7</v>
      </c>
      <c r="C141" s="9" t="s">
        <v>2745</v>
      </c>
    </row>
    <row r="142" spans="1:3" x14ac:dyDescent="0.25">
      <c r="A142" s="9" t="s">
        <v>2746</v>
      </c>
      <c r="B142">
        <v>1</v>
      </c>
      <c r="C142" s="9" t="s">
        <v>2747</v>
      </c>
    </row>
    <row r="143" spans="1:3" x14ac:dyDescent="0.25">
      <c r="A143" s="9" t="s">
        <v>2746</v>
      </c>
      <c r="B143">
        <v>2</v>
      </c>
      <c r="C143" s="9" t="s">
        <v>2747</v>
      </c>
    </row>
    <row r="144" spans="1:3" x14ac:dyDescent="0.25">
      <c r="A144" s="9" t="s">
        <v>2746</v>
      </c>
      <c r="B144">
        <v>3</v>
      </c>
      <c r="C144" s="9" t="s">
        <v>2747</v>
      </c>
    </row>
    <row r="145" spans="1:3" x14ac:dyDescent="0.25">
      <c r="A145" s="9" t="s">
        <v>2746</v>
      </c>
      <c r="B145">
        <v>4</v>
      </c>
      <c r="C145" s="9" t="s">
        <v>2747</v>
      </c>
    </row>
    <row r="146" spans="1:3" x14ac:dyDescent="0.25">
      <c r="A146" s="9" t="s">
        <v>2746</v>
      </c>
      <c r="B146">
        <v>5</v>
      </c>
      <c r="C146" s="9" t="s">
        <v>2747</v>
      </c>
    </row>
    <row r="147" spans="1:3" x14ac:dyDescent="0.25">
      <c r="A147" s="9" t="s">
        <v>2746</v>
      </c>
      <c r="B147">
        <v>6</v>
      </c>
      <c r="C147" s="9" t="s">
        <v>2747</v>
      </c>
    </row>
    <row r="148" spans="1:3" x14ac:dyDescent="0.25">
      <c r="A148" s="9" t="s">
        <v>2746</v>
      </c>
      <c r="B148">
        <v>7</v>
      </c>
      <c r="C148" s="9" t="s">
        <v>2747</v>
      </c>
    </row>
    <row r="149" spans="1:3" x14ac:dyDescent="0.25">
      <c r="A149" s="9" t="s">
        <v>2748</v>
      </c>
      <c r="B149">
        <v>1</v>
      </c>
      <c r="C149" s="9" t="s">
        <v>2749</v>
      </c>
    </row>
    <row r="150" spans="1:3" x14ac:dyDescent="0.25">
      <c r="A150" s="9" t="s">
        <v>2748</v>
      </c>
      <c r="B150">
        <v>2</v>
      </c>
      <c r="C150" s="9" t="s">
        <v>2749</v>
      </c>
    </row>
    <row r="151" spans="1:3" x14ac:dyDescent="0.25">
      <c r="A151" s="9" t="s">
        <v>2748</v>
      </c>
      <c r="B151">
        <v>3</v>
      </c>
      <c r="C151" s="9" t="s">
        <v>2749</v>
      </c>
    </row>
    <row r="152" spans="1:3" x14ac:dyDescent="0.25">
      <c r="A152" s="9" t="s">
        <v>2748</v>
      </c>
      <c r="B152">
        <v>4</v>
      </c>
      <c r="C152" s="9" t="s">
        <v>2749</v>
      </c>
    </row>
    <row r="153" spans="1:3" x14ac:dyDescent="0.25">
      <c r="A153" s="9" t="s">
        <v>2748</v>
      </c>
      <c r="B153">
        <v>5</v>
      </c>
      <c r="C153" s="9" t="s">
        <v>2749</v>
      </c>
    </row>
    <row r="154" spans="1:3" x14ac:dyDescent="0.25">
      <c r="A154" s="9" t="s">
        <v>2748</v>
      </c>
      <c r="B154">
        <v>6</v>
      </c>
      <c r="C154" s="9" t="s">
        <v>2749</v>
      </c>
    </row>
    <row r="155" spans="1:3" x14ac:dyDescent="0.25">
      <c r="A155" s="9" t="s">
        <v>2748</v>
      </c>
      <c r="B155">
        <v>7</v>
      </c>
      <c r="C155" s="9" t="s">
        <v>2749</v>
      </c>
    </row>
    <row r="156" spans="1:3" x14ac:dyDescent="0.25">
      <c r="A156" s="9" t="s">
        <v>2750</v>
      </c>
      <c r="B156">
        <v>1</v>
      </c>
      <c r="C156" s="9" t="s">
        <v>2751</v>
      </c>
    </row>
    <row r="157" spans="1:3" x14ac:dyDescent="0.25">
      <c r="A157" s="9" t="s">
        <v>2750</v>
      </c>
      <c r="B157">
        <v>2</v>
      </c>
      <c r="C157" s="9" t="s">
        <v>2751</v>
      </c>
    </row>
    <row r="158" spans="1:3" x14ac:dyDescent="0.25">
      <c r="A158" s="9" t="s">
        <v>2750</v>
      </c>
      <c r="B158">
        <v>3</v>
      </c>
      <c r="C158" s="9" t="s">
        <v>2751</v>
      </c>
    </row>
    <row r="159" spans="1:3" x14ac:dyDescent="0.25">
      <c r="A159" s="9" t="s">
        <v>2750</v>
      </c>
      <c r="B159">
        <v>4</v>
      </c>
      <c r="C159" s="9" t="s">
        <v>2751</v>
      </c>
    </row>
    <row r="160" spans="1:3" x14ac:dyDescent="0.25">
      <c r="A160" s="9" t="s">
        <v>2750</v>
      </c>
      <c r="B160">
        <v>5</v>
      </c>
      <c r="C160" s="9" t="s">
        <v>2751</v>
      </c>
    </row>
    <row r="161" spans="1:3" x14ac:dyDescent="0.25">
      <c r="A161" s="9" t="s">
        <v>2750</v>
      </c>
      <c r="B161">
        <v>6</v>
      </c>
      <c r="C161" s="9" t="s">
        <v>2751</v>
      </c>
    </row>
    <row r="162" spans="1:3" x14ac:dyDescent="0.25">
      <c r="A162" s="9" t="s">
        <v>2750</v>
      </c>
      <c r="B162">
        <v>7</v>
      </c>
      <c r="C162" s="9" t="s">
        <v>2751</v>
      </c>
    </row>
    <row r="163" spans="1:3" x14ac:dyDescent="0.25">
      <c r="A163" s="9" t="s">
        <v>2752</v>
      </c>
      <c r="B163">
        <v>1</v>
      </c>
      <c r="C163" s="9" t="s">
        <v>2753</v>
      </c>
    </row>
    <row r="164" spans="1:3" x14ac:dyDescent="0.25">
      <c r="A164" s="9" t="s">
        <v>2752</v>
      </c>
      <c r="B164">
        <v>2</v>
      </c>
      <c r="C164" s="9" t="s">
        <v>2753</v>
      </c>
    </row>
    <row r="165" spans="1:3" x14ac:dyDescent="0.25">
      <c r="A165" s="9" t="s">
        <v>2752</v>
      </c>
      <c r="B165">
        <v>3</v>
      </c>
      <c r="C165" s="9" t="s">
        <v>2753</v>
      </c>
    </row>
    <row r="166" spans="1:3" x14ac:dyDescent="0.25">
      <c r="A166" s="9" t="s">
        <v>2752</v>
      </c>
      <c r="B166">
        <v>4</v>
      </c>
      <c r="C166" s="9" t="s">
        <v>2753</v>
      </c>
    </row>
    <row r="167" spans="1:3" x14ac:dyDescent="0.25">
      <c r="A167" s="9" t="s">
        <v>2752</v>
      </c>
      <c r="B167">
        <v>5</v>
      </c>
      <c r="C167" s="9" t="s">
        <v>2753</v>
      </c>
    </row>
    <row r="168" spans="1:3" x14ac:dyDescent="0.25">
      <c r="A168" s="9" t="s">
        <v>2752</v>
      </c>
      <c r="B168">
        <v>6</v>
      </c>
      <c r="C168" s="9" t="s">
        <v>2753</v>
      </c>
    </row>
    <row r="169" spans="1:3" x14ac:dyDescent="0.25">
      <c r="A169" s="9" t="s">
        <v>2752</v>
      </c>
      <c r="B169">
        <v>7</v>
      </c>
      <c r="C169" s="9" t="s">
        <v>2753</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804D-ADEF-457D-921F-DC9AA3E51BA1}">
  <dimension ref="B2:E20"/>
  <sheetViews>
    <sheetView topLeftCell="A4" zoomScale="130" zoomScaleNormal="130" workbookViewId="0">
      <selection activeCell="E10" sqref="D10:E10"/>
    </sheetView>
  </sheetViews>
  <sheetFormatPr defaultRowHeight="15" x14ac:dyDescent="0.25"/>
  <cols>
    <col min="2" max="2" width="15.7109375" bestFit="1" customWidth="1"/>
    <col min="4" max="4" width="60.7109375" bestFit="1" customWidth="1"/>
  </cols>
  <sheetData>
    <row r="2" spans="2:5" x14ac:dyDescent="0.25">
      <c r="B2" s="10" t="s">
        <v>2754</v>
      </c>
      <c r="D2" s="10" t="s">
        <v>2755</v>
      </c>
    </row>
    <row r="3" spans="2:5" x14ac:dyDescent="0.25">
      <c r="B3" s="11" t="s">
        <v>8</v>
      </c>
      <c r="D3" s="12" t="s">
        <v>2756</v>
      </c>
    </row>
    <row r="4" spans="2:5" x14ac:dyDescent="0.25">
      <c r="D4" s="13" t="s">
        <v>2757</v>
      </c>
      <c r="E4">
        <v>1</v>
      </c>
    </row>
    <row r="5" spans="2:5" x14ac:dyDescent="0.25">
      <c r="D5" s="13" t="s">
        <v>2758</v>
      </c>
      <c r="E5">
        <v>2</v>
      </c>
    </row>
    <row r="6" spans="2:5" x14ac:dyDescent="0.25">
      <c r="D6" s="13" t="s">
        <v>2759</v>
      </c>
      <c r="E6">
        <v>3</v>
      </c>
    </row>
    <row r="7" spans="2:5" x14ac:dyDescent="0.25">
      <c r="D7" s="13" t="s">
        <v>2760</v>
      </c>
      <c r="E7">
        <v>4</v>
      </c>
    </row>
    <row r="8" spans="2:5" x14ac:dyDescent="0.25">
      <c r="D8" s="13" t="s">
        <v>2761</v>
      </c>
      <c r="E8">
        <v>5</v>
      </c>
    </row>
    <row r="9" spans="2:5" x14ac:dyDescent="0.25">
      <c r="D9" s="12" t="s">
        <v>2762</v>
      </c>
    </row>
    <row r="10" spans="2:5" x14ac:dyDescent="0.25">
      <c r="D10" s="13" t="s">
        <v>2661</v>
      </c>
      <c r="E10">
        <v>6</v>
      </c>
    </row>
    <row r="11" spans="2:5" x14ac:dyDescent="0.25">
      <c r="D11" s="13" t="s">
        <v>2763</v>
      </c>
    </row>
    <row r="12" spans="2:5" x14ac:dyDescent="0.25">
      <c r="D12" s="13" t="s">
        <v>2662</v>
      </c>
    </row>
    <row r="13" spans="2:5" x14ac:dyDescent="0.25">
      <c r="D13" s="13" t="s">
        <v>2663</v>
      </c>
    </row>
    <row r="14" spans="2:5" x14ac:dyDescent="0.25">
      <c r="D14" s="13" t="s">
        <v>2664</v>
      </c>
    </row>
    <row r="15" spans="2:5" x14ac:dyDescent="0.25">
      <c r="D15" s="13" t="s">
        <v>2764</v>
      </c>
    </row>
    <row r="16" spans="2:5" x14ac:dyDescent="0.25">
      <c r="D16" s="13" t="s">
        <v>2765</v>
      </c>
    </row>
    <row r="17" spans="4:4" x14ac:dyDescent="0.25">
      <c r="D17" s="12" t="s">
        <v>2766</v>
      </c>
    </row>
    <row r="18" spans="4:4" x14ac:dyDescent="0.25">
      <c r="D18" s="13" t="s">
        <v>2767</v>
      </c>
    </row>
    <row r="19" spans="4:4" x14ac:dyDescent="0.25">
      <c r="D19" s="13" t="s">
        <v>2768</v>
      </c>
    </row>
    <row r="20" spans="4:4" x14ac:dyDescent="0.25">
      <c r="D20" s="13" t="s">
        <v>2769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1FD47-B07B-4BBD-B0BB-40C4B5711408}">
  <dimension ref="B2:BF18"/>
  <sheetViews>
    <sheetView topLeftCell="AP1" zoomScale="112" zoomScaleNormal="112" workbookViewId="0">
      <selection activeCell="Z32" sqref="Z32"/>
    </sheetView>
  </sheetViews>
  <sheetFormatPr defaultRowHeight="15" x14ac:dyDescent="0.25"/>
  <cols>
    <col min="2" max="2" width="15.28515625" bestFit="1" customWidth="1"/>
    <col min="4" max="4" width="21.28515625" bestFit="1" customWidth="1"/>
    <col min="6" max="6" width="22.7109375" bestFit="1" customWidth="1"/>
    <col min="27" max="28" width="21.28515625" bestFit="1" customWidth="1"/>
    <col min="30" max="37" width="14.42578125" customWidth="1"/>
    <col min="39" max="39" width="17.28515625" bestFit="1" customWidth="1"/>
    <col min="40" max="40" width="20.7109375" bestFit="1" customWidth="1"/>
    <col min="42" max="42" width="16.5703125" bestFit="1" customWidth="1"/>
    <col min="45" max="45" width="9.28515625" bestFit="1" customWidth="1"/>
    <col min="46" max="46" width="8.5703125" customWidth="1"/>
    <col min="51" max="51" width="18" bestFit="1" customWidth="1"/>
    <col min="53" max="53" width="21.7109375" customWidth="1"/>
  </cols>
  <sheetData>
    <row r="2" spans="2:58" x14ac:dyDescent="0.25">
      <c r="B2" s="10" t="s">
        <v>2754</v>
      </c>
    </row>
    <row r="3" spans="2:58" x14ac:dyDescent="0.25">
      <c r="B3" s="11" t="s">
        <v>8</v>
      </c>
      <c r="D3" s="13" t="s">
        <v>2757</v>
      </c>
      <c r="F3" s="20" t="s">
        <v>2770</v>
      </c>
      <c r="G3" s="20"/>
      <c r="H3" s="20"/>
      <c r="I3" s="20"/>
      <c r="J3" s="20"/>
      <c r="K3" s="20"/>
      <c r="L3" s="20"/>
      <c r="M3" s="20"/>
      <c r="N3" s="20"/>
      <c r="O3" s="20"/>
      <c r="P3" s="20"/>
      <c r="Q3" s="20"/>
      <c r="R3" s="20"/>
      <c r="S3" s="20"/>
      <c r="T3" s="20"/>
      <c r="U3" s="20"/>
      <c r="V3" s="20"/>
      <c r="W3" s="20"/>
      <c r="X3" s="20"/>
      <c r="Y3" s="20"/>
      <c r="AA3" s="20" t="s">
        <v>2757</v>
      </c>
      <c r="AB3" s="20"/>
      <c r="AD3" s="20" t="s">
        <v>2771</v>
      </c>
      <c r="AE3" s="20"/>
      <c r="AF3" s="20"/>
      <c r="AG3" s="20"/>
      <c r="AH3" s="20"/>
      <c r="AI3" s="20"/>
      <c r="AJ3" s="20"/>
      <c r="AK3" s="20"/>
      <c r="AM3" s="20" t="s">
        <v>2787</v>
      </c>
      <c r="AN3" s="20"/>
      <c r="AO3" s="20"/>
      <c r="AP3" s="20"/>
      <c r="AQ3" s="20"/>
      <c r="AR3" s="20"/>
      <c r="AS3" s="20"/>
      <c r="AT3" s="20"/>
      <c r="AV3" t="s">
        <v>2791</v>
      </c>
      <c r="AY3" s="20" t="s">
        <v>2793</v>
      </c>
      <c r="AZ3" s="20"/>
      <c r="BA3" s="20"/>
      <c r="BB3" s="20"/>
      <c r="BC3" s="20"/>
      <c r="BD3" s="20"/>
      <c r="BE3" s="20"/>
      <c r="BF3" s="20"/>
    </row>
    <row r="4" spans="2:58" x14ac:dyDescent="0.25">
      <c r="AD4" t="str">
        <f>VLOOKUP(AD5,Base_personagens[[#All],[Apelido]:[Ator]],6,0)</f>
        <v>Roberto Gómez Bolaños</v>
      </c>
      <c r="AE4" t="str">
        <f>VLOOKUP(AE5,Base_personagens[[#All],[Apelido]:[Ator]],6,0)</f>
        <v>Carlos Villagrán</v>
      </c>
      <c r="AF4" t="str">
        <f>VLOOKUP(AF5,Base_personagens[[#All],[Apelido]:[Ator]],6,0)</f>
        <v>Maria Antonieta de las Nieves</v>
      </c>
      <c r="AG4" t="str">
        <f>VLOOKUP(AG5,Base_personagens[[#All],[Apelido]:[Ator]],6,0)</f>
        <v>Ramón Valdez</v>
      </c>
      <c r="AH4" t="str">
        <f>VLOOKUP(AH5,Base_personagens[[#All],[Apelido]:[Ator]],6,0)</f>
        <v>Florinda Meza</v>
      </c>
      <c r="AI4" t="str">
        <f>VLOOKUP(AI5,Base_personagens[[#All],[Apelido]:[Ator]],6,0)</f>
        <v>Ruben Aguirre</v>
      </c>
      <c r="AJ4" t="str">
        <f>VLOOKUP(AJ5,Base_personagens[[#All],[Apelido]:[Ator]],6,0)</f>
        <v>Angelines Fernández</v>
      </c>
      <c r="AK4" t="str">
        <f>VLOOKUP(AK5,Base_personagens[[#All],[Apelido]:[Ator]],6,0)</f>
        <v>Edgar Vivar</v>
      </c>
      <c r="AN4">
        <f>COUNT(AN6:AN17)</f>
        <v>3</v>
      </c>
    </row>
    <row r="5" spans="2:58" x14ac:dyDescent="0.25">
      <c r="B5" s="15" t="s">
        <v>2772</v>
      </c>
      <c r="D5" t="s">
        <v>2773</v>
      </c>
      <c r="F5" s="15" t="s">
        <v>2773</v>
      </c>
      <c r="G5" s="15" t="s">
        <v>2774</v>
      </c>
      <c r="Q5">
        <f>VLOOKUP(Q6,Base_temporadas[[#All],[Ano início]:[Temporada]],2)</f>
        <v>1</v>
      </c>
      <c r="R5">
        <f>VLOOKUP(R6,Base_temporadas[[#All],[Ano início]:[Temporada]],2)</f>
        <v>2</v>
      </c>
      <c r="S5">
        <f>VLOOKUP(S6,Base_temporadas[[#All],[Ano início]:[Temporada]],2)</f>
        <v>3</v>
      </c>
      <c r="T5">
        <f>VLOOKUP(T6,Base_temporadas[[#All],[Ano início]:[Temporada]],2)</f>
        <v>4</v>
      </c>
      <c r="U5">
        <f>VLOOKUP(U6,Base_temporadas[[#All],[Ano início]:[Temporada]],2)</f>
        <v>5</v>
      </c>
      <c r="V5">
        <f>VLOOKUP(V6,Base_temporadas[[#All],[Ano início]:[Temporada]],2)</f>
        <v>6</v>
      </c>
      <c r="W5">
        <f>VLOOKUP(W6,Base_temporadas[[#All],[Ano início]:[Temporada]],2)</f>
        <v>7</v>
      </c>
      <c r="X5">
        <f>VLOOKUP(X6,Base_temporadas[[#All],[Ano início]:[Temporada]],2)</f>
        <v>7</v>
      </c>
      <c r="Y5">
        <f>VLOOKUP(Y6,Base_temporadas[[#All],[Ano início]:[Temporada]],2)</f>
        <v>7</v>
      </c>
      <c r="AA5" s="15" t="s">
        <v>2772</v>
      </c>
      <c r="AB5" t="s">
        <v>2773</v>
      </c>
      <c r="AD5" s="17" t="s">
        <v>2669</v>
      </c>
      <c r="AE5" s="17" t="s">
        <v>2676</v>
      </c>
      <c r="AF5" s="17" t="s">
        <v>2682</v>
      </c>
      <c r="AG5" s="17" t="s">
        <v>2688</v>
      </c>
      <c r="AH5" s="17" t="s">
        <v>2693</v>
      </c>
      <c r="AI5" s="17" t="s">
        <v>2697</v>
      </c>
      <c r="AJ5" s="17" t="s">
        <v>2702</v>
      </c>
      <c r="AK5" s="18" t="s">
        <v>2708</v>
      </c>
      <c r="AM5" s="15" t="s">
        <v>2772</v>
      </c>
      <c r="AN5" t="s">
        <v>2788</v>
      </c>
      <c r="AP5" t="s">
        <v>2789</v>
      </c>
      <c r="AQ5" t="s">
        <v>2790</v>
      </c>
      <c r="AS5" t="s">
        <v>2789</v>
      </c>
      <c r="AT5" t="s">
        <v>2790</v>
      </c>
      <c r="AV5" t="s">
        <v>2792</v>
      </c>
      <c r="AY5" s="15" t="s">
        <v>2772</v>
      </c>
      <c r="BA5" t="s">
        <v>2794</v>
      </c>
    </row>
    <row r="6" spans="2:58" x14ac:dyDescent="0.25">
      <c r="B6" s="16">
        <v>1</v>
      </c>
      <c r="D6" s="9">
        <v>321</v>
      </c>
      <c r="F6" s="15" t="s">
        <v>2772</v>
      </c>
      <c r="G6" t="s">
        <v>2775</v>
      </c>
      <c r="H6" t="s">
        <v>2776</v>
      </c>
      <c r="I6" t="s">
        <v>2777</v>
      </c>
      <c r="J6" t="s">
        <v>2778</v>
      </c>
      <c r="K6" t="s">
        <v>2779</v>
      </c>
      <c r="L6" t="s">
        <v>2780</v>
      </c>
      <c r="M6" t="s">
        <v>2781</v>
      </c>
      <c r="N6" t="s">
        <v>2782</v>
      </c>
      <c r="O6" t="s">
        <v>2783</v>
      </c>
      <c r="Q6" t="str">
        <f t="shared" ref="Q6:Y6" si="0">G6</f>
        <v>1973</v>
      </c>
      <c r="R6" t="str">
        <f t="shared" si="0"/>
        <v>1974</v>
      </c>
      <c r="S6" t="str">
        <f t="shared" si="0"/>
        <v>1975</v>
      </c>
      <c r="T6" t="str">
        <f t="shared" si="0"/>
        <v>1976</v>
      </c>
      <c r="U6" t="str">
        <f t="shared" si="0"/>
        <v>1977</v>
      </c>
      <c r="V6" t="str">
        <f t="shared" si="0"/>
        <v>1978</v>
      </c>
      <c r="W6" t="str">
        <f t="shared" si="0"/>
        <v>1979</v>
      </c>
      <c r="X6" t="str">
        <f t="shared" si="0"/>
        <v>1980</v>
      </c>
      <c r="Y6" t="str">
        <f t="shared" si="0"/>
        <v>1981</v>
      </c>
      <c r="AA6" s="16" t="s">
        <v>13</v>
      </c>
      <c r="AB6" s="9">
        <v>247</v>
      </c>
      <c r="AD6">
        <f>COUNTIFS(Base_episódios[ELENCO],"*"&amp;Apoio!AD4&amp;"*",Base_episódios[TEMPORADA],$B$6)</f>
        <v>67</v>
      </c>
      <c r="AE6">
        <f>COUNTIFS(Base_episódios[ELENCO],"*"&amp;Apoio!AE4&amp;"*",Base_episódios[TEMPORADA],$B$6)</f>
        <v>54</v>
      </c>
      <c r="AF6">
        <f>COUNTIFS(Base_episódios[ELENCO],"*"&amp;Apoio!AF4&amp;"*",Base_episódios[TEMPORADA],$B$6)</f>
        <v>49</v>
      </c>
      <c r="AG6">
        <f>COUNTIFS(Base_episódios[ELENCO],"*"&amp;Apoio!AG4&amp;"*",Base_episódios[TEMPORADA],$B$6)</f>
        <v>63</v>
      </c>
      <c r="AH6">
        <f>COUNTIFS(Base_episódios[ELENCO],"*"&amp;Apoio!AH4&amp;"*",Base_episódios[TEMPORADA],$B$6)</f>
        <v>46</v>
      </c>
      <c r="AI6">
        <f>COUNTIFS(Base_episódios[ELENCO],"*"&amp;Apoio!AI4&amp;"*",Base_episódios[TEMPORADA],$B$6)</f>
        <v>16</v>
      </c>
      <c r="AJ6">
        <f>COUNTIFS(Base_episódios[ELENCO],"*"&amp;Apoio!AJ4&amp;"*",Base_episódios[TEMPORADA],$B$6)</f>
        <v>16</v>
      </c>
      <c r="AK6">
        <f>COUNTIFS(Base_episódios[ELENCO],"*"&amp;Apoio!AK4&amp;"*",Base_episódios[TEMPORADA],$B$6)</f>
        <v>20</v>
      </c>
      <c r="AM6" s="16" t="s">
        <v>2737</v>
      </c>
      <c r="AN6" s="9">
        <v>7</v>
      </c>
      <c r="AP6" t="str">
        <f>AM6</f>
        <v>Gama TV</v>
      </c>
      <c r="AQ6">
        <f>AN6</f>
        <v>7</v>
      </c>
      <c r="AS6">
        <f>AM18</f>
        <v>0</v>
      </c>
      <c r="AT6">
        <f>AN18</f>
        <v>0</v>
      </c>
      <c r="AV6">
        <v>3</v>
      </c>
      <c r="AY6" s="16" t="s">
        <v>2682</v>
      </c>
      <c r="BA6" t="str">
        <f>AY6</f>
        <v>Chiquinha</v>
      </c>
    </row>
    <row r="7" spans="2:58" x14ac:dyDescent="0.25">
      <c r="B7" s="16">
        <v>2</v>
      </c>
      <c r="F7" s="16">
        <v>1</v>
      </c>
      <c r="G7" s="9">
        <v>67</v>
      </c>
      <c r="H7" s="9"/>
      <c r="I7" s="9"/>
      <c r="J7" s="9"/>
      <c r="K7" s="9"/>
      <c r="L7" s="9"/>
      <c r="M7" s="9"/>
      <c r="N7" s="9"/>
      <c r="O7" s="9"/>
      <c r="Q7">
        <f t="shared" ref="Q7:Y7" si="1">G14</f>
        <v>67</v>
      </c>
      <c r="R7">
        <f t="shared" si="1"/>
        <v>42</v>
      </c>
      <c r="S7">
        <f t="shared" si="1"/>
        <v>38</v>
      </c>
      <c r="T7">
        <f t="shared" si="1"/>
        <v>41</v>
      </c>
      <c r="U7">
        <f t="shared" si="1"/>
        <v>44</v>
      </c>
      <c r="V7">
        <f t="shared" si="1"/>
        <v>39</v>
      </c>
      <c r="W7">
        <f t="shared" si="1"/>
        <v>48</v>
      </c>
      <c r="X7">
        <f t="shared" si="1"/>
        <v>1</v>
      </c>
      <c r="Y7">
        <f t="shared" si="1"/>
        <v>1</v>
      </c>
      <c r="AA7" s="16" t="s">
        <v>1970</v>
      </c>
      <c r="AB7" s="9">
        <v>74</v>
      </c>
      <c r="AD7" s="19">
        <f t="shared" ref="AD7:AK7" si="2">AD6/$AD$10</f>
        <v>1</v>
      </c>
      <c r="AE7" s="19">
        <f t="shared" si="2"/>
        <v>0.80597014925373134</v>
      </c>
      <c r="AF7" s="19">
        <f t="shared" si="2"/>
        <v>0.73134328358208955</v>
      </c>
      <c r="AG7" s="19">
        <f t="shared" si="2"/>
        <v>0.94029850746268662</v>
      </c>
      <c r="AH7" s="19">
        <f t="shared" si="2"/>
        <v>0.68656716417910446</v>
      </c>
      <c r="AI7" s="19">
        <f t="shared" si="2"/>
        <v>0.23880597014925373</v>
      </c>
      <c r="AJ7" s="19">
        <f t="shared" si="2"/>
        <v>0.23880597014925373</v>
      </c>
      <c r="AK7" s="19">
        <f t="shared" si="2"/>
        <v>0.29850746268656714</v>
      </c>
      <c r="AM7" s="16" t="s">
        <v>2739</v>
      </c>
      <c r="AN7" s="9">
        <v>4</v>
      </c>
      <c r="AP7" t="str">
        <f t="shared" ref="AP7:AQ17" si="3">AM7</f>
        <v>RTS</v>
      </c>
      <c r="AQ7">
        <f t="shared" si="3"/>
        <v>4</v>
      </c>
      <c r="AS7">
        <f t="shared" ref="AS7:AT18" si="4">AM19</f>
        <v>0</v>
      </c>
      <c r="AT7">
        <f t="shared" si="4"/>
        <v>0</v>
      </c>
    </row>
    <row r="8" spans="2:58" x14ac:dyDescent="0.25">
      <c r="B8" s="16">
        <v>3</v>
      </c>
      <c r="F8" s="16">
        <v>2</v>
      </c>
      <c r="G8" s="9"/>
      <c r="H8" s="9">
        <v>42</v>
      </c>
      <c r="I8" s="9"/>
      <c r="J8" s="9"/>
      <c r="K8" s="9"/>
      <c r="L8" s="9"/>
      <c r="M8" s="9"/>
      <c r="N8" s="9"/>
      <c r="O8" s="9"/>
      <c r="Q8">
        <f>IF(ISERROR(VLOOKUP(Q5,$B$6:$B$19,1,0)),NA(),Q7)</f>
        <v>67</v>
      </c>
      <c r="R8">
        <f t="shared" ref="R8:Y8" si="5">IF(ISERROR(VLOOKUP(R5,$B$6:$B$19,1,0)),NA(),R7)</f>
        <v>42</v>
      </c>
      <c r="S8">
        <f t="shared" si="5"/>
        <v>38</v>
      </c>
      <c r="T8">
        <f t="shared" si="5"/>
        <v>41</v>
      </c>
      <c r="U8">
        <f t="shared" si="5"/>
        <v>44</v>
      </c>
      <c r="V8">
        <f t="shared" si="5"/>
        <v>39</v>
      </c>
      <c r="W8">
        <f t="shared" si="5"/>
        <v>48</v>
      </c>
      <c r="X8">
        <f t="shared" si="5"/>
        <v>1</v>
      </c>
      <c r="Y8">
        <f t="shared" si="5"/>
        <v>1</v>
      </c>
      <c r="AA8" s="16" t="s">
        <v>2784</v>
      </c>
      <c r="AB8" s="9">
        <v>321</v>
      </c>
      <c r="AM8" s="16" t="s">
        <v>2738</v>
      </c>
      <c r="AN8" s="9">
        <v>6</v>
      </c>
      <c r="AP8" t="str">
        <f t="shared" si="3"/>
        <v>TVC</v>
      </c>
      <c r="AQ8">
        <f t="shared" si="3"/>
        <v>6</v>
      </c>
      <c r="AS8">
        <f t="shared" si="4"/>
        <v>0</v>
      </c>
      <c r="AT8">
        <f t="shared" si="4"/>
        <v>0</v>
      </c>
      <c r="BA8" t="s">
        <v>2667</v>
      </c>
      <c r="BB8">
        <f>INDEX(Personagens!$I$4:$I$11,MATCH(Apoio!$BA$6,Personagens!$C$4:$C$11,0))</f>
        <v>0</v>
      </c>
    </row>
    <row r="9" spans="2:58" x14ac:dyDescent="0.25">
      <c r="B9" s="16">
        <v>4</v>
      </c>
      <c r="F9" s="16">
        <v>3</v>
      </c>
      <c r="G9" s="9"/>
      <c r="H9" s="9"/>
      <c r="I9" s="9">
        <v>38</v>
      </c>
      <c r="J9" s="9"/>
      <c r="K9" s="9"/>
      <c r="L9" s="9"/>
      <c r="M9" s="9"/>
      <c r="N9" s="9"/>
      <c r="O9" s="9"/>
      <c r="AD9" t="s">
        <v>2785</v>
      </c>
      <c r="AP9">
        <f t="shared" si="3"/>
        <v>0</v>
      </c>
      <c r="AQ9">
        <f t="shared" si="3"/>
        <v>0</v>
      </c>
      <c r="AS9">
        <f t="shared" si="4"/>
        <v>0</v>
      </c>
      <c r="AT9">
        <f t="shared" si="4"/>
        <v>0</v>
      </c>
    </row>
    <row r="10" spans="2:58" x14ac:dyDescent="0.25">
      <c r="B10" s="16">
        <v>5</v>
      </c>
      <c r="F10" s="16">
        <v>4</v>
      </c>
      <c r="G10" s="9"/>
      <c r="H10" s="9"/>
      <c r="I10" s="9"/>
      <c r="J10" s="9">
        <v>41</v>
      </c>
      <c r="K10" s="9"/>
      <c r="L10" s="9"/>
      <c r="M10" s="9"/>
      <c r="N10" s="9"/>
      <c r="O10" s="9"/>
      <c r="AA10" s="16" t="s">
        <v>13</v>
      </c>
      <c r="AB10">
        <f>VLOOKUP(AA10,$AA$6:$AB$7,2,0)</f>
        <v>247</v>
      </c>
      <c r="AD10">
        <f>AD6</f>
        <v>67</v>
      </c>
      <c r="AP10">
        <f t="shared" si="3"/>
        <v>0</v>
      </c>
      <c r="AQ10">
        <f t="shared" si="3"/>
        <v>0</v>
      </c>
      <c r="AS10">
        <f t="shared" si="4"/>
        <v>0</v>
      </c>
      <c r="AT10">
        <f t="shared" si="4"/>
        <v>0</v>
      </c>
    </row>
    <row r="11" spans="2:58" x14ac:dyDescent="0.25">
      <c r="B11" s="16">
        <v>6</v>
      </c>
      <c r="F11" s="16">
        <v>5</v>
      </c>
      <c r="G11" s="9"/>
      <c r="H11" s="9"/>
      <c r="I11" s="9"/>
      <c r="J11" s="9"/>
      <c r="K11" s="9">
        <v>44</v>
      </c>
      <c r="L11" s="9"/>
      <c r="M11" s="9"/>
      <c r="N11" s="9"/>
      <c r="O11" s="9"/>
      <c r="AA11" s="16" t="s">
        <v>1970</v>
      </c>
      <c r="AB11">
        <f>VLOOKUP(AA11,$AA$6:$AB$7,2,0)</f>
        <v>74</v>
      </c>
      <c r="AP11">
        <f t="shared" si="3"/>
        <v>0</v>
      </c>
      <c r="AQ11">
        <f t="shared" si="3"/>
        <v>0</v>
      </c>
      <c r="AS11">
        <f t="shared" si="4"/>
        <v>0</v>
      </c>
      <c r="AT11">
        <f t="shared" si="4"/>
        <v>0</v>
      </c>
    </row>
    <row r="12" spans="2:58" x14ac:dyDescent="0.25">
      <c r="B12" s="16">
        <v>7</v>
      </c>
      <c r="F12" s="16">
        <v>6</v>
      </c>
      <c r="G12" s="9"/>
      <c r="H12" s="9"/>
      <c r="I12" s="9"/>
      <c r="J12" s="9"/>
      <c r="K12" s="9"/>
      <c r="L12" s="9">
        <v>39</v>
      </c>
      <c r="M12" s="9"/>
      <c r="N12" s="9"/>
      <c r="O12" s="9"/>
      <c r="AP12">
        <f t="shared" si="3"/>
        <v>0</v>
      </c>
      <c r="AQ12">
        <f t="shared" si="3"/>
        <v>0</v>
      </c>
      <c r="AS12">
        <f t="shared" si="4"/>
        <v>0</v>
      </c>
      <c r="AT12">
        <f t="shared" si="4"/>
        <v>0</v>
      </c>
    </row>
    <row r="13" spans="2:58" x14ac:dyDescent="0.25">
      <c r="B13" s="16" t="s">
        <v>2784</v>
      </c>
      <c r="F13" s="16">
        <v>7</v>
      </c>
      <c r="G13" s="9"/>
      <c r="H13" s="9"/>
      <c r="I13" s="9"/>
      <c r="J13" s="9"/>
      <c r="K13" s="9"/>
      <c r="L13" s="9"/>
      <c r="M13" s="9">
        <v>48</v>
      </c>
      <c r="N13" s="9">
        <v>1</v>
      </c>
      <c r="O13" s="9">
        <v>1</v>
      </c>
      <c r="AP13">
        <f t="shared" si="3"/>
        <v>0</v>
      </c>
      <c r="AQ13">
        <f t="shared" si="3"/>
        <v>0</v>
      </c>
      <c r="AS13">
        <f t="shared" si="4"/>
        <v>0</v>
      </c>
      <c r="AT13">
        <f t="shared" si="4"/>
        <v>0</v>
      </c>
    </row>
    <row r="14" spans="2:58" x14ac:dyDescent="0.25">
      <c r="F14" s="16" t="s">
        <v>2784</v>
      </c>
      <c r="G14" s="9">
        <v>67</v>
      </c>
      <c r="H14" s="9">
        <v>42</v>
      </c>
      <c r="I14" s="9">
        <v>38</v>
      </c>
      <c r="J14" s="9">
        <v>41</v>
      </c>
      <c r="K14" s="9">
        <v>44</v>
      </c>
      <c r="L14" s="9">
        <v>39</v>
      </c>
      <c r="M14" s="9">
        <v>48</v>
      </c>
      <c r="N14" s="9">
        <v>1</v>
      </c>
      <c r="O14" s="9">
        <v>1</v>
      </c>
      <c r="AP14">
        <f t="shared" si="3"/>
        <v>0</v>
      </c>
      <c r="AQ14">
        <f t="shared" si="3"/>
        <v>0</v>
      </c>
      <c r="AS14">
        <f t="shared" si="4"/>
        <v>0</v>
      </c>
      <c r="AT14">
        <f t="shared" si="4"/>
        <v>0</v>
      </c>
    </row>
    <row r="15" spans="2:58" x14ac:dyDescent="0.25">
      <c r="AP15">
        <f t="shared" si="3"/>
        <v>0</v>
      </c>
      <c r="AQ15">
        <f t="shared" si="3"/>
        <v>0</v>
      </c>
      <c r="AS15">
        <f t="shared" si="4"/>
        <v>0</v>
      </c>
      <c r="AT15">
        <f t="shared" si="4"/>
        <v>0</v>
      </c>
    </row>
    <row r="16" spans="2:58" x14ac:dyDescent="0.25">
      <c r="AP16">
        <f t="shared" si="3"/>
        <v>0</v>
      </c>
      <c r="AQ16">
        <f t="shared" si="3"/>
        <v>0</v>
      </c>
      <c r="AS16">
        <f t="shared" si="4"/>
        <v>0</v>
      </c>
      <c r="AT16">
        <f t="shared" si="4"/>
        <v>0</v>
      </c>
    </row>
    <row r="17" spans="42:46" x14ac:dyDescent="0.25">
      <c r="AP17">
        <f t="shared" si="3"/>
        <v>0</v>
      </c>
      <c r="AQ17">
        <f t="shared" si="3"/>
        <v>0</v>
      </c>
      <c r="AS17">
        <f t="shared" si="4"/>
        <v>0</v>
      </c>
      <c r="AT17">
        <f t="shared" si="4"/>
        <v>0</v>
      </c>
    </row>
    <row r="18" spans="42:46" x14ac:dyDescent="0.25">
      <c r="AS18">
        <f t="shared" si="4"/>
        <v>0</v>
      </c>
      <c r="AT18">
        <f t="shared" si="4"/>
        <v>0</v>
      </c>
    </row>
  </sheetData>
  <mergeCells count="5">
    <mergeCell ref="AD3:AK3"/>
    <mergeCell ref="F3:Y3"/>
    <mergeCell ref="AA3:AB3"/>
    <mergeCell ref="AM3:AT3"/>
    <mergeCell ref="AY3:BF3"/>
  </mergeCells>
  <pageMargins left="0.511811024" right="0.511811024" top="0.78740157499999996" bottom="0.78740157499999996" header="0.31496062000000002" footer="0.31496062000000002"/>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433E-7CA0-4557-B215-9E89EC549B0F}">
  <sheetPr>
    <tabColor rgb="FFFFC000"/>
  </sheetPr>
  <dimension ref="P4"/>
  <sheetViews>
    <sheetView showGridLines="0" showRowColHeaders="0" tabSelected="1" topLeftCell="A76" zoomScale="70" zoomScaleNormal="70" workbookViewId="0">
      <selection activeCell="Z87" sqref="Z87"/>
    </sheetView>
  </sheetViews>
  <sheetFormatPr defaultRowHeight="15" x14ac:dyDescent="0.25"/>
  <sheetData>
    <row r="4" spans="16:16" ht="81.75" x14ac:dyDescent="0.65">
      <c r="P4" s="14" t="s">
        <v>2786</v>
      </c>
    </row>
  </sheetData>
  <pageMargins left="0.511811024" right="0.511811024" top="0.78740157499999996" bottom="0.78740157499999996" header="0.31496062000000002" footer="0.31496062000000002"/>
  <drawing r:id="rId1"/>
  <legacy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35C8-15DD-4B90-80FF-00E9D079C297}">
  <dimension ref="A1"/>
  <sheetViews>
    <sheetView workbookViewId="0">
      <selection activeCell="P13" sqref="P13"/>
    </sheetView>
  </sheetViews>
  <sheetFormatPr defaultRowHeight="15" x14ac:dyDescent="0.25"/>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2 b b 5 4 8 c e - 0 5 b 3 - 4 b 1 b - 8 0 4 7 - 0 f 6 4 8 0 c 9 8 a 7 6 "   x m l n s = " h t t p : / / s c h e m a s . m i c r o s o f t . c o m / D a t a M a s h u p " > A A A A A D g G A A B Q S w M E F A A C A A g A 9 5 M e U f q T M M y o A A A A + A A A A B I A H A B D b 2 5 m a W c v U G F j a 2 F n Z S 5 4 b W w g o h g A K K A U A A A A A A A A A A A A A A A A A A A A A A A A A A A A h Y 9 N D o I w G A W v Q r q n L e A P k o + S 6 F Y S o 4 l x 2 0 C F R i i E F s v d X H g k r y C J o u 5 c v s k s 5 j 1 u d 0 i G u n K u o t O y U T H y M E W O U F m T S 1 X E q D d n N 0 Q J g x 3 P L r w Q z i g r H Q 0 6 j 1 F p T B s R Y q 3 F N s B N V x C f U o + c 0 u 0 h K 0 X N 0 U e W / 2 V X K m 2 4 y g R i c H z F M B + H A Z 6 H q x l e L j w g E 4 Z U q q / i j 8 W Y A v m B s O k r 0 3 e C t c Z d 7 4 F M E 8 j 7 B X s C U E s D B B Q A A g A I A P e T H 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k x 5 R u 9 F Z V S 4 D A A B t C Q A A E w A c A E Z v c m 1 1 b G F z L 1 N l Y 3 R p b 2 4 x L m 0 g o h g A K K A U A A A A A A A A A A A A A A A A A A A A A A A A A A A A t V X L T h s x F N 0 j 8 Q + W 2 U y k U U S k q g t o Q O E R E b W C l E T q Y o i Q y V y I h c d O b Q 8 N j f I z 7 Y I V X 5 E f 6 7 U n z A M m U P W R z U z G v v e c e 8 7 1 t Y G x 5 U q S Q f Z s 7 W 5 u b G 6 Y C d M Q k y l b P h o w p E 0 E 2 M 0 N g r + u k h b w Q 1 e J G H S z y w W Y g B 7 t X N j W 9 g V L B b t Y B d F G m E V s 0 Y 7 + m v I 7 Z c j Z O B U W n x h l N Y u V a V F M N W R X A p o D E M j g X H 0 z g c c I C b D x h E Q d a z W / S i 2 Y 0 X 5 0 w u M Y 5 G i f f N g j V q d Q Y P T k n R o z T b q p X D 4 s f y r S B 2 2 U Z I J / Z z E r 4 X T i + F C J N J H B 6 8 R C Q o e a S X O t d I J 5 V 1 v p i t Z W 7 W I Q H T r q 0 o 4 a B T O H J p k h 5 y B V A k i m X D V + Z A l k h E z w d h k h m d N T j H D 0 T j E d i R k 5 0 / w G E r o o I M 9 S r M K Q A j l R d 7 w K n M l d A N e x 9 G B V k D W q L J 6 X S 2 J w Q C A Y O Z 5 N m Y x 5 x Y T s m 3 / P z V h P e q 0 V W b I s g 1 P F F V L r S 2 6 1 4 9 V J l E E o 2 i i Z N O R T R T r C g n O / 4 J k n y z C G 9 1 M o x K q v M Z z X i G Y x k F i Y 2 Y X T d A j J V C E Q w 5 W e t O / f N V 1 i v 3 S c c G N w r R J T U n e I / x X C I f / l Y 4 y U s d 0 M w Z c j E D z h F t n r t f S 9 P J V C E b K G r e 9 w h 9 Q 8 A I y G V W 7 Q w S V a 0 c S T X U / u Z Q + t b / T f K q R W S 9 p 3 A 4 a W g T 9 x O W H 5 6 S 3 D l q Z K L b 9 V s U G U e z J y s 0 W m Q j Q a m x t c r o U o z 8 k + 0 8 s f C V i t W o h c 2 2 w E l x m J e g b 3 o h A o 5 u c U 9 H 3 b T b G Q H H D J 9 H 0 P Z 5 v l 1 x x 0 u z Y H N j z K 3 q b Z b t c 8 z 7 K d A 8 Y g I Z 9 1 V G Z Y P R e K l L I f z 7 B 0 4 Z v + x Z Q / n o 1 B N L 8 o f X u l 1 G 1 Q q j P 0 G o W V K d w X T H I x Y a 3 L w Q T A + l s C 8 8 y j n o W k T f N l G n 7 k M m 5 T v 4 u O F t E R s 2 x U t B G e q e U D E x M c y H 2 t / B h Q J U / 9 N w s n 6 C A O x + A Z a k i i 1 Y a O E I M x E 0 y b T I + K n 2 t A q p r V + f h X d + E p u 4 M b 5 i d 7 K 5 d n e 5 F f G w X D 8 k 5 P K n J 3 g r + i v d X Y A z G X N 5 i E z i k F 7 y H T X f Q X c f 0 N Q X f o 2 6 b T B S W j N V 3 y N D 3 r S i 6 3 Q o O 0 9 4 o d f 9 4 + / 6 y F / n s b O Y A n o 1 4 F K / z 0 Z e z + A l B L A Q I t A B Q A A g A I A P e T H l H 6 k z D M q A A A A P g A A A A S A A A A A A A A A A A A A A A A A A A A A A B D b 2 5 m a W c v U G F j a 2 F n Z S 5 4 b W x Q S w E C L Q A U A A I A C A D 3 k x 5 R D 8 r p q 6 Q A A A D p A A A A E w A A A A A A A A A A A A A A A A D 0 A A A A W 0 N v b n R l b n R f V H l w Z X N d L n h t b F B L A Q I t A B Q A A g A I A P e T H l G 7 0 V l V L g M A A G 0 J A A A T A A A A A A A A A A A A A A A A A O U 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g A A A A A A A A / 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T c x d z g y Z k F B N l I 1 S 0 o 5 O F p W K 2 J 4 N E h s U n l Z V z V 6 W m 0 5 e W J X R n l J R U Z 5 Y 1 h W c G R t O G d a R 1 V n Y 0 d I R H J Y T m x j d 0 F B Q U F B Q U F B Q U F B Q U J 3 M 0 R 5 O H h K T E F R S n I y R E J Z L y t m Z H J G R U 5 2 Y m 5 O M W J I U m h j e U J C Z F h o c G J H b G h j b V Z 6 Q U F F N z F 3 O D J m Q U E 2 U j V L S j k 4 W l Y r Y n g 0 Q U F B Q U F B P T 0 i I C 8 + P C 9 T d G F i b G V F b n R y a W V z P j w v S X R l b T 4 8 S X R l b T 4 8 S X R l b U x v Y 2 F 0 a W 9 u P j x J d G V t V H l w Z T 5 G b 3 J t d W x h P C 9 J d G V t V H l w Z T 4 8 S X R l b V B h d G g + U 2 V j d G l v b j E v c G E l Q z M l Q U R 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3 B h w 6 1 z Z X M i I C 8 + P E V u d H J 5 I F R 5 c G U 9 I k Z p b G x l Z E N v b X B s Z X R l U m V z d W x 0 V G 9 X b 3 J r c 2 h l Z X Q i I F Z h b H V l P S J s M S I g L z 4 8 R W 5 0 c n k g V H l w Z T 0 i Q W R k Z W R U b 0 R h d G F N b 2 R l b C I g V m F s d W U 9 I m w x I i A v P j x F b n R y e S B U e X B l P S J G a W x s Q 2 9 1 b n Q i I F Z h b H V l P S J s M T Y 4 I i A v P j x F b n R y e S B U e X B l P S J G a W x s R X J y b 3 J D b 2 R l I i B W Y W x 1 Z T 0 i c 1 V u a 2 5 v d 2 4 i I C 8 + P E V u d H J 5 I F R 5 c G U 9 I k Z p b G x F c n J v c k N v d W 5 0 I i B W Y W x 1 Z T 0 i b D A i I C 8 + P E V u d H J 5 I F R 5 c G U 9 I k Z p b G x M Y X N 0 V X B k Y X R l Z C I g V m F s d W U 9 I m Q y M D I w L T A 4 L T M w V D I x O j M x O j Q 1 L j k z M T A 0 N D l a I i A v P j x F b n R y e S B U e X B l P S J G a W x s Q 2 9 s d W 1 u V H l w Z X M i I F Z h b H V l P S J z Q m d N R y I g L z 4 8 R W 5 0 c n k g V H l w Z T 0 i R m l s b E N v b H V t b k 5 h b W V z I i B W Y W x 1 Z T 0 i c 1 s m c X V v d D t Q Y c O t c y Z x d W 9 0 O y w m c X V v d D t U Z W 1 w b 3 J h Z G E m c X V v d D s s J n F 1 b 3 Q 7 R W 1 p c 3 N v c m E 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Q 2 9 s d W 1 u Q 2 9 1 b n Q m c X V v d D s 6 M y w m c X V v d D t L Z X l D b 2 x 1 b W 5 O Y W 1 l c y Z x d W 9 0 O z p b X S w m c X V v d D t D 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U m V s Y X R p b 2 5 z a G l w S W 5 m b y Z x d W 9 0 O z p b X X 0 i I C 8 + P C 9 T d G F i b G V F b n R y a W V z P j w v S X R l b T 4 8 S X R l b T 4 8 S X R l b U x v Y 2 F 0 a W 9 u P j x J d G V t V H l w Z T 5 G b 3 J t d W x h P C 9 J d G V t V H l w Z T 4 8 S X R l b V B h d G g + U 2 V j d G l v b j E v c G E l Q z M l Q U R z Z X M v R m 9 u d G U 8 L 0 l 0 Z W 1 Q Y X R o P j w v S X R l b U x v Y 2 F 0 a W 9 u P j x T d G F i b G V F b n R y a W V z I C 8 + P C 9 J d G V t P j x J d G V t P j x J d G V t T G 9 j Y X R p b 2 4 + P E l 0 Z W 1 U e X B l P k Z v c m 1 1 b G E 8 L 0 l 0 Z W 1 U e X B l P j x J d G V t U G F 0 a D 5 T Z W N 0 a W 9 u M S 9 Q Y X I l Q z M l Q T J t Z X R y b z E 8 L 0 l 0 Z W 1 Q Y X R o P j w v S X R l b U x v Y 2 F 0 a W 9 u P j x T d G F i b G V F b n R y a W V z P j x F b n R y e S B U e X B l P S J J c 1 B y a X Z h d G U i I F Z h b H V l P S J s M C I g L z 4 8 R W 5 0 c n k g V H l w Z T 0 i T G 9 h Z F R v U m V w b 3 J 0 R G l z Y W J s Z W Q i I F Z h b H V l P S J s M S I g L z 4 8 R W 5 0 c n k g V H l w Z T 0 i U X V l c n l H c m 9 1 c E l E I i B W Y W x 1 Z T 0 i c 2 J j M 2 N k Y z c w L T k y Y z Q t N D B j M C 0 5 Y W Y 2 L T B j M T Y z Z m Y 5 Z j c 2 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w V D I x O j M x O j Q 2 L j A 4 M D Y 0 N z h a I i A v P j x F b n R y e S B U e X B l P S J G a W x s U 3 R h d H V z I i B W Y W x 1 Z T 0 i c 0 N v b X B s Z X R l I i A v P j w v U 3 R h Y m x l R W 5 0 c m l l c z 4 8 L 0 l 0 Z W 0 + P E l 0 Z W 0 + P E l 0 Z W 1 M b 2 N h d G l v b j 4 8 S X R l b V R 5 c G U + R m 9 y b X V s Y T w v S X R l b V R 5 c G U + P E l 0 Z W 1 Q Y X R o P l N l Y 3 R p b 2 4 x L 0 F y c X V p d m 8 l M j B k Z S U y M E F t b 3 N 0 c m E 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4 L T M w V D I x O j M x O j Q 2 L j A 4 O D Y y N D F a I i A v P j x F b n R y e S B U e X B l P S J G a W x s R X J y b 3 J D b 2 R l I i B W Y W x 1 Z T 0 i c 1 V u a 2 5 v d 2 4 i I C 8 + P E V u d H J 5 I F R 5 c G U 9 I k F k Z G V k V G 9 E Y X R h T W 9 k Z W w i I F Z h b H V l P S J s M C I g L z 4 8 R W 5 0 c n k g V H l w Z T 0 i T G 9 h Z F R v U m V w b 3 J 0 R G l z Y W J s Z W Q i I F Z h b H V l P S J s M S I g L z 4 8 R W 5 0 c n k g V H l w Z T 0 i U X V l c n l H c m 9 1 c E l E I i B W Y W x 1 Z T 0 i c 2 J j M 2 N k Y z c w L T k y Y z Q t N D B j M C 0 5 Y W Y 2 L T B j M T Y z Z m Y 5 Z j c 2 Y 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B c n F 1 a X Z v J T I w Z G U l M j B B b W 9 z d H J h L 0 Z v b n R l P C 9 J d G V t U G F 0 a D 4 8 L 0 l 0 Z W 1 M b 2 N h d G l v b j 4 8 U 3 R h Y m x l R W 5 0 c m l l c y A v P j w v S X R l b T 4 8 S X R l b T 4 8 S X R l b U x v Y 2 F 0 a W 9 u P j x J d G V t V H l w Z T 5 G b 3 J t d W x h P C 9 J d G V t V H l w Z T 4 8 S X R l b V B h d G g + U 2 V j d G l v b j E v Q X J x d W l 2 b y U y M G R l J T I w Q W 1 v c 3 R y Y S 9 O Y X Z l Z 2 E l Q z M l Q T c l Q z M l Q T N v M T w v S X R l b V B h d G g + P C 9 J d G V t T G 9 j Y X R p b 2 4 + P F N 0 Y W J s Z U V u d H J p Z X M g L z 4 8 L 0 l 0 Z W 0 + P E l 0 Z W 0 + P E l 0 Z W 1 M b 2 N h d G l v b j 4 8 S X R l b V R 5 c G U + R m 9 y b X V s Y T w v S X R l b V R 5 c G U + P E l 0 Z W 1 Q Y X R o P l N l Y 3 R p b 2 4 x L 1 R y Y W 5 z Z m 9 y b W F y J T I w b y U y M E F y c X V p d m 8 l M j B k Z S U y M E V 4 Z W 1 w b G 8 8 L 0 l 0 Z W 1 Q Y X R o P j w v S X R l b U x v Y 2 F 0 a W 9 u P j x T d G F i b G V F b n R y a W V z P j x F b n R y e S B U e X B l P S J J c 1 B y a X Z h d G U i I F Z h b H V l P S J s M C I g L z 4 8 R W 5 0 c n k g V H l w Z T 0 i T G 9 h Z F R v U m V w b 3 J 0 R G l z Y W J s Z W Q i I F Z h b H V l P S J s M S I g L z 4 8 R W 5 0 c n k g V H l w Z T 0 i U X V l c n l H c m 9 1 c E l E I i B W Y W x 1 Z T 0 i c z M 2 M G Z k N z N i L T A w N 2 M t N D c z Y S 0 5 M j g 5 L W Y 3 Y z Y 1 N W Y 5 Y m M 3 O 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g t M z B U M j E 6 M z E 6 N D Y u M D g 0 N j M 0 O F o i I C 8 + P E V u d H J 5 I F R 5 c G U 9 I k Z p b G x T d G F 0 d X M i I F Z h b H V l P S J z Q 2 9 t c G x l d G U i I C 8 + P C 9 T d G F i b G V F b n R y a W V z P j w v S X R l b T 4 8 S X R l b T 4 8 S X R l b U x v Y 2 F 0 a W 9 u P j x J d G V t V H l w Z T 5 G b 3 J t d W x h P C 9 J d G V t V H l w Z T 4 8 S X R l b V B h d G g + U 2 V j d G l v b j E v V H J h b n N m b 3 J t Y X I l M j B v J T I w Q X J x d W l 2 b y U y M G R l J T I w R X h l b X B s b y 9 G b 2 5 0 Z T w v S X R l b V B h d G g + P C 9 J d G V t T G 9 j Y X R p b 2 4 + P F N 0 Y W J s Z U V u d H J p Z X M g L z 4 8 L 0 l 0 Z W 0 + P E l 0 Z W 0 + P E l 0 Z W 1 M b 2 N h d G l v b j 4 8 S X R l b V R 5 c G U + R m 9 y b X V s Y T w v S X R l b V R 5 c G U + P E l 0 Z W 1 Q Y X R o P l N l Y 3 R p b 2 4 x L 1 R y Y W 5 z Z m 9 y b W F y J T I w b y U y M E F y c X V p d m 8 l M j B k Z S U y M E V 4 Z W 1 w b G 8 v U G x h b m l s a G E x X 1 N o Z W V 0 P C 9 J d G V t U G F 0 a D 4 8 L 0 l 0 Z W 1 M b 2 N h d G l v b j 4 8 U 3 R h Y m x l R W 5 0 c m l l c y A v P j w v S X R l b T 4 8 S X R l b T 4 8 S X R l b U x v Y 2 F 0 a W 9 u P j x J d G V t V H l w Z T 5 G b 3 J t d W x h P C 9 J d G V t V H l w Z T 4 8 S X R l b V B h d G g + U 2 V j d G l v b j E v V H J h b n N m b 3 J t Y X I l M j B v J T I w Q X J x d W l 2 b y U y M G R l J T I w R X h l b X B s b y 9 D Y W J l J U M z J U E 3 Y W x o b 3 M l M j B Q c m 9 t b 3 Z p Z G 9 z P C 9 J d G V t U G F 0 a D 4 8 L 0 l 0 Z W 1 M b 2 N h d G l v b j 4 8 U 3 R h Y m x l R W 5 0 c m l l c y A v P j w v S X R l b T 4 8 S X R l b T 4 8 S X R l b U x v Y 2 F 0 a W 9 u P j x J d G V t V H l w Z T 5 G b 3 J t d W x h P C 9 J d G V t V H l w Z T 4 8 S X R l b V B h d G g + U 2 V j d G l v b j E v V H J h b n N m b 3 J t Y X I l M j B B c n F 1 a X Z v P C 9 J d G V t U G F 0 a D 4 8 L 0 l 0 Z W 1 M b 2 N h d G l v b j 4 8 U 3 R h Y m x l R W 5 0 c m l l c z 4 8 R W 5 0 c n k g V H l w Z T 0 i T G 9 h Z F R v U m V w b 3 J 0 R G l z Y W J s Z W Q i I F Z h b H V l P S J s M S I g L z 4 8 R W 5 0 c n k g V H l w Z T 0 i U X V l c n l H c m 9 1 c E l E I i B W Y W x 1 Z T 0 i c 2 J j M 2 N k Y z c w L T k y Y z Q t N D B j M C 0 5 Y W Y 2 L T B j M T Y z Z m Y 5 Z j c 2 Y 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M w V D I x O j M x O j Q 2 L j A 5 M T Y x N T d a I i A v P j x F b n R y e S B U e X B l P S J G a W x s U 3 R h d H V z I i B W Y W x 1 Z T 0 i c 0 N v b X B s Z X R l I i A v P j w v U 3 R h Y m x l R W 5 0 c m l l c z 4 8 L 0 l 0 Z W 0 + P E l 0 Z W 0 + P E l 0 Z W 1 M b 2 N h d G l v b j 4 8 S X R l b V R 5 c G U + R m 9 y b X V s Y T w v S X R l b V R 5 c G U + P E l 0 Z W 1 Q Y X R o P l N l Y 3 R p b 2 4 x L 1 R y Y W 5 z Z m 9 y b W F y J T I w Q X J x d W l 2 b y 9 G b 2 5 0 Z T w v S X R l b V B h d G g + P C 9 J d G V t T G 9 j Y X R p b 2 4 + P F N 0 Y W J s Z U V u d H J p Z X M g L z 4 8 L 0 l 0 Z W 0 + P E l 0 Z W 0 + P E l 0 Z W 1 M b 2 N h d G l v b j 4 8 S X R l b V R 5 c G U + R m 9 y b X V s Y T w v S X R l b V R 5 c G U + P E l 0 Z W 1 Q Y X R o P l N l Y 3 R p b 2 4 x L 3 B h J U M z J U F E c 2 V z L 0 F y c X V p d m 9 z J T I w T 2 N 1 b H R v c y U y M E Z p b H R y Y W R v c z E 8 L 0 l 0 Z W 1 Q Y X R o P j w v S X R l b U x v Y 2 F 0 a W 9 u P j x T d G F i b G V F b n R y a W V z I C 8 + P C 9 J d G V t P j x J d G V t P j x J d G V t T G 9 j Y X R p b 2 4 + P E l 0 Z W 1 U e X B l P k Z v c m 1 1 b G E 8 L 0 l 0 Z W 1 U e X B l P j x J d G V t U G F 0 a D 5 T Z W N 0 a W 9 u M S 9 w Y S V D M y V B R H N l c y 9 J b n Z v Y 2 F y J T I w R n V u J U M z J U E 3 J U M z J U E z b y U y M F B l c n N v b m F s a X p h Z G E x P C 9 J d G V t U G F 0 a D 4 8 L 0 l 0 Z W 1 M b 2 N h d G l v b j 4 8 U 3 R h Y m x l R W 5 0 c m l l c y A v P j w v S X R l b T 4 8 S X R l b T 4 8 S X R l b U x v Y 2 F 0 a W 9 u P j x J d G V t V H l w Z T 5 G b 3 J t d W x h P C 9 J d G V t V H l w Z T 4 8 S X R l b V B h d G g + U 2 V j d G l v b j E v c G E l Q z M l Q U R z Z X M v Q 2 9 s d W 5 h c y U y M F J l b m 9 t Z W F k Y X M x P C 9 J d G V t U G F 0 a D 4 8 L 0 l 0 Z W 1 M b 2 N h d G l v b j 4 8 U 3 R h Y m x l R W 5 0 c m l l c y A v P j w v S X R l b T 4 8 S X R l b T 4 8 S X R l b U x v Y 2 F 0 a W 9 u P j x J d G V t V H l w Z T 5 G b 3 J t d W x h P C 9 J d G V t V H l w Z T 4 8 S X R l b V B h d G g + U 2 V j d G l v b j E v c G E l Q z M l Q U R z Z X M v T 3 V 0 c m F z J T I w Q 2 9 s d W 5 h c y U y M F J l b W 9 2 a W R h c z E 8 L 0 l 0 Z W 1 Q Y X R o P j w v S X R l b U x v Y 2 F 0 a W 9 u P j x T d G F i b G V F b n R y a W V z I C 8 + P C 9 J d G V t P j x J d G V t P j x J d G V t T G 9 j Y X R p b 2 4 + P E l 0 Z W 1 U e X B l P k Z v c m 1 1 b G E 8 L 0 l 0 Z W 1 U e X B l P j x J d G V t U G F 0 a D 5 T Z W N 0 a W 9 u M S 9 w Y S V D M y V B R H N l c y 9 D b 2 x 1 b m E l M j B k Z S U y M F R h Y m V s Y S U y M E V 4 c G F u Z G l k Y T E 8 L 0 l 0 Z W 1 Q Y X R o P j w v S X R l b U x v Y 2 F 0 a W 9 u P j x T d G F i b G V F b n R y a W V z I C 8 + P C 9 J d G V t P j x J d G V t P j x J d G V t T G 9 j Y X R p b 2 4 + P E l 0 Z W 1 U e X B l P k Z v c m 1 1 b G E 8 L 0 l 0 Z W 1 U e X B l P j x J d G V t U G F 0 a D 5 T Z W N 0 a W 9 u M S 9 w Y S V D M y V B R H N l c y 9 U a X B v J T I w Q W x 0 Z X J h Z G 8 8 L 0 l 0 Z W 1 Q Y X R o P j w v S X R l b U x v Y 2 F 0 a W 9 u P j x T d G F i b G V F b n R y a W V z I C 8 + P C 9 J d G V t P j x J d G V t P j x J d G V t T G 9 j Y X R p b 2 4 + P E l 0 Z W 1 U e X B l P k Z v c m 1 1 b G E 8 L 0 l 0 Z W 1 U e X B l P j x J d G V t U G F 0 a D 5 T Z W N 0 a W 9 u M S 9 w Y S V D M y V B R H N l c y 9 U Z X h 0 b y U y M E V 4 d H J h J U M z J U F E Z G 8 l M j B B b n R l c y U y M G R v J T I w R G V s a W 1 p d G F k b 3 I 8 L 0 l 0 Z W 1 Q Y X R o P j w v S X R l b U x v Y 2 F 0 a W 9 u P j x T d G F i b G V F b n R y a W V z I C 8 + P C 9 J d G V t P j x J d G V t P j x J d G V t T G 9 j Y X R p b 2 4 + P E l 0 Z W 1 U e X B l P k Z v c m 1 1 b G E 8 L 0 l 0 Z W 1 U e X B l P j x J d G V t U G F 0 a D 5 T Z W N 0 a W 9 u M S 9 w Y S V D M y V B R H N l c y 9 D b 2 x 1 b m F z J T I w U m V u b 2 1 l Y W R h c z w v S X R l b V B h d G g + P C 9 J d G V t T G 9 j Y X R p b 2 4 + P F N 0 Y W J s Z U V u d H J p Z X M g L z 4 8 L 0 l 0 Z W 0 + P E l 0 Z W 0 + P E l 0 Z W 1 M b 2 N h d G l v b j 4 8 S X R l b V R 5 c G U + R m 9 y b X V s Y T w v S X R l b V R 5 c G U + P E l 0 Z W 1 Q Y X R o P l N l Y 3 R p b 2 4 x L 3 B h J U M z J U F E c 2 V z L 0 x p b m h h c y U y M E Z p b H R y Y W R h c z w v S X R l b V B h d G g + P C 9 J d G V t T G 9 j Y X R p b 2 4 + P F N 0 Y W J s Z U V u d H J p Z X M g L z 4 8 L 0 l 0 Z W 0 + P C 9 J d G V t c z 4 8 L 0 x v Y 2 F s U G F j a 2 F n Z U 1 l d G F k Y X R h R m l s Z T 4 W A A A A U E s F B g A A A A A A A A A A A A A A A A A A A A A A A C Y B A A A B A A A A 0 I y d 3 w E V 0 R G M e g D A T 8 K X 6 w E A A A C M y S x U E V w 7 S L y q I b c F H 8 9 m A A A A A A I A A A A A A B B m A A A A A Q A A I A A A A D Q N V i 9 0 r I J M Y p j x x 1 A Z 0 D g E h M S g I i P g 6 V f / + n V l i x C e A A A A A A 6 A A A A A A g A A I A A A A H V V r n v 7 Y h z 6 T 2 i K / q b 2 G T N 2 n X 8 M M N f p N / + y S e 6 R 3 I s z U A A A A N Y 5 A C Z d t i t N R l 2 J A G i y j r 2 b o U W F d N I m + I F h C j u A 0 4 H O t i m H l H E j s W l h q 8 9 p 0 z s j Z g w k F m C 1 6 W z 3 d y / w y d z K m I K 8 X C 0 U o k G S b R j B u m 6 m 3 q H y Q A A A A F h a f M N p z J A p R K V 6 Z + 5 Y j D W d Z v c G P U a I a w r T 5 M 8 W f s / T K V P U H 3 x 7 G 1 K x Z J w M 8 7 V 3 8 E B u I r P N + U s R 9 l P s u T 6 5 T B Q = < / 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A4B4A985AB474E4DB5AE12EFC155ED9D" ma:contentTypeVersion="7" ma:contentTypeDescription="Crie um novo documento." ma:contentTypeScope="" ma:versionID="4e9dc47c9dd32b5a5eeec791e4a1cdcf">
  <xsd:schema xmlns:xsd="http://www.w3.org/2001/XMLSchema" xmlns:xs="http://www.w3.org/2001/XMLSchema" xmlns:p="http://schemas.microsoft.com/office/2006/metadata/properties" xmlns:ns2="0d25fe71-d61d-4537-abe8-0df9816098f6" targetNamespace="http://schemas.microsoft.com/office/2006/metadata/properties" ma:root="true" ma:fieldsID="fe406c0234a49a32de487ac6606a61a4" ns2:_="">
    <xsd:import namespace="0d25fe71-d61d-4537-abe8-0df9816098f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25fe71-d61d-4537-abe8-0df9816098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38BEC6-0A1A-4AE4-B3D7-EFFAA7F6B221}">
  <ds:schemaRefs>
    <ds:schemaRef ds:uri="http://purl.org/dc/elements/1.1/"/>
    <ds:schemaRef ds:uri="http://www.w3.org/XML/1998/namespace"/>
    <ds:schemaRef ds:uri="http://schemas.microsoft.com/office/infopath/2007/PartnerControls"/>
    <ds:schemaRef ds:uri="http://schemas.microsoft.com/office/2006/metadata/properties"/>
    <ds:schemaRef ds:uri="http://purl.org/dc/terms/"/>
    <ds:schemaRef ds:uri="http://purl.org/dc/dcmitype/"/>
    <ds:schemaRef ds:uri="http://schemas.microsoft.com/office/2006/documentManagement/types"/>
    <ds:schemaRef ds:uri="http://schemas.openxmlformats.org/package/2006/metadata/core-properties"/>
    <ds:schemaRef ds:uri="0d25fe71-d61d-4537-abe8-0df9816098f6"/>
  </ds:schemaRefs>
</ds:datastoreItem>
</file>

<file path=customXml/itemProps2.xml><?xml version="1.0" encoding="utf-8"?>
<ds:datastoreItem xmlns:ds="http://schemas.openxmlformats.org/officeDocument/2006/customXml" ds:itemID="{982FBC94-DF03-46C8-B740-BC4DDE3A2722}">
  <ds:schemaRefs>
    <ds:schemaRef ds:uri="http://schemas.microsoft.com/sharepoint/v3/contenttype/forms"/>
  </ds:schemaRefs>
</ds:datastoreItem>
</file>

<file path=customXml/itemProps3.xml><?xml version="1.0" encoding="utf-8"?>
<ds:datastoreItem xmlns:ds="http://schemas.openxmlformats.org/officeDocument/2006/customXml" ds:itemID="{F97ECA2E-86DE-44AB-87EC-05136FBBCA29}">
  <ds:schemaRefs>
    <ds:schemaRef ds:uri="http://schemas.microsoft.com/DataMashup"/>
  </ds:schemaRefs>
</ds:datastoreItem>
</file>

<file path=customXml/itemProps4.xml><?xml version="1.0" encoding="utf-8"?>
<ds:datastoreItem xmlns:ds="http://schemas.openxmlformats.org/officeDocument/2006/customXml" ds:itemID="{5D41B510-5F52-417E-A0D5-4F4C51740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25fe71-d61d-4537-abe8-0df9816098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Episodios (2)</vt:lpstr>
      <vt:lpstr>Episodios</vt:lpstr>
      <vt:lpstr>Temporadas</vt:lpstr>
      <vt:lpstr>Personagens</vt:lpstr>
      <vt:lpstr>Emissoras</vt:lpstr>
      <vt:lpstr>Análises</vt:lpstr>
      <vt:lpstr>Apoio</vt:lpstr>
      <vt:lpstr>Dashboard</vt:lpstr>
      <vt:lpstr>Planilha1</vt:lpstr>
      <vt:lpstr>Menu Principal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Jéssica</dc:creator>
  <cp:keywords/>
  <dc:description/>
  <cp:lastModifiedBy>Jessica Gleiciane</cp:lastModifiedBy>
  <cp:revision/>
  <dcterms:created xsi:type="dcterms:W3CDTF">2020-08-12T19:48:36Z</dcterms:created>
  <dcterms:modified xsi:type="dcterms:W3CDTF">2020-09-03T12:58:33Z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0x010100A4B4A985AB474E4DB5AE12EFC155ED9D</vt:lpwstr>
  </property>
</Properties>
</file>