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bhig\Desktop\Kaggle\Shelter Animal Outcomes\"/>
    </mc:Choice>
  </mc:AlternateContent>
  <bookViews>
    <workbookView xWindow="0" yWindow="0" windowWidth="28800" windowHeight="12210" activeTab="2"/>
  </bookViews>
  <sheets>
    <sheet name="Age Bucket" sheetId="1" r:id="rId1"/>
    <sheet name="Train Table" sheetId="2" r:id="rId2"/>
    <sheet name="Test Tabl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8" i="1"/>
  <c r="S3" i="1"/>
  <c r="S4" i="1"/>
  <c r="S5" i="1"/>
  <c r="S6" i="1"/>
  <c r="S7" i="1"/>
  <c r="S8" i="1"/>
  <c r="S14" i="1"/>
  <c r="S16" i="1"/>
  <c r="S17" i="1"/>
  <c r="S18" i="1"/>
  <c r="S19" i="1"/>
  <c r="S20" i="1"/>
  <c r="S21" i="1"/>
  <c r="S22" i="1"/>
  <c r="S23" i="1"/>
  <c r="S24" i="1"/>
  <c r="S25" i="1"/>
  <c r="S9" i="1"/>
  <c r="S10" i="1"/>
  <c r="S11" i="1"/>
  <c r="S12" i="1"/>
  <c r="S13" i="1"/>
  <c r="S15" i="1"/>
  <c r="S27" i="1"/>
  <c r="S26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R26" i="1"/>
  <c r="R3" i="1"/>
  <c r="R14" i="1"/>
  <c r="R9" i="1"/>
  <c r="R10" i="1"/>
  <c r="R27" i="1"/>
  <c r="R24" i="1"/>
  <c r="R36" i="1"/>
  <c r="R25" i="1"/>
  <c r="R37" i="1"/>
  <c r="R38" i="1"/>
  <c r="R39" i="1"/>
  <c r="R40" i="1"/>
  <c r="R41" i="1"/>
  <c r="R42" i="1"/>
  <c r="R43" i="1"/>
  <c r="R44" i="1"/>
  <c r="R45" i="1"/>
  <c r="R4" i="1"/>
  <c r="R16" i="1"/>
  <c r="R11" i="1"/>
  <c r="R28" i="1"/>
  <c r="R46" i="1"/>
  <c r="R47" i="1"/>
  <c r="R5" i="1"/>
  <c r="R17" i="1"/>
  <c r="R12" i="1"/>
  <c r="R29" i="1"/>
  <c r="R6" i="1"/>
  <c r="R18" i="1"/>
  <c r="R13" i="1"/>
  <c r="R30" i="1"/>
  <c r="R7" i="1"/>
  <c r="R19" i="1"/>
  <c r="R15" i="1"/>
  <c r="R31" i="1"/>
  <c r="R8" i="1"/>
  <c r="R20" i="1"/>
  <c r="R32" i="1"/>
  <c r="R21" i="1"/>
  <c r="R33" i="1"/>
  <c r="R22" i="1"/>
  <c r="R34" i="1"/>
  <c r="R23" i="1"/>
  <c r="R35" i="1"/>
  <c r="Q26" i="1"/>
  <c r="Q3" i="1"/>
  <c r="Q14" i="1"/>
  <c r="Q9" i="1"/>
  <c r="Q10" i="1"/>
  <c r="Q27" i="1"/>
  <c r="Q24" i="1"/>
  <c r="Q36" i="1"/>
  <c r="Q25" i="1"/>
  <c r="Q37" i="1"/>
  <c r="Q38" i="1"/>
  <c r="Q39" i="1"/>
  <c r="Q40" i="1"/>
  <c r="Q41" i="1"/>
  <c r="Q42" i="1"/>
  <c r="Q43" i="1"/>
  <c r="Q44" i="1"/>
  <c r="Q45" i="1"/>
  <c r="Q4" i="1"/>
  <c r="Q16" i="1"/>
  <c r="Q11" i="1"/>
  <c r="Q28" i="1"/>
  <c r="Q46" i="1"/>
  <c r="Q47" i="1"/>
  <c r="Q5" i="1"/>
  <c r="Q17" i="1"/>
  <c r="Q12" i="1"/>
  <c r="Q29" i="1"/>
  <c r="Q6" i="1"/>
  <c r="Q18" i="1"/>
  <c r="Q13" i="1"/>
  <c r="Q30" i="1"/>
  <c r="Q7" i="1"/>
  <c r="Q19" i="1"/>
  <c r="Q15" i="1"/>
  <c r="Q31" i="1"/>
  <c r="Q8" i="1"/>
  <c r="Q20" i="1"/>
  <c r="Q32" i="1"/>
  <c r="Q21" i="1"/>
  <c r="Q33" i="1"/>
  <c r="Q22" i="1"/>
  <c r="Q34" i="1"/>
  <c r="Q23" i="1"/>
  <c r="Q3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  <c r="B13" i="1"/>
  <c r="B34" i="1"/>
  <c r="B29" i="1"/>
  <c r="B8" i="1"/>
  <c r="B10" i="1"/>
  <c r="B14" i="1"/>
  <c r="B22" i="1"/>
  <c r="B39" i="1"/>
  <c r="B46" i="1"/>
  <c r="B3" i="1"/>
  <c r="B43" i="1"/>
  <c r="B37" i="1"/>
  <c r="B35" i="1"/>
  <c r="B28" i="1"/>
  <c r="B20" i="1"/>
  <c r="B12" i="1"/>
  <c r="B24" i="1"/>
  <c r="B23" i="1"/>
  <c r="B42" i="1"/>
  <c r="B27" i="1"/>
  <c r="B7" i="1"/>
  <c r="B11" i="1"/>
  <c r="B16" i="1"/>
  <c r="B41" i="1"/>
  <c r="B26" i="1"/>
  <c r="B36" i="1"/>
  <c r="B30" i="1"/>
  <c r="B44" i="1"/>
  <c r="B4" i="1"/>
  <c r="B17" i="1"/>
  <c r="B38" i="1"/>
  <c r="B25" i="1"/>
  <c r="B9" i="1"/>
  <c r="B15" i="1"/>
  <c r="B19" i="1"/>
  <c r="B31" i="1"/>
  <c r="B40" i="1"/>
  <c r="B32" i="1"/>
  <c r="B21" i="1"/>
  <c r="B18" i="1"/>
  <c r="B6" i="1"/>
  <c r="B5" i="1"/>
  <c r="B45" i="1"/>
  <c r="B33" i="1"/>
</calcChain>
</file>

<file path=xl/sharedStrings.xml><?xml version="1.0" encoding="utf-8"?>
<sst xmlns="http://schemas.openxmlformats.org/spreadsheetml/2006/main" count="403" uniqueCount="182">
  <si>
    <t>7 years</t>
  </si>
  <si>
    <t>15 years</t>
  </si>
  <si>
    <t>0 years</t>
  </si>
  <si>
    <t>10 years</t>
  </si>
  <si>
    <t>4 years</t>
  </si>
  <si>
    <t>18 years</t>
  </si>
  <si>
    <t>2 days</t>
  </si>
  <si>
    <t>3 months</t>
  </si>
  <si>
    <t>12 years</t>
  </si>
  <si>
    <t>11 months</t>
  </si>
  <si>
    <t>1 week</t>
  </si>
  <si>
    <t>1 month</t>
  </si>
  <si>
    <t>5 months</t>
  </si>
  <si>
    <t>5 years</t>
  </si>
  <si>
    <t>14 years</t>
  </si>
  <si>
    <t>6 years</t>
  </si>
  <si>
    <t>7 months</t>
  </si>
  <si>
    <t>4 months</t>
  </si>
  <si>
    <t>4 days</t>
  </si>
  <si>
    <t>3 days</t>
  </si>
  <si>
    <t>19 years</t>
  </si>
  <si>
    <t>2 weeks</t>
  </si>
  <si>
    <t>2 months</t>
  </si>
  <si>
    <t>4 weeks</t>
  </si>
  <si>
    <t>8 years</t>
  </si>
  <si>
    <t>3 years</t>
  </si>
  <si>
    <t>6 days</t>
  </si>
  <si>
    <t>1 weeks</t>
  </si>
  <si>
    <t>5 weeks</t>
  </si>
  <si>
    <t>8 months</t>
  </si>
  <si>
    <t>13 years</t>
  </si>
  <si>
    <t>20 years</t>
  </si>
  <si>
    <t>1 day</t>
  </si>
  <si>
    <t>17 years</t>
  </si>
  <si>
    <t>11 years</t>
  </si>
  <si>
    <t>9 years</t>
  </si>
  <si>
    <t>2 years</t>
  </si>
  <si>
    <t>6 months</t>
  </si>
  <si>
    <t>3 weeks</t>
  </si>
  <si>
    <t>10 months</t>
  </si>
  <si>
    <t>9 months</t>
  </si>
  <si>
    <t>16 years</t>
  </si>
  <si>
    <t>1 year</t>
  </si>
  <si>
    <t>5 days</t>
  </si>
  <si>
    <t>Column1</t>
  </si>
  <si>
    <t>Specificity</t>
  </si>
  <si>
    <t>Number</t>
  </si>
  <si>
    <t>Age Bucket</t>
  </si>
  <si>
    <t>else 22 end</t>
  </si>
  <si>
    <t>Specificity Bucket</t>
  </si>
  <si>
    <t>Days</t>
  </si>
  <si>
    <t>Weeks</t>
  </si>
  <si>
    <t>Months</t>
  </si>
  <si>
    <t>Years</t>
  </si>
  <si>
    <t>else 'Unknown' end</t>
  </si>
  <si>
    <t>case</t>
  </si>
  <si>
    <t xml:space="preserve"> Use [Shelter Animal Outcomes]</t>
  </si>
  <si>
    <t xml:space="preserve"> go</t>
  </si>
  <si>
    <t xml:space="preserve"> </t>
  </si>
  <si>
    <t xml:space="preserve"> ALTER TABLE [train]</t>
  </si>
  <si>
    <t xml:space="preserve">  ADD AGE_BUCKET int;</t>
  </si>
  <si>
    <t>Update [train]</t>
  </si>
  <si>
    <t xml:space="preserve">set AGE_BUCKET = </t>
  </si>
  <si>
    <t>when ageuponoutcome = '1 day' then 1</t>
  </si>
  <si>
    <t>when ageuponoutcome = '2 days' then 2</t>
  </si>
  <si>
    <t>when ageuponoutcome = '3 days' then 3</t>
  </si>
  <si>
    <t>when ageuponoutcome = '4 days' then 4</t>
  </si>
  <si>
    <t>when ageuponoutcome = '5 days' then 5</t>
  </si>
  <si>
    <t>when ageuponoutcome = '6 days' then 6</t>
  </si>
  <si>
    <t>when ageuponoutcome = '1 week' then 7</t>
  </si>
  <si>
    <t>when ageuponoutcome = '1 weeks' then 7</t>
  </si>
  <si>
    <t>when ageuponoutcome = '2 weeks' then 8</t>
  </si>
  <si>
    <t>when ageuponoutcome = '3 weeks' then 9</t>
  </si>
  <si>
    <t>when ageuponoutcome = '4 weeks' then 10</t>
  </si>
  <si>
    <t>when ageuponoutcome = '5 weeks' then 11</t>
  </si>
  <si>
    <t>when ageuponoutcome = '1 month' then 11</t>
  </si>
  <si>
    <t>when ageuponoutcome = '2 months' then 12</t>
  </si>
  <si>
    <t>when ageuponoutcome = '3 months' then 13</t>
  </si>
  <si>
    <t>when ageuponoutcome = '4 months' then 14</t>
  </si>
  <si>
    <t>when ageuponoutcome = '5 months' then 15</t>
  </si>
  <si>
    <t>when ageuponoutcome = '6 months' then 16</t>
  </si>
  <si>
    <t>when ageuponoutcome = '7 months' then 17</t>
  </si>
  <si>
    <t>when ageuponoutcome = '8 months' then 18</t>
  </si>
  <si>
    <t>when ageuponoutcome = '9 months' then 19</t>
  </si>
  <si>
    <t>when ageuponoutcome = '10 months' then 20</t>
  </si>
  <si>
    <t>when ageuponoutcome = '11 months' then 21</t>
  </si>
  <si>
    <t>when ageuponoutcome = '0 years' then 21</t>
  </si>
  <si>
    <t>when ageuponoutcome = '1 year' then 22</t>
  </si>
  <si>
    <t>when ageuponoutcome = '2 years' then 23</t>
  </si>
  <si>
    <t>when ageuponoutcome = '3 years' then 24</t>
  </si>
  <si>
    <t>when ageuponoutcome = '4 years' then 25</t>
  </si>
  <si>
    <t>when ageuponoutcome = '5 years' then 26</t>
  </si>
  <si>
    <t>when ageuponoutcome = '6 years' then 27</t>
  </si>
  <si>
    <t>when ageuponoutcome = '7 years' then 28</t>
  </si>
  <si>
    <t>when ageuponoutcome = '8 years' then 29</t>
  </si>
  <si>
    <t>when ageuponoutcome = '9 years' then 30</t>
  </si>
  <si>
    <t>when ageuponoutcome = '10 years' then 31</t>
  </si>
  <si>
    <t>when ageuponoutcome = '11 years' then 32</t>
  </si>
  <si>
    <t>when ageuponoutcome = '12 years' then 33</t>
  </si>
  <si>
    <t>when ageuponoutcome = '13 years' then 34</t>
  </si>
  <si>
    <t>when ageuponoutcome = '14 years' then 35</t>
  </si>
  <si>
    <t>when ageuponoutcome = '15 years' then 36</t>
  </si>
  <si>
    <t>when ageuponoutcome = '16 years' then 37</t>
  </si>
  <si>
    <t>when ageuponoutcome = '17 years' then 38</t>
  </si>
  <si>
    <t>when ageuponoutcome = '18 years' then 39</t>
  </si>
  <si>
    <t>when ageuponoutcome = '19 years' then 40</t>
  </si>
  <si>
    <t>when ageuponoutcome = '20 years' then 41</t>
  </si>
  <si>
    <t>ALTER TABLE [train]</t>
  </si>
  <si>
    <t xml:space="preserve">  ADD AGE_SPECIFICITY varchar(10);</t>
  </si>
  <si>
    <t>set AGE_SPECIFICITY = case</t>
  </si>
  <si>
    <t>when ageuponoutcome = '1 day' then 'Days'</t>
  </si>
  <si>
    <t>when ageuponoutcome = '2 days' then 'Days'</t>
  </si>
  <si>
    <t>when ageuponoutcome = '3 days' then 'Days'</t>
  </si>
  <si>
    <t>when ageuponoutcome = '4 days' then 'Days'</t>
  </si>
  <si>
    <t>when ageuponoutcome = '5 days' then 'Days'</t>
  </si>
  <si>
    <t>when ageuponoutcome = '6 days' then 'Days'</t>
  </si>
  <si>
    <t>when ageuponoutcome = '1 week' then 'Weeks'</t>
  </si>
  <si>
    <t>when ageuponoutcome = '1 weeks' then 'Weeks'</t>
  </si>
  <si>
    <t>when ageuponoutcome = '2 weeks' then 'Weeks'</t>
  </si>
  <si>
    <t>when ageuponoutcome = '3 weeks' then 'Weeks'</t>
  </si>
  <si>
    <t>when ageuponoutcome = '4 weeks' then 'Weeks'</t>
  </si>
  <si>
    <t>when ageuponoutcome = '5 weeks' then 'Weeks'</t>
  </si>
  <si>
    <t>when ageuponoutcome = '1 month' then 'Months'</t>
  </si>
  <si>
    <t>when ageuponoutcome = '2 months' then 'Months'</t>
  </si>
  <si>
    <t>when ageuponoutcome = '3 months' then 'Months'</t>
  </si>
  <si>
    <t>when ageuponoutcome = '4 months' then 'Months'</t>
  </si>
  <si>
    <t>when ageuponoutcome = '5 months' then 'Months'</t>
  </si>
  <si>
    <t>when ageuponoutcome = '6 months' then 'Months'</t>
  </si>
  <si>
    <t>when ageuponoutcome = '7 months' then 'Months'</t>
  </si>
  <si>
    <t>when ageuponoutcome = '8 months' then 'Months'</t>
  </si>
  <si>
    <t>when ageuponoutcome = '9 months' then 'Months'</t>
  </si>
  <si>
    <t>when ageuponoutcome = '10 months' then 'Months'</t>
  </si>
  <si>
    <t>when ageuponoutcome = '11 months' then 'Months'</t>
  </si>
  <si>
    <t>when ageuponoutcome = '0 years' then 'Years'</t>
  </si>
  <si>
    <t>when ageuponoutcome = '1 year' then 'Years'</t>
  </si>
  <si>
    <t>when ageuponoutcome = '2 years' then 'Years'</t>
  </si>
  <si>
    <t>when ageuponoutcome = '3 years' then 'Years'</t>
  </si>
  <si>
    <t>when ageuponoutcome = '4 years' then 'Years'</t>
  </si>
  <si>
    <t>when ageuponoutcome = '5 years' then 'Years'</t>
  </si>
  <si>
    <t>when ageuponoutcome = '6 years' then 'Years'</t>
  </si>
  <si>
    <t>when ageuponoutcome = '7 years' then 'Years'</t>
  </si>
  <si>
    <t>when ageuponoutcome = '8 years' then 'Years'</t>
  </si>
  <si>
    <t>when ageuponoutcome = '9 years' then 'Years'</t>
  </si>
  <si>
    <t>when ageuponoutcome = '10 years' then 'Years'</t>
  </si>
  <si>
    <t>when ageuponoutcome = '11 years' then 'Years'</t>
  </si>
  <si>
    <t>when ageuponoutcome = '12 years' then 'Years'</t>
  </si>
  <si>
    <t>when ageuponoutcome = '13 years' then 'Years'</t>
  </si>
  <si>
    <t>when ageuponoutcome = '14 years' then 'Years'</t>
  </si>
  <si>
    <t>when ageuponoutcome = '15 years' then 'Years'</t>
  </si>
  <si>
    <t>when ageuponoutcome = '16 years' then 'Years'</t>
  </si>
  <si>
    <t>when ageuponoutcome = '17 years' then 'Years'</t>
  </si>
  <si>
    <t>when ageuponoutcome = '18 years' then 'Years'</t>
  </si>
  <si>
    <t>when ageuponoutcome = '19 years' then 'Years'</t>
  </si>
  <si>
    <t>when ageuponoutcome = '20 years' then 'Years'</t>
  </si>
  <si>
    <t xml:space="preserve">  ADD DRF_WEEKEND varchar(1)</t>
  </si>
  <si>
    <t>set DRF_WEEKEND = case</t>
  </si>
  <si>
    <t>else '0' end</t>
  </si>
  <si>
    <t>when DATEPART(dw, [DateTime]) in ('1','7') then '1'</t>
  </si>
  <si>
    <t xml:space="preserve">  ADD breed_appearance int</t>
  </si>
  <si>
    <t xml:space="preserve">Update [train] </t>
  </si>
  <si>
    <t>set breed_appearance = (select count(*) from [train] b where train.breed = b.breed)</t>
  </si>
  <si>
    <t>set color_appearance = (select count(*) from [train] b where train.color = b.color)</t>
  </si>
  <si>
    <t xml:space="preserve">  ADD name_appearance int</t>
  </si>
  <si>
    <t>set name_appearance = (select count(*) from [train] b where train.name = b.name)</t>
  </si>
  <si>
    <t xml:space="preserve">  ADD agebucket_appearance int</t>
  </si>
  <si>
    <t>set agebucket_appearance = (select count(*) from [train] b where train.age_bucket = b.age_bucket)</t>
  </si>
  <si>
    <t xml:space="preserve">  ADD color_appearance int</t>
  </si>
  <si>
    <t>ageuponoutcome</t>
  </si>
  <si>
    <t>22 years</t>
  </si>
  <si>
    <t>Train</t>
  </si>
  <si>
    <t>Test</t>
  </si>
  <si>
    <t>else 21 end</t>
  </si>
  <si>
    <t>when ageuponoutcome = '22 years' then 42</t>
  </si>
  <si>
    <t>when ageuponoutcome = '22 years' then 'Years'</t>
  </si>
  <si>
    <t xml:space="preserve"> ALTER TABLE [test]</t>
  </si>
  <si>
    <t>Update [test]</t>
  </si>
  <si>
    <t>ALTER TABLE [test]</t>
  </si>
  <si>
    <t xml:space="preserve">Update [test] </t>
  </si>
  <si>
    <t>set breed_appearance = (select count(*) from [train] b where test.breed = b.breed)</t>
  </si>
  <si>
    <t>set color_appearance = (select count(*) from [train] b where test.color = b.color)</t>
  </si>
  <si>
    <t>set name_appearance = (select count(*) from [train] b where test.name = b.name)</t>
  </si>
  <si>
    <t>set agebucket_appearance = (select count(*) from [train] b where test.age_bucket = b.age_bucket)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</si>
</sst>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" fontId="2" fillId="0" borderId="0" xfId="1" applyNumberFormat="1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2">
    <cellStyle name="Comma" xfId="1" builtinId="3"/>
    <cellStyle name="Normal" xfId="0" builtinId="0"/>
  </cellStyles>
  <dxfs count="6"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family val="2"/>
        <scheme val="none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2:E46" totalsRowShown="0">
  <autoFilter ref="A2:E46"/>
  <sortState ref="A2:D45">
    <sortCondition ref="D1:D45"/>
  </sortState>
  <tableColumns count="5">
    <tableColumn id="1" name="ageuponoutcome"/>
    <tableColumn id="2" name="Specificity">
      <calculatedColumnFormula>RIGHT(A3,LEN(A3)-FIND(" ",A3))</calculatedColumnFormula>
    </tableColumn>
    <tableColumn id="3" name="Number" dataDxfId="5" dataCellStyle="Comma"/>
    <tableColumn id="4" name="Age Bucket"/>
    <tableColumn id="5" name="Specificity Bucket" dataDxfId="4">
      <calculatedColumnFormula>Table2[[#This Row],[Specificity]]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P2:T48" totalsRowShown="0">
  <autoFilter ref="P2:T48"/>
  <sortState ref="P3:S48">
    <sortCondition ref="S2:S48"/>
  </sortState>
  <tableColumns count="5">
    <tableColumn id="1" name="ageuponoutcome"/>
    <tableColumn id="2" name="Specificity" dataDxfId="3">
      <calculatedColumnFormula>RIGHT(P3,LEN(P3)-FIND(" ",P3))</calculatedColumnFormula>
    </tableColumn>
    <tableColumn id="3" name="Number" dataDxfId="2">
      <calculatedColumnFormula>_xlfn.NUMBERVALUE(LEFT(P3,FIND(" ",P3)))</calculatedColumnFormula>
    </tableColumn>
    <tableColumn id="4" name="Age Bucket" dataDxfId="1">
      <calculatedColumnFormula>VLOOKUP(Table3[[#This Row],[ageuponoutcome]],Table2[[ageuponoutcome]:[Age Bucket]],4,FALSE)</calculatedColumnFormula>
    </tableColumn>
    <tableColumn id="5" name="Column1" dataDxfId="0">
      <calculatedColumnFormula>VLOOKUP(Table3[[#This Row],[ageuponoutcome]],Table2[],5,FALSE)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opLeftCell="A12" workbookViewId="0">
      <selection activeCell="H47" sqref="H47"/>
    </sheetView>
  </sheetViews>
  <sheetFormatPr defaultRowHeight="15" x14ac:dyDescent="0.25"/>
  <cols>
    <col min="1" max="1" width="10.140625" bestFit="1" customWidth="1"/>
    <col min="2" max="2" width="12.42578125" bestFit="1" customWidth="1"/>
    <col min="3" max="3" width="10.5703125" bestFit="1" customWidth="1"/>
    <col min="4" max="4" width="13.140625" bestFit="1" customWidth="1"/>
    <col min="7" max="7" width="41.85546875" bestFit="1" customWidth="1"/>
    <col min="16" max="16" width="18.7109375" customWidth="1"/>
  </cols>
  <sheetData>
    <row r="1" spans="1:20" x14ac:dyDescent="0.25">
      <c r="A1" t="s">
        <v>169</v>
      </c>
      <c r="P1" t="s">
        <v>170</v>
      </c>
    </row>
    <row r="2" spans="1:20" x14ac:dyDescent="0.25">
      <c r="A2" t="s">
        <v>167</v>
      </c>
      <c r="B2" t="s">
        <v>45</v>
      </c>
      <c r="C2" t="s">
        <v>46</v>
      </c>
      <c r="D2" t="s">
        <v>47</v>
      </c>
      <c r="E2" t="s">
        <v>49</v>
      </c>
      <c r="F2" t="s">
        <v>55</v>
      </c>
      <c r="P2" t="s">
        <v>167</v>
      </c>
      <c r="Q2" t="s">
        <v>45</v>
      </c>
      <c r="R2" t="s">
        <v>46</v>
      </c>
      <c r="S2" t="s">
        <v>47</v>
      </c>
      <c r="T2" t="s">
        <v>44</v>
      </c>
    </row>
    <row r="3" spans="1:20" x14ac:dyDescent="0.25">
      <c r="A3" t="s">
        <v>32</v>
      </c>
      <c r="B3" t="str">
        <f>RIGHT(A3,LEN(A3)-FIND(" ",A3))</f>
        <v>day</v>
      </c>
      <c r="C3" s="1">
        <v>1</v>
      </c>
      <c r="D3">
        <v>1</v>
      </c>
      <c r="E3" t="s">
        <v>50</v>
      </c>
      <c r="G3" t="str">
        <f>CONCATENATE("when ageuponoutcome = '",Table2[[#This Row],[ageuponoutcome]],"' then ",Table2[[#This Row],[Age Bucket]])</f>
        <v>when ageuponoutcome = '1 day' then 1</v>
      </c>
      <c r="H3" t="str">
        <f>CONCATENATE("when ageuponoutcome = '",Table2[[#This Row],[ageuponoutcome]],"' then '",Table2[[#This Row],[Specificity Bucket]],"'")</f>
        <v>when ageuponoutcome = '1 day' then 'Days'</v>
      </c>
      <c r="P3" t="s">
        <v>32</v>
      </c>
      <c r="Q3" t="str">
        <f>RIGHT(P3,LEN(P3)-FIND(" ",P3))</f>
        <v>day</v>
      </c>
      <c r="R3" s="1">
        <f>_xlfn.NUMBERVALUE(LEFT(P3,FIND(" ",P3)))</f>
        <v>1</v>
      </c>
      <c r="S3">
        <f>VLOOKUP(Table3[[#This Row],[ageuponoutcome]],Table2[[ageuponoutcome]:[Age Bucket]],4,FALSE)</f>
        <v>1</v>
      </c>
      <c r="T3" t="str">
        <f>VLOOKUP(Table3[[#This Row],[ageuponoutcome]],Table2[],5,FALSE)</f>
        <v>Days</v>
      </c>
    </row>
    <row r="4" spans="1:20" x14ac:dyDescent="0.25">
      <c r="A4" t="s">
        <v>6</v>
      </c>
      <c r="B4" t="str">
        <f>RIGHT(A4,LEN(A4)-FIND(" ",A4))</f>
        <v>days</v>
      </c>
      <c r="C4" s="1">
        <v>2</v>
      </c>
      <c r="D4">
        <v>2</v>
      </c>
      <c r="E4" t="s">
        <v>50</v>
      </c>
      <c r="G4" t="str">
        <f>CONCATENATE("when ageuponoutcome = '",Table2[[#This Row],[ageuponoutcome]],"' then ",Table2[[#This Row],[Age Bucket]])</f>
        <v>when ageuponoutcome = '2 days' then 2</v>
      </c>
      <c r="H4" t="str">
        <f>CONCATENATE("when ageuponoutcome = '",Table2[[#This Row],[ageuponoutcome]],"' then '",Table2[[#This Row],[Specificity Bucket]],"'")</f>
        <v>when ageuponoutcome = '2 days' then 'Days'</v>
      </c>
      <c r="P4" t="s">
        <v>6</v>
      </c>
      <c r="Q4" t="str">
        <f>RIGHT(P4,LEN(P4)-FIND(" ",P4))</f>
        <v>days</v>
      </c>
      <c r="R4" s="1">
        <f>_xlfn.NUMBERVALUE(LEFT(P4,FIND(" ",P4)))</f>
        <v>2</v>
      </c>
      <c r="S4">
        <f>VLOOKUP(Table3[[#This Row],[ageuponoutcome]],Table2[[ageuponoutcome]:[Age Bucket]],4,FALSE)</f>
        <v>2</v>
      </c>
      <c r="T4" t="str">
        <f>VLOOKUP(Table3[[#This Row],[ageuponoutcome]],Table2[],5,FALSE)</f>
        <v>Days</v>
      </c>
    </row>
    <row r="5" spans="1:20" x14ac:dyDescent="0.25">
      <c r="A5" t="s">
        <v>19</v>
      </c>
      <c r="B5" t="str">
        <f>RIGHT(A5,LEN(A5)-FIND(" ",A5))</f>
        <v>days</v>
      </c>
      <c r="C5" s="1">
        <v>3</v>
      </c>
      <c r="D5">
        <v>3</v>
      </c>
      <c r="E5" t="s">
        <v>50</v>
      </c>
      <c r="G5" t="str">
        <f>CONCATENATE("when ageuponoutcome = '",Table2[[#This Row],[ageuponoutcome]],"' then ",Table2[[#This Row],[Age Bucket]])</f>
        <v>when ageuponoutcome = '3 days' then 3</v>
      </c>
      <c r="H5" t="str">
        <f>CONCATENATE("when ageuponoutcome = '",Table2[[#This Row],[ageuponoutcome]],"' then '",Table2[[#This Row],[Specificity Bucket]],"'")</f>
        <v>when ageuponoutcome = '3 days' then 'Days'</v>
      </c>
      <c r="P5" t="s">
        <v>19</v>
      </c>
      <c r="Q5" t="str">
        <f>RIGHT(P5,LEN(P5)-FIND(" ",P5))</f>
        <v>days</v>
      </c>
      <c r="R5" s="1">
        <f>_xlfn.NUMBERVALUE(LEFT(P5,FIND(" ",P5)))</f>
        <v>3</v>
      </c>
      <c r="S5">
        <f>VLOOKUP(Table3[[#This Row],[ageuponoutcome]],Table2[[ageuponoutcome]:[Age Bucket]],4,FALSE)</f>
        <v>3</v>
      </c>
      <c r="T5" t="str">
        <f>VLOOKUP(Table3[[#This Row],[ageuponoutcome]],Table2[],5,FALSE)</f>
        <v>Days</v>
      </c>
    </row>
    <row r="6" spans="1:20" x14ac:dyDescent="0.25">
      <c r="A6" t="s">
        <v>18</v>
      </c>
      <c r="B6" t="str">
        <f>RIGHT(A6,LEN(A6)-FIND(" ",A6))</f>
        <v>days</v>
      </c>
      <c r="C6" s="1">
        <v>4</v>
      </c>
      <c r="D6">
        <v>4</v>
      </c>
      <c r="E6" t="s">
        <v>50</v>
      </c>
      <c r="G6" t="str">
        <f>CONCATENATE("when ageuponoutcome = '",Table2[[#This Row],[ageuponoutcome]],"' then ",Table2[[#This Row],[Age Bucket]])</f>
        <v>when ageuponoutcome = '4 days' then 4</v>
      </c>
      <c r="H6" t="str">
        <f>CONCATENATE("when ageuponoutcome = '",Table2[[#This Row],[ageuponoutcome]],"' then '",Table2[[#This Row],[Specificity Bucket]],"'")</f>
        <v>when ageuponoutcome = '4 days' then 'Days'</v>
      </c>
      <c r="P6" t="s">
        <v>18</v>
      </c>
      <c r="Q6" t="str">
        <f>RIGHT(P6,LEN(P6)-FIND(" ",P6))</f>
        <v>days</v>
      </c>
      <c r="R6" s="1">
        <f>_xlfn.NUMBERVALUE(LEFT(P6,FIND(" ",P6)))</f>
        <v>4</v>
      </c>
      <c r="S6">
        <f>VLOOKUP(Table3[[#This Row],[ageuponoutcome]],Table2[[ageuponoutcome]:[Age Bucket]],4,FALSE)</f>
        <v>4</v>
      </c>
      <c r="T6" t="str">
        <f>VLOOKUP(Table3[[#This Row],[ageuponoutcome]],Table2[],5,FALSE)</f>
        <v>Days</v>
      </c>
    </row>
    <row r="7" spans="1:20" x14ac:dyDescent="0.25">
      <c r="A7" t="s">
        <v>43</v>
      </c>
      <c r="B7" t="str">
        <f>RIGHT(A7,LEN(A7)-FIND(" ",A7))</f>
        <v>days</v>
      </c>
      <c r="C7" s="1">
        <v>5</v>
      </c>
      <c r="D7">
        <v>5</v>
      </c>
      <c r="E7" t="s">
        <v>50</v>
      </c>
      <c r="G7" t="str">
        <f>CONCATENATE("when ageuponoutcome = '",Table2[[#This Row],[ageuponoutcome]],"' then ",Table2[[#This Row],[Age Bucket]])</f>
        <v>when ageuponoutcome = '5 days' then 5</v>
      </c>
      <c r="H7" t="str">
        <f>CONCATENATE("when ageuponoutcome = '",Table2[[#This Row],[ageuponoutcome]],"' then '",Table2[[#This Row],[Specificity Bucket]],"'")</f>
        <v>when ageuponoutcome = '5 days' then 'Days'</v>
      </c>
      <c r="P7" t="s">
        <v>43</v>
      </c>
      <c r="Q7" t="str">
        <f>RIGHT(P7,LEN(P7)-FIND(" ",P7))</f>
        <v>days</v>
      </c>
      <c r="R7" s="1">
        <f>_xlfn.NUMBERVALUE(LEFT(P7,FIND(" ",P7)))</f>
        <v>5</v>
      </c>
      <c r="S7">
        <f>VLOOKUP(Table3[[#This Row],[ageuponoutcome]],Table2[[ageuponoutcome]:[Age Bucket]],4,FALSE)</f>
        <v>5</v>
      </c>
      <c r="T7" t="str">
        <f>VLOOKUP(Table3[[#This Row],[ageuponoutcome]],Table2[],5,FALSE)</f>
        <v>Days</v>
      </c>
    </row>
    <row r="8" spans="1:20" x14ac:dyDescent="0.25">
      <c r="A8" t="s">
        <v>26</v>
      </c>
      <c r="B8" t="str">
        <f>RIGHT(A8,LEN(A8)-FIND(" ",A8))</f>
        <v>days</v>
      </c>
      <c r="C8" s="1">
        <v>6</v>
      </c>
      <c r="D8">
        <v>6</v>
      </c>
      <c r="E8" t="s">
        <v>50</v>
      </c>
      <c r="G8" t="str">
        <f>CONCATENATE("when ageuponoutcome = '",Table2[[#This Row],[ageuponoutcome]],"' then ",Table2[[#This Row],[Age Bucket]])</f>
        <v>when ageuponoutcome = '6 days' then 6</v>
      </c>
      <c r="H8" t="str">
        <f>CONCATENATE("when ageuponoutcome = '",Table2[[#This Row],[ageuponoutcome]],"' then '",Table2[[#This Row],[Specificity Bucket]],"'")</f>
        <v>when ageuponoutcome = '6 days' then 'Days'</v>
      </c>
      <c r="P8" t="s">
        <v>26</v>
      </c>
      <c r="Q8" t="str">
        <f>RIGHT(P8,LEN(P8)-FIND(" ",P8))</f>
        <v>days</v>
      </c>
      <c r="R8" s="1">
        <f>_xlfn.NUMBERVALUE(LEFT(P8,FIND(" ",P8)))</f>
        <v>6</v>
      </c>
      <c r="S8">
        <f>VLOOKUP(Table3[[#This Row],[ageuponoutcome]],Table2[[ageuponoutcome]:[Age Bucket]],4,FALSE)</f>
        <v>6</v>
      </c>
      <c r="T8" t="str">
        <f>VLOOKUP(Table3[[#This Row],[ageuponoutcome]],Table2[],5,FALSE)</f>
        <v>Days</v>
      </c>
    </row>
    <row r="9" spans="1:20" x14ac:dyDescent="0.25">
      <c r="A9" t="s">
        <v>10</v>
      </c>
      <c r="B9" t="str">
        <f>RIGHT(A9,LEN(A9)-FIND(" ",A9))</f>
        <v>week</v>
      </c>
      <c r="C9" s="1">
        <v>1</v>
      </c>
      <c r="D9">
        <v>7</v>
      </c>
      <c r="E9" t="s">
        <v>51</v>
      </c>
      <c r="G9" t="str">
        <f>CONCATENATE("when ageuponoutcome = '",Table2[[#This Row],[ageuponoutcome]],"' then ",Table2[[#This Row],[Age Bucket]])</f>
        <v>when ageuponoutcome = '1 week' then 7</v>
      </c>
      <c r="H9" t="str">
        <f>CONCATENATE("when ageuponoutcome = '",Table2[[#This Row],[ageuponoutcome]],"' then '",Table2[[#This Row],[Specificity Bucket]],"'")</f>
        <v>when ageuponoutcome = '1 week' then 'Weeks'</v>
      </c>
      <c r="P9" t="s">
        <v>10</v>
      </c>
      <c r="Q9" t="str">
        <f>RIGHT(P9,LEN(P9)-FIND(" ",P9))</f>
        <v>week</v>
      </c>
      <c r="R9" s="1">
        <f>_xlfn.NUMBERVALUE(LEFT(P9,FIND(" ",P9)))</f>
        <v>1</v>
      </c>
      <c r="S9">
        <f>VLOOKUP(Table3[[#This Row],[ageuponoutcome]],Table2[[ageuponoutcome]:[Age Bucket]],4,FALSE)</f>
        <v>7</v>
      </c>
      <c r="T9" t="str">
        <f>VLOOKUP(Table3[[#This Row],[ageuponoutcome]],Table2[],5,FALSE)</f>
        <v>Weeks</v>
      </c>
    </row>
    <row r="10" spans="1:20" x14ac:dyDescent="0.25">
      <c r="A10" t="s">
        <v>27</v>
      </c>
      <c r="B10" t="str">
        <f>RIGHT(A10,LEN(A10)-FIND(" ",A10))</f>
        <v>weeks</v>
      </c>
      <c r="C10" s="1">
        <v>1</v>
      </c>
      <c r="D10">
        <v>7</v>
      </c>
      <c r="E10" t="s">
        <v>51</v>
      </c>
      <c r="G10" t="str">
        <f>CONCATENATE("when ageuponoutcome = '",Table2[[#This Row],[ageuponoutcome]],"' then ",Table2[[#This Row],[Age Bucket]])</f>
        <v>when ageuponoutcome = '1 weeks' then 7</v>
      </c>
      <c r="H10" t="str">
        <f>CONCATENATE("when ageuponoutcome = '",Table2[[#This Row],[ageuponoutcome]],"' then '",Table2[[#This Row],[Specificity Bucket]],"'")</f>
        <v>when ageuponoutcome = '1 weeks' then 'Weeks'</v>
      </c>
      <c r="P10" t="s">
        <v>27</v>
      </c>
      <c r="Q10" t="str">
        <f>RIGHT(P10,LEN(P10)-FIND(" ",P10))</f>
        <v>weeks</v>
      </c>
      <c r="R10" s="1">
        <f>_xlfn.NUMBERVALUE(LEFT(P10,FIND(" ",P10)))</f>
        <v>1</v>
      </c>
      <c r="S10">
        <f>VLOOKUP(Table3[[#This Row],[ageuponoutcome]],Table2[[ageuponoutcome]:[Age Bucket]],4,FALSE)</f>
        <v>7</v>
      </c>
      <c r="T10" t="str">
        <f>VLOOKUP(Table3[[#This Row],[ageuponoutcome]],Table2[],5,FALSE)</f>
        <v>Weeks</v>
      </c>
    </row>
    <row r="11" spans="1:20" x14ac:dyDescent="0.25">
      <c r="A11" t="s">
        <v>21</v>
      </c>
      <c r="B11" t="str">
        <f>RIGHT(A11,LEN(A11)-FIND(" ",A11))</f>
        <v>weeks</v>
      </c>
      <c r="C11" s="1">
        <v>2</v>
      </c>
      <c r="D11">
        <v>8</v>
      </c>
      <c r="E11" t="s">
        <v>51</v>
      </c>
      <c r="G11" t="str">
        <f>CONCATENATE("when ageuponoutcome = '",Table2[[#This Row],[ageuponoutcome]],"' then ",Table2[[#This Row],[Age Bucket]])</f>
        <v>when ageuponoutcome = '2 weeks' then 8</v>
      </c>
      <c r="H11" t="str">
        <f>CONCATENATE("when ageuponoutcome = '",Table2[[#This Row],[ageuponoutcome]],"' then '",Table2[[#This Row],[Specificity Bucket]],"'")</f>
        <v>when ageuponoutcome = '2 weeks' then 'Weeks'</v>
      </c>
      <c r="P11" t="s">
        <v>21</v>
      </c>
      <c r="Q11" t="str">
        <f>RIGHT(P11,LEN(P11)-FIND(" ",P11))</f>
        <v>weeks</v>
      </c>
      <c r="R11" s="1">
        <f>_xlfn.NUMBERVALUE(LEFT(P11,FIND(" ",P11)))</f>
        <v>2</v>
      </c>
      <c r="S11">
        <f>VLOOKUP(Table3[[#This Row],[ageuponoutcome]],Table2[[ageuponoutcome]:[Age Bucket]],4,FALSE)</f>
        <v>8</v>
      </c>
      <c r="T11" t="str">
        <f>VLOOKUP(Table3[[#This Row],[ageuponoutcome]],Table2[],5,FALSE)</f>
        <v>Weeks</v>
      </c>
    </row>
    <row r="12" spans="1:20" x14ac:dyDescent="0.25">
      <c r="A12" t="s">
        <v>38</v>
      </c>
      <c r="B12" t="str">
        <f>RIGHT(A12,LEN(A12)-FIND(" ",A12))</f>
        <v>weeks</v>
      </c>
      <c r="C12" s="1">
        <v>3</v>
      </c>
      <c r="D12">
        <v>9</v>
      </c>
      <c r="E12" t="s">
        <v>51</v>
      </c>
      <c r="G12" t="str">
        <f>CONCATENATE("when ageuponoutcome = '",Table2[[#This Row],[ageuponoutcome]],"' then ",Table2[[#This Row],[Age Bucket]])</f>
        <v>when ageuponoutcome = '3 weeks' then 9</v>
      </c>
      <c r="H12" t="str">
        <f>CONCATENATE("when ageuponoutcome = '",Table2[[#This Row],[ageuponoutcome]],"' then '",Table2[[#This Row],[Specificity Bucket]],"'")</f>
        <v>when ageuponoutcome = '3 weeks' then 'Weeks'</v>
      </c>
      <c r="P12" t="s">
        <v>38</v>
      </c>
      <c r="Q12" t="str">
        <f>RIGHT(P12,LEN(P12)-FIND(" ",P12))</f>
        <v>weeks</v>
      </c>
      <c r="R12" s="1">
        <f>_xlfn.NUMBERVALUE(LEFT(P12,FIND(" ",P12)))</f>
        <v>3</v>
      </c>
      <c r="S12">
        <f>VLOOKUP(Table3[[#This Row],[ageuponoutcome]],Table2[[ageuponoutcome]:[Age Bucket]],4,FALSE)</f>
        <v>9</v>
      </c>
      <c r="T12" t="str">
        <f>VLOOKUP(Table3[[#This Row],[ageuponoutcome]],Table2[],5,FALSE)</f>
        <v>Weeks</v>
      </c>
    </row>
    <row r="13" spans="1:20" x14ac:dyDescent="0.25">
      <c r="A13" t="s">
        <v>23</v>
      </c>
      <c r="B13" t="str">
        <f>RIGHT(A13,LEN(A13)-FIND(" ",A13))</f>
        <v>weeks</v>
      </c>
      <c r="C13" s="1">
        <v>4</v>
      </c>
      <c r="D13">
        <v>10</v>
      </c>
      <c r="E13" t="s">
        <v>51</v>
      </c>
      <c r="G13" t="str">
        <f>CONCATENATE("when ageuponoutcome = '",Table2[[#This Row],[ageuponoutcome]],"' then ",Table2[[#This Row],[Age Bucket]])</f>
        <v>when ageuponoutcome = '4 weeks' then 10</v>
      </c>
      <c r="H13" t="str">
        <f>CONCATENATE("when ageuponoutcome = '",Table2[[#This Row],[ageuponoutcome]],"' then '",Table2[[#This Row],[Specificity Bucket]],"'")</f>
        <v>when ageuponoutcome = '4 weeks' then 'Weeks'</v>
      </c>
      <c r="P13" t="s">
        <v>23</v>
      </c>
      <c r="Q13" t="str">
        <f>RIGHT(P13,LEN(P13)-FIND(" ",P13))</f>
        <v>weeks</v>
      </c>
      <c r="R13" s="1">
        <f>_xlfn.NUMBERVALUE(LEFT(P13,FIND(" ",P13)))</f>
        <v>4</v>
      </c>
      <c r="S13">
        <f>VLOOKUP(Table3[[#This Row],[ageuponoutcome]],Table2[[ageuponoutcome]:[Age Bucket]],4,FALSE)</f>
        <v>10</v>
      </c>
      <c r="T13" t="str">
        <f>VLOOKUP(Table3[[#This Row],[ageuponoutcome]],Table2[],5,FALSE)</f>
        <v>Weeks</v>
      </c>
    </row>
    <row r="14" spans="1:20" x14ac:dyDescent="0.25">
      <c r="A14" t="s">
        <v>28</v>
      </c>
      <c r="B14" t="str">
        <f>RIGHT(A14,LEN(A14)-FIND(" ",A14))</f>
        <v>weeks</v>
      </c>
      <c r="C14" s="1">
        <v>5</v>
      </c>
      <c r="D14">
        <v>11</v>
      </c>
      <c r="E14" t="s">
        <v>51</v>
      </c>
      <c r="G14" t="str">
        <f>CONCATENATE("when ageuponoutcome = '",Table2[[#This Row],[ageuponoutcome]],"' then ",Table2[[#This Row],[Age Bucket]])</f>
        <v>when ageuponoutcome = '5 weeks' then 11</v>
      </c>
      <c r="H14" t="str">
        <f>CONCATENATE("when ageuponoutcome = '",Table2[[#This Row],[ageuponoutcome]],"' then '",Table2[[#This Row],[Specificity Bucket]],"'")</f>
        <v>when ageuponoutcome = '5 weeks' then 'Weeks'</v>
      </c>
      <c r="P14" t="s">
        <v>11</v>
      </c>
      <c r="Q14" t="str">
        <f>RIGHT(P14,LEN(P14)-FIND(" ",P14))</f>
        <v>month</v>
      </c>
      <c r="R14" s="1">
        <f>_xlfn.NUMBERVALUE(LEFT(P14,FIND(" ",P14)))</f>
        <v>1</v>
      </c>
      <c r="S14">
        <f>VLOOKUP(Table3[[#This Row],[ageuponoutcome]],Table2[[ageuponoutcome]:[Age Bucket]],4,FALSE)</f>
        <v>11</v>
      </c>
      <c r="T14" t="str">
        <f>VLOOKUP(Table3[[#This Row],[ageuponoutcome]],Table2[],5,FALSE)</f>
        <v>Months</v>
      </c>
    </row>
    <row r="15" spans="1:20" x14ac:dyDescent="0.25">
      <c r="A15" t="s">
        <v>11</v>
      </c>
      <c r="B15" t="str">
        <f>RIGHT(A15,LEN(A15)-FIND(" ",A15))</f>
        <v>month</v>
      </c>
      <c r="C15" s="1">
        <v>1</v>
      </c>
      <c r="D15">
        <v>11</v>
      </c>
      <c r="E15" t="s">
        <v>52</v>
      </c>
      <c r="G15" t="str">
        <f>CONCATENATE("when ageuponoutcome = '",Table2[[#This Row],[ageuponoutcome]],"' then ",Table2[[#This Row],[Age Bucket]])</f>
        <v>when ageuponoutcome = '1 month' then 11</v>
      </c>
      <c r="H15" t="str">
        <f>CONCATENATE("when ageuponoutcome = '",Table2[[#This Row],[ageuponoutcome]],"' then '",Table2[[#This Row],[Specificity Bucket]],"'")</f>
        <v>when ageuponoutcome = '1 month' then 'Months'</v>
      </c>
      <c r="P15" t="s">
        <v>28</v>
      </c>
      <c r="Q15" t="str">
        <f>RIGHT(P15,LEN(P15)-FIND(" ",P15))</f>
        <v>weeks</v>
      </c>
      <c r="R15" s="1">
        <f>_xlfn.NUMBERVALUE(LEFT(P15,FIND(" ",P15)))</f>
        <v>5</v>
      </c>
      <c r="S15">
        <f>VLOOKUP(Table3[[#This Row],[ageuponoutcome]],Table2[[ageuponoutcome]:[Age Bucket]],4,FALSE)</f>
        <v>11</v>
      </c>
      <c r="T15" t="str">
        <f>VLOOKUP(Table3[[#This Row],[ageuponoutcome]],Table2[],5,FALSE)</f>
        <v>Weeks</v>
      </c>
    </row>
    <row r="16" spans="1:20" x14ac:dyDescent="0.25">
      <c r="A16" t="s">
        <v>22</v>
      </c>
      <c r="B16" t="str">
        <f>RIGHT(A16,LEN(A16)-FIND(" ",A16))</f>
        <v>months</v>
      </c>
      <c r="C16" s="1">
        <v>2</v>
      </c>
      <c r="D16">
        <v>12</v>
      </c>
      <c r="E16" t="s">
        <v>52</v>
      </c>
      <c r="G16" t="str">
        <f>CONCATENATE("when ageuponoutcome = '",Table2[[#This Row],[ageuponoutcome]],"' then ",Table2[[#This Row],[Age Bucket]])</f>
        <v>when ageuponoutcome = '2 months' then 12</v>
      </c>
      <c r="H16" t="str">
        <f>CONCATENATE("when ageuponoutcome = '",Table2[[#This Row],[ageuponoutcome]],"' then '",Table2[[#This Row],[Specificity Bucket]],"'")</f>
        <v>when ageuponoutcome = '2 months' then 'Months'</v>
      </c>
      <c r="P16" t="s">
        <v>22</v>
      </c>
      <c r="Q16" t="str">
        <f>RIGHT(P16,LEN(P16)-FIND(" ",P16))</f>
        <v>months</v>
      </c>
      <c r="R16" s="1">
        <f>_xlfn.NUMBERVALUE(LEFT(P16,FIND(" ",P16)))</f>
        <v>2</v>
      </c>
      <c r="S16">
        <f>VLOOKUP(Table3[[#This Row],[ageuponoutcome]],Table2[[ageuponoutcome]:[Age Bucket]],4,FALSE)</f>
        <v>12</v>
      </c>
      <c r="T16" t="str">
        <f>VLOOKUP(Table3[[#This Row],[ageuponoutcome]],Table2[],5,FALSE)</f>
        <v>Months</v>
      </c>
    </row>
    <row r="17" spans="1:20" x14ac:dyDescent="0.25">
      <c r="A17" t="s">
        <v>7</v>
      </c>
      <c r="B17" t="str">
        <f>RIGHT(A17,LEN(A17)-FIND(" ",A17))</f>
        <v>months</v>
      </c>
      <c r="C17" s="1">
        <v>3</v>
      </c>
      <c r="D17">
        <v>13</v>
      </c>
      <c r="E17" t="s">
        <v>52</v>
      </c>
      <c r="G17" t="str">
        <f>CONCATENATE("when ageuponoutcome = '",Table2[[#This Row],[ageuponoutcome]],"' then ",Table2[[#This Row],[Age Bucket]])</f>
        <v>when ageuponoutcome = '3 months' then 13</v>
      </c>
      <c r="H17" t="str">
        <f>CONCATENATE("when ageuponoutcome = '",Table2[[#This Row],[ageuponoutcome]],"' then '",Table2[[#This Row],[Specificity Bucket]],"'")</f>
        <v>when ageuponoutcome = '3 months' then 'Months'</v>
      </c>
      <c r="P17" t="s">
        <v>7</v>
      </c>
      <c r="Q17" t="str">
        <f>RIGHT(P17,LEN(P17)-FIND(" ",P17))</f>
        <v>months</v>
      </c>
      <c r="R17" s="1">
        <f>_xlfn.NUMBERVALUE(LEFT(P17,FIND(" ",P17)))</f>
        <v>3</v>
      </c>
      <c r="S17">
        <f>VLOOKUP(Table3[[#This Row],[ageuponoutcome]],Table2[[ageuponoutcome]:[Age Bucket]],4,FALSE)</f>
        <v>13</v>
      </c>
      <c r="T17" t="str">
        <f>VLOOKUP(Table3[[#This Row],[ageuponoutcome]],Table2[],5,FALSE)</f>
        <v>Months</v>
      </c>
    </row>
    <row r="18" spans="1:20" x14ac:dyDescent="0.25">
      <c r="A18" t="s">
        <v>17</v>
      </c>
      <c r="B18" t="str">
        <f>RIGHT(A18,LEN(A18)-FIND(" ",A18))</f>
        <v>months</v>
      </c>
      <c r="C18" s="1">
        <v>4</v>
      </c>
      <c r="D18">
        <v>14</v>
      </c>
      <c r="E18" t="s">
        <v>52</v>
      </c>
      <c r="G18" t="str">
        <f>CONCATENATE("when ageuponoutcome = '",Table2[[#This Row],[ageuponoutcome]],"' then ",Table2[[#This Row],[Age Bucket]])</f>
        <v>when ageuponoutcome = '4 months' then 14</v>
      </c>
      <c r="H18" t="str">
        <f>CONCATENATE("when ageuponoutcome = '",Table2[[#This Row],[ageuponoutcome]],"' then '",Table2[[#This Row],[Specificity Bucket]],"'")</f>
        <v>when ageuponoutcome = '4 months' then 'Months'</v>
      </c>
      <c r="P18" t="s">
        <v>17</v>
      </c>
      <c r="Q18" t="str">
        <f>RIGHT(P18,LEN(P18)-FIND(" ",P18))</f>
        <v>months</v>
      </c>
      <c r="R18" s="1">
        <f>_xlfn.NUMBERVALUE(LEFT(P18,FIND(" ",P18)))</f>
        <v>4</v>
      </c>
      <c r="S18">
        <f>VLOOKUP(Table3[[#This Row],[ageuponoutcome]],Table2[[ageuponoutcome]:[Age Bucket]],4,FALSE)</f>
        <v>14</v>
      </c>
      <c r="T18" t="str">
        <f>VLOOKUP(Table3[[#This Row],[ageuponoutcome]],Table2[],5,FALSE)</f>
        <v>Months</v>
      </c>
    </row>
    <row r="19" spans="1:20" x14ac:dyDescent="0.25">
      <c r="A19" t="s">
        <v>12</v>
      </c>
      <c r="B19" t="str">
        <f>RIGHT(A19,LEN(A19)-FIND(" ",A19))</f>
        <v>months</v>
      </c>
      <c r="C19" s="1">
        <v>5</v>
      </c>
      <c r="D19">
        <v>15</v>
      </c>
      <c r="E19" t="s">
        <v>52</v>
      </c>
      <c r="G19" t="str">
        <f>CONCATENATE("when ageuponoutcome = '",Table2[[#This Row],[ageuponoutcome]],"' then ",Table2[[#This Row],[Age Bucket]])</f>
        <v>when ageuponoutcome = '5 months' then 15</v>
      </c>
      <c r="H19" t="str">
        <f>CONCATENATE("when ageuponoutcome = '",Table2[[#This Row],[ageuponoutcome]],"' then '",Table2[[#This Row],[Specificity Bucket]],"'")</f>
        <v>when ageuponoutcome = '5 months' then 'Months'</v>
      </c>
      <c r="P19" t="s">
        <v>12</v>
      </c>
      <c r="Q19" t="str">
        <f>RIGHT(P19,LEN(P19)-FIND(" ",P19))</f>
        <v>months</v>
      </c>
      <c r="R19" s="1">
        <f>_xlfn.NUMBERVALUE(LEFT(P19,FIND(" ",P19)))</f>
        <v>5</v>
      </c>
      <c r="S19">
        <f>VLOOKUP(Table3[[#This Row],[ageuponoutcome]],Table2[[ageuponoutcome]:[Age Bucket]],4,FALSE)</f>
        <v>15</v>
      </c>
      <c r="T19" t="str">
        <f>VLOOKUP(Table3[[#This Row],[ageuponoutcome]],Table2[],5,FALSE)</f>
        <v>Months</v>
      </c>
    </row>
    <row r="20" spans="1:20" x14ac:dyDescent="0.25">
      <c r="A20" t="s">
        <v>37</v>
      </c>
      <c r="B20" t="str">
        <f>RIGHT(A20,LEN(A20)-FIND(" ",A20))</f>
        <v>months</v>
      </c>
      <c r="C20" s="1">
        <v>6</v>
      </c>
      <c r="D20">
        <v>16</v>
      </c>
      <c r="E20" t="s">
        <v>52</v>
      </c>
      <c r="G20" t="str">
        <f>CONCATENATE("when ageuponoutcome = '",Table2[[#This Row],[ageuponoutcome]],"' then ",Table2[[#This Row],[Age Bucket]])</f>
        <v>when ageuponoutcome = '6 months' then 16</v>
      </c>
      <c r="H20" t="str">
        <f>CONCATENATE("when ageuponoutcome = '",Table2[[#This Row],[ageuponoutcome]],"' then '",Table2[[#This Row],[Specificity Bucket]],"'")</f>
        <v>when ageuponoutcome = '6 months' then 'Months'</v>
      </c>
      <c r="P20" t="s">
        <v>37</v>
      </c>
      <c r="Q20" t="str">
        <f>RIGHT(P20,LEN(P20)-FIND(" ",P20))</f>
        <v>months</v>
      </c>
      <c r="R20" s="1">
        <f>_xlfn.NUMBERVALUE(LEFT(P20,FIND(" ",P20)))</f>
        <v>6</v>
      </c>
      <c r="S20">
        <f>VLOOKUP(Table3[[#This Row],[ageuponoutcome]],Table2[[ageuponoutcome]:[Age Bucket]],4,FALSE)</f>
        <v>16</v>
      </c>
      <c r="T20" t="str">
        <f>VLOOKUP(Table3[[#This Row],[ageuponoutcome]],Table2[],5,FALSE)</f>
        <v>Months</v>
      </c>
    </row>
    <row r="21" spans="1:20" x14ac:dyDescent="0.25">
      <c r="A21" t="s">
        <v>16</v>
      </c>
      <c r="B21" t="str">
        <f>RIGHT(A21,LEN(A21)-FIND(" ",A21))</f>
        <v>months</v>
      </c>
      <c r="C21" s="1">
        <v>7</v>
      </c>
      <c r="D21">
        <v>17</v>
      </c>
      <c r="E21" t="s">
        <v>52</v>
      </c>
      <c r="G21" t="str">
        <f>CONCATENATE("when ageuponoutcome = '",Table2[[#This Row],[ageuponoutcome]],"' then ",Table2[[#This Row],[Age Bucket]])</f>
        <v>when ageuponoutcome = '7 months' then 17</v>
      </c>
      <c r="H21" t="str">
        <f>CONCATENATE("when ageuponoutcome = '",Table2[[#This Row],[ageuponoutcome]],"' then '",Table2[[#This Row],[Specificity Bucket]],"'")</f>
        <v>when ageuponoutcome = '7 months' then 'Months'</v>
      </c>
      <c r="P21" t="s">
        <v>16</v>
      </c>
      <c r="Q21" t="str">
        <f>RIGHT(P21,LEN(P21)-FIND(" ",P21))</f>
        <v>months</v>
      </c>
      <c r="R21" s="1">
        <f>_xlfn.NUMBERVALUE(LEFT(P21,FIND(" ",P21)))</f>
        <v>7</v>
      </c>
      <c r="S21">
        <f>VLOOKUP(Table3[[#This Row],[ageuponoutcome]],Table2[[ageuponoutcome]:[Age Bucket]],4,FALSE)</f>
        <v>17</v>
      </c>
      <c r="T21" t="str">
        <f>VLOOKUP(Table3[[#This Row],[ageuponoutcome]],Table2[],5,FALSE)</f>
        <v>Months</v>
      </c>
    </row>
    <row r="22" spans="1:20" x14ac:dyDescent="0.25">
      <c r="A22" t="s">
        <v>29</v>
      </c>
      <c r="B22" t="str">
        <f>RIGHT(A22,LEN(A22)-FIND(" ",A22))</f>
        <v>months</v>
      </c>
      <c r="C22" s="1">
        <v>8</v>
      </c>
      <c r="D22">
        <v>18</v>
      </c>
      <c r="E22" t="s">
        <v>52</v>
      </c>
      <c r="G22" t="str">
        <f>CONCATENATE("when ageuponoutcome = '",Table2[[#This Row],[ageuponoutcome]],"' then ",Table2[[#This Row],[Age Bucket]])</f>
        <v>when ageuponoutcome = '8 months' then 18</v>
      </c>
      <c r="H22" t="str">
        <f>CONCATENATE("when ageuponoutcome = '",Table2[[#This Row],[ageuponoutcome]],"' then '",Table2[[#This Row],[Specificity Bucket]],"'")</f>
        <v>when ageuponoutcome = '8 months' then 'Months'</v>
      </c>
      <c r="P22" t="s">
        <v>29</v>
      </c>
      <c r="Q22" t="str">
        <f>RIGHT(P22,LEN(P22)-FIND(" ",P22))</f>
        <v>months</v>
      </c>
      <c r="R22" s="1">
        <f>_xlfn.NUMBERVALUE(LEFT(P22,FIND(" ",P22)))</f>
        <v>8</v>
      </c>
      <c r="S22">
        <f>VLOOKUP(Table3[[#This Row],[ageuponoutcome]],Table2[[ageuponoutcome]:[Age Bucket]],4,FALSE)</f>
        <v>18</v>
      </c>
      <c r="T22" t="str">
        <f>VLOOKUP(Table3[[#This Row],[ageuponoutcome]],Table2[],5,FALSE)</f>
        <v>Months</v>
      </c>
    </row>
    <row r="23" spans="1:20" x14ac:dyDescent="0.25">
      <c r="A23" t="s">
        <v>40</v>
      </c>
      <c r="B23" t="str">
        <f>RIGHT(A23,LEN(A23)-FIND(" ",A23))</f>
        <v>months</v>
      </c>
      <c r="C23" s="1">
        <v>9</v>
      </c>
      <c r="D23">
        <v>19</v>
      </c>
      <c r="E23" t="s">
        <v>52</v>
      </c>
      <c r="G23" t="str">
        <f>CONCATENATE("when ageuponoutcome = '",Table2[[#This Row],[ageuponoutcome]],"' then ",Table2[[#This Row],[Age Bucket]])</f>
        <v>when ageuponoutcome = '9 months' then 19</v>
      </c>
      <c r="H23" t="str">
        <f>CONCATENATE("when ageuponoutcome = '",Table2[[#This Row],[ageuponoutcome]],"' then '",Table2[[#This Row],[Specificity Bucket]],"'")</f>
        <v>when ageuponoutcome = '9 months' then 'Months'</v>
      </c>
      <c r="P23" t="s">
        <v>40</v>
      </c>
      <c r="Q23" t="str">
        <f>RIGHT(P23,LEN(P23)-FIND(" ",P23))</f>
        <v>months</v>
      </c>
      <c r="R23" s="1">
        <f>_xlfn.NUMBERVALUE(LEFT(P23,FIND(" ",P23)))</f>
        <v>9</v>
      </c>
      <c r="S23">
        <f>VLOOKUP(Table3[[#This Row],[ageuponoutcome]],Table2[[ageuponoutcome]:[Age Bucket]],4,FALSE)</f>
        <v>19</v>
      </c>
      <c r="T23" t="str">
        <f>VLOOKUP(Table3[[#This Row],[ageuponoutcome]],Table2[],5,FALSE)</f>
        <v>Months</v>
      </c>
    </row>
    <row r="24" spans="1:20" x14ac:dyDescent="0.25">
      <c r="A24" t="s">
        <v>39</v>
      </c>
      <c r="B24" t="str">
        <f>RIGHT(A24,LEN(A24)-FIND(" ",A24))</f>
        <v>months</v>
      </c>
      <c r="C24" s="1">
        <v>10</v>
      </c>
      <c r="D24">
        <v>20</v>
      </c>
      <c r="E24" t="s">
        <v>52</v>
      </c>
      <c r="G24" t="str">
        <f>CONCATENATE("when ageuponoutcome = '",Table2[[#This Row],[ageuponoutcome]],"' then ",Table2[[#This Row],[Age Bucket]])</f>
        <v>when ageuponoutcome = '10 months' then 20</v>
      </c>
      <c r="H24" t="str">
        <f>CONCATENATE("when ageuponoutcome = '",Table2[[#This Row],[ageuponoutcome]],"' then '",Table2[[#This Row],[Specificity Bucket]],"'")</f>
        <v>when ageuponoutcome = '10 months' then 'Months'</v>
      </c>
      <c r="P24" t="s">
        <v>39</v>
      </c>
      <c r="Q24" t="str">
        <f>RIGHT(P24,LEN(P24)-FIND(" ",P24))</f>
        <v>months</v>
      </c>
      <c r="R24" s="1">
        <f>_xlfn.NUMBERVALUE(LEFT(P24,FIND(" ",P24)))</f>
        <v>10</v>
      </c>
      <c r="S24">
        <f>VLOOKUP(Table3[[#This Row],[ageuponoutcome]],Table2[[ageuponoutcome]:[Age Bucket]],4,FALSE)</f>
        <v>20</v>
      </c>
      <c r="T24" t="str">
        <f>VLOOKUP(Table3[[#This Row],[ageuponoutcome]],Table2[],5,FALSE)</f>
        <v>Months</v>
      </c>
    </row>
    <row r="25" spans="1:20" x14ac:dyDescent="0.25">
      <c r="A25" t="s">
        <v>9</v>
      </c>
      <c r="B25" t="str">
        <f>RIGHT(A25,LEN(A25)-FIND(" ",A25))</f>
        <v>months</v>
      </c>
      <c r="C25" s="1">
        <v>11</v>
      </c>
      <c r="D25">
        <v>21</v>
      </c>
      <c r="E25" t="s">
        <v>52</v>
      </c>
      <c r="G25" t="str">
        <f>CONCATENATE("when ageuponoutcome = '",Table2[[#This Row],[ageuponoutcome]],"' then ",Table2[[#This Row],[Age Bucket]])</f>
        <v>when ageuponoutcome = '11 months' then 21</v>
      </c>
      <c r="H25" t="str">
        <f>CONCATENATE("when ageuponoutcome = '",Table2[[#This Row],[ageuponoutcome]],"' then '",Table2[[#This Row],[Specificity Bucket]],"'")</f>
        <v>when ageuponoutcome = '11 months' then 'Months'</v>
      </c>
      <c r="P25" t="s">
        <v>9</v>
      </c>
      <c r="Q25" t="str">
        <f>RIGHT(P25,LEN(P25)-FIND(" ",P25))</f>
        <v>months</v>
      </c>
      <c r="R25" s="1">
        <f>_xlfn.NUMBERVALUE(LEFT(P25,FIND(" ",P25)))</f>
        <v>11</v>
      </c>
      <c r="S25">
        <f>VLOOKUP(Table3[[#This Row],[ageuponoutcome]],Table2[[ageuponoutcome]:[Age Bucket]],4,FALSE)</f>
        <v>21</v>
      </c>
      <c r="T25" t="str">
        <f>VLOOKUP(Table3[[#This Row],[ageuponoutcome]],Table2[],5,FALSE)</f>
        <v>Months</v>
      </c>
    </row>
    <row r="26" spans="1:20" x14ac:dyDescent="0.25">
      <c r="A26" t="s">
        <v>2</v>
      </c>
      <c r="B26" t="str">
        <f>RIGHT(A26,LEN(A26)-FIND(" ",A26))</f>
        <v>years</v>
      </c>
      <c r="C26" s="1">
        <v>0</v>
      </c>
      <c r="D26">
        <v>21</v>
      </c>
      <c r="E26" t="s">
        <v>53</v>
      </c>
      <c r="G26" t="str">
        <f>CONCATENATE("when ageuponoutcome = '",Table2[[#This Row],[ageuponoutcome]],"' then ",Table2[[#This Row],[Age Bucket]])</f>
        <v>when ageuponoutcome = '0 years' then 21</v>
      </c>
      <c r="H26" t="str">
        <f>CONCATENATE("when ageuponoutcome = '",Table2[[#This Row],[ageuponoutcome]],"' then '",Table2[[#This Row],[Specificity Bucket]],"'")</f>
        <v>when ageuponoutcome = '0 years' then 'Years'</v>
      </c>
      <c r="P26" t="s">
        <v>2</v>
      </c>
      <c r="Q26" t="str">
        <f>RIGHT(P26,LEN(P26)-FIND(" ",P26))</f>
        <v>years</v>
      </c>
      <c r="R26" s="1">
        <f>_xlfn.NUMBERVALUE(LEFT(P26,FIND(" ",P26)))</f>
        <v>0</v>
      </c>
      <c r="S26">
        <f>VLOOKUP(Table3[[#This Row],[ageuponoutcome]],Table2[[ageuponoutcome]:[Age Bucket]],4,FALSE)</f>
        <v>21</v>
      </c>
      <c r="T26" t="str">
        <f>VLOOKUP(Table3[[#This Row],[ageuponoutcome]],Table2[],5,FALSE)</f>
        <v>Years</v>
      </c>
    </row>
    <row r="27" spans="1:20" x14ac:dyDescent="0.25">
      <c r="A27" t="s">
        <v>42</v>
      </c>
      <c r="B27" t="str">
        <f>RIGHT(A27,LEN(A27)-FIND(" ",A27))</f>
        <v>year</v>
      </c>
      <c r="C27" s="1">
        <v>1</v>
      </c>
      <c r="D27">
        <v>22</v>
      </c>
      <c r="E27" t="s">
        <v>53</v>
      </c>
      <c r="G27" t="str">
        <f>CONCATENATE("when ageuponoutcome = '",Table2[[#This Row],[ageuponoutcome]],"' then ",Table2[[#This Row],[Age Bucket]])</f>
        <v>when ageuponoutcome = '1 year' then 22</v>
      </c>
      <c r="H27" t="str">
        <f>CONCATENATE("when ageuponoutcome = '",Table2[[#This Row],[ageuponoutcome]],"' then '",Table2[[#This Row],[Specificity Bucket]],"'")</f>
        <v>when ageuponoutcome = '1 year' then 'Years'</v>
      </c>
      <c r="P27" t="s">
        <v>42</v>
      </c>
      <c r="Q27" t="str">
        <f>RIGHT(P27,LEN(P27)-FIND(" ",P27))</f>
        <v>year</v>
      </c>
      <c r="R27" s="1">
        <f>_xlfn.NUMBERVALUE(LEFT(P27,FIND(" ",P27)))</f>
        <v>1</v>
      </c>
      <c r="S27">
        <f>VLOOKUP(Table3[[#This Row],[ageuponoutcome]],Table2[[ageuponoutcome]:[Age Bucket]],4,FALSE)</f>
        <v>22</v>
      </c>
      <c r="T27" t="str">
        <f>VLOOKUP(Table3[[#This Row],[ageuponoutcome]],Table2[],5,FALSE)</f>
        <v>Years</v>
      </c>
    </row>
    <row r="28" spans="1:20" x14ac:dyDescent="0.25">
      <c r="A28" t="s">
        <v>36</v>
      </c>
      <c r="B28" t="str">
        <f>RIGHT(A28,LEN(A28)-FIND(" ",A28))</f>
        <v>years</v>
      </c>
      <c r="C28" s="1">
        <v>2</v>
      </c>
      <c r="D28">
        <v>23</v>
      </c>
      <c r="E28" t="s">
        <v>53</v>
      </c>
      <c r="G28" t="str">
        <f>CONCATENATE("when ageuponoutcome = '",Table2[[#This Row],[ageuponoutcome]],"' then ",Table2[[#This Row],[Age Bucket]])</f>
        <v>when ageuponoutcome = '2 years' then 23</v>
      </c>
      <c r="H28" t="str">
        <f>CONCATENATE("when ageuponoutcome = '",Table2[[#This Row],[ageuponoutcome]],"' then '",Table2[[#This Row],[Specificity Bucket]],"'")</f>
        <v>when ageuponoutcome = '2 years' then 'Years'</v>
      </c>
      <c r="P28" t="s">
        <v>36</v>
      </c>
      <c r="Q28" t="str">
        <f>RIGHT(P28,LEN(P28)-FIND(" ",P28))</f>
        <v>years</v>
      </c>
      <c r="R28" s="1">
        <f>_xlfn.NUMBERVALUE(LEFT(P28,FIND(" ",P28)))</f>
        <v>2</v>
      </c>
      <c r="S28">
        <f>VLOOKUP(Table3[[#This Row],[ageuponoutcome]],Table2[[ageuponoutcome]:[Age Bucket]],4,FALSE)</f>
        <v>23</v>
      </c>
      <c r="T28" t="str">
        <f>VLOOKUP(Table3[[#This Row],[ageuponoutcome]],Table2[],5,FALSE)</f>
        <v>Years</v>
      </c>
    </row>
    <row r="29" spans="1:20" x14ac:dyDescent="0.25">
      <c r="A29" t="s">
        <v>25</v>
      </c>
      <c r="B29" t="str">
        <f>RIGHT(A29,LEN(A29)-FIND(" ",A29))</f>
        <v>years</v>
      </c>
      <c r="C29" s="1">
        <v>3</v>
      </c>
      <c r="D29">
        <v>24</v>
      </c>
      <c r="E29" t="s">
        <v>53</v>
      </c>
      <c r="G29" t="str">
        <f>CONCATENATE("when ageuponoutcome = '",Table2[[#This Row],[ageuponoutcome]],"' then ",Table2[[#This Row],[Age Bucket]])</f>
        <v>when ageuponoutcome = '3 years' then 24</v>
      </c>
      <c r="H29" t="str">
        <f>CONCATENATE("when ageuponoutcome = '",Table2[[#This Row],[ageuponoutcome]],"' then '",Table2[[#This Row],[Specificity Bucket]],"'")</f>
        <v>when ageuponoutcome = '3 years' then 'Years'</v>
      </c>
      <c r="P29" t="s">
        <v>25</v>
      </c>
      <c r="Q29" t="str">
        <f>RIGHT(P29,LEN(P29)-FIND(" ",P29))</f>
        <v>years</v>
      </c>
      <c r="R29" s="1">
        <f>_xlfn.NUMBERVALUE(LEFT(P29,FIND(" ",P29)))</f>
        <v>3</v>
      </c>
      <c r="S29">
        <f>VLOOKUP(Table3[[#This Row],[ageuponoutcome]],Table2[[ageuponoutcome]:[Age Bucket]],4,FALSE)</f>
        <v>24</v>
      </c>
      <c r="T29" t="str">
        <f>VLOOKUP(Table3[[#This Row],[ageuponoutcome]],Table2[],5,FALSE)</f>
        <v>Years</v>
      </c>
    </row>
    <row r="30" spans="1:20" x14ac:dyDescent="0.25">
      <c r="A30" t="s">
        <v>4</v>
      </c>
      <c r="B30" t="str">
        <f>RIGHT(A30,LEN(A30)-FIND(" ",A30))</f>
        <v>years</v>
      </c>
      <c r="C30" s="1">
        <v>4</v>
      </c>
      <c r="D30">
        <v>25</v>
      </c>
      <c r="E30" t="s">
        <v>53</v>
      </c>
      <c r="G30" t="str">
        <f>CONCATENATE("when ageuponoutcome = '",Table2[[#This Row],[ageuponoutcome]],"' then ",Table2[[#This Row],[Age Bucket]])</f>
        <v>when ageuponoutcome = '4 years' then 25</v>
      </c>
      <c r="H30" t="str">
        <f>CONCATENATE("when ageuponoutcome = '",Table2[[#This Row],[ageuponoutcome]],"' then '",Table2[[#This Row],[Specificity Bucket]],"'")</f>
        <v>when ageuponoutcome = '4 years' then 'Years'</v>
      </c>
      <c r="P30" t="s">
        <v>4</v>
      </c>
      <c r="Q30" t="str">
        <f>RIGHT(P30,LEN(P30)-FIND(" ",P30))</f>
        <v>years</v>
      </c>
      <c r="R30" s="1">
        <f>_xlfn.NUMBERVALUE(LEFT(P30,FIND(" ",P30)))</f>
        <v>4</v>
      </c>
      <c r="S30">
        <f>VLOOKUP(Table3[[#This Row],[ageuponoutcome]],Table2[[ageuponoutcome]:[Age Bucket]],4,FALSE)</f>
        <v>25</v>
      </c>
      <c r="T30" t="str">
        <f>VLOOKUP(Table3[[#This Row],[ageuponoutcome]],Table2[],5,FALSE)</f>
        <v>Years</v>
      </c>
    </row>
    <row r="31" spans="1:20" x14ac:dyDescent="0.25">
      <c r="A31" t="s">
        <v>13</v>
      </c>
      <c r="B31" t="str">
        <f>RIGHT(A31,LEN(A31)-FIND(" ",A31))</f>
        <v>years</v>
      </c>
      <c r="C31" s="1">
        <v>5</v>
      </c>
      <c r="D31">
        <v>26</v>
      </c>
      <c r="E31" t="s">
        <v>53</v>
      </c>
      <c r="G31" t="str">
        <f>CONCATENATE("when ageuponoutcome = '",Table2[[#This Row],[ageuponoutcome]],"' then ",Table2[[#This Row],[Age Bucket]])</f>
        <v>when ageuponoutcome = '5 years' then 26</v>
      </c>
      <c r="H31" t="str">
        <f>CONCATENATE("when ageuponoutcome = '",Table2[[#This Row],[ageuponoutcome]],"' then '",Table2[[#This Row],[Specificity Bucket]],"'")</f>
        <v>when ageuponoutcome = '5 years' then 'Years'</v>
      </c>
      <c r="P31" t="s">
        <v>13</v>
      </c>
      <c r="Q31" t="str">
        <f>RIGHT(P31,LEN(P31)-FIND(" ",P31))</f>
        <v>years</v>
      </c>
      <c r="R31" s="1">
        <f>_xlfn.NUMBERVALUE(LEFT(P31,FIND(" ",P31)))</f>
        <v>5</v>
      </c>
      <c r="S31">
        <f>VLOOKUP(Table3[[#This Row],[ageuponoutcome]],Table2[[ageuponoutcome]:[Age Bucket]],4,FALSE)</f>
        <v>26</v>
      </c>
      <c r="T31" t="str">
        <f>VLOOKUP(Table3[[#This Row],[ageuponoutcome]],Table2[],5,FALSE)</f>
        <v>Years</v>
      </c>
    </row>
    <row r="32" spans="1:20" x14ac:dyDescent="0.25">
      <c r="A32" t="s">
        <v>15</v>
      </c>
      <c r="B32" t="str">
        <f>RIGHT(A32,LEN(A32)-FIND(" ",A32))</f>
        <v>years</v>
      </c>
      <c r="C32" s="1">
        <v>6</v>
      </c>
      <c r="D32">
        <v>27</v>
      </c>
      <c r="E32" t="s">
        <v>53</v>
      </c>
      <c r="G32" t="str">
        <f>CONCATENATE("when ageuponoutcome = '",Table2[[#This Row],[ageuponoutcome]],"' then ",Table2[[#This Row],[Age Bucket]])</f>
        <v>when ageuponoutcome = '6 years' then 27</v>
      </c>
      <c r="H32" t="str">
        <f>CONCATENATE("when ageuponoutcome = '",Table2[[#This Row],[ageuponoutcome]],"' then '",Table2[[#This Row],[Specificity Bucket]],"'")</f>
        <v>when ageuponoutcome = '6 years' then 'Years'</v>
      </c>
      <c r="P32" t="s">
        <v>15</v>
      </c>
      <c r="Q32" t="str">
        <f>RIGHT(P32,LEN(P32)-FIND(" ",P32))</f>
        <v>years</v>
      </c>
      <c r="R32" s="1">
        <f>_xlfn.NUMBERVALUE(LEFT(P32,FIND(" ",P32)))</f>
        <v>6</v>
      </c>
      <c r="S32">
        <f>VLOOKUP(Table3[[#This Row],[ageuponoutcome]],Table2[[ageuponoutcome]:[Age Bucket]],4,FALSE)</f>
        <v>27</v>
      </c>
      <c r="T32" t="str">
        <f>VLOOKUP(Table3[[#This Row],[ageuponoutcome]],Table2[],5,FALSE)</f>
        <v>Years</v>
      </c>
    </row>
    <row r="33" spans="1:20" x14ac:dyDescent="0.25">
      <c r="A33" t="s">
        <v>0</v>
      </c>
      <c r="B33" t="str">
        <f>RIGHT(A33,LEN(A33)-FIND(" ",A33))</f>
        <v>years</v>
      </c>
      <c r="C33" s="1">
        <v>7</v>
      </c>
      <c r="D33">
        <v>28</v>
      </c>
      <c r="E33" t="s">
        <v>53</v>
      </c>
      <c r="G33" t="str">
        <f>CONCATENATE("when ageuponoutcome = '",Table2[[#This Row],[ageuponoutcome]],"' then ",Table2[[#This Row],[Age Bucket]])</f>
        <v>when ageuponoutcome = '7 years' then 28</v>
      </c>
      <c r="H33" t="str">
        <f>CONCATENATE("when ageuponoutcome = '",Table2[[#This Row],[ageuponoutcome]],"' then '",Table2[[#This Row],[Specificity Bucket]],"'")</f>
        <v>when ageuponoutcome = '7 years' then 'Years'</v>
      </c>
      <c r="P33" t="s">
        <v>0</v>
      </c>
      <c r="Q33" t="str">
        <f>RIGHT(P33,LEN(P33)-FIND(" ",P33))</f>
        <v>years</v>
      </c>
      <c r="R33" s="1">
        <f>_xlfn.NUMBERVALUE(LEFT(P33,FIND(" ",P33)))</f>
        <v>7</v>
      </c>
      <c r="S33">
        <f>VLOOKUP(Table3[[#This Row],[ageuponoutcome]],Table2[[ageuponoutcome]:[Age Bucket]],4,FALSE)</f>
        <v>28</v>
      </c>
      <c r="T33" t="str">
        <f>VLOOKUP(Table3[[#This Row],[ageuponoutcome]],Table2[],5,FALSE)</f>
        <v>Years</v>
      </c>
    </row>
    <row r="34" spans="1:20" x14ac:dyDescent="0.25">
      <c r="A34" t="s">
        <v>24</v>
      </c>
      <c r="B34" t="str">
        <f>RIGHT(A34,LEN(A34)-FIND(" ",A34))</f>
        <v>years</v>
      </c>
      <c r="C34" s="1">
        <v>8</v>
      </c>
      <c r="D34">
        <v>29</v>
      </c>
      <c r="E34" t="s">
        <v>53</v>
      </c>
      <c r="G34" t="str">
        <f>CONCATENATE("when ageuponoutcome = '",Table2[[#This Row],[ageuponoutcome]],"' then ",Table2[[#This Row],[Age Bucket]])</f>
        <v>when ageuponoutcome = '8 years' then 29</v>
      </c>
      <c r="H34" t="str">
        <f>CONCATENATE("when ageuponoutcome = '",Table2[[#This Row],[ageuponoutcome]],"' then '",Table2[[#This Row],[Specificity Bucket]],"'")</f>
        <v>when ageuponoutcome = '8 years' then 'Years'</v>
      </c>
      <c r="P34" t="s">
        <v>24</v>
      </c>
      <c r="Q34" t="str">
        <f>RIGHT(P34,LEN(P34)-FIND(" ",P34))</f>
        <v>years</v>
      </c>
      <c r="R34" s="1">
        <f>_xlfn.NUMBERVALUE(LEFT(P34,FIND(" ",P34)))</f>
        <v>8</v>
      </c>
      <c r="S34">
        <f>VLOOKUP(Table3[[#This Row],[ageuponoutcome]],Table2[[ageuponoutcome]:[Age Bucket]],4,FALSE)</f>
        <v>29</v>
      </c>
      <c r="T34" t="str">
        <f>VLOOKUP(Table3[[#This Row],[ageuponoutcome]],Table2[],5,FALSE)</f>
        <v>Years</v>
      </c>
    </row>
    <row r="35" spans="1:20" x14ac:dyDescent="0.25">
      <c r="A35" t="s">
        <v>35</v>
      </c>
      <c r="B35" t="str">
        <f>RIGHT(A35,LEN(A35)-FIND(" ",A35))</f>
        <v>years</v>
      </c>
      <c r="C35" s="1">
        <v>9</v>
      </c>
      <c r="D35">
        <v>30</v>
      </c>
      <c r="E35" t="s">
        <v>53</v>
      </c>
      <c r="G35" t="str">
        <f>CONCATENATE("when ageuponoutcome = '",Table2[[#This Row],[ageuponoutcome]],"' then ",Table2[[#This Row],[Age Bucket]])</f>
        <v>when ageuponoutcome = '9 years' then 30</v>
      </c>
      <c r="H35" t="str">
        <f>CONCATENATE("when ageuponoutcome = '",Table2[[#This Row],[ageuponoutcome]],"' then '",Table2[[#This Row],[Specificity Bucket]],"'")</f>
        <v>when ageuponoutcome = '9 years' then 'Years'</v>
      </c>
      <c r="P35" t="s">
        <v>35</v>
      </c>
      <c r="Q35" t="str">
        <f>RIGHT(P35,LEN(P35)-FIND(" ",P35))</f>
        <v>years</v>
      </c>
      <c r="R35" s="1">
        <f>_xlfn.NUMBERVALUE(LEFT(P35,FIND(" ",P35)))</f>
        <v>9</v>
      </c>
      <c r="S35">
        <f>VLOOKUP(Table3[[#This Row],[ageuponoutcome]],Table2[[ageuponoutcome]:[Age Bucket]],4,FALSE)</f>
        <v>30</v>
      </c>
      <c r="T35" t="str">
        <f>VLOOKUP(Table3[[#This Row],[ageuponoutcome]],Table2[],5,FALSE)</f>
        <v>Years</v>
      </c>
    </row>
    <row r="36" spans="1:20" x14ac:dyDescent="0.25">
      <c r="A36" t="s">
        <v>3</v>
      </c>
      <c r="B36" t="str">
        <f>RIGHT(A36,LEN(A36)-FIND(" ",A36))</f>
        <v>years</v>
      </c>
      <c r="C36" s="1">
        <v>10</v>
      </c>
      <c r="D36">
        <v>31</v>
      </c>
      <c r="E36" t="s">
        <v>53</v>
      </c>
      <c r="G36" t="str">
        <f>CONCATENATE("when ageuponoutcome = '",Table2[[#This Row],[ageuponoutcome]],"' then ",Table2[[#This Row],[Age Bucket]])</f>
        <v>when ageuponoutcome = '10 years' then 31</v>
      </c>
      <c r="H36" t="str">
        <f>CONCATENATE("when ageuponoutcome = '",Table2[[#This Row],[ageuponoutcome]],"' then '",Table2[[#This Row],[Specificity Bucket]],"'")</f>
        <v>when ageuponoutcome = '10 years' then 'Years'</v>
      </c>
      <c r="P36" t="s">
        <v>3</v>
      </c>
      <c r="Q36" t="str">
        <f>RIGHT(P36,LEN(P36)-FIND(" ",P36))</f>
        <v>years</v>
      </c>
      <c r="R36" s="1">
        <f>_xlfn.NUMBERVALUE(LEFT(P36,FIND(" ",P36)))</f>
        <v>10</v>
      </c>
      <c r="S36">
        <f>VLOOKUP(Table3[[#This Row],[ageuponoutcome]],Table2[[ageuponoutcome]:[Age Bucket]],4,FALSE)</f>
        <v>31</v>
      </c>
      <c r="T36" t="str">
        <f>VLOOKUP(Table3[[#This Row],[ageuponoutcome]],Table2[],5,FALSE)</f>
        <v>Years</v>
      </c>
    </row>
    <row r="37" spans="1:20" x14ac:dyDescent="0.25">
      <c r="A37" t="s">
        <v>34</v>
      </c>
      <c r="B37" t="str">
        <f>RIGHT(A37,LEN(A37)-FIND(" ",A37))</f>
        <v>years</v>
      </c>
      <c r="C37" s="1">
        <v>11</v>
      </c>
      <c r="D37">
        <v>32</v>
      </c>
      <c r="E37" t="s">
        <v>53</v>
      </c>
      <c r="G37" t="str">
        <f>CONCATENATE("when ageuponoutcome = '",Table2[[#This Row],[ageuponoutcome]],"' then ",Table2[[#This Row],[Age Bucket]])</f>
        <v>when ageuponoutcome = '11 years' then 32</v>
      </c>
      <c r="H37" t="str">
        <f>CONCATENATE("when ageuponoutcome = '",Table2[[#This Row],[ageuponoutcome]],"' then '",Table2[[#This Row],[Specificity Bucket]],"'")</f>
        <v>when ageuponoutcome = '11 years' then 'Years'</v>
      </c>
      <c r="P37" t="s">
        <v>34</v>
      </c>
      <c r="Q37" t="str">
        <f>RIGHT(P37,LEN(P37)-FIND(" ",P37))</f>
        <v>years</v>
      </c>
      <c r="R37" s="1">
        <f>_xlfn.NUMBERVALUE(LEFT(P37,FIND(" ",P37)))</f>
        <v>11</v>
      </c>
      <c r="S37">
        <f>VLOOKUP(Table3[[#This Row],[ageuponoutcome]],Table2[[ageuponoutcome]:[Age Bucket]],4,FALSE)</f>
        <v>32</v>
      </c>
      <c r="T37" t="str">
        <f>VLOOKUP(Table3[[#This Row],[ageuponoutcome]],Table2[],5,FALSE)</f>
        <v>Years</v>
      </c>
    </row>
    <row r="38" spans="1:20" x14ac:dyDescent="0.25">
      <c r="A38" t="s">
        <v>8</v>
      </c>
      <c r="B38" t="str">
        <f>RIGHT(A38,LEN(A38)-FIND(" ",A38))</f>
        <v>years</v>
      </c>
      <c r="C38" s="1">
        <v>12</v>
      </c>
      <c r="D38">
        <v>33</v>
      </c>
      <c r="E38" t="s">
        <v>53</v>
      </c>
      <c r="G38" t="str">
        <f>CONCATENATE("when ageuponoutcome = '",Table2[[#This Row],[ageuponoutcome]],"' then ",Table2[[#This Row],[Age Bucket]])</f>
        <v>when ageuponoutcome = '12 years' then 33</v>
      </c>
      <c r="H38" t="str">
        <f>CONCATENATE("when ageuponoutcome = '",Table2[[#This Row],[ageuponoutcome]],"' then '",Table2[[#This Row],[Specificity Bucket]],"'")</f>
        <v>when ageuponoutcome = '12 years' then 'Years'</v>
      </c>
      <c r="P38" t="s">
        <v>8</v>
      </c>
      <c r="Q38" t="str">
        <f>RIGHT(P38,LEN(P38)-FIND(" ",P38))</f>
        <v>years</v>
      </c>
      <c r="R38" s="1">
        <f>_xlfn.NUMBERVALUE(LEFT(P38,FIND(" ",P38)))</f>
        <v>12</v>
      </c>
      <c r="S38">
        <f>VLOOKUP(Table3[[#This Row],[ageuponoutcome]],Table2[[ageuponoutcome]:[Age Bucket]],4,FALSE)</f>
        <v>33</v>
      </c>
      <c r="T38" t="str">
        <f>VLOOKUP(Table3[[#This Row],[ageuponoutcome]],Table2[],5,FALSE)</f>
        <v>Years</v>
      </c>
    </row>
    <row r="39" spans="1:20" x14ac:dyDescent="0.25">
      <c r="A39" t="s">
        <v>30</v>
      </c>
      <c r="B39" t="str">
        <f>RIGHT(A39,LEN(A39)-FIND(" ",A39))</f>
        <v>years</v>
      </c>
      <c r="C39" s="1">
        <v>13</v>
      </c>
      <c r="D39">
        <v>34</v>
      </c>
      <c r="E39" t="s">
        <v>53</v>
      </c>
      <c r="G39" t="str">
        <f>CONCATENATE("when ageuponoutcome = '",Table2[[#This Row],[ageuponoutcome]],"' then ",Table2[[#This Row],[Age Bucket]])</f>
        <v>when ageuponoutcome = '13 years' then 34</v>
      </c>
      <c r="H39" t="str">
        <f>CONCATENATE("when ageuponoutcome = '",Table2[[#This Row],[ageuponoutcome]],"' then '",Table2[[#This Row],[Specificity Bucket]],"'")</f>
        <v>when ageuponoutcome = '13 years' then 'Years'</v>
      </c>
      <c r="P39" t="s">
        <v>30</v>
      </c>
      <c r="Q39" t="str">
        <f>RIGHT(P39,LEN(P39)-FIND(" ",P39))</f>
        <v>years</v>
      </c>
      <c r="R39" s="1">
        <f>_xlfn.NUMBERVALUE(LEFT(P39,FIND(" ",P39)))</f>
        <v>13</v>
      </c>
      <c r="S39">
        <f>VLOOKUP(Table3[[#This Row],[ageuponoutcome]],Table2[[ageuponoutcome]:[Age Bucket]],4,FALSE)</f>
        <v>34</v>
      </c>
      <c r="T39" t="str">
        <f>VLOOKUP(Table3[[#This Row],[ageuponoutcome]],Table2[],5,FALSE)</f>
        <v>Years</v>
      </c>
    </row>
    <row r="40" spans="1:20" x14ac:dyDescent="0.25">
      <c r="A40" t="s">
        <v>14</v>
      </c>
      <c r="B40" t="str">
        <f>RIGHT(A40,LEN(A40)-FIND(" ",A40))</f>
        <v>years</v>
      </c>
      <c r="C40" s="1">
        <v>14</v>
      </c>
      <c r="D40">
        <v>35</v>
      </c>
      <c r="E40" t="s">
        <v>53</v>
      </c>
      <c r="G40" t="str">
        <f>CONCATENATE("when ageuponoutcome = '",Table2[[#This Row],[ageuponoutcome]],"' then ",Table2[[#This Row],[Age Bucket]])</f>
        <v>when ageuponoutcome = '14 years' then 35</v>
      </c>
      <c r="H40" t="str">
        <f>CONCATENATE("when ageuponoutcome = '",Table2[[#This Row],[ageuponoutcome]],"' then '",Table2[[#This Row],[Specificity Bucket]],"'")</f>
        <v>when ageuponoutcome = '14 years' then 'Years'</v>
      </c>
      <c r="P40" t="s">
        <v>14</v>
      </c>
      <c r="Q40" t="str">
        <f>RIGHT(P40,LEN(P40)-FIND(" ",P40))</f>
        <v>years</v>
      </c>
      <c r="R40" s="1">
        <f>_xlfn.NUMBERVALUE(LEFT(P40,FIND(" ",P40)))</f>
        <v>14</v>
      </c>
      <c r="S40">
        <f>VLOOKUP(Table3[[#This Row],[ageuponoutcome]],Table2[[ageuponoutcome]:[Age Bucket]],4,FALSE)</f>
        <v>35</v>
      </c>
      <c r="T40" t="str">
        <f>VLOOKUP(Table3[[#This Row],[ageuponoutcome]],Table2[],5,FALSE)</f>
        <v>Years</v>
      </c>
    </row>
    <row r="41" spans="1:20" x14ac:dyDescent="0.25">
      <c r="A41" t="s">
        <v>1</v>
      </c>
      <c r="B41" t="str">
        <f>RIGHT(A41,LEN(A41)-FIND(" ",A41))</f>
        <v>years</v>
      </c>
      <c r="C41" s="1">
        <v>15</v>
      </c>
      <c r="D41">
        <v>36</v>
      </c>
      <c r="E41" t="s">
        <v>53</v>
      </c>
      <c r="G41" t="str">
        <f>CONCATENATE("when ageuponoutcome = '",Table2[[#This Row],[ageuponoutcome]],"' then ",Table2[[#This Row],[Age Bucket]])</f>
        <v>when ageuponoutcome = '15 years' then 36</v>
      </c>
      <c r="H41" t="str">
        <f>CONCATENATE("when ageuponoutcome = '",Table2[[#This Row],[ageuponoutcome]],"' then '",Table2[[#This Row],[Specificity Bucket]],"'")</f>
        <v>when ageuponoutcome = '15 years' then 'Years'</v>
      </c>
      <c r="P41" t="s">
        <v>1</v>
      </c>
      <c r="Q41" t="str">
        <f>RIGHT(P41,LEN(P41)-FIND(" ",P41))</f>
        <v>years</v>
      </c>
      <c r="R41" s="1">
        <f>_xlfn.NUMBERVALUE(LEFT(P41,FIND(" ",P41)))</f>
        <v>15</v>
      </c>
      <c r="S41">
        <f>VLOOKUP(Table3[[#This Row],[ageuponoutcome]],Table2[[ageuponoutcome]:[Age Bucket]],4,FALSE)</f>
        <v>36</v>
      </c>
      <c r="T41" t="str">
        <f>VLOOKUP(Table3[[#This Row],[ageuponoutcome]],Table2[],5,FALSE)</f>
        <v>Years</v>
      </c>
    </row>
    <row r="42" spans="1:20" x14ac:dyDescent="0.25">
      <c r="A42" t="s">
        <v>41</v>
      </c>
      <c r="B42" t="str">
        <f>RIGHT(A42,LEN(A42)-FIND(" ",A42))</f>
        <v>years</v>
      </c>
      <c r="C42" s="1">
        <v>16</v>
      </c>
      <c r="D42">
        <v>37</v>
      </c>
      <c r="E42" t="s">
        <v>53</v>
      </c>
      <c r="G42" t="str">
        <f>CONCATENATE("when ageuponoutcome = '",Table2[[#This Row],[ageuponoutcome]],"' then ",Table2[[#This Row],[Age Bucket]])</f>
        <v>when ageuponoutcome = '16 years' then 37</v>
      </c>
      <c r="H42" t="str">
        <f>CONCATENATE("when ageuponoutcome = '",Table2[[#This Row],[ageuponoutcome]],"' then '",Table2[[#This Row],[Specificity Bucket]],"'")</f>
        <v>when ageuponoutcome = '16 years' then 'Years'</v>
      </c>
      <c r="P42" t="s">
        <v>41</v>
      </c>
      <c r="Q42" t="str">
        <f>RIGHT(P42,LEN(P42)-FIND(" ",P42))</f>
        <v>years</v>
      </c>
      <c r="R42" s="1">
        <f>_xlfn.NUMBERVALUE(LEFT(P42,FIND(" ",P42)))</f>
        <v>16</v>
      </c>
      <c r="S42">
        <f>VLOOKUP(Table3[[#This Row],[ageuponoutcome]],Table2[[ageuponoutcome]:[Age Bucket]],4,FALSE)</f>
        <v>37</v>
      </c>
      <c r="T42" t="str">
        <f>VLOOKUP(Table3[[#This Row],[ageuponoutcome]],Table2[],5,FALSE)</f>
        <v>Years</v>
      </c>
    </row>
    <row r="43" spans="1:20" x14ac:dyDescent="0.25">
      <c r="A43" t="s">
        <v>33</v>
      </c>
      <c r="B43" t="str">
        <f>RIGHT(A43,LEN(A43)-FIND(" ",A43))</f>
        <v>years</v>
      </c>
      <c r="C43" s="1">
        <v>17</v>
      </c>
      <c r="D43">
        <v>38</v>
      </c>
      <c r="E43" t="s">
        <v>53</v>
      </c>
      <c r="G43" t="str">
        <f>CONCATENATE("when ageuponoutcome = '",Table2[[#This Row],[ageuponoutcome]],"' then ",Table2[[#This Row],[Age Bucket]])</f>
        <v>when ageuponoutcome = '17 years' then 38</v>
      </c>
      <c r="H43" t="str">
        <f>CONCATENATE("when ageuponoutcome = '",Table2[[#This Row],[ageuponoutcome]],"' then '",Table2[[#This Row],[Specificity Bucket]],"'")</f>
        <v>when ageuponoutcome = '17 years' then 'Years'</v>
      </c>
      <c r="P43" t="s">
        <v>33</v>
      </c>
      <c r="Q43" t="str">
        <f>RIGHT(P43,LEN(P43)-FIND(" ",P43))</f>
        <v>years</v>
      </c>
      <c r="R43" s="1">
        <f>_xlfn.NUMBERVALUE(LEFT(P43,FIND(" ",P43)))</f>
        <v>17</v>
      </c>
      <c r="S43">
        <f>VLOOKUP(Table3[[#This Row],[ageuponoutcome]],Table2[[ageuponoutcome]:[Age Bucket]],4,FALSE)</f>
        <v>38</v>
      </c>
      <c r="T43" t="str">
        <f>VLOOKUP(Table3[[#This Row],[ageuponoutcome]],Table2[],5,FALSE)</f>
        <v>Years</v>
      </c>
    </row>
    <row r="44" spans="1:20" x14ac:dyDescent="0.25">
      <c r="A44" t="s">
        <v>5</v>
      </c>
      <c r="B44" t="str">
        <f>RIGHT(A44,LEN(A44)-FIND(" ",A44))</f>
        <v>years</v>
      </c>
      <c r="C44" s="1">
        <v>18</v>
      </c>
      <c r="D44">
        <v>39</v>
      </c>
      <c r="E44" t="s">
        <v>53</v>
      </c>
      <c r="G44" t="str">
        <f>CONCATENATE("when ageuponoutcome = '",Table2[[#This Row],[ageuponoutcome]],"' then ",Table2[[#This Row],[Age Bucket]])</f>
        <v>when ageuponoutcome = '18 years' then 39</v>
      </c>
      <c r="H44" t="str">
        <f>CONCATENATE("when ageuponoutcome = '",Table2[[#This Row],[ageuponoutcome]],"' then '",Table2[[#This Row],[Specificity Bucket]],"'")</f>
        <v>when ageuponoutcome = '18 years' then 'Years'</v>
      </c>
      <c r="P44" t="s">
        <v>5</v>
      </c>
      <c r="Q44" t="str">
        <f>RIGHT(P44,LEN(P44)-FIND(" ",P44))</f>
        <v>years</v>
      </c>
      <c r="R44" s="1">
        <f>_xlfn.NUMBERVALUE(LEFT(P44,FIND(" ",P44)))</f>
        <v>18</v>
      </c>
      <c r="S44">
        <f>VLOOKUP(Table3[[#This Row],[ageuponoutcome]],Table2[[ageuponoutcome]:[Age Bucket]],4,FALSE)</f>
        <v>39</v>
      </c>
      <c r="T44" t="str">
        <f>VLOOKUP(Table3[[#This Row],[ageuponoutcome]],Table2[],5,FALSE)</f>
        <v>Years</v>
      </c>
    </row>
    <row r="45" spans="1:20" x14ac:dyDescent="0.25">
      <c r="A45" t="s">
        <v>20</v>
      </c>
      <c r="B45" t="str">
        <f>RIGHT(A45,LEN(A45)-FIND(" ",A45))</f>
        <v>years</v>
      </c>
      <c r="C45" s="1">
        <v>19</v>
      </c>
      <c r="D45">
        <v>40</v>
      </c>
      <c r="E45" t="s">
        <v>53</v>
      </c>
      <c r="G45" t="str">
        <f>CONCATENATE("when ageuponoutcome = '",Table2[[#This Row],[ageuponoutcome]],"' then ",Table2[[#This Row],[Age Bucket]])</f>
        <v>when ageuponoutcome = '19 years' then 40</v>
      </c>
      <c r="H45" t="str">
        <f>CONCATENATE("when ageuponoutcome = '",Table2[[#This Row],[ageuponoutcome]],"' then '",Table2[[#This Row],[Specificity Bucket]],"'")</f>
        <v>when ageuponoutcome = '19 years' then 'Years'</v>
      </c>
      <c r="P45" t="s">
        <v>20</v>
      </c>
      <c r="Q45" t="str">
        <f>RIGHT(P45,LEN(P45)-FIND(" ",P45))</f>
        <v>years</v>
      </c>
      <c r="R45" s="1">
        <f>_xlfn.NUMBERVALUE(LEFT(P45,FIND(" ",P45)))</f>
        <v>19</v>
      </c>
      <c r="S45">
        <f>VLOOKUP(Table3[[#This Row],[ageuponoutcome]],Table2[[ageuponoutcome]:[Age Bucket]],4,FALSE)</f>
        <v>40</v>
      </c>
      <c r="T45" t="str">
        <f>VLOOKUP(Table3[[#This Row],[ageuponoutcome]],Table2[],5,FALSE)</f>
        <v>Years</v>
      </c>
    </row>
    <row r="46" spans="1:20" x14ac:dyDescent="0.25">
      <c r="A46" t="s">
        <v>31</v>
      </c>
      <c r="B46" t="str">
        <f>RIGHT(A46,LEN(A46)-FIND(" ",A46))</f>
        <v>years</v>
      </c>
      <c r="C46" s="1">
        <v>20</v>
      </c>
      <c r="D46">
        <v>41</v>
      </c>
      <c r="E46" t="s">
        <v>53</v>
      </c>
      <c r="G46" t="str">
        <f>CONCATENATE("when ageuponoutcome = '",Table2[[#This Row],[ageuponoutcome]],"' then ",Table2[[#This Row],[Age Bucket]])</f>
        <v>when ageuponoutcome = '20 years' then 41</v>
      </c>
      <c r="H46" t="str">
        <f>CONCATENATE("when ageuponoutcome = '",Table2[[#This Row],[ageuponoutcome]],"' then '",Table2[[#This Row],[Specificity Bucket]],"'")</f>
        <v>when ageuponoutcome = '20 years' then 'Years'</v>
      </c>
      <c r="P46" t="s">
        <v>31</v>
      </c>
      <c r="Q46" t="str">
        <f>RIGHT(P46,LEN(P46)-FIND(" ",P46))</f>
        <v>years</v>
      </c>
      <c r="R46" s="1">
        <f>_xlfn.NUMBERVALUE(LEFT(P46,FIND(" ",P46)))</f>
        <v>20</v>
      </c>
      <c r="S46">
        <f>VLOOKUP(Table3[[#This Row],[ageuponoutcome]],Table2[[ageuponoutcome]:[Age Bucket]],4,FALSE)</f>
        <v>41</v>
      </c>
      <c r="T46" t="str">
        <f>VLOOKUP(Table3[[#This Row],[ageuponoutcome]],Table2[],5,FALSE)</f>
        <v>Years</v>
      </c>
    </row>
    <row r="47" spans="1:20" x14ac:dyDescent="0.25">
      <c r="G47" t="s">
        <v>172</v>
      </c>
      <c r="H47" t="s">
        <v>173</v>
      </c>
      <c r="P47" t="s">
        <v>168</v>
      </c>
      <c r="Q47" t="str">
        <f>RIGHT(P47,LEN(P47)-FIND(" ",P47))</f>
        <v>years</v>
      </c>
      <c r="R47" s="1">
        <f>_xlfn.NUMBERVALUE(LEFT(P47,FIND(" ",P47)))</f>
        <v>22</v>
      </c>
      <c r="S47">
        <v>42</v>
      </c>
      <c r="T47" t="s">
        <v>53</v>
      </c>
    </row>
    <row r="48" spans="1:20" x14ac:dyDescent="0.25">
      <c r="G48" t="s">
        <v>171</v>
      </c>
      <c r="H48" t="s">
        <v>54</v>
      </c>
      <c r="R48" s="1"/>
      <c r="T48" t="e">
        <f>VLOOKUP(Table3[[#This Row],[ageuponoutcome]],Table2[],5,FALSE)</f>
        <v>#N/A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V161"/>
  <sheetViews>
    <sheetView topLeftCell="A82" workbookViewId="0">
      <selection activeCell="D113" sqref="A1:XFD1048576"/>
    </sheetView>
  </sheetViews>
  <sheetFormatPr defaultRowHeight="15" x14ac:dyDescent="0.25"/>
  <sheetData>
    <row r="6" spans="3:22" x14ac:dyDescent="0.25">
      <c r="C6" s="2"/>
      <c r="D6" s="3"/>
      <c r="E6" s="3"/>
      <c r="F6" s="3"/>
      <c r="G6" s="3"/>
      <c r="H6" s="3"/>
      <c r="I6" s="3"/>
      <c r="J6" s="3"/>
      <c r="K6" s="3"/>
      <c r="L6" s="3"/>
      <c r="M6" s="4"/>
      <c r="N6" s="3"/>
      <c r="O6" s="3"/>
      <c r="P6" s="3"/>
      <c r="Q6" s="3"/>
      <c r="R6" s="3"/>
      <c r="S6" s="3"/>
      <c r="T6" s="3"/>
      <c r="U6" s="3"/>
      <c r="V6" s="4"/>
    </row>
    <row r="7" spans="3:22" x14ac:dyDescent="0.25">
      <c r="C7" s="5" t="s">
        <v>56</v>
      </c>
      <c r="D7" s="6"/>
      <c r="E7" s="6"/>
      <c r="F7" s="6"/>
      <c r="G7" s="6"/>
      <c r="H7" s="6"/>
      <c r="I7" s="6"/>
      <c r="J7" s="6"/>
      <c r="K7" s="6"/>
      <c r="L7" s="6"/>
      <c r="M7" s="7"/>
      <c r="N7" s="6"/>
      <c r="O7" s="6"/>
      <c r="P7" s="6"/>
      <c r="Q7" s="6"/>
      <c r="R7" s="6"/>
      <c r="S7" s="6"/>
      <c r="T7" s="6"/>
      <c r="U7" s="6"/>
      <c r="V7" s="7"/>
    </row>
    <row r="8" spans="3:22" x14ac:dyDescent="0.25">
      <c r="C8" s="5" t="s">
        <v>57</v>
      </c>
      <c r="D8" s="6"/>
      <c r="E8" s="6"/>
      <c r="F8" s="6"/>
      <c r="G8" s="6"/>
      <c r="H8" s="6"/>
      <c r="I8" s="6"/>
      <c r="J8" s="6"/>
      <c r="K8" s="6"/>
      <c r="L8" s="6"/>
      <c r="M8" s="7"/>
      <c r="N8" s="6"/>
      <c r="O8" s="6"/>
      <c r="P8" s="6"/>
      <c r="Q8" s="6"/>
      <c r="R8" s="6"/>
      <c r="S8" s="6"/>
      <c r="T8" s="6"/>
      <c r="U8" s="6"/>
      <c r="V8" s="7"/>
    </row>
    <row r="9" spans="3:22" x14ac:dyDescent="0.25">
      <c r="C9" s="8" t="s">
        <v>58</v>
      </c>
      <c r="D9" s="9"/>
      <c r="E9" s="9"/>
      <c r="F9" s="9"/>
      <c r="G9" s="9"/>
      <c r="H9" s="9"/>
      <c r="I9" s="9"/>
      <c r="J9" s="9"/>
      <c r="K9" s="9"/>
      <c r="L9" s="9"/>
      <c r="M9" s="10"/>
      <c r="N9" s="9"/>
      <c r="O9" s="9"/>
      <c r="P9" s="9"/>
      <c r="Q9" s="9"/>
      <c r="R9" s="9"/>
      <c r="S9" s="9"/>
      <c r="T9" s="9"/>
      <c r="U9" s="9"/>
      <c r="V9" s="10"/>
    </row>
    <row r="10" spans="3:22" x14ac:dyDescent="0.25">
      <c r="C10" s="5" t="s">
        <v>59</v>
      </c>
      <c r="D10" s="6"/>
      <c r="E10" s="6"/>
      <c r="F10" s="6"/>
      <c r="G10" s="6"/>
      <c r="H10" s="6"/>
      <c r="I10" s="6"/>
      <c r="J10" s="6"/>
      <c r="K10" s="6"/>
      <c r="L10" s="6"/>
      <c r="M10" s="7"/>
      <c r="N10" s="6"/>
      <c r="O10" s="6"/>
      <c r="P10" s="6"/>
      <c r="Q10" s="6"/>
      <c r="R10" s="6"/>
      <c r="S10" s="6"/>
      <c r="T10" s="6"/>
      <c r="U10" s="6"/>
      <c r="V10" s="7"/>
    </row>
    <row r="11" spans="3:22" x14ac:dyDescent="0.25">
      <c r="C11" s="5" t="s">
        <v>60</v>
      </c>
      <c r="D11" s="6"/>
      <c r="E11" s="6"/>
      <c r="F11" s="6"/>
      <c r="G11" s="6"/>
      <c r="H11" s="6"/>
      <c r="I11" s="6"/>
      <c r="J11" s="6"/>
      <c r="K11" s="6"/>
      <c r="L11" s="6"/>
      <c r="M11" s="7"/>
      <c r="N11" s="6"/>
      <c r="O11" s="6"/>
      <c r="P11" s="6"/>
      <c r="Q11" s="6"/>
      <c r="R11" s="6"/>
      <c r="S11" s="6"/>
      <c r="T11" s="6"/>
      <c r="U11" s="6"/>
      <c r="V11" s="7"/>
    </row>
    <row r="12" spans="3:22" x14ac:dyDescent="0.25">
      <c r="C12" s="5"/>
      <c r="D12" s="6"/>
      <c r="E12" s="6"/>
      <c r="F12" s="6"/>
      <c r="G12" s="6"/>
      <c r="H12" s="6"/>
      <c r="I12" s="6"/>
      <c r="J12" s="6"/>
      <c r="K12" s="6"/>
      <c r="L12" s="6"/>
      <c r="M12" s="7"/>
      <c r="N12" s="6"/>
      <c r="O12" s="6"/>
      <c r="P12" s="6"/>
      <c r="Q12" s="6"/>
      <c r="R12" s="6"/>
      <c r="S12" s="6"/>
      <c r="T12" s="6"/>
      <c r="U12" s="6"/>
      <c r="V12" s="7"/>
    </row>
    <row r="13" spans="3:22" x14ac:dyDescent="0.25">
      <c r="C13" s="5" t="s">
        <v>61</v>
      </c>
      <c r="D13" s="6"/>
      <c r="E13" s="6"/>
      <c r="F13" s="6"/>
      <c r="G13" s="6"/>
      <c r="H13" s="6"/>
      <c r="I13" s="6"/>
      <c r="J13" s="6"/>
      <c r="K13" s="6"/>
      <c r="L13" s="6"/>
      <c r="M13" s="7"/>
      <c r="N13" s="6"/>
      <c r="O13" s="6"/>
      <c r="P13" s="6"/>
      <c r="Q13" s="6"/>
      <c r="R13" s="6"/>
      <c r="S13" s="6"/>
      <c r="T13" s="6"/>
      <c r="U13" s="6"/>
      <c r="V13" s="7"/>
    </row>
    <row r="14" spans="3:22" x14ac:dyDescent="0.25">
      <c r="C14" s="5" t="s">
        <v>62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6"/>
      <c r="O14" s="6"/>
      <c r="P14" s="6"/>
      <c r="Q14" s="6"/>
      <c r="R14" s="6"/>
      <c r="S14" s="6"/>
      <c r="T14" s="6"/>
      <c r="U14" s="6"/>
      <c r="V14" s="7"/>
    </row>
    <row r="15" spans="3:22" x14ac:dyDescent="0.25">
      <c r="C15" s="5" t="s">
        <v>55</v>
      </c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7"/>
    </row>
    <row r="16" spans="3:22" x14ac:dyDescent="0.25">
      <c r="C16" s="5"/>
      <c r="D16" s="6" t="s">
        <v>63</v>
      </c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7"/>
    </row>
    <row r="17" spans="3:22" x14ac:dyDescent="0.25">
      <c r="C17" s="5"/>
      <c r="D17" s="6" t="s">
        <v>64</v>
      </c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7"/>
    </row>
    <row r="18" spans="3:22" x14ac:dyDescent="0.25">
      <c r="C18" s="5"/>
      <c r="D18" s="6" t="s">
        <v>65</v>
      </c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7"/>
    </row>
    <row r="19" spans="3:22" x14ac:dyDescent="0.25">
      <c r="C19" s="5"/>
      <c r="D19" s="6" t="s">
        <v>66</v>
      </c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7"/>
    </row>
    <row r="20" spans="3:22" x14ac:dyDescent="0.25">
      <c r="C20" s="5"/>
      <c r="D20" s="6" t="s">
        <v>67</v>
      </c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7"/>
    </row>
    <row r="21" spans="3:22" x14ac:dyDescent="0.25">
      <c r="C21" s="5"/>
      <c r="D21" s="6" t="s">
        <v>68</v>
      </c>
      <c r="E21" s="6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7"/>
    </row>
    <row r="22" spans="3:22" x14ac:dyDescent="0.25">
      <c r="C22" s="5"/>
      <c r="D22" s="6" t="s">
        <v>69</v>
      </c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7"/>
    </row>
    <row r="23" spans="3:22" x14ac:dyDescent="0.25">
      <c r="C23" s="5"/>
      <c r="D23" s="6" t="s">
        <v>70</v>
      </c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7"/>
    </row>
    <row r="24" spans="3:22" x14ac:dyDescent="0.25">
      <c r="C24" s="5"/>
      <c r="D24" s="6" t="s">
        <v>71</v>
      </c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7"/>
    </row>
    <row r="25" spans="3:22" x14ac:dyDescent="0.25">
      <c r="C25" s="5"/>
      <c r="D25" s="6" t="s">
        <v>72</v>
      </c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7"/>
    </row>
    <row r="26" spans="3:22" x14ac:dyDescent="0.25">
      <c r="C26" s="5"/>
      <c r="D26" s="6" t="s">
        <v>73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7"/>
    </row>
    <row r="27" spans="3:22" x14ac:dyDescent="0.25">
      <c r="C27" s="5"/>
      <c r="D27" s="6" t="s">
        <v>74</v>
      </c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7"/>
    </row>
    <row r="28" spans="3:22" x14ac:dyDescent="0.25">
      <c r="C28" s="5"/>
      <c r="D28" s="6" t="s">
        <v>75</v>
      </c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7"/>
    </row>
    <row r="29" spans="3:22" x14ac:dyDescent="0.25">
      <c r="C29" s="5"/>
      <c r="D29" s="6" t="s">
        <v>76</v>
      </c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7"/>
    </row>
    <row r="30" spans="3:22" x14ac:dyDescent="0.25">
      <c r="C30" s="5"/>
      <c r="D30" s="6" t="s">
        <v>77</v>
      </c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7"/>
    </row>
    <row r="31" spans="3:22" x14ac:dyDescent="0.25">
      <c r="C31" s="5"/>
      <c r="D31" s="6" t="s">
        <v>78</v>
      </c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7"/>
    </row>
    <row r="32" spans="3:22" x14ac:dyDescent="0.25">
      <c r="C32" s="5"/>
      <c r="D32" s="6" t="s">
        <v>79</v>
      </c>
      <c r="E32" s="6"/>
      <c r="F32" s="6"/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7"/>
    </row>
    <row r="33" spans="3:22" x14ac:dyDescent="0.25">
      <c r="C33" s="5"/>
      <c r="D33" s="6" t="s">
        <v>80</v>
      </c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7"/>
    </row>
    <row r="34" spans="3:22" x14ac:dyDescent="0.25">
      <c r="C34" s="5"/>
      <c r="D34" s="6" t="s">
        <v>81</v>
      </c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7"/>
    </row>
    <row r="35" spans="3:22" x14ac:dyDescent="0.25">
      <c r="C35" s="5"/>
      <c r="D35" s="6" t="s">
        <v>82</v>
      </c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7"/>
    </row>
    <row r="36" spans="3:22" x14ac:dyDescent="0.25">
      <c r="C36" s="5"/>
      <c r="D36" s="6" t="s">
        <v>83</v>
      </c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7"/>
    </row>
    <row r="37" spans="3:22" x14ac:dyDescent="0.25">
      <c r="C37" s="5"/>
      <c r="D37" s="6" t="s">
        <v>84</v>
      </c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7"/>
    </row>
    <row r="38" spans="3:22" x14ac:dyDescent="0.25">
      <c r="C38" s="5"/>
      <c r="D38" s="6" t="s">
        <v>85</v>
      </c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7"/>
    </row>
    <row r="39" spans="3:22" x14ac:dyDescent="0.25">
      <c r="C39" s="5"/>
      <c r="D39" s="6" t="s">
        <v>86</v>
      </c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7"/>
    </row>
    <row r="40" spans="3:22" x14ac:dyDescent="0.25">
      <c r="C40" s="5"/>
      <c r="D40" s="6" t="s">
        <v>87</v>
      </c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7"/>
    </row>
    <row r="41" spans="3:22" x14ac:dyDescent="0.25">
      <c r="C41" s="5"/>
      <c r="D41" s="6" t="s">
        <v>88</v>
      </c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7"/>
    </row>
    <row r="42" spans="3:22" x14ac:dyDescent="0.25">
      <c r="C42" s="5"/>
      <c r="D42" s="6" t="s">
        <v>89</v>
      </c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7"/>
    </row>
    <row r="43" spans="3:22" x14ac:dyDescent="0.25">
      <c r="C43" s="5"/>
      <c r="D43" s="6" t="s">
        <v>90</v>
      </c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7"/>
    </row>
    <row r="44" spans="3:22" x14ac:dyDescent="0.25">
      <c r="C44" s="5"/>
      <c r="D44" s="6" t="s">
        <v>91</v>
      </c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7"/>
    </row>
    <row r="45" spans="3:22" x14ac:dyDescent="0.25">
      <c r="C45" s="5"/>
      <c r="D45" s="6" t="s">
        <v>92</v>
      </c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7"/>
    </row>
    <row r="46" spans="3:22" x14ac:dyDescent="0.25">
      <c r="C46" s="5"/>
      <c r="D46" s="6" t="s">
        <v>93</v>
      </c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7"/>
    </row>
    <row r="47" spans="3:22" x14ac:dyDescent="0.25">
      <c r="C47" s="5"/>
      <c r="D47" s="6" t="s">
        <v>94</v>
      </c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7"/>
    </row>
    <row r="48" spans="3:22" x14ac:dyDescent="0.25">
      <c r="C48" s="5"/>
      <c r="D48" s="6" t="s">
        <v>95</v>
      </c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7"/>
    </row>
    <row r="49" spans="3:22" x14ac:dyDescent="0.25">
      <c r="C49" s="5"/>
      <c r="D49" s="6" t="s">
        <v>96</v>
      </c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7"/>
    </row>
    <row r="50" spans="3:22" x14ac:dyDescent="0.25">
      <c r="C50" s="5"/>
      <c r="D50" s="6" t="s">
        <v>97</v>
      </c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7"/>
    </row>
    <row r="51" spans="3:22" x14ac:dyDescent="0.25">
      <c r="C51" s="5"/>
      <c r="D51" s="6" t="s">
        <v>98</v>
      </c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7"/>
    </row>
    <row r="52" spans="3:22" x14ac:dyDescent="0.25">
      <c r="C52" s="5"/>
      <c r="D52" s="6" t="s">
        <v>99</v>
      </c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7"/>
    </row>
    <row r="53" spans="3:22" x14ac:dyDescent="0.25">
      <c r="C53" s="5"/>
      <c r="D53" s="6" t="s">
        <v>100</v>
      </c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7"/>
    </row>
    <row r="54" spans="3:22" x14ac:dyDescent="0.25">
      <c r="C54" s="5"/>
      <c r="D54" s="6" t="s">
        <v>101</v>
      </c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7"/>
    </row>
    <row r="55" spans="3:22" x14ac:dyDescent="0.25">
      <c r="C55" s="5"/>
      <c r="D55" s="6" t="s">
        <v>102</v>
      </c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7"/>
    </row>
    <row r="56" spans="3:22" x14ac:dyDescent="0.25">
      <c r="C56" s="5"/>
      <c r="D56" s="6" t="s">
        <v>103</v>
      </c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7"/>
    </row>
    <row r="57" spans="3:22" x14ac:dyDescent="0.25">
      <c r="C57" s="5"/>
      <c r="D57" s="6" t="s">
        <v>104</v>
      </c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7"/>
    </row>
    <row r="58" spans="3:22" x14ac:dyDescent="0.25">
      <c r="C58" s="5"/>
      <c r="D58" s="6" t="s">
        <v>105</v>
      </c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7"/>
    </row>
    <row r="59" spans="3:22" x14ac:dyDescent="0.25">
      <c r="C59" s="5"/>
      <c r="D59" s="6" t="s">
        <v>106</v>
      </c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7"/>
    </row>
    <row r="60" spans="3:22" x14ac:dyDescent="0.25">
      <c r="C60" s="5"/>
      <c r="D60" t="s">
        <v>172</v>
      </c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7"/>
    </row>
    <row r="61" spans="3:22" x14ac:dyDescent="0.25">
      <c r="C61" s="5" t="s">
        <v>48</v>
      </c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7"/>
    </row>
    <row r="62" spans="3:22" x14ac:dyDescent="0.25">
      <c r="C62" s="8"/>
      <c r="D62" s="9"/>
      <c r="E62" s="9"/>
      <c r="F62" s="9"/>
      <c r="G62" s="9"/>
      <c r="H62" s="9"/>
      <c r="I62" s="9"/>
      <c r="J62" s="9"/>
      <c r="K62" s="9"/>
      <c r="L62" s="9"/>
      <c r="M62" s="10"/>
      <c r="N62" s="9"/>
      <c r="O62" s="9"/>
      <c r="P62" s="9"/>
      <c r="Q62" s="9"/>
      <c r="R62" s="9"/>
      <c r="S62" s="9"/>
      <c r="T62" s="9"/>
      <c r="U62" s="9"/>
      <c r="V62" s="10"/>
    </row>
    <row r="63" spans="3:22" x14ac:dyDescent="0.25">
      <c r="C63" s="5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7"/>
    </row>
    <row r="64" spans="3:22" x14ac:dyDescent="0.25">
      <c r="C64" s="5" t="s">
        <v>107</v>
      </c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7"/>
    </row>
    <row r="65" spans="3:22" x14ac:dyDescent="0.25">
      <c r="C65" s="5" t="s">
        <v>108</v>
      </c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7"/>
    </row>
    <row r="66" spans="3:22" x14ac:dyDescent="0.25">
      <c r="C66" s="5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7"/>
    </row>
    <row r="67" spans="3:22" x14ac:dyDescent="0.25">
      <c r="C67" s="5" t="s">
        <v>61</v>
      </c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7"/>
    </row>
    <row r="68" spans="3:22" x14ac:dyDescent="0.25">
      <c r="C68" s="5" t="s">
        <v>109</v>
      </c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7"/>
    </row>
    <row r="69" spans="3:22" x14ac:dyDescent="0.25">
      <c r="C69" s="5"/>
      <c r="D69" s="6" t="s">
        <v>110</v>
      </c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7"/>
    </row>
    <row r="70" spans="3:22" x14ac:dyDescent="0.25">
      <c r="C70" s="5"/>
      <c r="D70" s="6" t="s">
        <v>111</v>
      </c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7"/>
    </row>
    <row r="71" spans="3:22" x14ac:dyDescent="0.25">
      <c r="C71" s="5"/>
      <c r="D71" s="6" t="s">
        <v>112</v>
      </c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7"/>
    </row>
    <row r="72" spans="3:22" x14ac:dyDescent="0.25">
      <c r="C72" s="5"/>
      <c r="D72" s="6" t="s">
        <v>113</v>
      </c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7"/>
    </row>
    <row r="73" spans="3:22" x14ac:dyDescent="0.25">
      <c r="C73" s="5"/>
      <c r="D73" s="6" t="s">
        <v>114</v>
      </c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7"/>
    </row>
    <row r="74" spans="3:22" x14ac:dyDescent="0.25">
      <c r="C74" s="5"/>
      <c r="D74" s="6" t="s">
        <v>115</v>
      </c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7"/>
    </row>
    <row r="75" spans="3:22" x14ac:dyDescent="0.25">
      <c r="C75" s="5"/>
      <c r="D75" s="6" t="s">
        <v>116</v>
      </c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7"/>
    </row>
    <row r="76" spans="3:22" x14ac:dyDescent="0.25">
      <c r="C76" s="5"/>
      <c r="D76" s="6" t="s">
        <v>117</v>
      </c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7"/>
    </row>
    <row r="77" spans="3:22" x14ac:dyDescent="0.25">
      <c r="C77" s="5"/>
      <c r="D77" s="6" t="s">
        <v>118</v>
      </c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7"/>
    </row>
    <row r="78" spans="3:22" x14ac:dyDescent="0.25">
      <c r="C78" s="5"/>
      <c r="D78" s="6" t="s">
        <v>119</v>
      </c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7"/>
    </row>
    <row r="79" spans="3:22" x14ac:dyDescent="0.25">
      <c r="C79" s="5"/>
      <c r="D79" s="6" t="s">
        <v>120</v>
      </c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7"/>
    </row>
    <row r="80" spans="3:22" x14ac:dyDescent="0.25">
      <c r="C80" s="5"/>
      <c r="D80" s="6" t="s">
        <v>121</v>
      </c>
      <c r="E80" s="6"/>
      <c r="F80" s="6"/>
      <c r="G80" s="6"/>
      <c r="H80" s="6"/>
      <c r="I80" s="6"/>
      <c r="J80" s="6"/>
      <c r="K80" s="6"/>
      <c r="L80" s="6"/>
      <c r="M80" s="7"/>
      <c r="N80" s="6"/>
      <c r="O80" s="6"/>
      <c r="P80" s="6"/>
      <c r="Q80" s="6"/>
      <c r="R80" s="6"/>
      <c r="S80" s="6"/>
      <c r="T80" s="6"/>
      <c r="U80" s="6"/>
      <c r="V80" s="7"/>
    </row>
    <row r="81" spans="3:22" x14ac:dyDescent="0.25">
      <c r="C81" s="5"/>
      <c r="D81" s="6" t="s">
        <v>122</v>
      </c>
      <c r="E81" s="6"/>
      <c r="F81" s="6"/>
      <c r="G81" s="6"/>
      <c r="H81" s="6"/>
      <c r="I81" s="6"/>
      <c r="J81" s="6"/>
      <c r="K81" s="6"/>
      <c r="L81" s="6"/>
      <c r="M81" s="7"/>
      <c r="N81" s="6"/>
      <c r="O81" s="6"/>
      <c r="P81" s="6"/>
      <c r="Q81" s="6"/>
      <c r="R81" s="6"/>
      <c r="S81" s="6"/>
      <c r="T81" s="6"/>
      <c r="U81" s="6"/>
      <c r="V81" s="7"/>
    </row>
    <row r="82" spans="3:22" x14ac:dyDescent="0.25">
      <c r="C82" s="5"/>
      <c r="D82" s="6" t="s">
        <v>123</v>
      </c>
      <c r="E82" s="6"/>
      <c r="F82" s="6"/>
      <c r="G82" s="6"/>
      <c r="H82" s="6"/>
      <c r="I82" s="6"/>
      <c r="J82" s="6"/>
      <c r="K82" s="6"/>
      <c r="L82" s="6"/>
      <c r="M82" s="7"/>
      <c r="N82" s="6"/>
      <c r="O82" s="6"/>
      <c r="P82" s="6"/>
      <c r="Q82" s="6"/>
      <c r="R82" s="6"/>
      <c r="S82" s="6"/>
      <c r="T82" s="6"/>
      <c r="U82" s="6"/>
      <c r="V82" s="7"/>
    </row>
    <row r="83" spans="3:22" x14ac:dyDescent="0.25">
      <c r="C83" s="5"/>
      <c r="D83" s="6" t="s">
        <v>124</v>
      </c>
      <c r="E83" s="6"/>
      <c r="F83" s="6"/>
      <c r="G83" s="6"/>
      <c r="H83" s="6"/>
      <c r="I83" s="6"/>
      <c r="J83" s="6"/>
      <c r="K83" s="6"/>
      <c r="L83" s="6"/>
      <c r="M83" s="7"/>
      <c r="N83" s="6"/>
      <c r="O83" s="6"/>
      <c r="P83" s="6"/>
      <c r="Q83" s="6"/>
      <c r="R83" s="6"/>
      <c r="S83" s="6"/>
      <c r="T83" s="6"/>
      <c r="U83" s="6"/>
      <c r="V83" s="7"/>
    </row>
    <row r="84" spans="3:22" x14ac:dyDescent="0.25">
      <c r="C84" s="5"/>
      <c r="D84" s="6" t="s">
        <v>125</v>
      </c>
      <c r="E84" s="6"/>
      <c r="F84" s="6"/>
      <c r="G84" s="6"/>
      <c r="H84" s="6"/>
      <c r="I84" s="6"/>
      <c r="J84" s="6"/>
      <c r="K84" s="6"/>
      <c r="L84" s="6"/>
      <c r="M84" s="7"/>
      <c r="N84" s="6"/>
      <c r="O84" s="6"/>
      <c r="P84" s="6"/>
      <c r="Q84" s="6"/>
      <c r="R84" s="6"/>
      <c r="S84" s="6"/>
      <c r="T84" s="6"/>
      <c r="U84" s="6"/>
      <c r="V84" s="7"/>
    </row>
    <row r="85" spans="3:22" x14ac:dyDescent="0.25">
      <c r="C85" s="5"/>
      <c r="D85" s="6" t="s">
        <v>126</v>
      </c>
      <c r="E85" s="6"/>
      <c r="F85" s="6"/>
      <c r="G85" s="6"/>
      <c r="H85" s="6"/>
      <c r="I85" s="6"/>
      <c r="J85" s="6"/>
      <c r="K85" s="6"/>
      <c r="L85" s="6"/>
      <c r="M85" s="7"/>
      <c r="N85" s="6"/>
      <c r="O85" s="6"/>
      <c r="P85" s="6"/>
      <c r="Q85" s="6"/>
      <c r="R85" s="6"/>
      <c r="S85" s="6"/>
      <c r="T85" s="6"/>
      <c r="U85" s="6"/>
      <c r="V85" s="7"/>
    </row>
    <row r="86" spans="3:22" x14ac:dyDescent="0.25">
      <c r="C86" s="5"/>
      <c r="D86" s="6" t="s">
        <v>127</v>
      </c>
      <c r="E86" s="6"/>
      <c r="F86" s="6"/>
      <c r="G86" s="6"/>
      <c r="H86" s="6"/>
      <c r="I86" s="6"/>
      <c r="J86" s="6"/>
      <c r="K86" s="6"/>
      <c r="L86" s="6"/>
      <c r="M86" s="7"/>
      <c r="N86" s="6"/>
      <c r="O86" s="6"/>
      <c r="P86" s="6"/>
      <c r="Q86" s="6"/>
      <c r="R86" s="6"/>
      <c r="S86" s="6"/>
      <c r="T86" s="6"/>
      <c r="U86" s="6"/>
      <c r="V86" s="7"/>
    </row>
    <row r="87" spans="3:22" x14ac:dyDescent="0.25">
      <c r="C87" s="5"/>
      <c r="D87" s="6" t="s">
        <v>128</v>
      </c>
      <c r="E87" s="6"/>
      <c r="F87" s="6"/>
      <c r="G87" s="6"/>
      <c r="H87" s="6"/>
      <c r="I87" s="6"/>
      <c r="J87" s="6"/>
      <c r="K87" s="6"/>
      <c r="L87" s="6"/>
      <c r="M87" s="7"/>
      <c r="N87" s="6"/>
      <c r="O87" s="6"/>
      <c r="P87" s="6"/>
      <c r="Q87" s="6"/>
      <c r="R87" s="6"/>
      <c r="S87" s="6"/>
      <c r="T87" s="6"/>
      <c r="U87" s="6"/>
      <c r="V87" s="7"/>
    </row>
    <row r="88" spans="3:22" x14ac:dyDescent="0.25">
      <c r="C88" s="5"/>
      <c r="D88" s="6" t="s">
        <v>129</v>
      </c>
      <c r="E88" s="6"/>
      <c r="F88" s="6"/>
      <c r="G88" s="6"/>
      <c r="H88" s="6"/>
      <c r="I88" s="6"/>
      <c r="J88" s="6"/>
      <c r="K88" s="6"/>
      <c r="L88" s="6"/>
      <c r="M88" s="7"/>
      <c r="N88" s="6"/>
      <c r="O88" s="6"/>
      <c r="P88" s="6"/>
      <c r="Q88" s="6"/>
      <c r="R88" s="6"/>
      <c r="S88" s="6"/>
      <c r="T88" s="6"/>
      <c r="U88" s="6"/>
      <c r="V88" s="7"/>
    </row>
    <row r="89" spans="3:22" x14ac:dyDescent="0.25">
      <c r="C89" s="5"/>
      <c r="D89" s="6" t="s">
        <v>130</v>
      </c>
      <c r="E89" s="6"/>
      <c r="F89" s="6"/>
      <c r="G89" s="6"/>
      <c r="H89" s="6"/>
      <c r="I89" s="6"/>
      <c r="J89" s="6"/>
      <c r="K89" s="6"/>
      <c r="L89" s="6"/>
      <c r="M89" s="7"/>
      <c r="N89" s="6"/>
      <c r="O89" s="6"/>
      <c r="P89" s="6"/>
      <c r="Q89" s="6"/>
      <c r="R89" s="6"/>
      <c r="S89" s="6"/>
      <c r="T89" s="6"/>
      <c r="U89" s="6"/>
      <c r="V89" s="7"/>
    </row>
    <row r="90" spans="3:22" x14ac:dyDescent="0.25">
      <c r="C90" s="5"/>
      <c r="D90" s="6" t="s">
        <v>131</v>
      </c>
      <c r="E90" s="6"/>
      <c r="F90" s="6"/>
      <c r="G90" s="6"/>
      <c r="H90" s="6"/>
      <c r="I90" s="6"/>
      <c r="J90" s="6"/>
      <c r="K90" s="6"/>
      <c r="L90" s="6"/>
      <c r="M90" s="7"/>
      <c r="N90" s="6"/>
      <c r="O90" s="6"/>
      <c r="P90" s="6"/>
      <c r="Q90" s="6"/>
      <c r="R90" s="6"/>
      <c r="S90" s="6"/>
      <c r="T90" s="6"/>
      <c r="U90" s="6"/>
      <c r="V90" s="7"/>
    </row>
    <row r="91" spans="3:22" x14ac:dyDescent="0.25">
      <c r="C91" s="5"/>
      <c r="D91" s="6" t="s">
        <v>132</v>
      </c>
      <c r="E91" s="6"/>
      <c r="F91" s="6"/>
      <c r="G91" s="6"/>
      <c r="H91" s="6"/>
      <c r="I91" s="6"/>
      <c r="J91" s="6"/>
      <c r="K91" s="6"/>
      <c r="L91" s="6"/>
      <c r="M91" s="7"/>
      <c r="N91" s="6"/>
      <c r="O91" s="6"/>
      <c r="P91" s="6"/>
      <c r="Q91" s="6"/>
      <c r="R91" s="6"/>
      <c r="S91" s="6"/>
      <c r="T91" s="6"/>
      <c r="U91" s="6"/>
      <c r="V91" s="7"/>
    </row>
    <row r="92" spans="3:22" x14ac:dyDescent="0.25">
      <c r="C92" s="5"/>
      <c r="D92" s="6" t="s">
        <v>133</v>
      </c>
      <c r="E92" s="6"/>
      <c r="F92" s="6"/>
      <c r="G92" s="6"/>
      <c r="H92" s="6"/>
      <c r="I92" s="6"/>
      <c r="J92" s="6"/>
      <c r="K92" s="6"/>
      <c r="L92" s="6"/>
      <c r="M92" s="7"/>
      <c r="N92" s="6"/>
      <c r="O92" s="6"/>
      <c r="P92" s="6"/>
      <c r="Q92" s="6"/>
      <c r="R92" s="6"/>
      <c r="S92" s="6"/>
      <c r="T92" s="6"/>
      <c r="U92" s="6"/>
      <c r="V92" s="7"/>
    </row>
    <row r="93" spans="3:22" x14ac:dyDescent="0.25">
      <c r="C93" s="5"/>
      <c r="D93" s="6" t="s">
        <v>134</v>
      </c>
      <c r="E93" s="6"/>
      <c r="F93" s="6"/>
      <c r="G93" s="6"/>
      <c r="H93" s="6"/>
      <c r="I93" s="6"/>
      <c r="J93" s="6"/>
      <c r="K93" s="6"/>
      <c r="L93" s="6"/>
      <c r="M93" s="7"/>
      <c r="N93" s="6"/>
      <c r="O93" s="6"/>
      <c r="P93" s="6"/>
      <c r="Q93" s="6"/>
      <c r="R93" s="6"/>
      <c r="S93" s="6"/>
      <c r="T93" s="6"/>
      <c r="U93" s="6"/>
      <c r="V93" s="7"/>
    </row>
    <row r="94" spans="3:22" x14ac:dyDescent="0.25">
      <c r="C94" s="5"/>
      <c r="D94" s="6" t="s">
        <v>135</v>
      </c>
      <c r="E94" s="6"/>
      <c r="F94" s="6"/>
      <c r="G94" s="6"/>
      <c r="H94" s="6"/>
      <c r="I94" s="6"/>
      <c r="J94" s="6"/>
      <c r="K94" s="6"/>
      <c r="L94" s="6"/>
      <c r="M94" s="7"/>
      <c r="N94" s="6"/>
      <c r="O94" s="6"/>
      <c r="P94" s="6"/>
      <c r="Q94" s="6"/>
      <c r="R94" s="6"/>
      <c r="S94" s="6"/>
      <c r="T94" s="6"/>
      <c r="U94" s="6"/>
      <c r="V94" s="7"/>
    </row>
    <row r="95" spans="3:22" x14ac:dyDescent="0.25">
      <c r="C95" s="5"/>
      <c r="D95" s="6" t="s">
        <v>136</v>
      </c>
      <c r="E95" s="6"/>
      <c r="F95" s="6"/>
      <c r="G95" s="6"/>
      <c r="H95" s="6"/>
      <c r="I95" s="6"/>
      <c r="J95" s="6"/>
      <c r="K95" s="6"/>
      <c r="L95" s="6"/>
      <c r="M95" s="7"/>
      <c r="N95" s="6"/>
      <c r="O95" s="6"/>
      <c r="P95" s="6"/>
      <c r="Q95" s="6"/>
      <c r="R95" s="6"/>
      <c r="S95" s="6"/>
      <c r="T95" s="6"/>
      <c r="U95" s="6"/>
      <c r="V95" s="7"/>
    </row>
    <row r="96" spans="3:22" x14ac:dyDescent="0.25">
      <c r="C96" s="5"/>
      <c r="D96" s="6" t="s">
        <v>137</v>
      </c>
      <c r="E96" s="6"/>
      <c r="F96" s="6"/>
      <c r="G96" s="6"/>
      <c r="H96" s="6"/>
      <c r="I96" s="6"/>
      <c r="J96" s="6"/>
      <c r="K96" s="6"/>
      <c r="L96" s="6"/>
      <c r="M96" s="7"/>
      <c r="N96" s="6"/>
      <c r="O96" s="6"/>
      <c r="P96" s="6"/>
      <c r="Q96" s="6"/>
      <c r="R96" s="6"/>
      <c r="S96" s="6"/>
      <c r="T96" s="6"/>
      <c r="U96" s="6"/>
      <c r="V96" s="7"/>
    </row>
    <row r="97" spans="3:22" x14ac:dyDescent="0.25">
      <c r="C97" s="5"/>
      <c r="D97" s="6" t="s">
        <v>138</v>
      </c>
      <c r="E97" s="6"/>
      <c r="F97" s="6"/>
      <c r="G97" s="6"/>
      <c r="H97" s="6"/>
      <c r="I97" s="6"/>
      <c r="J97" s="6"/>
      <c r="K97" s="6"/>
      <c r="L97" s="6"/>
      <c r="M97" s="7"/>
      <c r="N97" s="6"/>
      <c r="O97" s="6"/>
      <c r="P97" s="6"/>
      <c r="Q97" s="6"/>
      <c r="R97" s="6"/>
      <c r="S97" s="6"/>
      <c r="T97" s="6"/>
      <c r="U97" s="6"/>
      <c r="V97" s="7"/>
    </row>
    <row r="98" spans="3:22" x14ac:dyDescent="0.25">
      <c r="C98" s="5"/>
      <c r="D98" s="6" t="s">
        <v>139</v>
      </c>
      <c r="E98" s="6"/>
      <c r="F98" s="6"/>
      <c r="G98" s="6"/>
      <c r="H98" s="6"/>
      <c r="I98" s="6"/>
      <c r="J98" s="6"/>
      <c r="K98" s="6"/>
      <c r="L98" s="6"/>
      <c r="M98" s="7"/>
      <c r="N98" s="6"/>
      <c r="O98" s="6"/>
      <c r="P98" s="6"/>
      <c r="Q98" s="6"/>
      <c r="R98" s="6"/>
      <c r="S98" s="6"/>
      <c r="T98" s="6"/>
      <c r="U98" s="6"/>
      <c r="V98" s="7"/>
    </row>
    <row r="99" spans="3:22" x14ac:dyDescent="0.25">
      <c r="C99" s="5"/>
      <c r="D99" s="6" t="s">
        <v>140</v>
      </c>
      <c r="E99" s="6"/>
      <c r="F99" s="6"/>
      <c r="G99" s="6"/>
      <c r="H99" s="6"/>
      <c r="I99" s="6"/>
      <c r="J99" s="6"/>
      <c r="K99" s="6"/>
      <c r="L99" s="6"/>
      <c r="M99" s="7"/>
      <c r="N99" s="6"/>
      <c r="O99" s="6"/>
      <c r="P99" s="6"/>
      <c r="Q99" s="6"/>
      <c r="R99" s="6"/>
      <c r="S99" s="6"/>
      <c r="T99" s="6"/>
      <c r="U99" s="6"/>
      <c r="V99" s="7"/>
    </row>
    <row r="100" spans="3:22" x14ac:dyDescent="0.25">
      <c r="C100" s="5"/>
      <c r="D100" s="6" t="s">
        <v>141</v>
      </c>
      <c r="E100" s="6"/>
      <c r="F100" s="6"/>
      <c r="G100" s="6"/>
      <c r="H100" s="6"/>
      <c r="I100" s="6"/>
      <c r="J100" s="6"/>
      <c r="K100" s="6"/>
      <c r="L100" s="6"/>
      <c r="M100" s="7"/>
      <c r="N100" s="6"/>
      <c r="O100" s="6"/>
      <c r="P100" s="6"/>
      <c r="Q100" s="6"/>
      <c r="R100" s="6"/>
      <c r="S100" s="6"/>
      <c r="T100" s="6"/>
      <c r="U100" s="6"/>
      <c r="V100" s="7"/>
    </row>
    <row r="101" spans="3:22" x14ac:dyDescent="0.25">
      <c r="C101" s="5"/>
      <c r="D101" s="6" t="s">
        <v>142</v>
      </c>
      <c r="E101" s="6"/>
      <c r="F101" s="6"/>
      <c r="G101" s="6"/>
      <c r="H101" s="6"/>
      <c r="I101" s="6"/>
      <c r="J101" s="6"/>
      <c r="K101" s="6"/>
      <c r="L101" s="6"/>
      <c r="M101" s="7"/>
      <c r="N101" s="6"/>
      <c r="O101" s="6"/>
      <c r="P101" s="6"/>
      <c r="Q101" s="6"/>
      <c r="R101" s="6"/>
      <c r="S101" s="6"/>
      <c r="T101" s="6"/>
      <c r="U101" s="6"/>
      <c r="V101" s="7"/>
    </row>
    <row r="102" spans="3:22" x14ac:dyDescent="0.25">
      <c r="C102" s="5"/>
      <c r="D102" s="6" t="s">
        <v>143</v>
      </c>
      <c r="E102" s="6"/>
      <c r="F102" s="6"/>
      <c r="G102" s="6"/>
      <c r="H102" s="6"/>
      <c r="I102" s="6"/>
      <c r="J102" s="6"/>
      <c r="K102" s="6"/>
      <c r="L102" s="6"/>
      <c r="M102" s="7"/>
      <c r="N102" s="6"/>
      <c r="O102" s="6"/>
      <c r="P102" s="6"/>
      <c r="Q102" s="6"/>
      <c r="R102" s="6"/>
      <c r="S102" s="6"/>
      <c r="T102" s="6"/>
      <c r="U102" s="6"/>
      <c r="V102" s="7"/>
    </row>
    <row r="103" spans="3:22" x14ac:dyDescent="0.25">
      <c r="C103" s="5"/>
      <c r="D103" s="6" t="s">
        <v>144</v>
      </c>
      <c r="E103" s="6"/>
      <c r="F103" s="6"/>
      <c r="G103" s="6"/>
      <c r="H103" s="6"/>
      <c r="I103" s="6"/>
      <c r="J103" s="6"/>
      <c r="K103" s="6"/>
      <c r="L103" s="6"/>
      <c r="M103" s="7"/>
      <c r="N103" s="6"/>
      <c r="O103" s="6"/>
      <c r="P103" s="6"/>
      <c r="Q103" s="6"/>
      <c r="R103" s="6"/>
      <c r="S103" s="6"/>
      <c r="T103" s="6"/>
      <c r="U103" s="6"/>
      <c r="V103" s="7"/>
    </row>
    <row r="104" spans="3:22" x14ac:dyDescent="0.25">
      <c r="C104" s="5"/>
      <c r="D104" s="6" t="s">
        <v>145</v>
      </c>
      <c r="E104" s="6"/>
      <c r="F104" s="6"/>
      <c r="G104" s="6"/>
      <c r="H104" s="6"/>
      <c r="I104" s="6"/>
      <c r="J104" s="6"/>
      <c r="K104" s="6"/>
      <c r="L104" s="6"/>
      <c r="M104" s="7"/>
      <c r="N104" s="6"/>
      <c r="O104" s="6"/>
      <c r="P104" s="6"/>
      <c r="Q104" s="6"/>
      <c r="R104" s="6"/>
      <c r="S104" s="6"/>
      <c r="T104" s="6"/>
      <c r="U104" s="6"/>
      <c r="V104" s="7"/>
    </row>
    <row r="105" spans="3:22" x14ac:dyDescent="0.25">
      <c r="C105" s="5"/>
      <c r="D105" s="6" t="s">
        <v>146</v>
      </c>
      <c r="E105" s="6"/>
      <c r="F105" s="6"/>
      <c r="G105" s="6"/>
      <c r="H105" s="6"/>
      <c r="I105" s="6"/>
      <c r="J105" s="6"/>
      <c r="K105" s="6"/>
      <c r="L105" s="6"/>
      <c r="M105" s="7"/>
      <c r="N105" s="6"/>
      <c r="O105" s="6"/>
      <c r="P105" s="6"/>
      <c r="Q105" s="6"/>
      <c r="R105" s="6"/>
      <c r="S105" s="6"/>
      <c r="T105" s="6"/>
      <c r="U105" s="6"/>
      <c r="V105" s="7"/>
    </row>
    <row r="106" spans="3:22" x14ac:dyDescent="0.25">
      <c r="C106" s="5"/>
      <c r="D106" s="6" t="s">
        <v>147</v>
      </c>
      <c r="E106" s="6"/>
      <c r="F106" s="6"/>
      <c r="G106" s="6"/>
      <c r="H106" s="6"/>
      <c r="I106" s="6"/>
      <c r="J106" s="6"/>
      <c r="K106" s="6"/>
      <c r="L106" s="6"/>
      <c r="M106" s="7"/>
      <c r="N106" s="6"/>
      <c r="O106" s="6"/>
      <c r="P106" s="6"/>
      <c r="Q106" s="6"/>
      <c r="R106" s="6"/>
      <c r="S106" s="6"/>
      <c r="T106" s="6"/>
      <c r="U106" s="6"/>
      <c r="V106" s="7"/>
    </row>
    <row r="107" spans="3:22" x14ac:dyDescent="0.25">
      <c r="C107" s="5"/>
      <c r="D107" s="6" t="s">
        <v>148</v>
      </c>
      <c r="E107" s="6"/>
      <c r="F107" s="6"/>
      <c r="G107" s="6"/>
      <c r="H107" s="6"/>
      <c r="I107" s="6"/>
      <c r="J107" s="6"/>
      <c r="K107" s="6"/>
      <c r="L107" s="6"/>
      <c r="M107" s="7"/>
      <c r="N107" s="6"/>
      <c r="O107" s="6"/>
      <c r="P107" s="6"/>
      <c r="Q107" s="6"/>
      <c r="R107" s="6"/>
      <c r="S107" s="6"/>
      <c r="T107" s="6"/>
      <c r="U107" s="6"/>
      <c r="V107" s="7"/>
    </row>
    <row r="108" spans="3:22" x14ac:dyDescent="0.25">
      <c r="C108" s="5"/>
      <c r="D108" s="6" t="s">
        <v>149</v>
      </c>
      <c r="E108" s="6"/>
      <c r="F108" s="6"/>
      <c r="G108" s="6"/>
      <c r="H108" s="6"/>
      <c r="I108" s="6"/>
      <c r="J108" s="6"/>
      <c r="K108" s="6"/>
      <c r="L108" s="6"/>
      <c r="M108" s="7"/>
      <c r="N108" s="6"/>
      <c r="O108" s="6"/>
      <c r="P108" s="6"/>
      <c r="Q108" s="6"/>
      <c r="R108" s="6"/>
      <c r="S108" s="6"/>
      <c r="T108" s="6"/>
      <c r="U108" s="6"/>
      <c r="V108" s="7"/>
    </row>
    <row r="109" spans="3:22" x14ac:dyDescent="0.25">
      <c r="C109" s="5"/>
      <c r="D109" s="6" t="s">
        <v>150</v>
      </c>
      <c r="E109" s="6"/>
      <c r="F109" s="6"/>
      <c r="G109" s="6"/>
      <c r="H109" s="6"/>
      <c r="I109" s="6"/>
      <c r="J109" s="6"/>
      <c r="K109" s="6"/>
      <c r="L109" s="6"/>
      <c r="M109" s="7"/>
      <c r="N109" s="6"/>
      <c r="O109" s="6"/>
      <c r="P109" s="6"/>
      <c r="Q109" s="6"/>
      <c r="R109" s="6"/>
      <c r="S109" s="6"/>
      <c r="T109" s="6"/>
      <c r="U109" s="6"/>
      <c r="V109" s="7"/>
    </row>
    <row r="110" spans="3:22" x14ac:dyDescent="0.25">
      <c r="C110" s="5"/>
      <c r="D110" s="6" t="s">
        <v>151</v>
      </c>
      <c r="E110" s="6"/>
      <c r="F110" s="6"/>
      <c r="G110" s="6"/>
      <c r="H110" s="6"/>
      <c r="I110" s="6"/>
      <c r="J110" s="6"/>
      <c r="K110" s="6"/>
      <c r="L110" s="6"/>
      <c r="M110" s="7"/>
      <c r="N110" s="6"/>
      <c r="O110" s="6"/>
      <c r="P110" s="6"/>
      <c r="Q110" s="6"/>
      <c r="R110" s="6"/>
      <c r="S110" s="6"/>
      <c r="T110" s="6"/>
      <c r="U110" s="6"/>
      <c r="V110" s="7"/>
    </row>
    <row r="111" spans="3:22" x14ac:dyDescent="0.25">
      <c r="C111" s="5"/>
      <c r="D111" s="6" t="s">
        <v>152</v>
      </c>
      <c r="E111" s="6"/>
      <c r="F111" s="6"/>
      <c r="G111" s="6"/>
      <c r="H111" s="6"/>
      <c r="I111" s="6"/>
      <c r="J111" s="6"/>
      <c r="K111" s="6"/>
      <c r="L111" s="6"/>
      <c r="M111" s="7"/>
      <c r="N111" s="6"/>
      <c r="O111" s="6"/>
      <c r="P111" s="6"/>
      <c r="Q111" s="6"/>
      <c r="R111" s="6"/>
      <c r="S111" s="6"/>
      <c r="T111" s="6"/>
      <c r="U111" s="6"/>
      <c r="V111" s="7"/>
    </row>
    <row r="112" spans="3:22" x14ac:dyDescent="0.25">
      <c r="C112" s="5"/>
      <c r="D112" s="6" t="s">
        <v>153</v>
      </c>
      <c r="E112" s="6"/>
      <c r="F112" s="6"/>
      <c r="G112" s="6"/>
      <c r="H112" s="6"/>
      <c r="I112" s="6"/>
      <c r="J112" s="6"/>
      <c r="K112" s="6"/>
      <c r="L112" s="6"/>
      <c r="M112" s="7"/>
      <c r="N112" s="6"/>
      <c r="O112" s="6"/>
      <c r="P112" s="6"/>
      <c r="Q112" s="6"/>
      <c r="R112" s="6"/>
      <c r="S112" s="6"/>
      <c r="T112" s="6"/>
      <c r="U112" s="6"/>
      <c r="V112" s="7"/>
    </row>
    <row r="113" spans="3:22" x14ac:dyDescent="0.25">
      <c r="C113" s="5"/>
      <c r="D113" t="s">
        <v>173</v>
      </c>
      <c r="E113" s="6"/>
      <c r="F113" s="6"/>
      <c r="G113" s="6"/>
      <c r="H113" s="6"/>
      <c r="I113" s="6"/>
      <c r="J113" s="6"/>
      <c r="K113" s="6"/>
      <c r="L113" s="6"/>
      <c r="M113" s="7"/>
      <c r="N113" s="6"/>
      <c r="O113" s="6"/>
      <c r="P113" s="6"/>
      <c r="Q113" s="6"/>
      <c r="R113" s="6"/>
      <c r="S113" s="6"/>
      <c r="T113" s="6"/>
      <c r="U113" s="6"/>
      <c r="V113" s="7"/>
    </row>
    <row r="114" spans="3:22" x14ac:dyDescent="0.25">
      <c r="C114" s="5" t="s">
        <v>54</v>
      </c>
      <c r="D114" s="6"/>
      <c r="E114" s="6"/>
      <c r="F114" s="6"/>
      <c r="G114" s="6"/>
      <c r="H114" s="6"/>
      <c r="I114" s="6"/>
      <c r="J114" s="6"/>
      <c r="K114" s="6"/>
      <c r="L114" s="6"/>
      <c r="M114" s="7"/>
      <c r="N114" s="6"/>
      <c r="O114" s="6"/>
      <c r="P114" s="6"/>
      <c r="Q114" s="6"/>
      <c r="R114" s="6"/>
      <c r="S114" s="6"/>
      <c r="T114" s="6"/>
      <c r="U114" s="6"/>
      <c r="V114" s="7"/>
    </row>
    <row r="115" spans="3:22" x14ac:dyDescent="0.25"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7"/>
      <c r="N115" s="6"/>
      <c r="O115" s="6"/>
      <c r="P115" s="6"/>
      <c r="Q115" s="6"/>
      <c r="R115" s="6"/>
      <c r="S115" s="6"/>
      <c r="T115" s="6"/>
      <c r="U115" s="6"/>
      <c r="V115" s="7"/>
    </row>
    <row r="116" spans="3:22" x14ac:dyDescent="0.25"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10"/>
      <c r="N116" s="9"/>
      <c r="O116" s="9"/>
      <c r="P116" s="9"/>
      <c r="Q116" s="9"/>
      <c r="R116" s="9"/>
      <c r="S116" s="9"/>
      <c r="T116" s="9"/>
      <c r="U116" s="9"/>
      <c r="V116" s="10"/>
    </row>
    <row r="117" spans="3:22" x14ac:dyDescent="0.25"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7"/>
      <c r="N117" s="6"/>
      <c r="O117" s="6"/>
      <c r="P117" s="6"/>
      <c r="Q117" s="6"/>
      <c r="R117" s="6"/>
      <c r="S117" s="6"/>
      <c r="T117" s="6"/>
      <c r="U117" s="6"/>
      <c r="V117" s="7"/>
    </row>
    <row r="118" spans="3:22" x14ac:dyDescent="0.25"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7"/>
      <c r="N118" s="6"/>
      <c r="O118" s="6"/>
      <c r="P118" s="6"/>
      <c r="Q118" s="6"/>
      <c r="R118" s="6"/>
      <c r="S118" s="6"/>
      <c r="T118" s="6"/>
      <c r="U118" s="6"/>
      <c r="V118" s="7"/>
    </row>
    <row r="119" spans="3:22" x14ac:dyDescent="0.25">
      <c r="C119" s="5" t="s">
        <v>107</v>
      </c>
      <c r="D119" s="6"/>
      <c r="E119" s="6"/>
      <c r="F119" s="6"/>
      <c r="G119" s="6"/>
      <c r="H119" s="6"/>
      <c r="I119" s="6"/>
      <c r="J119" s="6"/>
      <c r="K119" s="6"/>
      <c r="L119" s="6"/>
      <c r="M119" s="7"/>
      <c r="N119" s="6"/>
      <c r="O119" s="6"/>
      <c r="P119" s="6"/>
      <c r="Q119" s="6"/>
      <c r="R119" s="6"/>
      <c r="S119" s="6"/>
      <c r="T119" s="6"/>
      <c r="U119" s="6"/>
      <c r="V119" s="7"/>
    </row>
    <row r="120" spans="3:22" x14ac:dyDescent="0.25">
      <c r="C120" s="5" t="s">
        <v>154</v>
      </c>
      <c r="D120" s="6"/>
      <c r="E120" s="6"/>
      <c r="F120" s="6"/>
      <c r="G120" s="6"/>
      <c r="H120" s="6"/>
      <c r="I120" s="6"/>
      <c r="J120" s="6"/>
      <c r="K120" s="6"/>
      <c r="L120" s="6"/>
      <c r="M120" s="7"/>
      <c r="N120" s="6"/>
      <c r="O120" s="6"/>
      <c r="P120" s="6"/>
      <c r="Q120" s="6"/>
      <c r="R120" s="6"/>
      <c r="S120" s="6"/>
      <c r="T120" s="6"/>
      <c r="U120" s="6"/>
      <c r="V120" s="7"/>
    </row>
    <row r="121" spans="3:22" x14ac:dyDescent="0.25"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7"/>
      <c r="N121" s="6"/>
      <c r="O121" s="6"/>
      <c r="P121" s="6"/>
      <c r="Q121" s="6"/>
      <c r="R121" s="6"/>
      <c r="S121" s="6"/>
      <c r="T121" s="6"/>
      <c r="U121" s="6"/>
      <c r="V121" s="7"/>
    </row>
    <row r="122" spans="3:22" x14ac:dyDescent="0.25">
      <c r="C122" s="5" t="s">
        <v>61</v>
      </c>
      <c r="D122" s="6"/>
      <c r="E122" s="6"/>
      <c r="F122" s="6"/>
      <c r="G122" s="6"/>
      <c r="H122" s="6"/>
      <c r="I122" s="6"/>
      <c r="J122" s="6"/>
      <c r="K122" s="6"/>
      <c r="L122" s="6"/>
      <c r="M122" s="7"/>
      <c r="N122" s="6"/>
      <c r="O122" s="6"/>
      <c r="P122" s="6"/>
      <c r="Q122" s="6"/>
      <c r="R122" s="6"/>
      <c r="S122" s="6"/>
      <c r="T122" s="6"/>
      <c r="U122" s="6"/>
      <c r="V122" s="7"/>
    </row>
    <row r="123" spans="3:22" x14ac:dyDescent="0.25">
      <c r="C123" s="5" t="s">
        <v>155</v>
      </c>
      <c r="D123" s="6"/>
      <c r="E123" s="6"/>
      <c r="F123" s="6"/>
      <c r="G123" s="6"/>
      <c r="H123" s="6"/>
      <c r="I123" s="6"/>
      <c r="J123" s="6"/>
      <c r="K123" s="6"/>
      <c r="L123" s="6"/>
      <c r="M123" s="7"/>
      <c r="N123" s="6"/>
      <c r="O123" s="6"/>
      <c r="P123" s="6"/>
      <c r="Q123" s="6"/>
      <c r="R123" s="6"/>
      <c r="S123" s="6"/>
      <c r="T123" s="6"/>
      <c r="U123" s="6"/>
      <c r="V123" s="7"/>
    </row>
    <row r="124" spans="3:22" x14ac:dyDescent="0.25">
      <c r="C124" s="5"/>
      <c r="D124" s="6" t="s">
        <v>157</v>
      </c>
      <c r="E124" s="6"/>
      <c r="F124" s="6"/>
      <c r="G124" s="6"/>
      <c r="H124" s="6"/>
      <c r="I124" s="6"/>
      <c r="J124" s="6"/>
      <c r="K124" s="6"/>
      <c r="L124" s="6"/>
      <c r="M124" s="7"/>
      <c r="N124" s="6"/>
      <c r="O124" s="6"/>
      <c r="P124" s="6"/>
      <c r="Q124" s="6"/>
      <c r="R124" s="6"/>
      <c r="S124" s="6"/>
      <c r="T124" s="6"/>
      <c r="U124" s="6"/>
      <c r="V124" s="7"/>
    </row>
    <row r="125" spans="3:22" x14ac:dyDescent="0.25">
      <c r="C125" s="8" t="s">
        <v>156</v>
      </c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9"/>
      <c r="O125" s="9"/>
      <c r="P125" s="9"/>
      <c r="Q125" s="9"/>
      <c r="R125" s="9"/>
      <c r="S125" s="9"/>
      <c r="T125" s="9"/>
      <c r="U125" s="9"/>
      <c r="V125" s="10"/>
    </row>
    <row r="126" spans="3:22" x14ac:dyDescent="0.25"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7"/>
      <c r="N126" s="6"/>
      <c r="O126" s="6"/>
      <c r="P126" s="6"/>
      <c r="Q126" s="6"/>
      <c r="R126" s="6"/>
      <c r="S126" s="6"/>
      <c r="T126" s="6"/>
      <c r="U126" s="6"/>
      <c r="V126" s="7"/>
    </row>
    <row r="127" spans="3:22" x14ac:dyDescent="0.25"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7"/>
      <c r="N127" s="6"/>
      <c r="O127" s="6"/>
      <c r="P127" s="6"/>
      <c r="Q127" s="6"/>
      <c r="R127" s="6"/>
      <c r="S127" s="6"/>
      <c r="T127" s="6"/>
      <c r="U127" s="6"/>
      <c r="V127" s="7"/>
    </row>
    <row r="128" spans="3:22" x14ac:dyDescent="0.25">
      <c r="C128" s="5" t="s">
        <v>107</v>
      </c>
      <c r="D128" s="6"/>
      <c r="E128" s="6"/>
      <c r="F128" s="6"/>
      <c r="G128" s="6"/>
      <c r="H128" s="6"/>
      <c r="I128" s="6"/>
      <c r="J128" s="6"/>
      <c r="K128" s="6"/>
      <c r="L128" s="6"/>
      <c r="M128" s="7"/>
      <c r="N128" s="6"/>
      <c r="O128" s="6"/>
      <c r="P128" s="6"/>
      <c r="Q128" s="6"/>
      <c r="R128" s="6"/>
      <c r="S128" s="6"/>
      <c r="T128" s="6"/>
      <c r="U128" s="6"/>
      <c r="V128" s="7"/>
    </row>
    <row r="129" spans="3:22" x14ac:dyDescent="0.25">
      <c r="C129" s="5" t="s">
        <v>158</v>
      </c>
      <c r="D129" s="6"/>
      <c r="E129" s="6"/>
      <c r="F129" s="6"/>
      <c r="G129" s="6"/>
      <c r="H129" s="6"/>
      <c r="I129" s="6"/>
      <c r="J129" s="6"/>
      <c r="K129" s="6"/>
      <c r="L129" s="6"/>
      <c r="M129" s="7"/>
      <c r="N129" s="6"/>
      <c r="O129" s="6"/>
      <c r="P129" s="6"/>
      <c r="Q129" s="6"/>
      <c r="R129" s="6"/>
      <c r="S129" s="6"/>
      <c r="T129" s="6"/>
      <c r="U129" s="6"/>
      <c r="V129" s="7"/>
    </row>
    <row r="130" spans="3:22" x14ac:dyDescent="0.25"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7"/>
      <c r="N130" s="6"/>
      <c r="O130" s="6"/>
      <c r="P130" s="6"/>
      <c r="Q130" s="6"/>
      <c r="R130" s="6"/>
      <c r="S130" s="6"/>
      <c r="T130" s="6"/>
      <c r="U130" s="6"/>
      <c r="V130" s="7"/>
    </row>
    <row r="131" spans="3:22" x14ac:dyDescent="0.25">
      <c r="C131" s="5" t="s">
        <v>159</v>
      </c>
      <c r="D131" s="6"/>
      <c r="E131" s="6"/>
      <c r="F131" s="6"/>
      <c r="G131" s="6"/>
      <c r="H131" s="6"/>
      <c r="I131" s="6"/>
      <c r="J131" s="6"/>
      <c r="K131" s="6"/>
      <c r="L131" s="6"/>
      <c r="M131" s="7"/>
      <c r="N131" s="6"/>
      <c r="O131" s="6"/>
      <c r="P131" s="6"/>
      <c r="Q131" s="6"/>
      <c r="R131" s="6"/>
      <c r="S131" s="6"/>
      <c r="T131" s="6"/>
      <c r="U131" s="6"/>
      <c r="V131" s="7"/>
    </row>
    <row r="132" spans="3:22" x14ac:dyDescent="0.25">
      <c r="C132" s="5" t="s">
        <v>160</v>
      </c>
      <c r="D132" s="6"/>
      <c r="E132" s="6"/>
      <c r="F132" s="6"/>
      <c r="G132" s="6"/>
      <c r="H132" s="6"/>
      <c r="I132" s="6"/>
      <c r="J132" s="6"/>
      <c r="K132" s="6"/>
      <c r="L132" s="6"/>
      <c r="M132" s="7"/>
      <c r="N132" s="6"/>
      <c r="O132" s="6"/>
      <c r="P132" s="6"/>
      <c r="Q132" s="6"/>
      <c r="R132" s="6"/>
      <c r="S132" s="6"/>
      <c r="T132" s="6"/>
      <c r="U132" s="6"/>
      <c r="V132" s="7"/>
    </row>
    <row r="133" spans="3:22" x14ac:dyDescent="0.25"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7"/>
      <c r="N133" s="6"/>
      <c r="O133" s="6"/>
      <c r="P133" s="6"/>
      <c r="Q133" s="6"/>
      <c r="R133" s="6"/>
      <c r="S133" s="6"/>
      <c r="T133" s="6"/>
      <c r="U133" s="6"/>
      <c r="V133" s="7"/>
    </row>
    <row r="134" spans="3:22" x14ac:dyDescent="0.25"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10"/>
      <c r="N134" s="9"/>
      <c r="O134" s="9"/>
      <c r="P134" s="9"/>
      <c r="Q134" s="9"/>
      <c r="R134" s="9"/>
      <c r="S134" s="9"/>
      <c r="T134" s="9"/>
      <c r="U134" s="9"/>
      <c r="V134" s="10"/>
    </row>
    <row r="135" spans="3:22" x14ac:dyDescent="0.25">
      <c r="C135" s="5"/>
      <c r="D135" s="6"/>
      <c r="E135" s="6"/>
      <c r="F135" s="6"/>
      <c r="G135" s="6"/>
      <c r="H135" s="6"/>
      <c r="I135" s="6"/>
      <c r="J135" s="6"/>
      <c r="K135" s="6"/>
      <c r="L135" s="6"/>
      <c r="M135" s="7"/>
      <c r="N135" s="6"/>
      <c r="O135" s="6"/>
      <c r="P135" s="6"/>
      <c r="Q135" s="6"/>
      <c r="R135" s="6"/>
      <c r="S135" s="6"/>
      <c r="T135" s="6"/>
      <c r="U135" s="6"/>
      <c r="V135" s="7"/>
    </row>
    <row r="136" spans="3:22" x14ac:dyDescent="0.25"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7"/>
      <c r="N136" s="6"/>
      <c r="O136" s="6"/>
      <c r="P136" s="6"/>
      <c r="Q136" s="6"/>
      <c r="R136" s="6"/>
      <c r="S136" s="6"/>
      <c r="T136" s="6"/>
      <c r="U136" s="6"/>
      <c r="V136" s="7"/>
    </row>
    <row r="137" spans="3:22" x14ac:dyDescent="0.25">
      <c r="C137" s="5" t="s">
        <v>107</v>
      </c>
      <c r="D137" s="6"/>
      <c r="E137" s="6"/>
      <c r="F137" s="6"/>
      <c r="G137" s="6"/>
      <c r="H137" s="6"/>
      <c r="I137" s="6"/>
      <c r="J137" s="6"/>
      <c r="K137" s="6"/>
      <c r="L137" s="6"/>
      <c r="M137" s="7"/>
      <c r="N137" s="6"/>
      <c r="O137" s="6"/>
      <c r="P137" s="6"/>
      <c r="Q137" s="6"/>
      <c r="R137" s="6"/>
      <c r="S137" s="6"/>
      <c r="T137" s="6"/>
      <c r="U137" s="6"/>
      <c r="V137" s="7"/>
    </row>
    <row r="138" spans="3:22" x14ac:dyDescent="0.25">
      <c r="C138" s="5" t="s">
        <v>166</v>
      </c>
      <c r="D138" s="6"/>
      <c r="E138" s="6"/>
      <c r="F138" s="6"/>
      <c r="G138" s="6"/>
      <c r="H138" s="6"/>
      <c r="I138" s="6"/>
      <c r="J138" s="6"/>
      <c r="K138" s="6"/>
      <c r="L138" s="6"/>
      <c r="M138" s="7"/>
      <c r="N138" s="6"/>
      <c r="O138" s="6"/>
      <c r="P138" s="6"/>
      <c r="Q138" s="6"/>
      <c r="R138" s="6"/>
      <c r="S138" s="6"/>
      <c r="T138" s="6"/>
      <c r="U138" s="6"/>
      <c r="V138" s="7"/>
    </row>
    <row r="139" spans="3:22" x14ac:dyDescent="0.25"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7"/>
      <c r="N139" s="6"/>
      <c r="O139" s="6"/>
      <c r="P139" s="6"/>
      <c r="Q139" s="6"/>
      <c r="R139" s="6"/>
      <c r="S139" s="6"/>
      <c r="T139" s="6"/>
      <c r="U139" s="6"/>
      <c r="V139" s="7"/>
    </row>
    <row r="140" spans="3:22" x14ac:dyDescent="0.25">
      <c r="C140" s="5" t="s">
        <v>159</v>
      </c>
      <c r="D140" s="6"/>
      <c r="E140" s="6"/>
      <c r="F140" s="6"/>
      <c r="G140" s="6"/>
      <c r="H140" s="6"/>
      <c r="I140" s="6"/>
      <c r="J140" s="6"/>
      <c r="K140" s="6"/>
      <c r="L140" s="6"/>
      <c r="M140" s="7"/>
      <c r="N140" s="6"/>
      <c r="O140" s="6"/>
      <c r="P140" s="6"/>
      <c r="Q140" s="6"/>
      <c r="R140" s="6"/>
      <c r="S140" s="6"/>
      <c r="T140" s="6"/>
      <c r="U140" s="6"/>
      <c r="V140" s="7"/>
    </row>
    <row r="141" spans="3:22" x14ac:dyDescent="0.25">
      <c r="C141" s="5" t="s">
        <v>161</v>
      </c>
      <c r="D141" s="6"/>
      <c r="E141" s="6"/>
      <c r="F141" s="6"/>
      <c r="G141" s="6"/>
      <c r="H141" s="6"/>
      <c r="I141" s="6"/>
      <c r="J141" s="6"/>
      <c r="K141" s="6"/>
      <c r="L141" s="6"/>
      <c r="M141" s="7"/>
      <c r="N141" s="6"/>
      <c r="O141" s="6"/>
      <c r="P141" s="6"/>
      <c r="Q141" s="6"/>
      <c r="R141" s="6"/>
      <c r="S141" s="6"/>
      <c r="T141" s="6"/>
      <c r="U141" s="6"/>
      <c r="V141" s="7"/>
    </row>
    <row r="142" spans="3:22" x14ac:dyDescent="0.25"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7"/>
      <c r="N142" s="6"/>
      <c r="O142" s="6"/>
      <c r="P142" s="6"/>
      <c r="Q142" s="6"/>
      <c r="R142" s="6"/>
      <c r="S142" s="6"/>
      <c r="T142" s="6"/>
      <c r="U142" s="6"/>
      <c r="V142" s="7"/>
    </row>
    <row r="143" spans="3:22" x14ac:dyDescent="0.25"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10"/>
      <c r="N143" s="9"/>
      <c r="O143" s="9"/>
      <c r="P143" s="9"/>
      <c r="Q143" s="9"/>
      <c r="R143" s="9"/>
      <c r="S143" s="9"/>
      <c r="T143" s="9"/>
      <c r="U143" s="9"/>
      <c r="V143" s="10"/>
    </row>
    <row r="144" spans="3:22" x14ac:dyDescent="0.25"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7"/>
      <c r="N144" s="6"/>
      <c r="O144" s="6"/>
      <c r="P144" s="6"/>
      <c r="Q144" s="6"/>
      <c r="R144" s="6"/>
      <c r="S144" s="6"/>
      <c r="T144" s="6"/>
      <c r="U144" s="6"/>
      <c r="V144" s="7"/>
    </row>
    <row r="145" spans="3:22" x14ac:dyDescent="0.25"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7"/>
      <c r="N145" s="6"/>
      <c r="O145" s="6"/>
      <c r="P145" s="6"/>
      <c r="Q145" s="6"/>
      <c r="R145" s="6"/>
      <c r="S145" s="6"/>
      <c r="T145" s="6"/>
      <c r="U145" s="6"/>
      <c r="V145" s="7"/>
    </row>
    <row r="146" spans="3:22" x14ac:dyDescent="0.25">
      <c r="C146" s="5" t="s">
        <v>107</v>
      </c>
      <c r="D146" s="6"/>
      <c r="E146" s="6"/>
      <c r="F146" s="6"/>
      <c r="G146" s="6"/>
      <c r="H146" s="6"/>
      <c r="I146" s="6"/>
      <c r="J146" s="6"/>
      <c r="K146" s="6"/>
      <c r="L146" s="6"/>
      <c r="M146" s="7"/>
      <c r="N146" s="6"/>
      <c r="O146" s="6"/>
      <c r="P146" s="6"/>
      <c r="Q146" s="6"/>
      <c r="R146" s="6"/>
      <c r="S146" s="6"/>
      <c r="T146" s="6"/>
      <c r="U146" s="6"/>
      <c r="V146" s="7"/>
    </row>
    <row r="147" spans="3:22" x14ac:dyDescent="0.25">
      <c r="C147" s="5" t="s">
        <v>162</v>
      </c>
      <c r="D147" s="6"/>
      <c r="E147" s="6"/>
      <c r="F147" s="6"/>
      <c r="G147" s="6"/>
      <c r="H147" s="6"/>
      <c r="I147" s="6"/>
      <c r="J147" s="6"/>
      <c r="K147" s="6"/>
      <c r="L147" s="6"/>
      <c r="M147" s="7"/>
      <c r="N147" s="6"/>
      <c r="O147" s="6"/>
      <c r="P147" s="6"/>
      <c r="Q147" s="6"/>
      <c r="R147" s="6"/>
      <c r="S147" s="6"/>
      <c r="T147" s="6"/>
      <c r="U147" s="6"/>
      <c r="V147" s="7"/>
    </row>
    <row r="148" spans="3:22" x14ac:dyDescent="0.25"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7"/>
      <c r="N148" s="6"/>
      <c r="O148" s="6"/>
      <c r="P148" s="6"/>
      <c r="Q148" s="6"/>
      <c r="R148" s="6"/>
      <c r="S148" s="6"/>
      <c r="T148" s="6"/>
      <c r="U148" s="6"/>
      <c r="V148" s="7"/>
    </row>
    <row r="149" spans="3:22" x14ac:dyDescent="0.25">
      <c r="C149" s="5" t="s">
        <v>159</v>
      </c>
      <c r="D149" s="6"/>
      <c r="E149" s="6"/>
      <c r="F149" s="6"/>
      <c r="G149" s="6"/>
      <c r="H149" s="6"/>
      <c r="I149" s="6"/>
      <c r="J149" s="6"/>
      <c r="K149" s="6"/>
      <c r="L149" s="6"/>
      <c r="M149" s="7"/>
      <c r="N149" s="6"/>
      <c r="O149" s="6"/>
      <c r="P149" s="6"/>
      <c r="Q149" s="6"/>
      <c r="R149" s="6"/>
      <c r="S149" s="6"/>
      <c r="T149" s="6"/>
      <c r="U149" s="6"/>
      <c r="V149" s="7"/>
    </row>
    <row r="150" spans="3:22" x14ac:dyDescent="0.25">
      <c r="C150" s="5" t="s">
        <v>163</v>
      </c>
      <c r="D150" s="6"/>
      <c r="E150" s="6"/>
      <c r="F150" s="6"/>
      <c r="G150" s="6"/>
      <c r="H150" s="6"/>
      <c r="I150" s="6"/>
      <c r="J150" s="6"/>
      <c r="K150" s="6"/>
      <c r="L150" s="6"/>
      <c r="M150" s="7"/>
      <c r="N150" s="6"/>
      <c r="O150" s="6"/>
      <c r="P150" s="6"/>
      <c r="Q150" s="6"/>
      <c r="R150" s="6"/>
      <c r="S150" s="6"/>
      <c r="T150" s="6"/>
      <c r="U150" s="6"/>
      <c r="V150" s="7"/>
    </row>
    <row r="151" spans="3:22" x14ac:dyDescent="0.25"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7"/>
      <c r="N151" s="6"/>
      <c r="O151" s="6"/>
      <c r="P151" s="6"/>
      <c r="Q151" s="6"/>
      <c r="R151" s="6"/>
      <c r="S151" s="6"/>
      <c r="T151" s="6"/>
      <c r="U151" s="6"/>
      <c r="V151" s="7"/>
    </row>
    <row r="152" spans="3:22" x14ac:dyDescent="0.25"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10"/>
      <c r="N152" s="9"/>
      <c r="O152" s="9"/>
      <c r="P152" s="9"/>
      <c r="Q152" s="9"/>
      <c r="R152" s="9"/>
      <c r="S152" s="9"/>
      <c r="T152" s="9"/>
      <c r="U152" s="9"/>
      <c r="V152" s="10"/>
    </row>
    <row r="153" spans="3:22" x14ac:dyDescent="0.25"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7"/>
      <c r="N153" s="6"/>
      <c r="O153" s="6"/>
      <c r="P153" s="6"/>
      <c r="Q153" s="6"/>
      <c r="R153" s="6"/>
      <c r="S153" s="6"/>
      <c r="T153" s="6"/>
      <c r="U153" s="6"/>
      <c r="V153" s="7"/>
    </row>
    <row r="154" spans="3:22" x14ac:dyDescent="0.25"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7"/>
      <c r="N154" s="6"/>
      <c r="O154" s="6"/>
      <c r="P154" s="6"/>
      <c r="Q154" s="6"/>
      <c r="R154" s="6"/>
      <c r="S154" s="6"/>
      <c r="T154" s="6"/>
      <c r="U154" s="6"/>
      <c r="V154" s="7"/>
    </row>
    <row r="155" spans="3:22" x14ac:dyDescent="0.25">
      <c r="C155" s="5" t="s">
        <v>107</v>
      </c>
      <c r="D155" s="6"/>
      <c r="E155" s="6"/>
      <c r="F155" s="6"/>
      <c r="G155" s="6"/>
      <c r="H155" s="6"/>
      <c r="I155" s="6"/>
      <c r="J155" s="6"/>
      <c r="K155" s="6"/>
      <c r="L155" s="6"/>
      <c r="M155" s="7"/>
      <c r="N155" s="6"/>
      <c r="O155" s="6"/>
      <c r="P155" s="6"/>
      <c r="Q155" s="6"/>
      <c r="R155" s="6"/>
      <c r="S155" s="6"/>
      <c r="T155" s="6"/>
      <c r="U155" s="6"/>
      <c r="V155" s="7"/>
    </row>
    <row r="156" spans="3:22" x14ac:dyDescent="0.25">
      <c r="C156" s="5" t="s">
        <v>164</v>
      </c>
      <c r="D156" s="6"/>
      <c r="E156" s="6"/>
      <c r="F156" s="6"/>
      <c r="G156" s="6"/>
      <c r="H156" s="6"/>
      <c r="I156" s="6"/>
      <c r="J156" s="6"/>
      <c r="K156" s="6"/>
      <c r="L156" s="6"/>
      <c r="M156" s="7"/>
      <c r="N156" s="6"/>
      <c r="O156" s="6"/>
      <c r="P156" s="6"/>
      <c r="Q156" s="6"/>
      <c r="R156" s="6"/>
      <c r="S156" s="6"/>
      <c r="T156" s="6"/>
      <c r="U156" s="6"/>
      <c r="V156" s="7"/>
    </row>
    <row r="157" spans="3:22" x14ac:dyDescent="0.25">
      <c r="C157" s="5"/>
      <c r="D157" s="6"/>
      <c r="E157" s="6"/>
      <c r="F157" s="6"/>
      <c r="G157" s="6"/>
      <c r="H157" s="6"/>
      <c r="I157" s="6"/>
      <c r="J157" s="6"/>
      <c r="K157" s="6"/>
      <c r="L157" s="6"/>
      <c r="M157" s="7"/>
      <c r="N157" s="6"/>
      <c r="O157" s="6"/>
      <c r="P157" s="6"/>
      <c r="Q157" s="6"/>
      <c r="R157" s="6"/>
      <c r="S157" s="6"/>
      <c r="T157" s="6"/>
      <c r="U157" s="6"/>
      <c r="V157" s="7"/>
    </row>
    <row r="158" spans="3:22" x14ac:dyDescent="0.25">
      <c r="C158" s="5" t="s">
        <v>159</v>
      </c>
      <c r="D158" s="6"/>
      <c r="E158" s="6"/>
      <c r="F158" s="6"/>
      <c r="G158" s="6"/>
      <c r="H158" s="6"/>
      <c r="I158" s="6"/>
      <c r="J158" s="6"/>
      <c r="K158" s="6"/>
      <c r="L158" s="6"/>
      <c r="M158" s="7"/>
      <c r="N158" s="6"/>
      <c r="O158" s="6"/>
      <c r="P158" s="6"/>
      <c r="Q158" s="6"/>
      <c r="R158" s="6"/>
      <c r="S158" s="6"/>
      <c r="T158" s="6"/>
      <c r="U158" s="6"/>
      <c r="V158" s="7"/>
    </row>
    <row r="159" spans="3:22" x14ac:dyDescent="0.25">
      <c r="C159" s="5" t="s">
        <v>165</v>
      </c>
      <c r="D159" s="6"/>
      <c r="E159" s="6"/>
      <c r="F159" s="6"/>
      <c r="G159" s="6"/>
      <c r="H159" s="6"/>
      <c r="I159" s="6"/>
      <c r="J159" s="6"/>
      <c r="K159" s="6"/>
      <c r="L159" s="6"/>
      <c r="M159" s="7"/>
      <c r="N159" s="6"/>
      <c r="O159" s="6"/>
      <c r="P159" s="6"/>
      <c r="Q159" s="6"/>
      <c r="R159" s="6"/>
      <c r="S159" s="6"/>
      <c r="T159" s="6"/>
      <c r="U159" s="6"/>
      <c r="V159" s="7"/>
    </row>
    <row r="160" spans="3:22" x14ac:dyDescent="0.25">
      <c r="C160" s="5"/>
      <c r="D160" s="6"/>
      <c r="E160" s="6"/>
      <c r="F160" s="6"/>
      <c r="G160" s="6"/>
      <c r="H160" s="6"/>
      <c r="I160" s="6"/>
      <c r="J160" s="6"/>
      <c r="K160" s="6"/>
      <c r="L160" s="6"/>
      <c r="M160" s="7"/>
      <c r="N160" s="6"/>
      <c r="O160" s="6"/>
      <c r="P160" s="6"/>
      <c r="Q160" s="6"/>
      <c r="R160" s="6"/>
      <c r="S160" s="6"/>
      <c r="T160" s="6"/>
      <c r="U160" s="6"/>
      <c r="V160" s="7"/>
    </row>
    <row r="161" spans="3:22" x14ac:dyDescent="0.25"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10"/>
      <c r="N161" s="9"/>
      <c r="O161" s="9"/>
      <c r="P161" s="9"/>
      <c r="Q161" s="9"/>
      <c r="R161" s="9"/>
      <c r="S161" s="9"/>
      <c r="T161" s="9"/>
      <c r="U161" s="9"/>
      <c r="V161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V161"/>
  <sheetViews>
    <sheetView tabSelected="1" workbookViewId="0">
      <selection activeCell="C160" sqref="C7:C160"/>
    </sheetView>
  </sheetViews>
  <sheetFormatPr defaultRowHeight="15" x14ac:dyDescent="0.25"/>
  <sheetData>
    <row r="6" spans="3:22" x14ac:dyDescent="0.25">
      <c r="C6" s="2"/>
      <c r="D6" s="3"/>
      <c r="E6" s="3"/>
      <c r="F6" s="3"/>
      <c r="G6" s="3"/>
      <c r="H6" s="3"/>
      <c r="I6" s="3"/>
      <c r="J6" s="3"/>
      <c r="K6" s="3"/>
      <c r="L6" s="3"/>
      <c r="M6" s="4"/>
      <c r="N6" s="3"/>
      <c r="O6" s="3"/>
      <c r="P6" s="3"/>
      <c r="Q6" s="3"/>
      <c r="R6" s="3"/>
      <c r="S6" s="3"/>
      <c r="T6" s="3"/>
      <c r="U6" s="3"/>
      <c r="V6" s="4"/>
    </row>
    <row r="7" spans="3:22" x14ac:dyDescent="0.25">
      <c r="C7" s="5" t="s">
        <v>56</v>
      </c>
      <c r="D7" s="6"/>
      <c r="E7" s="6"/>
      <c r="F7" s="6"/>
      <c r="G7" s="6"/>
      <c r="H7" s="6"/>
      <c r="I7" s="6"/>
      <c r="J7" s="6"/>
      <c r="K7" s="6"/>
      <c r="L7" s="6"/>
      <c r="M7" s="7"/>
      <c r="N7" s="6"/>
      <c r="O7" s="6"/>
      <c r="P7" s="6"/>
      <c r="Q7" s="6"/>
      <c r="R7" s="6"/>
      <c r="S7" s="6"/>
      <c r="T7" s="6"/>
      <c r="U7" s="6"/>
      <c r="V7" s="7"/>
    </row>
    <row r="8" spans="3:22" x14ac:dyDescent="0.25">
      <c r="C8" s="5" t="s">
        <v>57</v>
      </c>
      <c r="D8" s="6"/>
      <c r="E8" s="6"/>
      <c r="F8" s="6"/>
      <c r="G8" s="6"/>
      <c r="H8" s="6"/>
      <c r="I8" s="6"/>
      <c r="J8" s="6"/>
      <c r="K8" s="6"/>
      <c r="L8" s="6"/>
      <c r="M8" s="7"/>
      <c r="N8" s="6"/>
      <c r="O8" s="6"/>
      <c r="P8" s="6"/>
      <c r="Q8" s="6"/>
      <c r="R8" s="6"/>
      <c r="S8" s="6"/>
      <c r="T8" s="6"/>
      <c r="U8" s="6"/>
      <c r="V8" s="7"/>
    </row>
    <row r="9" spans="3:22" x14ac:dyDescent="0.25">
      <c r="C9" s="8" t="s">
        <v>58</v>
      </c>
      <c r="D9" s="9"/>
      <c r="E9" s="9"/>
      <c r="F9" s="9"/>
      <c r="G9" s="9"/>
      <c r="H9" s="9"/>
      <c r="I9" s="9"/>
      <c r="J9" s="9"/>
      <c r="K9" s="9"/>
      <c r="L9" s="9"/>
      <c r="M9" s="10"/>
      <c r="N9" s="9"/>
      <c r="O9" s="9"/>
      <c r="P9" s="9"/>
      <c r="Q9" s="9"/>
      <c r="R9" s="9"/>
      <c r="S9" s="9"/>
      <c r="T9" s="9"/>
      <c r="U9" s="9"/>
      <c r="V9" s="10"/>
    </row>
    <row r="10" spans="3:22" x14ac:dyDescent="0.25">
      <c r="C10" s="5" t="s">
        <v>174</v>
      </c>
      <c r="D10" s="6"/>
      <c r="E10" s="6"/>
      <c r="F10" s="6"/>
      <c r="G10" s="6"/>
      <c r="H10" s="6"/>
      <c r="I10" s="6"/>
      <c r="J10" s="6"/>
      <c r="K10" s="6"/>
      <c r="L10" s="6"/>
      <c r="M10" s="7"/>
      <c r="N10" s="6"/>
      <c r="O10" s="6"/>
      <c r="P10" s="6"/>
      <c r="Q10" s="6"/>
      <c r="R10" s="6"/>
      <c r="S10" s="6"/>
      <c r="T10" s="6"/>
      <c r="U10" s="6"/>
      <c r="V10" s="7"/>
    </row>
    <row r="11" spans="3:22" x14ac:dyDescent="0.25">
      <c r="C11" s="5" t="s">
        <v>60</v>
      </c>
      <c r="D11" s="6"/>
      <c r="E11" s="6"/>
      <c r="F11" s="6"/>
      <c r="G11" s="6"/>
      <c r="H11" s="6"/>
      <c r="I11" s="6"/>
      <c r="J11" s="6"/>
      <c r="K11" s="6"/>
      <c r="L11" s="6"/>
      <c r="M11" s="7"/>
      <c r="N11" s="6"/>
      <c r="O11" s="6"/>
      <c r="P11" s="6"/>
      <c r="Q11" s="6"/>
      <c r="R11" s="6"/>
      <c r="S11" s="6"/>
      <c r="T11" s="6"/>
      <c r="U11" s="6"/>
      <c r="V11" s="7"/>
    </row>
    <row r="12" spans="3:22" x14ac:dyDescent="0.25">
      <c r="C12" s="5"/>
      <c r="D12" s="6"/>
      <c r="E12" s="6"/>
      <c r="F12" s="6"/>
      <c r="G12" s="6"/>
      <c r="H12" s="6"/>
      <c r="I12" s="6"/>
      <c r="J12" s="6"/>
      <c r="K12" s="6"/>
      <c r="L12" s="6"/>
      <c r="M12" s="7"/>
      <c r="N12" s="6"/>
      <c r="O12" s="6"/>
      <c r="P12" s="6"/>
      <c r="Q12" s="6"/>
      <c r="R12" s="6"/>
      <c r="S12" s="6"/>
      <c r="T12" s="6"/>
      <c r="U12" s="6"/>
      <c r="V12" s="7"/>
    </row>
    <row r="13" spans="3:22" x14ac:dyDescent="0.25">
      <c r="C13" s="5" t="s">
        <v>175</v>
      </c>
      <c r="D13" s="6"/>
      <c r="E13" s="6"/>
      <c r="F13" s="6"/>
      <c r="G13" s="6"/>
      <c r="H13" s="6"/>
      <c r="I13" s="6"/>
      <c r="J13" s="6"/>
      <c r="K13" s="6"/>
      <c r="L13" s="6"/>
      <c r="M13" s="7"/>
      <c r="N13" s="6"/>
      <c r="O13" s="6"/>
      <c r="P13" s="6"/>
      <c r="Q13" s="6"/>
      <c r="R13" s="6"/>
      <c r="S13" s="6"/>
      <c r="T13" s="6"/>
      <c r="U13" s="6"/>
      <c r="V13" s="7"/>
    </row>
    <row r="14" spans="3:22" x14ac:dyDescent="0.25">
      <c r="C14" s="5" t="s">
        <v>62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6"/>
      <c r="O14" s="6"/>
      <c r="P14" s="6"/>
      <c r="Q14" s="6"/>
      <c r="R14" s="6"/>
      <c r="S14" s="6"/>
      <c r="T14" s="6"/>
      <c r="U14" s="6"/>
      <c r="V14" s="7"/>
    </row>
    <row r="15" spans="3:22" x14ac:dyDescent="0.25">
      <c r="C15" s="5" t="s">
        <v>55</v>
      </c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7"/>
    </row>
    <row r="16" spans="3:22" x14ac:dyDescent="0.25">
      <c r="C16" s="5"/>
      <c r="D16" s="6" t="s">
        <v>63</v>
      </c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7"/>
    </row>
    <row r="17" spans="3:22" x14ac:dyDescent="0.25">
      <c r="C17" s="5"/>
      <c r="D17" s="6" t="s">
        <v>64</v>
      </c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7"/>
    </row>
    <row r="18" spans="3:22" x14ac:dyDescent="0.25">
      <c r="C18" s="5"/>
      <c r="D18" s="6" t="s">
        <v>65</v>
      </c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7"/>
    </row>
    <row r="19" spans="3:22" x14ac:dyDescent="0.25">
      <c r="C19" s="5"/>
      <c r="D19" s="6" t="s">
        <v>66</v>
      </c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7"/>
    </row>
    <row r="20" spans="3:22" x14ac:dyDescent="0.25">
      <c r="C20" s="5"/>
      <c r="D20" s="6" t="s">
        <v>67</v>
      </c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7"/>
    </row>
    <row r="21" spans="3:22" x14ac:dyDescent="0.25">
      <c r="C21" s="5"/>
      <c r="D21" s="6" t="s">
        <v>68</v>
      </c>
      <c r="E21" s="6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7"/>
    </row>
    <row r="22" spans="3:22" x14ac:dyDescent="0.25">
      <c r="C22" s="5"/>
      <c r="D22" s="6" t="s">
        <v>69</v>
      </c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7"/>
    </row>
    <row r="23" spans="3:22" x14ac:dyDescent="0.25">
      <c r="C23" s="5"/>
      <c r="D23" s="6" t="s">
        <v>70</v>
      </c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7"/>
    </row>
    <row r="24" spans="3:22" x14ac:dyDescent="0.25">
      <c r="C24" s="5"/>
      <c r="D24" s="6" t="s">
        <v>71</v>
      </c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7"/>
    </row>
    <row r="25" spans="3:22" x14ac:dyDescent="0.25">
      <c r="C25" s="5"/>
      <c r="D25" s="6" t="s">
        <v>72</v>
      </c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7"/>
    </row>
    <row r="26" spans="3:22" x14ac:dyDescent="0.25">
      <c r="C26" s="5"/>
      <c r="D26" s="6" t="s">
        <v>73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7"/>
    </row>
    <row r="27" spans="3:22" x14ac:dyDescent="0.25">
      <c r="C27" s="5"/>
      <c r="D27" s="6" t="s">
        <v>74</v>
      </c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7"/>
    </row>
    <row r="28" spans="3:22" x14ac:dyDescent="0.25">
      <c r="C28" s="5"/>
      <c r="D28" s="6" t="s">
        <v>75</v>
      </c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7"/>
    </row>
    <row r="29" spans="3:22" x14ac:dyDescent="0.25">
      <c r="C29" s="5"/>
      <c r="D29" s="6" t="s">
        <v>76</v>
      </c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7"/>
    </row>
    <row r="30" spans="3:22" x14ac:dyDescent="0.25">
      <c r="C30" s="5"/>
      <c r="D30" s="6" t="s">
        <v>77</v>
      </c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7"/>
    </row>
    <row r="31" spans="3:22" x14ac:dyDescent="0.25">
      <c r="C31" s="5"/>
      <c r="D31" s="6" t="s">
        <v>78</v>
      </c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7"/>
    </row>
    <row r="32" spans="3:22" x14ac:dyDescent="0.25">
      <c r="C32" s="5"/>
      <c r="D32" s="6" t="s">
        <v>79</v>
      </c>
      <c r="E32" s="6"/>
      <c r="F32" s="6"/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7"/>
    </row>
    <row r="33" spans="3:22" x14ac:dyDescent="0.25">
      <c r="C33" s="5"/>
      <c r="D33" s="6" t="s">
        <v>80</v>
      </c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7"/>
    </row>
    <row r="34" spans="3:22" x14ac:dyDescent="0.25">
      <c r="C34" s="5"/>
      <c r="D34" s="6" t="s">
        <v>81</v>
      </c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7"/>
    </row>
    <row r="35" spans="3:22" x14ac:dyDescent="0.25">
      <c r="C35" s="5"/>
      <c r="D35" s="6" t="s">
        <v>82</v>
      </c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7"/>
    </row>
    <row r="36" spans="3:22" x14ac:dyDescent="0.25">
      <c r="C36" s="5"/>
      <c r="D36" s="6" t="s">
        <v>83</v>
      </c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7"/>
    </row>
    <row r="37" spans="3:22" x14ac:dyDescent="0.25">
      <c r="C37" s="5"/>
      <c r="D37" s="6" t="s">
        <v>84</v>
      </c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7"/>
    </row>
    <row r="38" spans="3:22" x14ac:dyDescent="0.25">
      <c r="C38" s="5"/>
      <c r="D38" s="6" t="s">
        <v>85</v>
      </c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7"/>
    </row>
    <row r="39" spans="3:22" x14ac:dyDescent="0.25">
      <c r="C39" s="5"/>
      <c r="D39" s="6" t="s">
        <v>86</v>
      </c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7"/>
    </row>
    <row r="40" spans="3:22" x14ac:dyDescent="0.25">
      <c r="C40" s="5"/>
      <c r="D40" s="6" t="s">
        <v>87</v>
      </c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7"/>
    </row>
    <row r="41" spans="3:22" x14ac:dyDescent="0.25">
      <c r="C41" s="5"/>
      <c r="D41" s="6" t="s">
        <v>88</v>
      </c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7"/>
    </row>
    <row r="42" spans="3:22" x14ac:dyDescent="0.25">
      <c r="C42" s="5"/>
      <c r="D42" s="6" t="s">
        <v>89</v>
      </c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7"/>
    </row>
    <row r="43" spans="3:22" x14ac:dyDescent="0.25">
      <c r="C43" s="5"/>
      <c r="D43" s="6" t="s">
        <v>90</v>
      </c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7"/>
    </row>
    <row r="44" spans="3:22" x14ac:dyDescent="0.25">
      <c r="C44" s="5"/>
      <c r="D44" s="6" t="s">
        <v>91</v>
      </c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7"/>
    </row>
    <row r="45" spans="3:22" x14ac:dyDescent="0.25">
      <c r="C45" s="5"/>
      <c r="D45" s="6" t="s">
        <v>92</v>
      </c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7"/>
    </row>
    <row r="46" spans="3:22" x14ac:dyDescent="0.25">
      <c r="C46" s="5"/>
      <c r="D46" s="6" t="s">
        <v>93</v>
      </c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7"/>
    </row>
    <row r="47" spans="3:22" x14ac:dyDescent="0.25">
      <c r="C47" s="5"/>
      <c r="D47" s="6" t="s">
        <v>94</v>
      </c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7"/>
    </row>
    <row r="48" spans="3:22" x14ac:dyDescent="0.25">
      <c r="C48" s="5"/>
      <c r="D48" s="6" t="s">
        <v>95</v>
      </c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7"/>
    </row>
    <row r="49" spans="3:22" x14ac:dyDescent="0.25">
      <c r="C49" s="5"/>
      <c r="D49" s="6" t="s">
        <v>96</v>
      </c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7"/>
    </row>
    <row r="50" spans="3:22" x14ac:dyDescent="0.25">
      <c r="C50" s="5"/>
      <c r="D50" s="6" t="s">
        <v>97</v>
      </c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7"/>
    </row>
    <row r="51" spans="3:22" x14ac:dyDescent="0.25">
      <c r="C51" s="5"/>
      <c r="D51" s="6" t="s">
        <v>98</v>
      </c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7"/>
    </row>
    <row r="52" spans="3:22" x14ac:dyDescent="0.25">
      <c r="C52" s="5"/>
      <c r="D52" s="6" t="s">
        <v>99</v>
      </c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7"/>
    </row>
    <row r="53" spans="3:22" x14ac:dyDescent="0.25">
      <c r="C53" s="5"/>
      <c r="D53" s="6" t="s">
        <v>100</v>
      </c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7"/>
    </row>
    <row r="54" spans="3:22" x14ac:dyDescent="0.25">
      <c r="C54" s="5"/>
      <c r="D54" s="6" t="s">
        <v>101</v>
      </c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7"/>
    </row>
    <row r="55" spans="3:22" x14ac:dyDescent="0.25">
      <c r="C55" s="5"/>
      <c r="D55" s="6" t="s">
        <v>102</v>
      </c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7"/>
    </row>
    <row r="56" spans="3:22" x14ac:dyDescent="0.25">
      <c r="C56" s="5"/>
      <c r="D56" s="6" t="s">
        <v>103</v>
      </c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7"/>
    </row>
    <row r="57" spans="3:22" x14ac:dyDescent="0.25">
      <c r="C57" s="5"/>
      <c r="D57" s="6" t="s">
        <v>104</v>
      </c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7"/>
    </row>
    <row r="58" spans="3:22" x14ac:dyDescent="0.25">
      <c r="C58" s="5"/>
      <c r="D58" s="6" t="s">
        <v>105</v>
      </c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7"/>
    </row>
    <row r="59" spans="3:22" x14ac:dyDescent="0.25">
      <c r="C59" s="5"/>
      <c r="D59" s="6" t="s">
        <v>106</v>
      </c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7"/>
    </row>
    <row r="60" spans="3:22" x14ac:dyDescent="0.25">
      <c r="C60" s="5"/>
      <c r="D60" t="s">
        <v>172</v>
      </c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7"/>
    </row>
    <row r="61" spans="3:22" x14ac:dyDescent="0.25">
      <c r="C61" s="5" t="s">
        <v>48</v>
      </c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7"/>
    </row>
    <row r="62" spans="3:22" x14ac:dyDescent="0.25">
      <c r="C62" s="8"/>
      <c r="D62" s="9"/>
      <c r="E62" s="9"/>
      <c r="F62" s="9"/>
      <c r="G62" s="9"/>
      <c r="H62" s="9"/>
      <c r="I62" s="9"/>
      <c r="J62" s="9"/>
      <c r="K62" s="9"/>
      <c r="L62" s="9"/>
      <c r="M62" s="10"/>
      <c r="N62" s="9"/>
      <c r="O62" s="9"/>
      <c r="P62" s="9"/>
      <c r="Q62" s="9"/>
      <c r="R62" s="9"/>
      <c r="S62" s="9"/>
      <c r="T62" s="9"/>
      <c r="U62" s="9"/>
      <c r="V62" s="10"/>
    </row>
    <row r="63" spans="3:22" x14ac:dyDescent="0.25">
      <c r="C63" s="5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7"/>
    </row>
    <row r="64" spans="3:22" x14ac:dyDescent="0.25">
      <c r="C64" s="5" t="s">
        <v>176</v>
      </c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7"/>
    </row>
    <row r="65" spans="3:22" x14ac:dyDescent="0.25">
      <c r="C65" s="5" t="s">
        <v>108</v>
      </c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7"/>
    </row>
    <row r="66" spans="3:22" x14ac:dyDescent="0.25">
      <c r="C66" s="5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7"/>
    </row>
    <row r="67" spans="3:22" x14ac:dyDescent="0.25">
      <c r="C67" s="5" t="s">
        <v>175</v>
      </c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7"/>
    </row>
    <row r="68" spans="3:22" x14ac:dyDescent="0.25">
      <c r="C68" s="5" t="s">
        <v>109</v>
      </c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7"/>
    </row>
    <row r="69" spans="3:22" x14ac:dyDescent="0.25">
      <c r="C69" s="5"/>
      <c r="D69" s="6" t="s">
        <v>110</v>
      </c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7"/>
    </row>
    <row r="70" spans="3:22" x14ac:dyDescent="0.25">
      <c r="C70" s="5"/>
      <c r="D70" s="6" t="s">
        <v>111</v>
      </c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7"/>
    </row>
    <row r="71" spans="3:22" x14ac:dyDescent="0.25">
      <c r="C71" s="5"/>
      <c r="D71" s="6" t="s">
        <v>112</v>
      </c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7"/>
    </row>
    <row r="72" spans="3:22" x14ac:dyDescent="0.25">
      <c r="C72" s="5"/>
      <c r="D72" s="6" t="s">
        <v>113</v>
      </c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7"/>
    </row>
    <row r="73" spans="3:22" x14ac:dyDescent="0.25">
      <c r="C73" s="5"/>
      <c r="D73" s="6" t="s">
        <v>114</v>
      </c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7"/>
    </row>
    <row r="74" spans="3:22" x14ac:dyDescent="0.25">
      <c r="C74" s="5"/>
      <c r="D74" s="6" t="s">
        <v>115</v>
      </c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7"/>
    </row>
    <row r="75" spans="3:22" x14ac:dyDescent="0.25">
      <c r="C75" s="5"/>
      <c r="D75" s="6" t="s">
        <v>116</v>
      </c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7"/>
    </row>
    <row r="76" spans="3:22" x14ac:dyDescent="0.25">
      <c r="C76" s="5"/>
      <c r="D76" s="6" t="s">
        <v>117</v>
      </c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7"/>
    </row>
    <row r="77" spans="3:22" x14ac:dyDescent="0.25">
      <c r="C77" s="5"/>
      <c r="D77" s="6" t="s">
        <v>118</v>
      </c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7"/>
    </row>
    <row r="78" spans="3:22" x14ac:dyDescent="0.25">
      <c r="C78" s="5"/>
      <c r="D78" s="6" t="s">
        <v>119</v>
      </c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7"/>
    </row>
    <row r="79" spans="3:22" x14ac:dyDescent="0.25">
      <c r="C79" s="5"/>
      <c r="D79" s="6" t="s">
        <v>120</v>
      </c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7"/>
    </row>
    <row r="80" spans="3:22" x14ac:dyDescent="0.25">
      <c r="C80" s="5"/>
      <c r="D80" s="6" t="s">
        <v>121</v>
      </c>
      <c r="E80" s="6"/>
      <c r="F80" s="6"/>
      <c r="G80" s="6"/>
      <c r="H80" s="6"/>
      <c r="I80" s="6"/>
      <c r="J80" s="6"/>
      <c r="K80" s="6"/>
      <c r="L80" s="6"/>
      <c r="M80" s="7"/>
      <c r="N80" s="6"/>
      <c r="O80" s="6"/>
      <c r="P80" s="6"/>
      <c r="Q80" s="6"/>
      <c r="R80" s="6"/>
      <c r="S80" s="6"/>
      <c r="T80" s="6"/>
      <c r="U80" s="6"/>
      <c r="V80" s="7"/>
    </row>
    <row r="81" spans="3:22" x14ac:dyDescent="0.25">
      <c r="C81" s="5"/>
      <c r="D81" s="6" t="s">
        <v>122</v>
      </c>
      <c r="E81" s="6"/>
      <c r="F81" s="6"/>
      <c r="G81" s="6"/>
      <c r="H81" s="6"/>
      <c r="I81" s="6"/>
      <c r="J81" s="6"/>
      <c r="K81" s="6"/>
      <c r="L81" s="6"/>
      <c r="M81" s="7"/>
      <c r="N81" s="6"/>
      <c r="O81" s="6"/>
      <c r="P81" s="6"/>
      <c r="Q81" s="6"/>
      <c r="R81" s="6"/>
      <c r="S81" s="6"/>
      <c r="T81" s="6"/>
      <c r="U81" s="6"/>
      <c r="V81" s="7"/>
    </row>
    <row r="82" spans="3:22" x14ac:dyDescent="0.25">
      <c r="C82" s="5"/>
      <c r="D82" s="6" t="s">
        <v>123</v>
      </c>
      <c r="E82" s="6"/>
      <c r="F82" s="6"/>
      <c r="G82" s="6"/>
      <c r="H82" s="6"/>
      <c r="I82" s="6"/>
      <c r="J82" s="6"/>
      <c r="K82" s="6"/>
      <c r="L82" s="6"/>
      <c r="M82" s="7"/>
      <c r="N82" s="6"/>
      <c r="O82" s="6"/>
      <c r="P82" s="6"/>
      <c r="Q82" s="6"/>
      <c r="R82" s="6"/>
      <c r="S82" s="6"/>
      <c r="T82" s="6"/>
      <c r="U82" s="6"/>
      <c r="V82" s="7"/>
    </row>
    <row r="83" spans="3:22" x14ac:dyDescent="0.25">
      <c r="C83" s="5"/>
      <c r="D83" s="6" t="s">
        <v>124</v>
      </c>
      <c r="E83" s="6"/>
      <c r="F83" s="6"/>
      <c r="G83" s="6"/>
      <c r="H83" s="6"/>
      <c r="I83" s="6"/>
      <c r="J83" s="6"/>
      <c r="K83" s="6"/>
      <c r="L83" s="6"/>
      <c r="M83" s="7"/>
      <c r="N83" s="6"/>
      <c r="O83" s="6"/>
      <c r="P83" s="6"/>
      <c r="Q83" s="6"/>
      <c r="R83" s="6"/>
      <c r="S83" s="6"/>
      <c r="T83" s="6"/>
      <c r="U83" s="6"/>
      <c r="V83" s="7"/>
    </row>
    <row r="84" spans="3:22" x14ac:dyDescent="0.25">
      <c r="C84" s="5"/>
      <c r="D84" s="6" t="s">
        <v>125</v>
      </c>
      <c r="E84" s="6"/>
      <c r="F84" s="6"/>
      <c r="G84" s="6"/>
      <c r="H84" s="6"/>
      <c r="I84" s="6"/>
      <c r="J84" s="6"/>
      <c r="K84" s="6"/>
      <c r="L84" s="6"/>
      <c r="M84" s="7"/>
      <c r="N84" s="6"/>
      <c r="O84" s="6"/>
      <c r="P84" s="6"/>
      <c r="Q84" s="6"/>
      <c r="R84" s="6"/>
      <c r="S84" s="6"/>
      <c r="T84" s="6"/>
      <c r="U84" s="6"/>
      <c r="V84" s="7"/>
    </row>
    <row r="85" spans="3:22" x14ac:dyDescent="0.25">
      <c r="C85" s="5"/>
      <c r="D85" s="6" t="s">
        <v>126</v>
      </c>
      <c r="E85" s="6"/>
      <c r="F85" s="6"/>
      <c r="G85" s="6"/>
      <c r="H85" s="6"/>
      <c r="I85" s="6"/>
      <c r="J85" s="6"/>
      <c r="K85" s="6"/>
      <c r="L85" s="6"/>
      <c r="M85" s="7"/>
      <c r="N85" s="6"/>
      <c r="O85" s="6"/>
      <c r="P85" s="6"/>
      <c r="Q85" s="6"/>
      <c r="R85" s="6"/>
      <c r="S85" s="6"/>
      <c r="T85" s="6"/>
      <c r="U85" s="6"/>
      <c r="V85" s="7"/>
    </row>
    <row r="86" spans="3:22" x14ac:dyDescent="0.25">
      <c r="C86" s="5"/>
      <c r="D86" s="6" t="s">
        <v>127</v>
      </c>
      <c r="E86" s="6"/>
      <c r="F86" s="6"/>
      <c r="G86" s="6"/>
      <c r="H86" s="6"/>
      <c r="I86" s="6"/>
      <c r="J86" s="6"/>
      <c r="K86" s="6"/>
      <c r="L86" s="6"/>
      <c r="M86" s="7"/>
      <c r="N86" s="6"/>
      <c r="O86" s="6"/>
      <c r="P86" s="6"/>
      <c r="Q86" s="6"/>
      <c r="R86" s="6"/>
      <c r="S86" s="6"/>
      <c r="T86" s="6"/>
      <c r="U86" s="6"/>
      <c r="V86" s="7"/>
    </row>
    <row r="87" spans="3:22" x14ac:dyDescent="0.25">
      <c r="C87" s="5"/>
      <c r="D87" s="6" t="s">
        <v>128</v>
      </c>
      <c r="E87" s="6"/>
      <c r="F87" s="6"/>
      <c r="G87" s="6"/>
      <c r="H87" s="6"/>
      <c r="I87" s="6"/>
      <c r="J87" s="6"/>
      <c r="K87" s="6"/>
      <c r="L87" s="6"/>
      <c r="M87" s="7"/>
      <c r="N87" s="6"/>
      <c r="O87" s="6"/>
      <c r="P87" s="6"/>
      <c r="Q87" s="6"/>
      <c r="R87" s="6"/>
      <c r="S87" s="6"/>
      <c r="T87" s="6"/>
      <c r="U87" s="6"/>
      <c r="V87" s="7"/>
    </row>
    <row r="88" spans="3:22" x14ac:dyDescent="0.25">
      <c r="C88" s="5"/>
      <c r="D88" s="6" t="s">
        <v>129</v>
      </c>
      <c r="E88" s="6"/>
      <c r="F88" s="6"/>
      <c r="G88" s="6"/>
      <c r="H88" s="6"/>
      <c r="I88" s="6"/>
      <c r="J88" s="6"/>
      <c r="K88" s="6"/>
      <c r="L88" s="6"/>
      <c r="M88" s="7"/>
      <c r="N88" s="6"/>
      <c r="O88" s="6"/>
      <c r="P88" s="6"/>
      <c r="Q88" s="6"/>
      <c r="R88" s="6"/>
      <c r="S88" s="6"/>
      <c r="T88" s="6"/>
      <c r="U88" s="6"/>
      <c r="V88" s="7"/>
    </row>
    <row r="89" spans="3:22" x14ac:dyDescent="0.25">
      <c r="C89" s="5"/>
      <c r="D89" s="6" t="s">
        <v>130</v>
      </c>
      <c r="E89" s="6"/>
      <c r="F89" s="6"/>
      <c r="G89" s="6"/>
      <c r="H89" s="6"/>
      <c r="I89" s="6"/>
      <c r="J89" s="6"/>
      <c r="K89" s="6"/>
      <c r="L89" s="6"/>
      <c r="M89" s="7"/>
      <c r="N89" s="6"/>
      <c r="O89" s="6"/>
      <c r="P89" s="6"/>
      <c r="Q89" s="6"/>
      <c r="R89" s="6"/>
      <c r="S89" s="6"/>
      <c r="T89" s="6"/>
      <c r="U89" s="6"/>
      <c r="V89" s="7"/>
    </row>
    <row r="90" spans="3:22" x14ac:dyDescent="0.25">
      <c r="C90" s="5"/>
      <c r="D90" s="6" t="s">
        <v>131</v>
      </c>
      <c r="E90" s="6"/>
      <c r="F90" s="6"/>
      <c r="G90" s="6"/>
      <c r="H90" s="6"/>
      <c r="I90" s="6"/>
      <c r="J90" s="6"/>
      <c r="K90" s="6"/>
      <c r="L90" s="6"/>
      <c r="M90" s="7"/>
      <c r="N90" s="6"/>
      <c r="O90" s="6"/>
      <c r="P90" s="6"/>
      <c r="Q90" s="6"/>
      <c r="R90" s="6"/>
      <c r="S90" s="6"/>
      <c r="T90" s="6"/>
      <c r="U90" s="6"/>
      <c r="V90" s="7"/>
    </row>
    <row r="91" spans="3:22" x14ac:dyDescent="0.25">
      <c r="C91" s="5"/>
      <c r="D91" s="6" t="s">
        <v>132</v>
      </c>
      <c r="E91" s="6"/>
      <c r="F91" s="6"/>
      <c r="G91" s="6"/>
      <c r="H91" s="6"/>
      <c r="I91" s="6"/>
      <c r="J91" s="6"/>
      <c r="K91" s="6"/>
      <c r="L91" s="6"/>
      <c r="M91" s="7"/>
      <c r="N91" s="6"/>
      <c r="O91" s="6"/>
      <c r="P91" s="6"/>
      <c r="Q91" s="6"/>
      <c r="R91" s="6"/>
      <c r="S91" s="6"/>
      <c r="T91" s="6"/>
      <c r="U91" s="6"/>
      <c r="V91" s="7"/>
    </row>
    <row r="92" spans="3:22" x14ac:dyDescent="0.25">
      <c r="C92" s="5"/>
      <c r="D92" s="6" t="s">
        <v>133</v>
      </c>
      <c r="E92" s="6"/>
      <c r="F92" s="6"/>
      <c r="G92" s="6"/>
      <c r="H92" s="6"/>
      <c r="I92" s="6"/>
      <c r="J92" s="6"/>
      <c r="K92" s="6"/>
      <c r="L92" s="6"/>
      <c r="M92" s="7"/>
      <c r="N92" s="6"/>
      <c r="O92" s="6"/>
      <c r="P92" s="6"/>
      <c r="Q92" s="6"/>
      <c r="R92" s="6"/>
      <c r="S92" s="6"/>
      <c r="T92" s="6"/>
      <c r="U92" s="6"/>
      <c r="V92" s="7"/>
    </row>
    <row r="93" spans="3:22" x14ac:dyDescent="0.25">
      <c r="C93" s="5"/>
      <c r="D93" s="6" t="s">
        <v>134</v>
      </c>
      <c r="E93" s="6"/>
      <c r="F93" s="6"/>
      <c r="G93" s="6"/>
      <c r="H93" s="6"/>
      <c r="I93" s="6"/>
      <c r="J93" s="6"/>
      <c r="K93" s="6"/>
      <c r="L93" s="6"/>
      <c r="M93" s="7"/>
      <c r="N93" s="6"/>
      <c r="O93" s="6"/>
      <c r="P93" s="6"/>
      <c r="Q93" s="6"/>
      <c r="R93" s="6"/>
      <c r="S93" s="6"/>
      <c r="T93" s="6"/>
      <c r="U93" s="6"/>
      <c r="V93" s="7"/>
    </row>
    <row r="94" spans="3:22" x14ac:dyDescent="0.25">
      <c r="C94" s="5"/>
      <c r="D94" s="6" t="s">
        <v>135</v>
      </c>
      <c r="E94" s="6"/>
      <c r="F94" s="6"/>
      <c r="G94" s="6"/>
      <c r="H94" s="6"/>
      <c r="I94" s="6"/>
      <c r="J94" s="6"/>
      <c r="K94" s="6"/>
      <c r="L94" s="6"/>
      <c r="M94" s="7"/>
      <c r="N94" s="6"/>
      <c r="O94" s="6"/>
      <c r="P94" s="6"/>
      <c r="Q94" s="6"/>
      <c r="R94" s="6"/>
      <c r="S94" s="6"/>
      <c r="T94" s="6"/>
      <c r="U94" s="6"/>
      <c r="V94" s="7"/>
    </row>
    <row r="95" spans="3:22" x14ac:dyDescent="0.25">
      <c r="C95" s="5"/>
      <c r="D95" s="6" t="s">
        <v>136</v>
      </c>
      <c r="E95" s="6"/>
      <c r="F95" s="6"/>
      <c r="G95" s="6"/>
      <c r="H95" s="6"/>
      <c r="I95" s="6"/>
      <c r="J95" s="6"/>
      <c r="K95" s="6"/>
      <c r="L95" s="6"/>
      <c r="M95" s="7"/>
      <c r="N95" s="6"/>
      <c r="O95" s="6"/>
      <c r="P95" s="6"/>
      <c r="Q95" s="6"/>
      <c r="R95" s="6"/>
      <c r="S95" s="6"/>
      <c r="T95" s="6"/>
      <c r="U95" s="6"/>
      <c r="V95" s="7"/>
    </row>
    <row r="96" spans="3:22" x14ac:dyDescent="0.25">
      <c r="C96" s="5"/>
      <c r="D96" s="6" t="s">
        <v>137</v>
      </c>
      <c r="E96" s="6"/>
      <c r="F96" s="6"/>
      <c r="G96" s="6"/>
      <c r="H96" s="6"/>
      <c r="I96" s="6"/>
      <c r="J96" s="6"/>
      <c r="K96" s="6"/>
      <c r="L96" s="6"/>
      <c r="M96" s="7"/>
      <c r="N96" s="6"/>
      <c r="O96" s="6"/>
      <c r="P96" s="6"/>
      <c r="Q96" s="6"/>
      <c r="R96" s="6"/>
      <c r="S96" s="6"/>
      <c r="T96" s="6"/>
      <c r="U96" s="6"/>
      <c r="V96" s="7"/>
    </row>
    <row r="97" spans="3:22" x14ac:dyDescent="0.25">
      <c r="C97" s="5"/>
      <c r="D97" s="6" t="s">
        <v>138</v>
      </c>
      <c r="E97" s="6"/>
      <c r="F97" s="6"/>
      <c r="G97" s="6"/>
      <c r="H97" s="6"/>
      <c r="I97" s="6"/>
      <c r="J97" s="6"/>
      <c r="K97" s="6"/>
      <c r="L97" s="6"/>
      <c r="M97" s="7"/>
      <c r="N97" s="6"/>
      <c r="O97" s="6"/>
      <c r="P97" s="6"/>
      <c r="Q97" s="6"/>
      <c r="R97" s="6"/>
      <c r="S97" s="6"/>
      <c r="T97" s="6"/>
      <c r="U97" s="6"/>
      <c r="V97" s="7"/>
    </row>
    <row r="98" spans="3:22" x14ac:dyDescent="0.25">
      <c r="C98" s="5"/>
      <c r="D98" s="6" t="s">
        <v>139</v>
      </c>
      <c r="E98" s="6"/>
      <c r="F98" s="6"/>
      <c r="G98" s="6"/>
      <c r="H98" s="6"/>
      <c r="I98" s="6"/>
      <c r="J98" s="6"/>
      <c r="K98" s="6"/>
      <c r="L98" s="6"/>
      <c r="M98" s="7"/>
      <c r="N98" s="6"/>
      <c r="O98" s="6"/>
      <c r="P98" s="6"/>
      <c r="Q98" s="6"/>
      <c r="R98" s="6"/>
      <c r="S98" s="6"/>
      <c r="T98" s="6"/>
      <c r="U98" s="6"/>
      <c r="V98" s="7"/>
    </row>
    <row r="99" spans="3:22" x14ac:dyDescent="0.25">
      <c r="C99" s="5"/>
      <c r="D99" s="6" t="s">
        <v>140</v>
      </c>
      <c r="E99" s="6"/>
      <c r="F99" s="6"/>
      <c r="G99" s="6"/>
      <c r="H99" s="6"/>
      <c r="I99" s="6"/>
      <c r="J99" s="6"/>
      <c r="K99" s="6"/>
      <c r="L99" s="6"/>
      <c r="M99" s="7"/>
      <c r="N99" s="6"/>
      <c r="O99" s="6"/>
      <c r="P99" s="6"/>
      <c r="Q99" s="6"/>
      <c r="R99" s="6"/>
      <c r="S99" s="6"/>
      <c r="T99" s="6"/>
      <c r="U99" s="6"/>
      <c r="V99" s="7"/>
    </row>
    <row r="100" spans="3:22" x14ac:dyDescent="0.25">
      <c r="C100" s="5"/>
      <c r="D100" s="6" t="s">
        <v>141</v>
      </c>
      <c r="E100" s="6"/>
      <c r="F100" s="6"/>
      <c r="G100" s="6"/>
      <c r="H100" s="6"/>
      <c r="I100" s="6"/>
      <c r="J100" s="6"/>
      <c r="K100" s="6"/>
      <c r="L100" s="6"/>
      <c r="M100" s="7"/>
      <c r="N100" s="6"/>
      <c r="O100" s="6"/>
      <c r="P100" s="6"/>
      <c r="Q100" s="6"/>
      <c r="R100" s="6"/>
      <c r="S100" s="6"/>
      <c r="T100" s="6"/>
      <c r="U100" s="6"/>
      <c r="V100" s="7"/>
    </row>
    <row r="101" spans="3:22" x14ac:dyDescent="0.25">
      <c r="C101" s="5"/>
      <c r="D101" s="6" t="s">
        <v>142</v>
      </c>
      <c r="E101" s="6"/>
      <c r="F101" s="6"/>
      <c r="G101" s="6"/>
      <c r="H101" s="6"/>
      <c r="I101" s="6"/>
      <c r="J101" s="6"/>
      <c r="K101" s="6"/>
      <c r="L101" s="6"/>
      <c r="M101" s="7"/>
      <c r="N101" s="6"/>
      <c r="O101" s="6"/>
      <c r="P101" s="6"/>
      <c r="Q101" s="6"/>
      <c r="R101" s="6"/>
      <c r="S101" s="6"/>
      <c r="T101" s="6"/>
      <c r="U101" s="6"/>
      <c r="V101" s="7"/>
    </row>
    <row r="102" spans="3:22" x14ac:dyDescent="0.25">
      <c r="C102" s="5"/>
      <c r="D102" s="6" t="s">
        <v>143</v>
      </c>
      <c r="E102" s="6"/>
      <c r="F102" s="6"/>
      <c r="G102" s="6"/>
      <c r="H102" s="6"/>
      <c r="I102" s="6"/>
      <c r="J102" s="6"/>
      <c r="K102" s="6"/>
      <c r="L102" s="6"/>
      <c r="M102" s="7"/>
      <c r="N102" s="6"/>
      <c r="O102" s="6"/>
      <c r="P102" s="6"/>
      <c r="Q102" s="6"/>
      <c r="R102" s="6"/>
      <c r="S102" s="6"/>
      <c r="T102" s="6"/>
      <c r="U102" s="6"/>
      <c r="V102" s="7"/>
    </row>
    <row r="103" spans="3:22" x14ac:dyDescent="0.25">
      <c r="C103" s="5"/>
      <c r="D103" s="6" t="s">
        <v>144</v>
      </c>
      <c r="E103" s="6"/>
      <c r="F103" s="6"/>
      <c r="G103" s="6"/>
      <c r="H103" s="6"/>
      <c r="I103" s="6"/>
      <c r="J103" s="6"/>
      <c r="K103" s="6"/>
      <c r="L103" s="6"/>
      <c r="M103" s="7"/>
      <c r="N103" s="6"/>
      <c r="O103" s="6"/>
      <c r="P103" s="6"/>
      <c r="Q103" s="6"/>
      <c r="R103" s="6"/>
      <c r="S103" s="6"/>
      <c r="T103" s="6"/>
      <c r="U103" s="6"/>
      <c r="V103" s="7"/>
    </row>
    <row r="104" spans="3:22" x14ac:dyDescent="0.25">
      <c r="C104" s="5"/>
      <c r="D104" s="6" t="s">
        <v>145</v>
      </c>
      <c r="E104" s="6"/>
      <c r="F104" s="6"/>
      <c r="G104" s="6"/>
      <c r="H104" s="6"/>
      <c r="I104" s="6"/>
      <c r="J104" s="6"/>
      <c r="K104" s="6"/>
      <c r="L104" s="6"/>
      <c r="M104" s="7"/>
      <c r="N104" s="6"/>
      <c r="O104" s="6"/>
      <c r="P104" s="6"/>
      <c r="Q104" s="6"/>
      <c r="R104" s="6"/>
      <c r="S104" s="6"/>
      <c r="T104" s="6"/>
      <c r="U104" s="6"/>
      <c r="V104" s="7"/>
    </row>
    <row r="105" spans="3:22" x14ac:dyDescent="0.25">
      <c r="C105" s="5"/>
      <c r="D105" s="6" t="s">
        <v>146</v>
      </c>
      <c r="E105" s="6"/>
      <c r="F105" s="6"/>
      <c r="G105" s="6"/>
      <c r="H105" s="6"/>
      <c r="I105" s="6"/>
      <c r="J105" s="6"/>
      <c r="K105" s="6"/>
      <c r="L105" s="6"/>
      <c r="M105" s="7"/>
      <c r="N105" s="6"/>
      <c r="O105" s="6"/>
      <c r="P105" s="6"/>
      <c r="Q105" s="6"/>
      <c r="R105" s="6"/>
      <c r="S105" s="6"/>
      <c r="T105" s="6"/>
      <c r="U105" s="6"/>
      <c r="V105" s="7"/>
    </row>
    <row r="106" spans="3:22" x14ac:dyDescent="0.25">
      <c r="C106" s="5"/>
      <c r="D106" s="6" t="s">
        <v>147</v>
      </c>
      <c r="E106" s="6"/>
      <c r="F106" s="6"/>
      <c r="G106" s="6"/>
      <c r="H106" s="6"/>
      <c r="I106" s="6"/>
      <c r="J106" s="6"/>
      <c r="K106" s="6"/>
      <c r="L106" s="6"/>
      <c r="M106" s="7"/>
      <c r="N106" s="6"/>
      <c r="O106" s="6"/>
      <c r="P106" s="6"/>
      <c r="Q106" s="6"/>
      <c r="R106" s="6"/>
      <c r="S106" s="6"/>
      <c r="T106" s="6"/>
      <c r="U106" s="6"/>
      <c r="V106" s="7"/>
    </row>
    <row r="107" spans="3:22" x14ac:dyDescent="0.25">
      <c r="C107" s="5"/>
      <c r="D107" s="6" t="s">
        <v>148</v>
      </c>
      <c r="E107" s="6"/>
      <c r="F107" s="6"/>
      <c r="G107" s="6"/>
      <c r="H107" s="6"/>
      <c r="I107" s="6"/>
      <c r="J107" s="6"/>
      <c r="K107" s="6"/>
      <c r="L107" s="6"/>
      <c r="M107" s="7"/>
      <c r="N107" s="6"/>
      <c r="O107" s="6"/>
      <c r="P107" s="6"/>
      <c r="Q107" s="6"/>
      <c r="R107" s="6"/>
      <c r="S107" s="6"/>
      <c r="T107" s="6"/>
      <c r="U107" s="6"/>
      <c r="V107" s="7"/>
    </row>
    <row r="108" spans="3:22" x14ac:dyDescent="0.25">
      <c r="C108" s="5"/>
      <c r="D108" s="6" t="s">
        <v>149</v>
      </c>
      <c r="E108" s="6"/>
      <c r="F108" s="6"/>
      <c r="G108" s="6"/>
      <c r="H108" s="6"/>
      <c r="I108" s="6"/>
      <c r="J108" s="6"/>
      <c r="K108" s="6"/>
      <c r="L108" s="6"/>
      <c r="M108" s="7"/>
      <c r="N108" s="6"/>
      <c r="O108" s="6"/>
      <c r="P108" s="6"/>
      <c r="Q108" s="6"/>
      <c r="R108" s="6"/>
      <c r="S108" s="6"/>
      <c r="T108" s="6"/>
      <c r="U108" s="6"/>
      <c r="V108" s="7"/>
    </row>
    <row r="109" spans="3:22" x14ac:dyDescent="0.25">
      <c r="C109" s="5"/>
      <c r="D109" s="6" t="s">
        <v>150</v>
      </c>
      <c r="E109" s="6"/>
      <c r="F109" s="6"/>
      <c r="G109" s="6"/>
      <c r="H109" s="6"/>
      <c r="I109" s="6"/>
      <c r="J109" s="6"/>
      <c r="K109" s="6"/>
      <c r="L109" s="6"/>
      <c r="M109" s="7"/>
      <c r="N109" s="6"/>
      <c r="O109" s="6"/>
      <c r="P109" s="6"/>
      <c r="Q109" s="6"/>
      <c r="R109" s="6"/>
      <c r="S109" s="6"/>
      <c r="T109" s="6"/>
      <c r="U109" s="6"/>
      <c r="V109" s="7"/>
    </row>
    <row r="110" spans="3:22" x14ac:dyDescent="0.25">
      <c r="C110" s="5"/>
      <c r="D110" s="6" t="s">
        <v>151</v>
      </c>
      <c r="E110" s="6"/>
      <c r="F110" s="6"/>
      <c r="G110" s="6"/>
      <c r="H110" s="6"/>
      <c r="I110" s="6"/>
      <c r="J110" s="6"/>
      <c r="K110" s="6"/>
      <c r="L110" s="6"/>
      <c r="M110" s="7"/>
      <c r="N110" s="6"/>
      <c r="O110" s="6"/>
      <c r="P110" s="6"/>
      <c r="Q110" s="6"/>
      <c r="R110" s="6"/>
      <c r="S110" s="6"/>
      <c r="T110" s="6"/>
      <c r="U110" s="6"/>
      <c r="V110" s="7"/>
    </row>
    <row r="111" spans="3:22" x14ac:dyDescent="0.25">
      <c r="C111" s="5"/>
      <c r="D111" s="6" t="s">
        <v>152</v>
      </c>
      <c r="E111" s="6"/>
      <c r="F111" s="6"/>
      <c r="G111" s="6"/>
      <c r="H111" s="6"/>
      <c r="I111" s="6"/>
      <c r="J111" s="6"/>
      <c r="K111" s="6"/>
      <c r="L111" s="6"/>
      <c r="M111" s="7"/>
      <c r="N111" s="6"/>
      <c r="O111" s="6"/>
      <c r="P111" s="6"/>
      <c r="Q111" s="6"/>
      <c r="R111" s="6"/>
      <c r="S111" s="6"/>
      <c r="T111" s="6"/>
      <c r="U111" s="6"/>
      <c r="V111" s="7"/>
    </row>
    <row r="112" spans="3:22" x14ac:dyDescent="0.25">
      <c r="C112" s="5"/>
      <c r="D112" s="6" t="s">
        <v>153</v>
      </c>
      <c r="E112" s="6"/>
      <c r="F112" s="6"/>
      <c r="G112" s="6"/>
      <c r="H112" s="6"/>
      <c r="I112" s="6"/>
      <c r="J112" s="6"/>
      <c r="K112" s="6"/>
      <c r="L112" s="6"/>
      <c r="M112" s="7"/>
      <c r="N112" s="6"/>
      <c r="O112" s="6"/>
      <c r="P112" s="6"/>
      <c r="Q112" s="6"/>
      <c r="R112" s="6"/>
      <c r="S112" s="6"/>
      <c r="T112" s="6"/>
      <c r="U112" s="6"/>
      <c r="V112" s="7"/>
    </row>
    <row r="113" spans="3:22" x14ac:dyDescent="0.25">
      <c r="C113" s="5"/>
      <c r="D113" t="s">
        <v>173</v>
      </c>
      <c r="E113" s="6"/>
      <c r="F113" s="6"/>
      <c r="G113" s="6"/>
      <c r="H113" s="6"/>
      <c r="I113" s="6"/>
      <c r="J113" s="6"/>
      <c r="K113" s="6"/>
      <c r="L113" s="6"/>
      <c r="M113" s="7"/>
      <c r="N113" s="6"/>
      <c r="O113" s="6"/>
      <c r="P113" s="6"/>
      <c r="Q113" s="6"/>
      <c r="R113" s="6"/>
      <c r="S113" s="6"/>
      <c r="T113" s="6"/>
      <c r="U113" s="6"/>
      <c r="V113" s="7"/>
    </row>
    <row r="114" spans="3:22" x14ac:dyDescent="0.25">
      <c r="C114" s="5" t="s">
        <v>54</v>
      </c>
      <c r="D114" s="6"/>
      <c r="E114" s="6"/>
      <c r="F114" s="6"/>
      <c r="G114" s="6"/>
      <c r="H114" s="6"/>
      <c r="I114" s="6"/>
      <c r="J114" s="6"/>
      <c r="K114" s="6"/>
      <c r="L114" s="6"/>
      <c r="M114" s="7"/>
      <c r="N114" s="6"/>
      <c r="O114" s="6"/>
      <c r="P114" s="6"/>
      <c r="Q114" s="6"/>
      <c r="R114" s="6"/>
      <c r="S114" s="6"/>
      <c r="T114" s="6"/>
      <c r="U114" s="6"/>
      <c r="V114" s="7"/>
    </row>
    <row r="115" spans="3:22" x14ac:dyDescent="0.25"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7"/>
      <c r="N115" s="6"/>
      <c r="O115" s="6"/>
      <c r="P115" s="6"/>
      <c r="Q115" s="6"/>
      <c r="R115" s="6"/>
      <c r="S115" s="6"/>
      <c r="T115" s="6"/>
      <c r="U115" s="6"/>
      <c r="V115" s="7"/>
    </row>
    <row r="116" spans="3:22" x14ac:dyDescent="0.25"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10"/>
      <c r="N116" s="9"/>
      <c r="O116" s="9"/>
      <c r="P116" s="9"/>
      <c r="Q116" s="9"/>
      <c r="R116" s="9"/>
      <c r="S116" s="9"/>
      <c r="T116" s="9"/>
      <c r="U116" s="9"/>
      <c r="V116" s="10"/>
    </row>
    <row r="117" spans="3:22" x14ac:dyDescent="0.25"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7"/>
      <c r="N117" s="6"/>
      <c r="O117" s="6"/>
      <c r="P117" s="6"/>
      <c r="Q117" s="6"/>
      <c r="R117" s="6"/>
      <c r="S117" s="6"/>
      <c r="T117" s="6"/>
      <c r="U117" s="6"/>
      <c r="V117" s="7"/>
    </row>
    <row r="118" spans="3:22" x14ac:dyDescent="0.25"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7"/>
      <c r="N118" s="6"/>
      <c r="O118" s="6"/>
      <c r="P118" s="6"/>
      <c r="Q118" s="6"/>
      <c r="R118" s="6"/>
      <c r="S118" s="6"/>
      <c r="T118" s="6"/>
      <c r="U118" s="6"/>
      <c r="V118" s="7"/>
    </row>
    <row r="119" spans="3:22" x14ac:dyDescent="0.25">
      <c r="C119" s="5" t="s">
        <v>176</v>
      </c>
      <c r="D119" s="6"/>
      <c r="E119" s="6"/>
      <c r="F119" s="6"/>
      <c r="G119" s="6"/>
      <c r="H119" s="6"/>
      <c r="I119" s="6"/>
      <c r="J119" s="6"/>
      <c r="K119" s="6"/>
      <c r="L119" s="6"/>
      <c r="M119" s="7"/>
      <c r="N119" s="6"/>
      <c r="O119" s="6"/>
      <c r="P119" s="6"/>
      <c r="Q119" s="6"/>
      <c r="R119" s="6"/>
      <c r="S119" s="6"/>
      <c r="T119" s="6"/>
      <c r="U119" s="6"/>
      <c r="V119" s="7"/>
    </row>
    <row r="120" spans="3:22" x14ac:dyDescent="0.25">
      <c r="C120" s="5" t="s">
        <v>154</v>
      </c>
      <c r="D120" s="6"/>
      <c r="E120" s="6"/>
      <c r="F120" s="6"/>
      <c r="G120" s="6"/>
      <c r="H120" s="6"/>
      <c r="I120" s="6"/>
      <c r="J120" s="6"/>
      <c r="K120" s="6"/>
      <c r="L120" s="6"/>
      <c r="M120" s="7"/>
      <c r="N120" s="6"/>
      <c r="O120" s="6"/>
      <c r="P120" s="6"/>
      <c r="Q120" s="6"/>
      <c r="R120" s="6"/>
      <c r="S120" s="6"/>
      <c r="T120" s="6"/>
      <c r="U120" s="6"/>
      <c r="V120" s="7"/>
    </row>
    <row r="121" spans="3:22" x14ac:dyDescent="0.25"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7"/>
      <c r="N121" s="6"/>
      <c r="O121" s="6"/>
      <c r="P121" s="6"/>
      <c r="Q121" s="6"/>
      <c r="R121" s="6"/>
      <c r="S121" s="6"/>
      <c r="T121" s="6"/>
      <c r="U121" s="6"/>
      <c r="V121" s="7"/>
    </row>
    <row r="122" spans="3:22" x14ac:dyDescent="0.25">
      <c r="C122" s="5" t="s">
        <v>175</v>
      </c>
      <c r="D122" s="6"/>
      <c r="E122" s="6"/>
      <c r="F122" s="6"/>
      <c r="G122" s="6"/>
      <c r="H122" s="6"/>
      <c r="I122" s="6"/>
      <c r="J122" s="6"/>
      <c r="K122" s="6"/>
      <c r="L122" s="6"/>
      <c r="M122" s="7"/>
      <c r="N122" s="6"/>
      <c r="O122" s="6"/>
      <c r="P122" s="6"/>
      <c r="Q122" s="6"/>
      <c r="R122" s="6"/>
      <c r="S122" s="6"/>
      <c r="T122" s="6"/>
      <c r="U122" s="6"/>
      <c r="V122" s="7"/>
    </row>
    <row r="123" spans="3:22" x14ac:dyDescent="0.25">
      <c r="C123" s="5" t="s">
        <v>155</v>
      </c>
      <c r="D123" s="6"/>
      <c r="E123" s="6"/>
      <c r="F123" s="6"/>
      <c r="G123" s="6"/>
      <c r="H123" s="6"/>
      <c r="I123" s="6"/>
      <c r="J123" s="6"/>
      <c r="K123" s="6"/>
      <c r="L123" s="6"/>
      <c r="M123" s="7"/>
      <c r="N123" s="6"/>
      <c r="O123" s="6"/>
      <c r="P123" s="6"/>
      <c r="Q123" s="6"/>
      <c r="R123" s="6"/>
      <c r="S123" s="6"/>
      <c r="T123" s="6"/>
      <c r="U123" s="6"/>
      <c r="V123" s="7"/>
    </row>
    <row r="124" spans="3:22" x14ac:dyDescent="0.25">
      <c r="C124" s="5"/>
      <c r="D124" s="6" t="s">
        <v>157</v>
      </c>
      <c r="E124" s="6"/>
      <c r="F124" s="6"/>
      <c r="G124" s="6"/>
      <c r="H124" s="6"/>
      <c r="I124" s="6"/>
      <c r="J124" s="6"/>
      <c r="K124" s="6"/>
      <c r="L124" s="6"/>
      <c r="M124" s="7"/>
      <c r="N124" s="6"/>
      <c r="O124" s="6"/>
      <c r="P124" s="6"/>
      <c r="Q124" s="6"/>
      <c r="R124" s="6"/>
      <c r="S124" s="6"/>
      <c r="T124" s="6"/>
      <c r="U124" s="6"/>
      <c r="V124" s="7"/>
    </row>
    <row r="125" spans="3:22" x14ac:dyDescent="0.25">
      <c r="C125" s="8" t="s">
        <v>156</v>
      </c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9"/>
      <c r="O125" s="9"/>
      <c r="P125" s="9"/>
      <c r="Q125" s="9"/>
      <c r="R125" s="9"/>
      <c r="S125" s="9"/>
      <c r="T125" s="9"/>
      <c r="U125" s="9"/>
      <c r="V125" s="10"/>
    </row>
    <row r="126" spans="3:22" x14ac:dyDescent="0.25"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7"/>
      <c r="N126" s="6"/>
      <c r="O126" s="6"/>
      <c r="P126" s="6"/>
      <c r="Q126" s="6"/>
      <c r="R126" s="6"/>
      <c r="S126" s="6"/>
      <c r="T126" s="6"/>
      <c r="U126" s="6"/>
      <c r="V126" s="7"/>
    </row>
    <row r="127" spans="3:22" x14ac:dyDescent="0.25"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7"/>
      <c r="N127" s="6"/>
      <c r="O127" s="6"/>
      <c r="P127" s="6"/>
      <c r="Q127" s="6"/>
      <c r="R127" s="6"/>
      <c r="S127" s="6"/>
      <c r="T127" s="6"/>
      <c r="U127" s="6"/>
      <c r="V127" s="7"/>
    </row>
    <row r="128" spans="3:22" x14ac:dyDescent="0.25">
      <c r="C128" s="5" t="s">
        <v>176</v>
      </c>
      <c r="D128" s="6"/>
      <c r="E128" s="6"/>
      <c r="F128" s="6"/>
      <c r="G128" s="6"/>
      <c r="H128" s="6"/>
      <c r="I128" s="6"/>
      <c r="J128" s="6"/>
      <c r="K128" s="6"/>
      <c r="L128" s="6"/>
      <c r="M128" s="7"/>
      <c r="N128" s="6"/>
      <c r="O128" s="6"/>
      <c r="P128" s="6"/>
      <c r="Q128" s="6"/>
      <c r="R128" s="6"/>
      <c r="S128" s="6"/>
      <c r="T128" s="6"/>
      <c r="U128" s="6"/>
      <c r="V128" s="7"/>
    </row>
    <row r="129" spans="3:22" x14ac:dyDescent="0.25">
      <c r="C129" s="5" t="s">
        <v>158</v>
      </c>
      <c r="D129" s="6"/>
      <c r="E129" s="6"/>
      <c r="F129" s="6"/>
      <c r="G129" s="6"/>
      <c r="H129" s="6"/>
      <c r="I129" s="6"/>
      <c r="J129" s="6"/>
      <c r="K129" s="6"/>
      <c r="L129" s="6"/>
      <c r="M129" s="7"/>
      <c r="N129" s="6"/>
      <c r="O129" s="6"/>
      <c r="P129" s="6"/>
      <c r="Q129" s="6"/>
      <c r="R129" s="6"/>
      <c r="S129" s="6"/>
      <c r="T129" s="6"/>
      <c r="U129" s="6"/>
      <c r="V129" s="7"/>
    </row>
    <row r="130" spans="3:22" x14ac:dyDescent="0.25"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7"/>
      <c r="N130" s="6"/>
      <c r="O130" s="6"/>
      <c r="P130" s="6"/>
      <c r="Q130" s="6"/>
      <c r="R130" s="6"/>
      <c r="S130" s="6"/>
      <c r="T130" s="6"/>
      <c r="U130" s="6"/>
      <c r="V130" s="7"/>
    </row>
    <row r="131" spans="3:22" x14ac:dyDescent="0.25">
      <c r="C131" s="5" t="s">
        <v>177</v>
      </c>
      <c r="D131" s="6"/>
      <c r="E131" s="6"/>
      <c r="F131" s="6"/>
      <c r="G131" s="6"/>
      <c r="H131" s="6"/>
      <c r="I131" s="6"/>
      <c r="J131" s="6"/>
      <c r="K131" s="6"/>
      <c r="L131" s="6"/>
      <c r="M131" s="7"/>
      <c r="N131" s="6"/>
      <c r="O131" s="6"/>
      <c r="P131" s="6"/>
      <c r="Q131" s="6"/>
      <c r="R131" s="6"/>
      <c r="S131" s="6"/>
      <c r="T131" s="6"/>
      <c r="U131" s="6"/>
      <c r="V131" s="7"/>
    </row>
    <row r="132" spans="3:22" x14ac:dyDescent="0.25">
      <c r="C132" s="5" t="s">
        <v>178</v>
      </c>
      <c r="D132" s="6"/>
      <c r="E132" s="6"/>
      <c r="F132" s="6"/>
      <c r="G132" s="6"/>
      <c r="H132" s="6"/>
      <c r="I132" s="6"/>
      <c r="J132" s="6"/>
      <c r="K132" s="6"/>
      <c r="L132" s="6"/>
      <c r="M132" s="7"/>
      <c r="N132" s="6"/>
      <c r="O132" s="6"/>
      <c r="P132" s="6"/>
      <c r="Q132" s="6"/>
      <c r="R132" s="6"/>
      <c r="S132" s="6"/>
      <c r="T132" s="6"/>
      <c r="U132" s="6"/>
      <c r="V132" s="7"/>
    </row>
    <row r="133" spans="3:22" x14ac:dyDescent="0.25"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7"/>
      <c r="N133" s="6"/>
      <c r="O133" s="6"/>
      <c r="P133" s="6"/>
      <c r="Q133" s="6"/>
      <c r="R133" s="6"/>
      <c r="S133" s="6"/>
      <c r="T133" s="6"/>
      <c r="U133" s="6"/>
      <c r="V133" s="7"/>
    </row>
    <row r="134" spans="3:22" x14ac:dyDescent="0.25"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10"/>
      <c r="N134" s="9"/>
      <c r="O134" s="9"/>
      <c r="P134" s="9"/>
      <c r="Q134" s="9"/>
      <c r="R134" s="9"/>
      <c r="S134" s="9"/>
      <c r="T134" s="9"/>
      <c r="U134" s="9"/>
      <c r="V134" s="10"/>
    </row>
    <row r="135" spans="3:22" x14ac:dyDescent="0.25">
      <c r="C135" s="5"/>
      <c r="D135" s="6"/>
      <c r="E135" s="6"/>
      <c r="F135" s="6"/>
      <c r="G135" s="6"/>
      <c r="H135" s="6"/>
      <c r="I135" s="6"/>
      <c r="J135" s="6"/>
      <c r="K135" s="6"/>
      <c r="L135" s="6"/>
      <c r="M135" s="7"/>
      <c r="N135" s="6"/>
      <c r="O135" s="6"/>
      <c r="P135" s="6"/>
      <c r="Q135" s="6"/>
      <c r="R135" s="6"/>
      <c r="S135" s="6"/>
      <c r="T135" s="6"/>
      <c r="U135" s="6"/>
      <c r="V135" s="7"/>
    </row>
    <row r="136" spans="3:22" x14ac:dyDescent="0.25"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7"/>
      <c r="N136" s="6"/>
      <c r="O136" s="6"/>
      <c r="P136" s="6"/>
      <c r="Q136" s="6"/>
      <c r="R136" s="6"/>
      <c r="S136" s="6"/>
      <c r="T136" s="6"/>
      <c r="U136" s="6"/>
      <c r="V136" s="7"/>
    </row>
    <row r="137" spans="3:22" x14ac:dyDescent="0.25">
      <c r="C137" s="5" t="s">
        <v>176</v>
      </c>
      <c r="D137" s="6"/>
      <c r="E137" s="6"/>
      <c r="F137" s="6"/>
      <c r="G137" s="6"/>
      <c r="H137" s="6"/>
      <c r="I137" s="6"/>
      <c r="J137" s="6"/>
      <c r="K137" s="6"/>
      <c r="L137" s="6"/>
      <c r="M137" s="7"/>
      <c r="N137" s="6"/>
      <c r="O137" s="6"/>
      <c r="P137" s="6"/>
      <c r="Q137" s="6"/>
      <c r="R137" s="6"/>
      <c r="S137" s="6"/>
      <c r="T137" s="6"/>
      <c r="U137" s="6"/>
      <c r="V137" s="7"/>
    </row>
    <row r="138" spans="3:22" x14ac:dyDescent="0.25">
      <c r="C138" s="5" t="s">
        <v>166</v>
      </c>
      <c r="D138" s="6"/>
      <c r="E138" s="6"/>
      <c r="F138" s="6"/>
      <c r="G138" s="6"/>
      <c r="H138" s="6"/>
      <c r="I138" s="6"/>
      <c r="J138" s="6"/>
      <c r="K138" s="6"/>
      <c r="L138" s="6"/>
      <c r="M138" s="7"/>
      <c r="N138" s="6"/>
      <c r="O138" s="6"/>
      <c r="P138" s="6"/>
      <c r="Q138" s="6"/>
      <c r="R138" s="6"/>
      <c r="S138" s="6"/>
      <c r="T138" s="6"/>
      <c r="U138" s="6"/>
      <c r="V138" s="7"/>
    </row>
    <row r="139" spans="3:22" x14ac:dyDescent="0.25"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7"/>
      <c r="N139" s="6"/>
      <c r="O139" s="6"/>
      <c r="P139" s="6"/>
      <c r="Q139" s="6"/>
      <c r="R139" s="6"/>
      <c r="S139" s="6"/>
      <c r="T139" s="6"/>
      <c r="U139" s="6"/>
      <c r="V139" s="7"/>
    </row>
    <row r="140" spans="3:22" x14ac:dyDescent="0.25">
      <c r="C140" s="5" t="s">
        <v>177</v>
      </c>
      <c r="D140" s="6"/>
      <c r="E140" s="6"/>
      <c r="F140" s="6"/>
      <c r="G140" s="6"/>
      <c r="H140" s="6"/>
      <c r="I140" s="6"/>
      <c r="J140" s="6"/>
      <c r="K140" s="6"/>
      <c r="L140" s="6"/>
      <c r="M140" s="7"/>
      <c r="N140" s="6"/>
      <c r="O140" s="6"/>
      <c r="P140" s="6"/>
      <c r="Q140" s="6"/>
      <c r="R140" s="6"/>
      <c r="S140" s="6"/>
      <c r="T140" s="6"/>
      <c r="U140" s="6"/>
      <c r="V140" s="7"/>
    </row>
    <row r="141" spans="3:22" x14ac:dyDescent="0.25">
      <c r="C141" s="5" t="s">
        <v>179</v>
      </c>
      <c r="D141" s="6"/>
      <c r="E141" s="6"/>
      <c r="F141" s="6"/>
      <c r="G141" s="6"/>
      <c r="H141" s="6"/>
      <c r="I141" s="6"/>
      <c r="J141" s="6"/>
      <c r="K141" s="6"/>
      <c r="L141" s="6"/>
      <c r="M141" s="7"/>
      <c r="N141" s="6"/>
      <c r="O141" s="6"/>
      <c r="P141" s="6"/>
      <c r="Q141" s="6"/>
      <c r="R141" s="6"/>
      <c r="S141" s="6"/>
      <c r="T141" s="6"/>
      <c r="U141" s="6"/>
      <c r="V141" s="7"/>
    </row>
    <row r="142" spans="3:22" x14ac:dyDescent="0.25"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7"/>
      <c r="N142" s="6"/>
      <c r="O142" s="6"/>
      <c r="P142" s="6"/>
      <c r="Q142" s="6"/>
      <c r="R142" s="6"/>
      <c r="S142" s="6"/>
      <c r="T142" s="6"/>
      <c r="U142" s="6"/>
      <c r="V142" s="7"/>
    </row>
    <row r="143" spans="3:22" x14ac:dyDescent="0.25"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10"/>
      <c r="N143" s="9"/>
      <c r="O143" s="9"/>
      <c r="P143" s="9"/>
      <c r="Q143" s="9"/>
      <c r="R143" s="9"/>
      <c r="S143" s="9"/>
      <c r="T143" s="9"/>
      <c r="U143" s="9"/>
      <c r="V143" s="10"/>
    </row>
    <row r="144" spans="3:22" x14ac:dyDescent="0.25"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7"/>
      <c r="N144" s="6"/>
      <c r="O144" s="6"/>
      <c r="P144" s="6"/>
      <c r="Q144" s="6"/>
      <c r="R144" s="6"/>
      <c r="S144" s="6"/>
      <c r="T144" s="6"/>
      <c r="U144" s="6"/>
      <c r="V144" s="7"/>
    </row>
    <row r="145" spans="3:22" x14ac:dyDescent="0.25"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7"/>
      <c r="N145" s="6"/>
      <c r="O145" s="6"/>
      <c r="P145" s="6"/>
      <c r="Q145" s="6"/>
      <c r="R145" s="6"/>
      <c r="S145" s="6"/>
      <c r="T145" s="6"/>
      <c r="U145" s="6"/>
      <c r="V145" s="7"/>
    </row>
    <row r="146" spans="3:22" x14ac:dyDescent="0.25">
      <c r="C146" s="5" t="s">
        <v>176</v>
      </c>
      <c r="D146" s="6"/>
      <c r="E146" s="6"/>
      <c r="F146" s="6"/>
      <c r="G146" s="6"/>
      <c r="H146" s="6"/>
      <c r="I146" s="6"/>
      <c r="J146" s="6"/>
      <c r="K146" s="6"/>
      <c r="L146" s="6"/>
      <c r="M146" s="7"/>
      <c r="N146" s="6"/>
      <c r="O146" s="6"/>
      <c r="P146" s="6"/>
      <c r="Q146" s="6"/>
      <c r="R146" s="6"/>
      <c r="S146" s="6"/>
      <c r="T146" s="6"/>
      <c r="U146" s="6"/>
      <c r="V146" s="7"/>
    </row>
    <row r="147" spans="3:22" x14ac:dyDescent="0.25">
      <c r="C147" s="5" t="s">
        <v>162</v>
      </c>
      <c r="D147" s="6"/>
      <c r="E147" s="6"/>
      <c r="F147" s="6"/>
      <c r="G147" s="6"/>
      <c r="H147" s="6"/>
      <c r="I147" s="6"/>
      <c r="J147" s="6"/>
      <c r="K147" s="6"/>
      <c r="L147" s="6"/>
      <c r="M147" s="7"/>
      <c r="N147" s="6"/>
      <c r="O147" s="6"/>
      <c r="P147" s="6"/>
      <c r="Q147" s="6"/>
      <c r="R147" s="6"/>
      <c r="S147" s="6"/>
      <c r="T147" s="6"/>
      <c r="U147" s="6"/>
      <c r="V147" s="7"/>
    </row>
    <row r="148" spans="3:22" x14ac:dyDescent="0.25"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7"/>
      <c r="N148" s="6"/>
      <c r="O148" s="6"/>
      <c r="P148" s="6"/>
      <c r="Q148" s="6"/>
      <c r="R148" s="6"/>
      <c r="S148" s="6"/>
      <c r="T148" s="6"/>
      <c r="U148" s="6"/>
      <c r="V148" s="7"/>
    </row>
    <row r="149" spans="3:22" x14ac:dyDescent="0.25">
      <c r="C149" s="5" t="s">
        <v>177</v>
      </c>
      <c r="D149" s="6"/>
      <c r="E149" s="6"/>
      <c r="F149" s="6"/>
      <c r="G149" s="6"/>
      <c r="H149" s="6"/>
      <c r="I149" s="6"/>
      <c r="J149" s="6"/>
      <c r="K149" s="6"/>
      <c r="L149" s="6"/>
      <c r="M149" s="7"/>
      <c r="N149" s="6"/>
      <c r="O149" s="6"/>
      <c r="P149" s="6"/>
      <c r="Q149" s="6"/>
      <c r="R149" s="6"/>
      <c r="S149" s="6"/>
      <c r="T149" s="6"/>
      <c r="U149" s="6"/>
      <c r="V149" s="7"/>
    </row>
    <row r="150" spans="3:22" x14ac:dyDescent="0.25">
      <c r="C150" s="5" t="s">
        <v>180</v>
      </c>
      <c r="D150" s="6"/>
      <c r="E150" s="6"/>
      <c r="F150" s="6"/>
      <c r="G150" s="6"/>
      <c r="H150" s="6"/>
      <c r="I150" s="6"/>
      <c r="J150" s="6"/>
      <c r="K150" s="6"/>
      <c r="L150" s="6"/>
      <c r="M150" s="7"/>
      <c r="N150" s="6"/>
      <c r="O150" s="6"/>
      <c r="P150" s="6"/>
      <c r="Q150" s="6"/>
      <c r="R150" s="6"/>
      <c r="S150" s="6"/>
      <c r="T150" s="6"/>
      <c r="U150" s="6"/>
      <c r="V150" s="7"/>
    </row>
    <row r="151" spans="3:22" x14ac:dyDescent="0.25"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7"/>
      <c r="N151" s="6"/>
      <c r="O151" s="6"/>
      <c r="P151" s="6"/>
      <c r="Q151" s="6"/>
      <c r="R151" s="6"/>
      <c r="S151" s="6"/>
      <c r="T151" s="6"/>
      <c r="U151" s="6"/>
      <c r="V151" s="7"/>
    </row>
    <row r="152" spans="3:22" x14ac:dyDescent="0.25"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10"/>
      <c r="N152" s="9"/>
      <c r="O152" s="9"/>
      <c r="P152" s="9"/>
      <c r="Q152" s="9"/>
      <c r="R152" s="9"/>
      <c r="S152" s="9"/>
      <c r="T152" s="9"/>
      <c r="U152" s="9"/>
      <c r="V152" s="10"/>
    </row>
    <row r="153" spans="3:22" x14ac:dyDescent="0.25"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7"/>
      <c r="N153" s="6"/>
      <c r="O153" s="6"/>
      <c r="P153" s="6"/>
      <c r="Q153" s="6"/>
      <c r="R153" s="6"/>
      <c r="S153" s="6"/>
      <c r="T153" s="6"/>
      <c r="U153" s="6"/>
      <c r="V153" s="7"/>
    </row>
    <row r="154" spans="3:22" x14ac:dyDescent="0.25"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7"/>
      <c r="N154" s="6"/>
      <c r="O154" s="6"/>
      <c r="P154" s="6"/>
      <c r="Q154" s="6"/>
      <c r="R154" s="6"/>
      <c r="S154" s="6"/>
      <c r="T154" s="6"/>
      <c r="U154" s="6"/>
      <c r="V154" s="7"/>
    </row>
    <row r="155" spans="3:22" x14ac:dyDescent="0.25">
      <c r="C155" s="5" t="s">
        <v>176</v>
      </c>
      <c r="D155" s="6"/>
      <c r="E155" s="6"/>
      <c r="F155" s="6"/>
      <c r="G155" s="6"/>
      <c r="H155" s="6"/>
      <c r="I155" s="6"/>
      <c r="J155" s="6"/>
      <c r="K155" s="6"/>
      <c r="L155" s="6"/>
      <c r="M155" s="7"/>
      <c r="N155" s="6"/>
      <c r="O155" s="6"/>
      <c r="P155" s="6"/>
      <c r="Q155" s="6"/>
      <c r="R155" s="6"/>
      <c r="S155" s="6"/>
      <c r="T155" s="6"/>
      <c r="U155" s="6"/>
      <c r="V155" s="7"/>
    </row>
    <row r="156" spans="3:22" x14ac:dyDescent="0.25">
      <c r="C156" s="5" t="s">
        <v>164</v>
      </c>
      <c r="D156" s="6"/>
      <c r="E156" s="6"/>
      <c r="F156" s="6"/>
      <c r="G156" s="6"/>
      <c r="H156" s="6"/>
      <c r="I156" s="6"/>
      <c r="J156" s="6"/>
      <c r="K156" s="6"/>
      <c r="L156" s="6"/>
      <c r="M156" s="7"/>
      <c r="N156" s="6"/>
      <c r="O156" s="6"/>
      <c r="P156" s="6"/>
      <c r="Q156" s="6"/>
      <c r="R156" s="6"/>
      <c r="S156" s="6"/>
      <c r="T156" s="6"/>
      <c r="U156" s="6"/>
      <c r="V156" s="7"/>
    </row>
    <row r="157" spans="3:22" x14ac:dyDescent="0.25">
      <c r="C157" s="5"/>
      <c r="D157" s="6"/>
      <c r="E157" s="6"/>
      <c r="F157" s="6"/>
      <c r="G157" s="6"/>
      <c r="H157" s="6"/>
      <c r="I157" s="6"/>
      <c r="J157" s="6"/>
      <c r="K157" s="6"/>
      <c r="L157" s="6"/>
      <c r="M157" s="7"/>
      <c r="N157" s="6"/>
      <c r="O157" s="6"/>
      <c r="P157" s="6"/>
      <c r="Q157" s="6"/>
      <c r="R157" s="6"/>
      <c r="S157" s="6"/>
      <c r="T157" s="6"/>
      <c r="U157" s="6"/>
      <c r="V157" s="7"/>
    </row>
    <row r="158" spans="3:22" x14ac:dyDescent="0.25">
      <c r="C158" s="5" t="s">
        <v>177</v>
      </c>
      <c r="D158" s="6"/>
      <c r="E158" s="6"/>
      <c r="F158" s="6"/>
      <c r="G158" s="6"/>
      <c r="H158" s="6"/>
      <c r="I158" s="6"/>
      <c r="J158" s="6"/>
      <c r="K158" s="6"/>
      <c r="L158" s="6"/>
      <c r="M158" s="7"/>
      <c r="N158" s="6"/>
      <c r="O158" s="6"/>
      <c r="P158" s="6"/>
      <c r="Q158" s="6"/>
      <c r="R158" s="6"/>
      <c r="S158" s="6"/>
      <c r="T158" s="6"/>
      <c r="U158" s="6"/>
      <c r="V158" s="7"/>
    </row>
    <row r="159" spans="3:22" x14ac:dyDescent="0.25">
      <c r="C159" s="5" t="s">
        <v>181</v>
      </c>
      <c r="D159" s="6"/>
      <c r="E159" s="6"/>
      <c r="F159" s="6"/>
      <c r="G159" s="6"/>
      <c r="H159" s="6"/>
      <c r="I159" s="6"/>
      <c r="J159" s="6"/>
      <c r="K159" s="6"/>
      <c r="L159" s="6"/>
      <c r="M159" s="7"/>
      <c r="N159" s="6"/>
      <c r="O159" s="6"/>
      <c r="P159" s="6"/>
      <c r="Q159" s="6"/>
      <c r="R159" s="6"/>
      <c r="S159" s="6"/>
      <c r="T159" s="6"/>
      <c r="U159" s="6"/>
      <c r="V159" s="7"/>
    </row>
    <row r="160" spans="3:22" x14ac:dyDescent="0.25">
      <c r="C160" s="5"/>
      <c r="D160" s="6"/>
      <c r="E160" s="6"/>
      <c r="F160" s="6"/>
      <c r="G160" s="6"/>
      <c r="H160" s="6"/>
      <c r="I160" s="6"/>
      <c r="J160" s="6"/>
      <c r="K160" s="6"/>
      <c r="L160" s="6"/>
      <c r="M160" s="7"/>
      <c r="N160" s="6"/>
      <c r="O160" s="6"/>
      <c r="P160" s="6"/>
      <c r="Q160" s="6"/>
      <c r="R160" s="6"/>
      <c r="S160" s="6"/>
      <c r="T160" s="6"/>
      <c r="U160" s="6"/>
      <c r="V160" s="7"/>
    </row>
    <row r="161" spans="3:22" x14ac:dyDescent="0.25"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10"/>
      <c r="N161" s="9"/>
      <c r="O161" s="9"/>
      <c r="P161" s="9"/>
      <c r="Q161" s="9"/>
      <c r="R161" s="9"/>
      <c r="S161" s="9"/>
      <c r="T161" s="9"/>
      <c r="U161" s="9"/>
      <c r="V16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 Bucket</vt:lpstr>
      <vt:lpstr>Train Table</vt:lpstr>
      <vt:lpstr>Test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Higgins</dc:creator>
  <cp:lastModifiedBy>Michael Higgins</cp:lastModifiedBy>
  <dcterms:created xsi:type="dcterms:W3CDTF">2016-04-02T16:42:33Z</dcterms:created>
  <dcterms:modified xsi:type="dcterms:W3CDTF">2016-04-02T20:26:12Z</dcterms:modified>
</cp:coreProperties>
</file>