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home/Dropbox/Projects/Udemy Courses/SaaS Course (Dropbox)/Excel workbook/"/>
    </mc:Choice>
  </mc:AlternateContent>
  <xr:revisionPtr revIDLastSave="0" documentId="8_{6121D795-25D3-9E44-8F86-93695947C6AB}" xr6:coauthVersionLast="46" xr6:coauthVersionMax="46" xr10:uidLastSave="{00000000-0000-0000-0000-000000000000}"/>
  <bookViews>
    <workbookView xWindow="12380" yWindow="6460" windowWidth="27240" windowHeight="16440" xr2:uid="{8B2FE5C7-968A-1C41-8D7A-BE8F02636DF6}"/>
  </bookViews>
  <sheets>
    <sheet name="Renewal R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F7" i="1"/>
  <c r="G7" i="1" s="1"/>
  <c r="M7" i="1"/>
  <c r="M12" i="1" s="1"/>
  <c r="F8" i="1"/>
  <c r="G8" i="1"/>
  <c r="L8" i="1"/>
  <c r="L12" i="1" s="1"/>
  <c r="F9" i="1"/>
  <c r="K9" i="1"/>
  <c r="F10" i="1"/>
  <c r="K10" i="1"/>
  <c r="C12" i="1"/>
  <c r="F12" i="1"/>
  <c r="I12" i="1"/>
  <c r="K12" i="1"/>
  <c r="O12" i="1"/>
  <c r="P12" i="1"/>
  <c r="Q12" i="1"/>
  <c r="G16" i="1"/>
  <c r="H16" i="1"/>
  <c r="I16" i="1"/>
  <c r="F17" i="1"/>
  <c r="G17" i="1"/>
  <c r="H17" i="1"/>
  <c r="M17" i="1"/>
  <c r="M22" i="1" s="1"/>
  <c r="F18" i="1"/>
  <c r="G18" i="1"/>
  <c r="L18" i="1"/>
  <c r="L22" i="1" s="1"/>
  <c r="F19" i="1"/>
  <c r="K19" i="1" s="1"/>
  <c r="K22" i="1" s="1"/>
  <c r="L19" i="1"/>
  <c r="O19" i="1"/>
  <c r="F20" i="1"/>
  <c r="K20" i="1" s="1"/>
  <c r="O20" i="1" s="1"/>
  <c r="O22" i="1" s="1"/>
  <c r="S22" i="1" s="1"/>
  <c r="L20" i="1"/>
  <c r="C22" i="1"/>
  <c r="G22" i="1"/>
  <c r="H22" i="1"/>
  <c r="I22" i="1"/>
  <c r="P22" i="1"/>
  <c r="Q22" i="1"/>
  <c r="G26" i="1"/>
  <c r="H26" i="1" s="1"/>
  <c r="I26" i="1" s="1"/>
  <c r="F27" i="1"/>
  <c r="F32" i="1" s="1"/>
  <c r="G27" i="1"/>
  <c r="H27" i="1" s="1"/>
  <c r="H32" i="1" s="1"/>
  <c r="M27" i="1"/>
  <c r="F28" i="1"/>
  <c r="G28" i="1"/>
  <c r="L28" i="1"/>
  <c r="P28" i="1"/>
  <c r="F29" i="1"/>
  <c r="K29" i="1"/>
  <c r="L29" i="1"/>
  <c r="P29" i="1"/>
  <c r="P32" i="1" s="1"/>
  <c r="T32" i="1" s="1"/>
  <c r="F30" i="1"/>
  <c r="K30" i="1" s="1"/>
  <c r="O30" i="1" s="1"/>
  <c r="L30" i="1"/>
  <c r="P30" i="1"/>
  <c r="C32" i="1"/>
  <c r="I32" i="1"/>
  <c r="L32" i="1"/>
  <c r="M32" i="1"/>
  <c r="Q32" i="1"/>
  <c r="G36" i="1"/>
  <c r="H36" i="1"/>
  <c r="I36" i="1"/>
  <c r="Z36" i="1"/>
  <c r="F37" i="1"/>
  <c r="G37" i="1"/>
  <c r="H37" i="1"/>
  <c r="H42" i="1" s="1"/>
  <c r="AC40" i="1" s="1"/>
  <c r="M37" i="1"/>
  <c r="Q37" i="1"/>
  <c r="F38" i="1"/>
  <c r="G38" i="1"/>
  <c r="L38" i="1"/>
  <c r="P38" i="1"/>
  <c r="Q38" i="1"/>
  <c r="F39" i="1"/>
  <c r="K39" i="1" s="1"/>
  <c r="L39" i="1"/>
  <c r="P39" i="1"/>
  <c r="Q39" i="1"/>
  <c r="F40" i="1"/>
  <c r="K40" i="1"/>
  <c r="O40" i="1" s="1"/>
  <c r="L40" i="1"/>
  <c r="P40" i="1" s="1"/>
  <c r="Q40" i="1"/>
  <c r="AD41" i="1"/>
  <c r="C42" i="1"/>
  <c r="G42" i="1"/>
  <c r="I42" i="1"/>
  <c r="AD40" i="1" s="1"/>
  <c r="L42" i="1"/>
  <c r="Y36" i="1" s="1"/>
  <c r="M42" i="1"/>
  <c r="Q42" i="1"/>
  <c r="AD36" i="1" s="1"/>
  <c r="AH36" i="1" s="1"/>
  <c r="G112" i="1"/>
  <c r="H112" i="1" s="1"/>
  <c r="I112" i="1" s="1"/>
  <c r="F113" i="1"/>
  <c r="G113" i="1"/>
  <c r="H113" i="1" s="1"/>
  <c r="H118" i="1" s="1"/>
  <c r="M113" i="1"/>
  <c r="M118" i="1" s="1"/>
  <c r="F114" i="1"/>
  <c r="G114" i="1"/>
  <c r="L114" i="1"/>
  <c r="F115" i="1"/>
  <c r="K115" i="1"/>
  <c r="L115" i="1"/>
  <c r="O115" i="1" s="1"/>
  <c r="O118" i="1" s="1"/>
  <c r="S118" i="1" s="1"/>
  <c r="F116" i="1"/>
  <c r="K116" i="1"/>
  <c r="L116" i="1"/>
  <c r="O116" i="1"/>
  <c r="C118" i="1"/>
  <c r="F118" i="1"/>
  <c r="G118" i="1"/>
  <c r="I118" i="1"/>
  <c r="K118" i="1"/>
  <c r="L118" i="1"/>
  <c r="P118" i="1"/>
  <c r="Q118" i="1"/>
  <c r="G122" i="1"/>
  <c r="H122" i="1"/>
  <c r="I122" i="1"/>
  <c r="F123" i="1"/>
  <c r="G123" i="1"/>
  <c r="G128" i="1" s="1"/>
  <c r="H123" i="1"/>
  <c r="H128" i="1" s="1"/>
  <c r="M123" i="1"/>
  <c r="M128" i="1" s="1"/>
  <c r="F124" i="1"/>
  <c r="G124" i="1"/>
  <c r="L124" i="1"/>
  <c r="L128" i="1" s="1"/>
  <c r="P124" i="1"/>
  <c r="F125" i="1"/>
  <c r="K125" i="1"/>
  <c r="L125" i="1"/>
  <c r="O125" i="1"/>
  <c r="O128" i="1" s="1"/>
  <c r="S128" i="1" s="1"/>
  <c r="P125" i="1"/>
  <c r="F126" i="1"/>
  <c r="K126" i="1"/>
  <c r="L126" i="1"/>
  <c r="P126" i="1" s="1"/>
  <c r="P128" i="1" s="1"/>
  <c r="T128" i="1" s="1"/>
  <c r="O126" i="1"/>
  <c r="C128" i="1"/>
  <c r="F128" i="1"/>
  <c r="I128" i="1"/>
  <c r="K128" i="1"/>
  <c r="Q128" i="1"/>
  <c r="G132" i="1"/>
  <c r="H132" i="1" s="1"/>
  <c r="I132" i="1" s="1"/>
  <c r="F133" i="1"/>
  <c r="F138" i="1" s="1"/>
  <c r="G133" i="1"/>
  <c r="H133" i="1" s="1"/>
  <c r="H138" i="1" s="1"/>
  <c r="M133" i="1"/>
  <c r="Q133" i="1"/>
  <c r="F134" i="1"/>
  <c r="G134" i="1"/>
  <c r="L134" i="1"/>
  <c r="P134" i="1"/>
  <c r="Q134" i="1"/>
  <c r="Q138" i="1" s="1"/>
  <c r="U138" i="1" s="1"/>
  <c r="F135" i="1"/>
  <c r="K135" i="1"/>
  <c r="L135" i="1"/>
  <c r="P135" i="1" s="1"/>
  <c r="O135" i="1"/>
  <c r="O138" i="1" s="1"/>
  <c r="Q135" i="1"/>
  <c r="F136" i="1"/>
  <c r="K136" i="1"/>
  <c r="K138" i="1" s="1"/>
  <c r="L136" i="1"/>
  <c r="O136" i="1"/>
  <c r="P136" i="1"/>
  <c r="Q136" i="1"/>
  <c r="C138" i="1"/>
  <c r="I138" i="1"/>
  <c r="L138" i="1"/>
  <c r="M138" i="1"/>
  <c r="P138" i="1" l="1"/>
  <c r="T138" i="1" s="1"/>
  <c r="G12" i="1"/>
  <c r="H7" i="1"/>
  <c r="H12" i="1" s="1"/>
  <c r="AC41" i="1"/>
  <c r="Z41" i="1"/>
  <c r="Z40" i="1" s="1"/>
  <c r="K42" i="1"/>
  <c r="X36" i="1" s="1"/>
  <c r="O39" i="1"/>
  <c r="O42" i="1" s="1"/>
  <c r="S138" i="1"/>
  <c r="X41" i="1"/>
  <c r="X40" i="1"/>
  <c r="AH40" i="1"/>
  <c r="K32" i="1"/>
  <c r="P42" i="1"/>
  <c r="F42" i="1"/>
  <c r="G32" i="1"/>
  <c r="O29" i="1"/>
  <c r="O32" i="1" s="1"/>
  <c r="S32" i="1" s="1"/>
  <c r="G138" i="1"/>
  <c r="U42" i="1"/>
  <c r="F22" i="1"/>
  <c r="AB41" i="1" l="1"/>
  <c r="AF41" i="1" s="1"/>
  <c r="Y41" i="1"/>
  <c r="Y40" i="1" s="1"/>
  <c r="AG40" i="1" s="1"/>
  <c r="AB40" i="1"/>
  <c r="AF40" i="1" s="1"/>
  <c r="AC36" i="1"/>
  <c r="AG36" i="1" s="1"/>
  <c r="T42" i="1"/>
  <c r="S42" i="1"/>
  <c r="AB36" i="1"/>
  <c r="AF36" i="1" s="1"/>
  <c r="AH41" i="1"/>
  <c r="AG41" i="1" l="1"/>
</calcChain>
</file>

<file path=xl/sharedStrings.xml><?xml version="1.0" encoding="utf-8"?>
<sst xmlns="http://schemas.openxmlformats.org/spreadsheetml/2006/main" count="216" uniqueCount="28">
  <si>
    <t>Total</t>
  </si>
  <si>
    <t>Net Renewal Rate</t>
  </si>
  <si>
    <t>Hotel</t>
  </si>
  <si>
    <t>Dollar based</t>
  </si>
  <si>
    <t>Golf</t>
  </si>
  <si>
    <t>n/a</t>
  </si>
  <si>
    <t>Foxtrot</t>
  </si>
  <si>
    <t>Echo</t>
  </si>
  <si>
    <t>Length</t>
  </si>
  <si>
    <t>Customer</t>
  </si>
  <si>
    <t>Renewed</t>
  </si>
  <si>
    <t>Up for Renewal</t>
  </si>
  <si>
    <t>ARR</t>
  </si>
  <si>
    <t>ACV Bookings</t>
  </si>
  <si>
    <t>?</t>
  </si>
  <si>
    <t>*Exclude expansion</t>
  </si>
  <si>
    <t>$-based Net Retention Rate</t>
  </si>
  <si>
    <t>$-based Gross Retention Rate*</t>
  </si>
  <si>
    <t>Gross Renewal Rate</t>
  </si>
  <si>
    <t>Retention Rate</t>
  </si>
  <si>
    <t>Retained ARR</t>
  </si>
  <si>
    <t>Beginning ARR</t>
  </si>
  <si>
    <t>$-based Gross Renewal Rate</t>
  </si>
  <si>
    <t>Renewal Rate</t>
  </si>
  <si>
    <t>"Renewed" ARR</t>
  </si>
  <si>
    <t>Up for Renewal ARR</t>
  </si>
  <si>
    <t>Amounts in $k</t>
  </si>
  <si>
    <t>Simple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</si>
</sst>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\ &quot;yrs&quot;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u/>
      <sz val="10"/>
      <color rgb="FF0000FF"/>
      <name val="Arial"/>
    </font>
    <font>
      <i/>
      <sz val="10"/>
      <color theme="1"/>
      <name val="Arial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9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0" borderId="1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right"/>
    </xf>
    <xf numFmtId="164" fontId="1" fillId="5" borderId="2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1" fillId="7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right"/>
    </xf>
    <xf numFmtId="0" fontId="2" fillId="0" borderId="0" xfId="0" applyFont="1"/>
    <xf numFmtId="0" fontId="5" fillId="0" borderId="0" xfId="0" applyFont="1"/>
    <xf numFmtId="9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0C26-ABF1-1744-997C-2BCE188ED75F}">
  <sheetPr>
    <tabColor rgb="FF980000"/>
    <outlinePr summaryBelow="0" summaryRight="0"/>
  </sheetPr>
  <dimension ref="A1:AI1013"/>
  <sheetViews>
    <sheetView showGridLines="0" tabSelected="1" workbookViewId="0">
      <selection activeCell="A62" sqref="A62:XFD62"/>
    </sheetView>
  </sheetViews>
  <sheetFormatPr baseColWidth="10" defaultColWidth="14.5" defaultRowHeight="15.75" customHeight="1" x14ac:dyDescent="0.15"/>
  <cols>
    <col min="1" max="1" width="5" customWidth="1"/>
    <col min="2" max="2" width="7.6640625" customWidth="1"/>
    <col min="3" max="3" width="9.1640625" customWidth="1"/>
    <col min="4" max="4" width="8.1640625" customWidth="1"/>
    <col min="5" max="5" width="1.83203125" customWidth="1"/>
    <col min="6" max="9" width="8.1640625" customWidth="1"/>
    <col min="10" max="10" width="2" customWidth="1"/>
    <col min="11" max="13" width="6.5" customWidth="1"/>
    <col min="14" max="14" width="2.33203125" customWidth="1"/>
    <col min="15" max="17" width="6.5" customWidth="1"/>
    <col min="18" max="18" width="2.5" customWidth="1"/>
    <col min="19" max="21" width="6.5" customWidth="1"/>
    <col min="22" max="22" width="5.6640625" customWidth="1"/>
    <col min="23" max="23" width="27.33203125" customWidth="1"/>
    <col min="24" max="26" width="7.83203125" customWidth="1"/>
    <col min="27" max="27" width="2.1640625" customWidth="1"/>
    <col min="28" max="30" width="7.83203125" customWidth="1"/>
    <col min="31" max="31" width="2" customWidth="1"/>
    <col min="32" max="34" width="7.83203125" customWidth="1"/>
    <col min="35" max="35" width="2" customWidth="1"/>
  </cols>
  <sheetData>
    <row r="1" spans="1:35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customHeight="1" x14ac:dyDescent="0.15">
      <c r="A2" s="1"/>
      <c r="B2" s="27" t="s">
        <v>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" customHeight="1" x14ac:dyDescent="0.15">
      <c r="A3" s="1"/>
      <c r="B3" s="27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5" customHeight="1" x14ac:dyDescent="0.15">
      <c r="A4" s="1"/>
      <c r="B4" s="24">
        <v>2021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customHeight="1" x14ac:dyDescent="0.15">
      <c r="A5" s="1"/>
      <c r="B5" s="1"/>
      <c r="C5" s="11" t="s">
        <v>13</v>
      </c>
      <c r="D5" s="10"/>
      <c r="E5" s="23"/>
      <c r="F5" s="11" t="s">
        <v>12</v>
      </c>
      <c r="G5" s="10"/>
      <c r="H5" s="10"/>
      <c r="I5" s="10"/>
      <c r="J5" s="23"/>
      <c r="K5" s="11" t="s">
        <v>11</v>
      </c>
      <c r="L5" s="10"/>
      <c r="M5" s="10"/>
      <c r="N5" s="23"/>
      <c r="O5" s="11" t="s">
        <v>10</v>
      </c>
      <c r="P5" s="10"/>
      <c r="Q5" s="10"/>
      <c r="R5" s="23"/>
      <c r="S5" s="23"/>
      <c r="T5" s="23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customHeight="1" x14ac:dyDescent="0.15">
      <c r="A6" s="27"/>
      <c r="B6" s="22" t="s">
        <v>9</v>
      </c>
      <c r="C6" s="21">
        <v>44197</v>
      </c>
      <c r="D6" s="6" t="s">
        <v>8</v>
      </c>
      <c r="E6" s="19"/>
      <c r="F6" s="20">
        <v>44551</v>
      </c>
      <c r="G6" s="20">
        <f>EOMONTH(F6,12)</f>
        <v>44926</v>
      </c>
      <c r="H6" s="20">
        <f>EOMONTH(G6,12)</f>
        <v>45291</v>
      </c>
      <c r="I6" s="20">
        <f>EOMONTH(H6,12)</f>
        <v>45657</v>
      </c>
      <c r="J6" s="19"/>
      <c r="K6" s="6">
        <v>2022</v>
      </c>
      <c r="L6" s="6">
        <v>2023</v>
      </c>
      <c r="M6" s="6">
        <v>2024</v>
      </c>
      <c r="N6" s="19"/>
      <c r="O6" s="6">
        <v>2022</v>
      </c>
      <c r="P6" s="6">
        <v>2023</v>
      </c>
      <c r="Q6" s="6">
        <v>2024</v>
      </c>
      <c r="R6" s="19"/>
      <c r="S6" s="19"/>
      <c r="T6" s="19"/>
      <c r="U6" s="19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</row>
    <row r="7" spans="1:35" ht="15" customHeight="1" x14ac:dyDescent="0.15">
      <c r="A7" s="1"/>
      <c r="B7" s="1" t="s">
        <v>7</v>
      </c>
      <c r="C7" s="15">
        <v>300</v>
      </c>
      <c r="D7" s="16">
        <v>3</v>
      </c>
      <c r="E7" s="7"/>
      <c r="F7" s="15">
        <f>C7</f>
        <v>300</v>
      </c>
      <c r="G7" s="15">
        <f>F7</f>
        <v>300</v>
      </c>
      <c r="H7" s="15">
        <f>G7</f>
        <v>300</v>
      </c>
      <c r="I7" s="25" t="s">
        <v>14</v>
      </c>
      <c r="J7" s="7"/>
      <c r="K7" s="15" t="s">
        <v>5</v>
      </c>
      <c r="L7" s="15" t="s">
        <v>5</v>
      </c>
      <c r="M7" s="15">
        <f>C7</f>
        <v>300</v>
      </c>
      <c r="N7" s="7"/>
      <c r="O7" s="7" t="s">
        <v>5</v>
      </c>
      <c r="P7" s="7" t="s">
        <v>5</v>
      </c>
      <c r="Q7" s="25" t="s">
        <v>14</v>
      </c>
      <c r="R7" s="7"/>
      <c r="S7" s="7"/>
      <c r="T7" s="7"/>
      <c r="U7" s="7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customHeight="1" x14ac:dyDescent="0.15">
      <c r="A8" s="1"/>
      <c r="B8" s="1" t="s">
        <v>6</v>
      </c>
      <c r="C8" s="15">
        <v>200</v>
      </c>
      <c r="D8" s="16">
        <v>2</v>
      </c>
      <c r="E8" s="7"/>
      <c r="F8" s="15">
        <f>C8</f>
        <v>200</v>
      </c>
      <c r="G8" s="15">
        <f>C8</f>
        <v>200</v>
      </c>
      <c r="H8" s="25" t="s">
        <v>14</v>
      </c>
      <c r="I8" s="25" t="s">
        <v>14</v>
      </c>
      <c r="J8" s="7"/>
      <c r="K8" s="15" t="s">
        <v>5</v>
      </c>
      <c r="L8" s="15">
        <f>C8</f>
        <v>200</v>
      </c>
      <c r="M8" s="25" t="s">
        <v>14</v>
      </c>
      <c r="N8" s="7"/>
      <c r="O8" s="7" t="s">
        <v>5</v>
      </c>
      <c r="P8" s="25" t="s">
        <v>14</v>
      </c>
      <c r="Q8" s="25" t="s">
        <v>14</v>
      </c>
      <c r="R8" s="7"/>
      <c r="S8" s="7"/>
      <c r="T8" s="7"/>
      <c r="U8" s="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x14ac:dyDescent="0.15">
      <c r="A9" s="1"/>
      <c r="B9" s="1" t="s">
        <v>4</v>
      </c>
      <c r="C9" s="15">
        <v>100</v>
      </c>
      <c r="D9" s="16">
        <v>1</v>
      </c>
      <c r="E9" s="7"/>
      <c r="F9" s="15">
        <f>C9</f>
        <v>100</v>
      </c>
      <c r="G9" s="25" t="s">
        <v>14</v>
      </c>
      <c r="H9" s="25" t="s">
        <v>14</v>
      </c>
      <c r="I9" s="25" t="s">
        <v>14</v>
      </c>
      <c r="J9" s="7"/>
      <c r="K9" s="15">
        <f>F9</f>
        <v>100</v>
      </c>
      <c r="L9" s="25" t="s">
        <v>14</v>
      </c>
      <c r="M9" s="25" t="s">
        <v>14</v>
      </c>
      <c r="N9" s="7"/>
      <c r="O9" s="25" t="s">
        <v>14</v>
      </c>
      <c r="P9" s="25" t="s">
        <v>14</v>
      </c>
      <c r="Q9" s="25" t="s">
        <v>14</v>
      </c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x14ac:dyDescent="0.15">
      <c r="A10" s="1"/>
      <c r="B10" s="1" t="s">
        <v>2</v>
      </c>
      <c r="C10" s="15">
        <v>50</v>
      </c>
      <c r="D10" s="16">
        <v>1</v>
      </c>
      <c r="E10" s="7"/>
      <c r="F10" s="15">
        <f>C10</f>
        <v>50</v>
      </c>
      <c r="G10" s="25" t="s">
        <v>14</v>
      </c>
      <c r="H10" s="25" t="s">
        <v>14</v>
      </c>
      <c r="I10" s="25" t="s">
        <v>14</v>
      </c>
      <c r="J10" s="7"/>
      <c r="K10" s="15">
        <f>F10</f>
        <v>50</v>
      </c>
      <c r="L10" s="25" t="s">
        <v>14</v>
      </c>
      <c r="M10" s="25" t="s">
        <v>14</v>
      </c>
      <c r="N10" s="7"/>
      <c r="O10" s="25" t="s">
        <v>14</v>
      </c>
      <c r="P10" s="25" t="s">
        <v>14</v>
      </c>
      <c r="Q10" s="25" t="s">
        <v>14</v>
      </c>
      <c r="R10" s="7"/>
      <c r="S10" s="7"/>
      <c r="T10" s="7"/>
      <c r="U10" s="7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customHeight="1" x14ac:dyDescent="0.15">
      <c r="A11" s="1"/>
      <c r="B11" s="9"/>
      <c r="C11" s="8"/>
      <c r="D11" s="8"/>
      <c r="E11" s="7"/>
      <c r="F11" s="8"/>
      <c r="G11" s="8"/>
      <c r="H11" s="8"/>
      <c r="I11" s="8"/>
      <c r="J11" s="7"/>
      <c r="K11" s="8"/>
      <c r="L11" s="8"/>
      <c r="M11" s="8"/>
      <c r="N11" s="7"/>
      <c r="O11" s="8"/>
      <c r="P11" s="8"/>
      <c r="Q11" s="8"/>
      <c r="R11" s="7"/>
      <c r="S11" s="7"/>
      <c r="T11" s="7"/>
      <c r="U11" s="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customHeight="1" x14ac:dyDescent="0.15">
      <c r="A12" s="27"/>
      <c r="B12" s="5" t="s">
        <v>0</v>
      </c>
      <c r="C12" s="4">
        <f>SUM(C7:C10)</f>
        <v>650</v>
      </c>
      <c r="D12" s="4"/>
      <c r="E12" s="4"/>
      <c r="F12" s="4">
        <f>SUM(F7:F10)</f>
        <v>650</v>
      </c>
      <c r="G12" s="4">
        <f>SUM(G7:G10)</f>
        <v>500</v>
      </c>
      <c r="H12" s="4">
        <f>SUM(H7:H10)</f>
        <v>300</v>
      </c>
      <c r="I12" s="4">
        <f>SUM(I7:I10)</f>
        <v>0</v>
      </c>
      <c r="J12" s="4"/>
      <c r="K12" s="4">
        <f>SUM(K7:K10)</f>
        <v>150</v>
      </c>
      <c r="L12" s="4">
        <f>SUM(L7:L10)</f>
        <v>200</v>
      </c>
      <c r="M12" s="4">
        <f>SUM(M7:M10)</f>
        <v>300</v>
      </c>
      <c r="N12" s="4"/>
      <c r="O12" s="4">
        <f>SUM(O7:O10)</f>
        <v>0</v>
      </c>
      <c r="P12" s="4">
        <f>SUM(P7:P10)</f>
        <v>0</v>
      </c>
      <c r="Q12" s="4">
        <f>SUM(Q7:Q10)</f>
        <v>0</v>
      </c>
      <c r="R12" s="3"/>
      <c r="S12" s="3"/>
      <c r="T12" s="3"/>
      <c r="U12" s="3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spans="1:35" ht="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customHeight="1" x14ac:dyDescent="0.15">
      <c r="A14" s="1"/>
      <c r="B14" s="24">
        <v>2022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customHeight="1" x14ac:dyDescent="0.15">
      <c r="A15" s="1"/>
      <c r="B15" s="1"/>
      <c r="C15" s="11" t="s">
        <v>13</v>
      </c>
      <c r="D15" s="10"/>
      <c r="E15" s="23"/>
      <c r="F15" s="11" t="s">
        <v>12</v>
      </c>
      <c r="G15" s="10"/>
      <c r="H15" s="10"/>
      <c r="I15" s="10"/>
      <c r="J15" s="23"/>
      <c r="K15" s="11" t="s">
        <v>11</v>
      </c>
      <c r="L15" s="10"/>
      <c r="M15" s="10"/>
      <c r="N15" s="23"/>
      <c r="O15" s="11" t="s">
        <v>10</v>
      </c>
      <c r="P15" s="10"/>
      <c r="Q15" s="10"/>
      <c r="R15" s="23"/>
      <c r="S15" s="23"/>
      <c r="T15" s="23"/>
      <c r="U15" s="23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customHeight="1" x14ac:dyDescent="0.15">
      <c r="A16" s="27"/>
      <c r="B16" s="22" t="s">
        <v>9</v>
      </c>
      <c r="C16" s="21">
        <v>44197</v>
      </c>
      <c r="D16" s="6" t="s">
        <v>8</v>
      </c>
      <c r="E16" s="19"/>
      <c r="F16" s="20">
        <v>44551</v>
      </c>
      <c r="G16" s="20">
        <f>EOMONTH(F16,12)</f>
        <v>44926</v>
      </c>
      <c r="H16" s="20">
        <f>EOMONTH(G16,12)</f>
        <v>45291</v>
      </c>
      <c r="I16" s="20">
        <f>EOMONTH(H16,12)</f>
        <v>45657</v>
      </c>
      <c r="J16" s="19"/>
      <c r="K16" s="6">
        <v>2022</v>
      </c>
      <c r="L16" s="6">
        <v>2023</v>
      </c>
      <c r="M16" s="6">
        <v>2024</v>
      </c>
      <c r="N16" s="19"/>
      <c r="O16" s="6">
        <v>2022</v>
      </c>
      <c r="P16" s="6">
        <v>2023</v>
      </c>
      <c r="Q16" s="6">
        <v>2024</v>
      </c>
      <c r="R16" s="19"/>
      <c r="S16" s="19"/>
      <c r="T16" s="19"/>
      <c r="U16" s="19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spans="1:35" ht="15" customHeight="1" x14ac:dyDescent="0.15">
      <c r="A17" s="1"/>
      <c r="B17" s="1" t="s">
        <v>7</v>
      </c>
      <c r="C17" s="15">
        <v>300</v>
      </c>
      <c r="D17" s="16">
        <v>3</v>
      </c>
      <c r="E17" s="7"/>
      <c r="F17" s="15">
        <f>C17</f>
        <v>300</v>
      </c>
      <c r="G17" s="15">
        <f>F17</f>
        <v>300</v>
      </c>
      <c r="H17" s="15">
        <f>G17</f>
        <v>300</v>
      </c>
      <c r="I17" s="26" t="s">
        <v>14</v>
      </c>
      <c r="J17" s="7"/>
      <c r="K17" s="15" t="s">
        <v>5</v>
      </c>
      <c r="L17" s="15" t="s">
        <v>5</v>
      </c>
      <c r="M17" s="15">
        <f>C17</f>
        <v>300</v>
      </c>
      <c r="N17" s="7"/>
      <c r="O17" s="7" t="s">
        <v>5</v>
      </c>
      <c r="P17" s="7" t="s">
        <v>5</v>
      </c>
      <c r="Q17" s="25" t="s">
        <v>14</v>
      </c>
      <c r="R17" s="7"/>
      <c r="S17" s="7"/>
      <c r="T17" s="7"/>
      <c r="U17" s="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customHeight="1" x14ac:dyDescent="0.15">
      <c r="A18" s="1"/>
      <c r="B18" s="1" t="s">
        <v>6</v>
      </c>
      <c r="C18" s="15">
        <v>200</v>
      </c>
      <c r="D18" s="16">
        <v>2</v>
      </c>
      <c r="E18" s="7"/>
      <c r="F18" s="15">
        <f>C18</f>
        <v>200</v>
      </c>
      <c r="G18" s="15">
        <f>C18</f>
        <v>200</v>
      </c>
      <c r="H18" s="26" t="s">
        <v>14</v>
      </c>
      <c r="I18" s="26" t="s">
        <v>14</v>
      </c>
      <c r="J18" s="7"/>
      <c r="K18" s="15" t="s">
        <v>5</v>
      </c>
      <c r="L18" s="15">
        <f>C18</f>
        <v>200</v>
      </c>
      <c r="M18" s="25" t="s">
        <v>14</v>
      </c>
      <c r="N18" s="7"/>
      <c r="O18" s="7" t="s">
        <v>5</v>
      </c>
      <c r="P18" s="25" t="s">
        <v>14</v>
      </c>
      <c r="Q18" s="25" t="s">
        <v>14</v>
      </c>
      <c r="R18" s="7"/>
      <c r="S18" s="7"/>
      <c r="T18" s="7"/>
      <c r="U18" s="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customHeight="1" x14ac:dyDescent="0.15">
      <c r="A19" s="1"/>
      <c r="B19" s="1" t="s">
        <v>4</v>
      </c>
      <c r="C19" s="15">
        <v>100</v>
      </c>
      <c r="D19" s="16">
        <v>1</v>
      </c>
      <c r="E19" s="7"/>
      <c r="F19" s="15">
        <f>C19</f>
        <v>100</v>
      </c>
      <c r="G19" s="14">
        <v>80</v>
      </c>
      <c r="H19" s="26" t="s">
        <v>14</v>
      </c>
      <c r="I19" s="26" t="s">
        <v>14</v>
      </c>
      <c r="J19" s="7"/>
      <c r="K19" s="15">
        <f>F19</f>
        <v>100</v>
      </c>
      <c r="L19" s="14">
        <f>G19</f>
        <v>80</v>
      </c>
      <c r="M19" s="25" t="s">
        <v>14</v>
      </c>
      <c r="N19" s="7"/>
      <c r="O19" s="14">
        <f>L19</f>
        <v>80</v>
      </c>
      <c r="P19" s="25" t="s">
        <v>14</v>
      </c>
      <c r="Q19" s="25" t="s">
        <v>14</v>
      </c>
      <c r="R19" s="7"/>
      <c r="S19" s="18" t="s">
        <v>3</v>
      </c>
      <c r="T19" s="17"/>
      <c r="U19" s="1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customHeight="1" x14ac:dyDescent="0.15">
      <c r="A20" s="1"/>
      <c r="B20" s="1" t="s">
        <v>2</v>
      </c>
      <c r="C20" s="15">
        <v>50</v>
      </c>
      <c r="D20" s="16">
        <v>1</v>
      </c>
      <c r="E20" s="7"/>
      <c r="F20" s="15">
        <f>C20</f>
        <v>50</v>
      </c>
      <c r="G20" s="14">
        <v>100</v>
      </c>
      <c r="H20" s="26" t="s">
        <v>14</v>
      </c>
      <c r="I20" s="26" t="s">
        <v>14</v>
      </c>
      <c r="J20" s="7"/>
      <c r="K20" s="15">
        <f>F20</f>
        <v>50</v>
      </c>
      <c r="L20" s="14">
        <f>G20</f>
        <v>100</v>
      </c>
      <c r="M20" s="25" t="s">
        <v>14</v>
      </c>
      <c r="N20" s="7"/>
      <c r="O20" s="14">
        <f>K20</f>
        <v>50</v>
      </c>
      <c r="P20" s="25" t="s">
        <v>14</v>
      </c>
      <c r="Q20" s="25" t="s">
        <v>14</v>
      </c>
      <c r="R20" s="7"/>
      <c r="S20" s="11" t="s">
        <v>18</v>
      </c>
      <c r="T20" s="10"/>
      <c r="U20" s="10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customHeight="1" x14ac:dyDescent="0.15">
      <c r="A21" s="1"/>
      <c r="B21" s="9"/>
      <c r="C21" s="8"/>
      <c r="D21" s="8"/>
      <c r="E21" s="7"/>
      <c r="F21" s="8"/>
      <c r="G21" s="8"/>
      <c r="H21" s="8"/>
      <c r="I21" s="8"/>
      <c r="J21" s="7"/>
      <c r="K21" s="8"/>
      <c r="L21" s="8"/>
      <c r="M21" s="8"/>
      <c r="N21" s="7"/>
      <c r="O21" s="8"/>
      <c r="P21" s="8"/>
      <c r="Q21" s="8"/>
      <c r="R21" s="7"/>
      <c r="S21" s="6">
        <v>2022</v>
      </c>
      <c r="T21" s="6">
        <v>2023</v>
      </c>
      <c r="U21" s="6">
        <v>2024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customHeight="1" x14ac:dyDescent="0.15">
      <c r="A22" s="27"/>
      <c r="B22" s="5" t="s">
        <v>0</v>
      </c>
      <c r="C22" s="4">
        <f>SUM(C17:C20)</f>
        <v>650</v>
      </c>
      <c r="D22" s="4"/>
      <c r="E22" s="4"/>
      <c r="F22" s="4">
        <f>SUM(F17:F20)</f>
        <v>650</v>
      </c>
      <c r="G22" s="4">
        <f>SUM(G17:G20)</f>
        <v>680</v>
      </c>
      <c r="H22" s="4">
        <f>SUM(H17:H20)</f>
        <v>300</v>
      </c>
      <c r="I22" s="4">
        <f>SUM(I17:I20)</f>
        <v>0</v>
      </c>
      <c r="J22" s="4"/>
      <c r="K22" s="4">
        <f>SUM(K17:K20)</f>
        <v>150</v>
      </c>
      <c r="L22" s="4">
        <f>SUM(L17:L20)</f>
        <v>380</v>
      </c>
      <c r="M22" s="4">
        <f>SUM(M17:M20)</f>
        <v>300</v>
      </c>
      <c r="N22" s="4"/>
      <c r="O22" s="4">
        <f>SUM(O17:O20)</f>
        <v>130</v>
      </c>
      <c r="P22" s="4">
        <f>SUM(P17:P20)</f>
        <v>0</v>
      </c>
      <c r="Q22" s="4">
        <f>SUM(Q17:Q20)</f>
        <v>0</v>
      </c>
      <c r="R22" s="3"/>
      <c r="S22" s="2">
        <f>O22/K22</f>
        <v>0.8666666666666667</v>
      </c>
      <c r="T22" s="4"/>
      <c r="U22" s="4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customHeight="1" x14ac:dyDescent="0.15">
      <c r="A24" s="1"/>
      <c r="B24" s="24">
        <v>2023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customHeight="1" x14ac:dyDescent="0.15">
      <c r="A25" s="1"/>
      <c r="B25" s="1"/>
      <c r="C25" s="11" t="s">
        <v>13</v>
      </c>
      <c r="D25" s="10"/>
      <c r="E25" s="23"/>
      <c r="F25" s="11" t="s">
        <v>12</v>
      </c>
      <c r="G25" s="10"/>
      <c r="H25" s="10"/>
      <c r="I25" s="10"/>
      <c r="J25" s="23"/>
      <c r="K25" s="11" t="s">
        <v>11</v>
      </c>
      <c r="L25" s="10"/>
      <c r="M25" s="10"/>
      <c r="N25" s="23"/>
      <c r="O25" s="11" t="s">
        <v>10</v>
      </c>
      <c r="P25" s="10"/>
      <c r="Q25" s="10"/>
      <c r="R25" s="23"/>
      <c r="S25" s="23"/>
      <c r="T25" s="23"/>
      <c r="U25" s="23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customHeight="1" x14ac:dyDescent="0.15">
      <c r="A26" s="27"/>
      <c r="B26" s="22" t="s">
        <v>9</v>
      </c>
      <c r="C26" s="21">
        <v>44197</v>
      </c>
      <c r="D26" s="6" t="s">
        <v>8</v>
      </c>
      <c r="E26" s="19"/>
      <c r="F26" s="20">
        <v>44551</v>
      </c>
      <c r="G26" s="20">
        <f>EOMONTH(F26,12)</f>
        <v>44926</v>
      </c>
      <c r="H26" s="20">
        <f>EOMONTH(G26,12)</f>
        <v>45291</v>
      </c>
      <c r="I26" s="20">
        <f>EOMONTH(H26,12)</f>
        <v>45657</v>
      </c>
      <c r="J26" s="19"/>
      <c r="K26" s="6">
        <v>2022</v>
      </c>
      <c r="L26" s="6">
        <v>2023</v>
      </c>
      <c r="M26" s="6">
        <v>2024</v>
      </c>
      <c r="N26" s="19"/>
      <c r="O26" s="6">
        <v>2022</v>
      </c>
      <c r="P26" s="6">
        <v>2023</v>
      </c>
      <c r="Q26" s="6">
        <v>2024</v>
      </c>
      <c r="R26" s="19"/>
      <c r="S26" s="19"/>
      <c r="T26" s="19"/>
      <c r="U26" s="19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5" customHeight="1" x14ac:dyDescent="0.15">
      <c r="A27" s="1"/>
      <c r="B27" s="1" t="s">
        <v>7</v>
      </c>
      <c r="C27" s="15">
        <v>300</v>
      </c>
      <c r="D27" s="16">
        <v>3</v>
      </c>
      <c r="E27" s="7"/>
      <c r="F27" s="15">
        <f>C27</f>
        <v>300</v>
      </c>
      <c r="G27" s="15">
        <f>F27</f>
        <v>300</v>
      </c>
      <c r="H27" s="15">
        <f>G27</f>
        <v>300</v>
      </c>
      <c r="I27" s="26" t="s">
        <v>14</v>
      </c>
      <c r="J27" s="7"/>
      <c r="K27" s="15" t="s">
        <v>5</v>
      </c>
      <c r="L27" s="15" t="s">
        <v>5</v>
      </c>
      <c r="M27" s="15">
        <f>C27</f>
        <v>300</v>
      </c>
      <c r="N27" s="7"/>
      <c r="O27" s="7" t="s">
        <v>5</v>
      </c>
      <c r="P27" s="7" t="s">
        <v>5</v>
      </c>
      <c r="Q27" s="25" t="s">
        <v>14</v>
      </c>
      <c r="R27" s="7"/>
      <c r="S27" s="7"/>
      <c r="T27" s="7"/>
      <c r="U27" s="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customHeight="1" x14ac:dyDescent="0.15">
      <c r="A28" s="1"/>
      <c r="B28" s="1" t="s">
        <v>6</v>
      </c>
      <c r="C28" s="15">
        <v>200</v>
      </c>
      <c r="D28" s="16">
        <v>2</v>
      </c>
      <c r="E28" s="7"/>
      <c r="F28" s="15">
        <f>C28</f>
        <v>200</v>
      </c>
      <c r="G28" s="15">
        <f>C28</f>
        <v>200</v>
      </c>
      <c r="H28" s="13">
        <v>150</v>
      </c>
      <c r="I28" s="26" t="s">
        <v>14</v>
      </c>
      <c r="J28" s="7"/>
      <c r="K28" s="15" t="s">
        <v>5</v>
      </c>
      <c r="L28" s="15">
        <f>C28</f>
        <v>200</v>
      </c>
      <c r="M28" s="13">
        <v>150</v>
      </c>
      <c r="N28" s="7"/>
      <c r="O28" s="7" t="s">
        <v>5</v>
      </c>
      <c r="P28" s="13">
        <f>MIN(L28,H28)</f>
        <v>150</v>
      </c>
      <c r="Q28" s="25" t="s">
        <v>14</v>
      </c>
      <c r="R28" s="7"/>
      <c r="S28" s="7"/>
      <c r="T28" s="7"/>
      <c r="U28" s="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15">
      <c r="A29" s="1"/>
      <c r="B29" s="1" t="s">
        <v>4</v>
      </c>
      <c r="C29" s="15">
        <v>100</v>
      </c>
      <c r="D29" s="16">
        <v>1</v>
      </c>
      <c r="E29" s="7"/>
      <c r="F29" s="15">
        <f>C29</f>
        <v>100</v>
      </c>
      <c r="G29" s="14">
        <v>80</v>
      </c>
      <c r="H29" s="13">
        <v>50</v>
      </c>
      <c r="I29" s="26" t="s">
        <v>14</v>
      </c>
      <c r="J29" s="7"/>
      <c r="K29" s="15">
        <f>F29</f>
        <v>100</v>
      </c>
      <c r="L29" s="14">
        <f>G29</f>
        <v>80</v>
      </c>
      <c r="M29" s="13">
        <v>50</v>
      </c>
      <c r="N29" s="7"/>
      <c r="O29" s="14">
        <f>MIN(K29,G29)</f>
        <v>80</v>
      </c>
      <c r="P29" s="13">
        <f>MIN(L29,H29)</f>
        <v>50</v>
      </c>
      <c r="Q29" s="25" t="s">
        <v>14</v>
      </c>
      <c r="R29" s="7"/>
      <c r="S29" s="18" t="s">
        <v>3</v>
      </c>
      <c r="T29" s="17"/>
      <c r="U29" s="1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customHeight="1" x14ac:dyDescent="0.15">
      <c r="A30" s="1"/>
      <c r="B30" s="1" t="s">
        <v>2</v>
      </c>
      <c r="C30" s="15">
        <v>50</v>
      </c>
      <c r="D30" s="16">
        <v>1</v>
      </c>
      <c r="E30" s="7"/>
      <c r="F30" s="15">
        <f>C30</f>
        <v>50</v>
      </c>
      <c r="G30" s="14">
        <v>100</v>
      </c>
      <c r="H30" s="13">
        <v>70</v>
      </c>
      <c r="I30" s="26" t="s">
        <v>14</v>
      </c>
      <c r="J30" s="7"/>
      <c r="K30" s="15">
        <f>F30</f>
        <v>50</v>
      </c>
      <c r="L30" s="14">
        <f>G30</f>
        <v>100</v>
      </c>
      <c r="M30" s="13">
        <v>70</v>
      </c>
      <c r="N30" s="7"/>
      <c r="O30" s="14">
        <f>MIN(K30,G30)</f>
        <v>50</v>
      </c>
      <c r="P30" s="13">
        <f>MIN(L30,H30)</f>
        <v>70</v>
      </c>
      <c r="Q30" s="25" t="s">
        <v>14</v>
      </c>
      <c r="R30" s="7"/>
      <c r="S30" s="11" t="s">
        <v>18</v>
      </c>
      <c r="T30" s="10"/>
      <c r="U30" s="10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customHeight="1" x14ac:dyDescent="0.15">
      <c r="A31" s="1"/>
      <c r="B31" s="9"/>
      <c r="C31" s="8"/>
      <c r="D31" s="8"/>
      <c r="E31" s="7"/>
      <c r="F31" s="8"/>
      <c r="G31" s="8"/>
      <c r="H31" s="8"/>
      <c r="I31" s="8"/>
      <c r="J31" s="7"/>
      <c r="K31" s="8"/>
      <c r="L31" s="8"/>
      <c r="M31" s="8"/>
      <c r="N31" s="7"/>
      <c r="O31" s="8"/>
      <c r="P31" s="8"/>
      <c r="Q31" s="8"/>
      <c r="R31" s="7"/>
      <c r="S31" s="6">
        <v>2022</v>
      </c>
      <c r="T31" s="6">
        <v>2023</v>
      </c>
      <c r="U31" s="6">
        <v>2024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customHeight="1" x14ac:dyDescent="0.15">
      <c r="A32" s="27"/>
      <c r="B32" s="5" t="s">
        <v>0</v>
      </c>
      <c r="C32" s="4">
        <f>SUM(C27:C30)</f>
        <v>650</v>
      </c>
      <c r="D32" s="4"/>
      <c r="E32" s="4"/>
      <c r="F32" s="4">
        <f>SUM(F27:F30)</f>
        <v>650</v>
      </c>
      <c r="G32" s="4">
        <f>SUM(G27:G30)</f>
        <v>680</v>
      </c>
      <c r="H32" s="4">
        <f>SUM(H27:H30)</f>
        <v>570</v>
      </c>
      <c r="I32" s="4">
        <f>SUM(I27:I30)</f>
        <v>0</v>
      </c>
      <c r="J32" s="4"/>
      <c r="K32" s="4">
        <f>SUM(K27:K30)</f>
        <v>150</v>
      </c>
      <c r="L32" s="4">
        <f>SUM(L27:L30)</f>
        <v>380</v>
      </c>
      <c r="M32" s="4">
        <f>SUM(M27:M30)</f>
        <v>570</v>
      </c>
      <c r="N32" s="4"/>
      <c r="O32" s="4">
        <f>SUM(O27:O30)</f>
        <v>130</v>
      </c>
      <c r="P32" s="4">
        <f>SUM(P27:P30)</f>
        <v>270</v>
      </c>
      <c r="Q32" s="4">
        <f>SUM(Q27:Q30)</f>
        <v>0</v>
      </c>
      <c r="R32" s="3"/>
      <c r="S32" s="2">
        <f>O32/K32</f>
        <v>0.8666666666666667</v>
      </c>
      <c r="T32" s="2">
        <f>P32/L32</f>
        <v>0.71052631578947367</v>
      </c>
      <c r="U32" s="2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spans="1:35" ht="15" customHeight="1" x14ac:dyDescent="0.15">
      <c r="A33" s="1"/>
      <c r="B33" s="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customHeight="1" x14ac:dyDescent="0.15">
      <c r="A34" s="1"/>
      <c r="B34" s="24">
        <v>2024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1"/>
      <c r="W34" s="27"/>
      <c r="X34" s="11" t="s">
        <v>25</v>
      </c>
      <c r="Y34" s="10"/>
      <c r="Z34" s="10"/>
      <c r="AA34" s="27"/>
      <c r="AB34" s="11" t="s">
        <v>24</v>
      </c>
      <c r="AC34" s="10"/>
      <c r="AD34" s="10"/>
      <c r="AE34" s="27"/>
      <c r="AF34" s="11" t="s">
        <v>23</v>
      </c>
      <c r="AG34" s="10"/>
      <c r="AH34" s="10"/>
      <c r="AI34" s="1"/>
    </row>
    <row r="35" spans="1:35" ht="15" customHeight="1" x14ac:dyDescent="0.15">
      <c r="A35" s="1"/>
      <c r="B35" s="1"/>
      <c r="C35" s="11" t="s">
        <v>13</v>
      </c>
      <c r="D35" s="10"/>
      <c r="E35" s="23"/>
      <c r="F35" s="11" t="s">
        <v>12</v>
      </c>
      <c r="G35" s="10"/>
      <c r="H35" s="10"/>
      <c r="I35" s="10"/>
      <c r="J35" s="23"/>
      <c r="K35" s="11" t="s">
        <v>11</v>
      </c>
      <c r="L35" s="10"/>
      <c r="M35" s="10"/>
      <c r="N35" s="23"/>
      <c r="O35" s="11" t="s">
        <v>10</v>
      </c>
      <c r="P35" s="10"/>
      <c r="Q35" s="10"/>
      <c r="R35" s="23"/>
      <c r="S35" s="23"/>
      <c r="T35" s="23"/>
      <c r="U35" s="23"/>
      <c r="V35" s="1"/>
      <c r="X35" s="6">
        <v>2022</v>
      </c>
      <c r="Y35" s="6">
        <v>2023</v>
      </c>
      <c r="Z35" s="6">
        <v>2024</v>
      </c>
      <c r="AA35" s="1"/>
      <c r="AB35" s="6">
        <v>2022</v>
      </c>
      <c r="AC35" s="6">
        <v>2023</v>
      </c>
      <c r="AD35" s="6">
        <v>2024</v>
      </c>
      <c r="AE35" s="1"/>
      <c r="AF35" s="6">
        <v>2022</v>
      </c>
      <c r="AG35" s="6">
        <v>2023</v>
      </c>
      <c r="AH35" s="6">
        <v>2024</v>
      </c>
      <c r="AI35" s="1"/>
    </row>
    <row r="36" spans="1:35" ht="15" customHeight="1" x14ac:dyDescent="0.15">
      <c r="A36" s="27"/>
      <c r="B36" s="22" t="s">
        <v>9</v>
      </c>
      <c r="C36" s="21">
        <v>44197</v>
      </c>
      <c r="D36" s="6" t="s">
        <v>8</v>
      </c>
      <c r="E36" s="19"/>
      <c r="F36" s="20">
        <v>44551</v>
      </c>
      <c r="G36" s="20">
        <f>EOMONTH(F36,12)</f>
        <v>44926</v>
      </c>
      <c r="H36" s="20">
        <f>EOMONTH(G36,12)</f>
        <v>45291</v>
      </c>
      <c r="I36" s="20">
        <f>EOMONTH(H36,12)</f>
        <v>45657</v>
      </c>
      <c r="J36" s="19"/>
      <c r="K36" s="6">
        <v>2022</v>
      </c>
      <c r="L36" s="6">
        <v>2023</v>
      </c>
      <c r="M36" s="6">
        <v>2024</v>
      </c>
      <c r="N36" s="19"/>
      <c r="O36" s="6">
        <v>2022</v>
      </c>
      <c r="P36" s="6">
        <v>2023</v>
      </c>
      <c r="Q36" s="6">
        <v>2024</v>
      </c>
      <c r="R36" s="19"/>
      <c r="S36" s="19"/>
      <c r="T36" s="19"/>
      <c r="U36" s="19"/>
      <c r="V36" s="27"/>
      <c r="W36" s="30" t="s">
        <v>22</v>
      </c>
      <c r="X36" s="31">
        <f>K42</f>
        <v>150</v>
      </c>
      <c r="Y36" s="31">
        <f>L42</f>
        <v>380</v>
      </c>
      <c r="Z36" s="31">
        <f>M42</f>
        <v>570</v>
      </c>
      <c r="AA36" s="30"/>
      <c r="AB36" s="31">
        <f>O42</f>
        <v>130</v>
      </c>
      <c r="AC36" s="31">
        <f>P42</f>
        <v>270</v>
      </c>
      <c r="AD36" s="31">
        <f>Q42</f>
        <v>390</v>
      </c>
      <c r="AE36" s="30"/>
      <c r="AF36" s="29">
        <f>AB36/X36</f>
        <v>0.8666666666666667</v>
      </c>
      <c r="AG36" s="29">
        <f>AC36/Y36</f>
        <v>0.71052631578947367</v>
      </c>
      <c r="AH36" s="29">
        <f>AD36/Z36</f>
        <v>0.68421052631578949</v>
      </c>
      <c r="AI36" s="27"/>
    </row>
    <row r="37" spans="1:35" ht="15" customHeight="1" x14ac:dyDescent="0.15">
      <c r="A37" s="1"/>
      <c r="B37" s="1" t="s">
        <v>7</v>
      </c>
      <c r="C37" s="15">
        <v>300</v>
      </c>
      <c r="D37" s="16">
        <v>3</v>
      </c>
      <c r="E37" s="7"/>
      <c r="F37" s="15">
        <f>C37</f>
        <v>300</v>
      </c>
      <c r="G37" s="15">
        <f>F37</f>
        <v>300</v>
      </c>
      <c r="H37" s="15">
        <f>G37</f>
        <v>300</v>
      </c>
      <c r="I37" s="12">
        <v>150</v>
      </c>
      <c r="J37" s="7"/>
      <c r="K37" s="15" t="s">
        <v>5</v>
      </c>
      <c r="L37" s="15" t="s">
        <v>5</v>
      </c>
      <c r="M37" s="15">
        <f>C37</f>
        <v>300</v>
      </c>
      <c r="N37" s="7"/>
      <c r="O37" s="7" t="s">
        <v>5</v>
      </c>
      <c r="P37" s="7" t="s">
        <v>5</v>
      </c>
      <c r="Q37" s="12">
        <f>MIN(M37,I37)</f>
        <v>150</v>
      </c>
      <c r="R37" s="7"/>
      <c r="S37" s="7"/>
      <c r="T37" s="7"/>
      <c r="U37" s="7"/>
      <c r="V37" s="1"/>
      <c r="AI37" s="1"/>
    </row>
    <row r="38" spans="1:35" ht="15" customHeight="1" x14ac:dyDescent="0.15">
      <c r="A38" s="1"/>
      <c r="B38" s="1" t="s">
        <v>6</v>
      </c>
      <c r="C38" s="15">
        <v>200</v>
      </c>
      <c r="D38" s="16">
        <v>2</v>
      </c>
      <c r="E38" s="7"/>
      <c r="F38" s="15">
        <f>C38</f>
        <v>200</v>
      </c>
      <c r="G38" s="15">
        <f>C38</f>
        <v>200</v>
      </c>
      <c r="H38" s="13">
        <v>150</v>
      </c>
      <c r="I38" s="12">
        <v>130</v>
      </c>
      <c r="J38" s="7"/>
      <c r="K38" s="15" t="s">
        <v>5</v>
      </c>
      <c r="L38" s="15">
        <f>C38</f>
        <v>200</v>
      </c>
      <c r="M38" s="13">
        <v>150</v>
      </c>
      <c r="N38" s="7"/>
      <c r="O38" s="7" t="s">
        <v>5</v>
      </c>
      <c r="P38" s="13">
        <f>MIN(L38,H38)</f>
        <v>150</v>
      </c>
      <c r="Q38" s="12">
        <f>MIN(M38,I38)</f>
        <v>130</v>
      </c>
      <c r="R38" s="7"/>
      <c r="S38" s="7"/>
      <c r="T38" s="7"/>
      <c r="U38" s="7"/>
      <c r="V38" s="1"/>
      <c r="W38" s="1"/>
      <c r="X38" s="11" t="s">
        <v>21</v>
      </c>
      <c r="Y38" s="10"/>
      <c r="Z38" s="10"/>
      <c r="AA38" s="27"/>
      <c r="AB38" s="11" t="s">
        <v>20</v>
      </c>
      <c r="AC38" s="10"/>
      <c r="AD38" s="10"/>
      <c r="AE38" s="27"/>
      <c r="AF38" s="11" t="s">
        <v>19</v>
      </c>
      <c r="AG38" s="10"/>
      <c r="AH38" s="10"/>
      <c r="AI38" s="1"/>
    </row>
    <row r="39" spans="1:35" ht="15" customHeight="1" x14ac:dyDescent="0.15">
      <c r="A39" s="1"/>
      <c r="B39" s="1" t="s">
        <v>4</v>
      </c>
      <c r="C39" s="15">
        <v>100</v>
      </c>
      <c r="D39" s="16">
        <v>1</v>
      </c>
      <c r="E39" s="7"/>
      <c r="F39" s="15">
        <f>C39</f>
        <v>100</v>
      </c>
      <c r="G39" s="14">
        <v>80</v>
      </c>
      <c r="H39" s="13">
        <v>50</v>
      </c>
      <c r="I39" s="12">
        <v>120</v>
      </c>
      <c r="J39" s="7"/>
      <c r="K39" s="15">
        <f>F39</f>
        <v>100</v>
      </c>
      <c r="L39" s="14">
        <f>G39</f>
        <v>80</v>
      </c>
      <c r="M39" s="13">
        <v>50</v>
      </c>
      <c r="N39" s="7"/>
      <c r="O39" s="14">
        <f>MIN(K39,G39)</f>
        <v>80</v>
      </c>
      <c r="P39" s="13">
        <f>MIN(L39,H39)</f>
        <v>50</v>
      </c>
      <c r="Q39" s="12">
        <f>MIN(M39,I39)</f>
        <v>50</v>
      </c>
      <c r="R39" s="7"/>
      <c r="S39" s="18" t="s">
        <v>3</v>
      </c>
      <c r="T39" s="17"/>
      <c r="U39" s="17"/>
      <c r="V39" s="1"/>
      <c r="X39" s="6">
        <v>2022</v>
      </c>
      <c r="Y39" s="6">
        <v>2023</v>
      </c>
      <c r="Z39" s="6">
        <v>2024</v>
      </c>
      <c r="AA39" s="1"/>
      <c r="AB39" s="6">
        <v>2022</v>
      </c>
      <c r="AC39" s="6">
        <v>2023</v>
      </c>
      <c r="AD39" s="6">
        <v>2024</v>
      </c>
      <c r="AE39" s="1"/>
      <c r="AF39" s="6">
        <v>2022</v>
      </c>
      <c r="AG39" s="6">
        <v>2023</v>
      </c>
      <c r="AH39" s="6">
        <v>2024</v>
      </c>
      <c r="AI39" s="1"/>
    </row>
    <row r="40" spans="1:35" ht="15" customHeight="1" x14ac:dyDescent="0.2">
      <c r="A40" s="1"/>
      <c r="B40" s="1" t="s">
        <v>2</v>
      </c>
      <c r="C40" s="15">
        <v>50</v>
      </c>
      <c r="D40" s="16">
        <v>1</v>
      </c>
      <c r="E40" s="7"/>
      <c r="F40" s="15">
        <f>C40</f>
        <v>50</v>
      </c>
      <c r="G40" s="14">
        <v>100</v>
      </c>
      <c r="H40" s="13">
        <v>70</v>
      </c>
      <c r="I40" s="12">
        <v>60</v>
      </c>
      <c r="J40" s="7"/>
      <c r="K40" s="15">
        <f>F40</f>
        <v>50</v>
      </c>
      <c r="L40" s="14">
        <f>G40</f>
        <v>100</v>
      </c>
      <c r="M40" s="13">
        <v>70</v>
      </c>
      <c r="N40" s="7"/>
      <c r="O40" s="14">
        <f>MIN(K40,G40)</f>
        <v>50</v>
      </c>
      <c r="P40" s="13">
        <f>MIN(L40,H40)</f>
        <v>70</v>
      </c>
      <c r="Q40" s="12">
        <f>MIN(M40,I40)</f>
        <v>60</v>
      </c>
      <c r="R40" s="7"/>
      <c r="S40" s="11" t="s">
        <v>18</v>
      </c>
      <c r="T40" s="10"/>
      <c r="U40" s="10"/>
      <c r="V40" s="1"/>
      <c r="W40" s="30" t="s">
        <v>17</v>
      </c>
      <c r="X40" s="31">
        <f>F138</f>
        <v>650</v>
      </c>
      <c r="Y40" s="31">
        <f>Y41</f>
        <v>680</v>
      </c>
      <c r="Z40" s="31">
        <f>Z41</f>
        <v>570</v>
      </c>
      <c r="AA40" s="32"/>
      <c r="AB40" s="31">
        <f>G138-(G136-F136)</f>
        <v>630</v>
      </c>
      <c r="AC40" s="31">
        <f>H42</f>
        <v>570</v>
      </c>
      <c r="AD40" s="31">
        <f>I42-SUM(I39-H39)</f>
        <v>390</v>
      </c>
      <c r="AE40" s="32"/>
      <c r="AF40" s="29">
        <f>AB40/X40</f>
        <v>0.96923076923076923</v>
      </c>
      <c r="AG40" s="29">
        <f>AC40/Y40</f>
        <v>0.83823529411764708</v>
      </c>
      <c r="AH40" s="29">
        <f>AD40/Z40</f>
        <v>0.68421052631578949</v>
      </c>
      <c r="AI40" s="1"/>
    </row>
    <row r="41" spans="1:35" ht="15" customHeight="1" x14ac:dyDescent="0.15">
      <c r="A41" s="1"/>
      <c r="B41" s="9"/>
      <c r="C41" s="8"/>
      <c r="D41" s="8"/>
      <c r="E41" s="7"/>
      <c r="F41" s="8"/>
      <c r="G41" s="8"/>
      <c r="H41" s="8"/>
      <c r="I41" s="8"/>
      <c r="J41" s="7"/>
      <c r="K41" s="8"/>
      <c r="L41" s="8"/>
      <c r="M41" s="8"/>
      <c r="N41" s="7"/>
      <c r="O41" s="8"/>
      <c r="P41" s="8"/>
      <c r="Q41" s="8"/>
      <c r="R41" s="7"/>
      <c r="S41" s="6">
        <v>2022</v>
      </c>
      <c r="T41" s="6">
        <v>2023</v>
      </c>
      <c r="U41" s="6">
        <v>2024</v>
      </c>
      <c r="V41" s="1"/>
      <c r="W41" s="30" t="s">
        <v>16</v>
      </c>
      <c r="X41" s="31">
        <f>F138</f>
        <v>650</v>
      </c>
      <c r="Y41" s="31">
        <f>G138</f>
        <v>680</v>
      </c>
      <c r="Z41" s="31">
        <f>H138</f>
        <v>570</v>
      </c>
      <c r="AA41" s="30"/>
      <c r="AB41" s="31">
        <f>G138</f>
        <v>680</v>
      </c>
      <c r="AC41" s="31">
        <f>H138</f>
        <v>570</v>
      </c>
      <c r="AD41" s="31">
        <f>I138</f>
        <v>460</v>
      </c>
      <c r="AE41" s="30"/>
      <c r="AF41" s="29">
        <f>AB41/X41</f>
        <v>1.0461538461538462</v>
      </c>
      <c r="AG41" s="29">
        <f>AC41/Y41</f>
        <v>0.83823529411764708</v>
      </c>
      <c r="AH41" s="29">
        <f>AD41/Z41</f>
        <v>0.80701754385964908</v>
      </c>
      <c r="AI41" s="1"/>
    </row>
    <row r="42" spans="1:35" ht="15" customHeight="1" x14ac:dyDescent="0.15">
      <c r="A42" s="27"/>
      <c r="B42" s="5" t="s">
        <v>0</v>
      </c>
      <c r="C42" s="4">
        <f>SUM(C37:C40)</f>
        <v>650</v>
      </c>
      <c r="D42" s="4"/>
      <c r="E42" s="4"/>
      <c r="F42" s="4">
        <f>SUM(F37:F40)</f>
        <v>650</v>
      </c>
      <c r="G42" s="4">
        <f>SUM(G37:G40)</f>
        <v>680</v>
      </c>
      <c r="H42" s="4">
        <f>SUM(H37:H40)</f>
        <v>570</v>
      </c>
      <c r="I42" s="4">
        <f>SUM(I37:I40)</f>
        <v>460</v>
      </c>
      <c r="J42" s="4"/>
      <c r="K42" s="4">
        <f>SUM(K37:K40)</f>
        <v>150</v>
      </c>
      <c r="L42" s="4">
        <f>SUM(L37:L40)</f>
        <v>380</v>
      </c>
      <c r="M42" s="4">
        <f>SUM(M37:M40)</f>
        <v>570</v>
      </c>
      <c r="N42" s="4"/>
      <c r="O42" s="4">
        <f>SUM(O37:O40)</f>
        <v>130</v>
      </c>
      <c r="P42" s="4">
        <f>SUM(P37:P40)</f>
        <v>270</v>
      </c>
      <c r="Q42" s="4">
        <f>SUM(Q37:Q40)</f>
        <v>390</v>
      </c>
      <c r="R42" s="3"/>
      <c r="S42" s="2">
        <f>O42/K42</f>
        <v>0.8666666666666667</v>
      </c>
      <c r="T42" s="2">
        <f>P42/L42</f>
        <v>0.71052631578947367</v>
      </c>
      <c r="U42" s="2">
        <f>Q42/M42</f>
        <v>0.68421052631578949</v>
      </c>
      <c r="V42" s="2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7"/>
    </row>
    <row r="43" spans="1:35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8" t="s">
        <v>15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customHeight="1" x14ac:dyDescent="0.15">
      <c r="A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customHeight="1" x14ac:dyDescent="0.15">
      <c r="A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customHeight="1" x14ac:dyDescent="0.15">
      <c r="A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ht="15" customHeight="1" x14ac:dyDescent="0.15">
      <c r="A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customHeight="1" x14ac:dyDescent="0.15">
      <c r="A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customHeight="1" x14ac:dyDescent="0.15">
      <c r="A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customHeight="1" x14ac:dyDescent="0.15">
      <c r="A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customHeight="1" x14ac:dyDescent="0.15">
      <c r="A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customHeight="1" x14ac:dyDescent="0.15">
      <c r="A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</row>
    <row r="53" spans="1:35" ht="13" x14ac:dyDescent="0.15">
      <c r="A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customHeight="1" x14ac:dyDescent="0.15">
      <c r="A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customHeight="1" x14ac:dyDescent="0.15">
      <c r="A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customHeight="1" x14ac:dyDescent="0.15">
      <c r="A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</row>
    <row r="57" spans="1:35" ht="15" customHeight="1" x14ac:dyDescent="0.15">
      <c r="A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customHeight="1" x14ac:dyDescent="0.15">
      <c r="A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customHeight="1" x14ac:dyDescent="0.15">
      <c r="A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customHeight="1" x14ac:dyDescent="0.15">
      <c r="A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customHeight="1" x14ac:dyDescent="0.15">
      <c r="A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customHeight="1" x14ac:dyDescent="0.15">
      <c r="A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customHeight="1" x14ac:dyDescent="0.15">
      <c r="A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customHeight="1" x14ac:dyDescent="0.15">
      <c r="A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customHeight="1" x14ac:dyDescent="0.15">
      <c r="A65" s="27"/>
      <c r="V65" s="27"/>
      <c r="AI65" s="27"/>
    </row>
    <row r="66" spans="1:35" ht="15" customHeight="1" x14ac:dyDescent="0.15">
      <c r="A66" s="1"/>
      <c r="V66" s="1"/>
      <c r="AI66" s="1"/>
    </row>
    <row r="67" spans="1:35" ht="15" customHeight="1" x14ac:dyDescent="0.15">
      <c r="A67" s="1"/>
      <c r="V67" s="1"/>
      <c r="AI67" s="1"/>
    </row>
    <row r="68" spans="1:35" ht="15" customHeight="1" x14ac:dyDescent="0.15">
      <c r="A68" s="1"/>
      <c r="V68" s="1"/>
      <c r="AI68" s="1"/>
    </row>
    <row r="69" spans="1:35" ht="15" customHeight="1" x14ac:dyDescent="0.15">
      <c r="A69" s="1"/>
      <c r="V69" s="1"/>
      <c r="AI69" s="1"/>
    </row>
    <row r="70" spans="1:35" ht="15" customHeight="1" x14ac:dyDescent="0.15">
      <c r="A70" s="1"/>
      <c r="V70" s="1"/>
      <c r="AI70" s="1"/>
    </row>
    <row r="71" spans="1:35" ht="15" customHeight="1" x14ac:dyDescent="0.15">
      <c r="A71" s="27"/>
      <c r="V71" s="27"/>
      <c r="AI71" s="27"/>
    </row>
    <row r="72" spans="1:3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AI72" s="1"/>
    </row>
    <row r="73" spans="1:3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AI73" s="1"/>
    </row>
    <row r="74" spans="1:3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AI74" s="1"/>
    </row>
    <row r="75" spans="1:3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AI75" s="1"/>
    </row>
    <row r="76" spans="1:3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" x14ac:dyDescent="0.15">
      <c r="A110" s="1"/>
      <c r="B110" s="24">
        <v>2022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" x14ac:dyDescent="0.15">
      <c r="A111" s="1"/>
      <c r="B111" s="1"/>
      <c r="C111" s="11" t="s">
        <v>13</v>
      </c>
      <c r="D111" s="10"/>
      <c r="E111" s="23"/>
      <c r="F111" s="11" t="s">
        <v>12</v>
      </c>
      <c r="G111" s="10"/>
      <c r="H111" s="10"/>
      <c r="I111" s="10"/>
      <c r="J111" s="23"/>
      <c r="K111" s="11" t="s">
        <v>11</v>
      </c>
      <c r="L111" s="10"/>
      <c r="M111" s="10"/>
      <c r="N111" s="23"/>
      <c r="O111" s="11" t="s">
        <v>10</v>
      </c>
      <c r="P111" s="10"/>
      <c r="Q111" s="10"/>
      <c r="R111" s="23"/>
      <c r="S111" s="23"/>
      <c r="T111" s="23"/>
      <c r="U111" s="23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" x14ac:dyDescent="0.15">
      <c r="A112" s="1"/>
      <c r="B112" s="22" t="s">
        <v>9</v>
      </c>
      <c r="C112" s="21">
        <v>44197</v>
      </c>
      <c r="D112" s="6" t="s">
        <v>8</v>
      </c>
      <c r="E112" s="19"/>
      <c r="F112" s="20">
        <v>44551</v>
      </c>
      <c r="G112" s="20">
        <f>EOMONTH(F112,12)</f>
        <v>44926</v>
      </c>
      <c r="H112" s="20">
        <f>EOMONTH(G112,12)</f>
        <v>45291</v>
      </c>
      <c r="I112" s="20">
        <f>EOMONTH(H112,12)</f>
        <v>45657</v>
      </c>
      <c r="J112" s="19"/>
      <c r="K112" s="6">
        <v>2022</v>
      </c>
      <c r="L112" s="6">
        <v>2023</v>
      </c>
      <c r="M112" s="6">
        <v>2024</v>
      </c>
      <c r="N112" s="19"/>
      <c r="O112" s="6">
        <v>2022</v>
      </c>
      <c r="P112" s="6">
        <v>2023</v>
      </c>
      <c r="Q112" s="6">
        <v>2024</v>
      </c>
      <c r="R112" s="19"/>
      <c r="S112" s="19"/>
      <c r="T112" s="19"/>
      <c r="U112" s="19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" x14ac:dyDescent="0.15">
      <c r="A113" s="1"/>
      <c r="B113" s="1" t="s">
        <v>7</v>
      </c>
      <c r="C113" s="15">
        <v>300</v>
      </c>
      <c r="D113" s="16">
        <v>3</v>
      </c>
      <c r="E113" s="7"/>
      <c r="F113" s="15">
        <f>C113</f>
        <v>300</v>
      </c>
      <c r="G113" s="15">
        <f>F113</f>
        <v>300</v>
      </c>
      <c r="H113" s="15">
        <f>G113</f>
        <v>300</v>
      </c>
      <c r="I113" s="26" t="s">
        <v>14</v>
      </c>
      <c r="J113" s="7"/>
      <c r="K113" s="15" t="s">
        <v>5</v>
      </c>
      <c r="L113" s="15" t="s">
        <v>5</v>
      </c>
      <c r="M113" s="15">
        <f>C113</f>
        <v>300</v>
      </c>
      <c r="N113" s="7"/>
      <c r="O113" s="7" t="s">
        <v>5</v>
      </c>
      <c r="P113" s="7" t="s">
        <v>5</v>
      </c>
      <c r="Q113" s="25" t="s">
        <v>14</v>
      </c>
      <c r="R113" s="7"/>
      <c r="S113" s="7"/>
      <c r="T113" s="7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" x14ac:dyDescent="0.15">
      <c r="A114" s="1"/>
      <c r="B114" s="1" t="s">
        <v>6</v>
      </c>
      <c r="C114" s="15">
        <v>200</v>
      </c>
      <c r="D114" s="16">
        <v>2</v>
      </c>
      <c r="E114" s="7"/>
      <c r="F114" s="15">
        <f>C114</f>
        <v>200</v>
      </c>
      <c r="G114" s="15">
        <f>C114</f>
        <v>200</v>
      </c>
      <c r="H114" s="26" t="s">
        <v>14</v>
      </c>
      <c r="I114" s="26" t="s">
        <v>14</v>
      </c>
      <c r="J114" s="7"/>
      <c r="K114" s="15" t="s">
        <v>5</v>
      </c>
      <c r="L114" s="15">
        <f>C114</f>
        <v>200</v>
      </c>
      <c r="M114" s="25" t="s">
        <v>14</v>
      </c>
      <c r="N114" s="7"/>
      <c r="O114" s="7" t="s">
        <v>5</v>
      </c>
      <c r="P114" s="25" t="s">
        <v>14</v>
      </c>
      <c r="Q114" s="25" t="s">
        <v>14</v>
      </c>
      <c r="R114" s="7"/>
      <c r="S114" s="7"/>
      <c r="T114" s="7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" x14ac:dyDescent="0.15">
      <c r="A115" s="1"/>
      <c r="B115" s="1" t="s">
        <v>4</v>
      </c>
      <c r="C115" s="15">
        <v>100</v>
      </c>
      <c r="D115" s="16">
        <v>1</v>
      </c>
      <c r="E115" s="7"/>
      <c r="F115" s="15">
        <f>C115</f>
        <v>100</v>
      </c>
      <c r="G115" s="14">
        <v>80</v>
      </c>
      <c r="H115" s="26" t="s">
        <v>14</v>
      </c>
      <c r="I115" s="26" t="s">
        <v>14</v>
      </c>
      <c r="J115" s="7"/>
      <c r="K115" s="15">
        <f>F115</f>
        <v>100</v>
      </c>
      <c r="L115" s="14">
        <f>G115</f>
        <v>80</v>
      </c>
      <c r="M115" s="25" t="s">
        <v>14</v>
      </c>
      <c r="N115" s="7"/>
      <c r="O115" s="14">
        <f>L115</f>
        <v>80</v>
      </c>
      <c r="P115" s="25" t="s">
        <v>14</v>
      </c>
      <c r="Q115" s="25" t="s">
        <v>14</v>
      </c>
      <c r="R115" s="7"/>
      <c r="S115" s="18" t="s">
        <v>3</v>
      </c>
      <c r="T115" s="17"/>
      <c r="U115" s="1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" x14ac:dyDescent="0.15">
      <c r="A116" s="1"/>
      <c r="B116" s="1" t="s">
        <v>2</v>
      </c>
      <c r="C116" s="15">
        <v>50</v>
      </c>
      <c r="D116" s="16">
        <v>1</v>
      </c>
      <c r="E116" s="7"/>
      <c r="F116" s="15">
        <f>C116</f>
        <v>50</v>
      </c>
      <c r="G116" s="14">
        <v>100</v>
      </c>
      <c r="H116" s="26" t="s">
        <v>14</v>
      </c>
      <c r="I116" s="26" t="s">
        <v>14</v>
      </c>
      <c r="J116" s="7"/>
      <c r="K116" s="15">
        <f>F116</f>
        <v>50</v>
      </c>
      <c r="L116" s="14">
        <f>G116</f>
        <v>100</v>
      </c>
      <c r="M116" s="25" t="s">
        <v>14</v>
      </c>
      <c r="N116" s="7"/>
      <c r="O116" s="14">
        <f>G116</f>
        <v>100</v>
      </c>
      <c r="P116" s="25" t="s">
        <v>14</v>
      </c>
      <c r="Q116" s="25" t="s">
        <v>14</v>
      </c>
      <c r="R116" s="7"/>
      <c r="S116" s="11" t="s">
        <v>1</v>
      </c>
      <c r="T116" s="10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" x14ac:dyDescent="0.15">
      <c r="A117" s="1"/>
      <c r="B117" s="9"/>
      <c r="C117" s="8"/>
      <c r="D117" s="8"/>
      <c r="E117" s="7"/>
      <c r="F117" s="8"/>
      <c r="G117" s="8"/>
      <c r="H117" s="8"/>
      <c r="I117" s="8"/>
      <c r="J117" s="7"/>
      <c r="K117" s="8"/>
      <c r="L117" s="8"/>
      <c r="M117" s="8"/>
      <c r="N117" s="7"/>
      <c r="O117" s="8"/>
      <c r="P117" s="8"/>
      <c r="Q117" s="8"/>
      <c r="R117" s="7"/>
      <c r="S117" s="6">
        <v>2022</v>
      </c>
      <c r="T117" s="6">
        <v>2023</v>
      </c>
      <c r="U117" s="6">
        <v>2024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" x14ac:dyDescent="0.15">
      <c r="A118" s="1"/>
      <c r="B118" s="5" t="s">
        <v>0</v>
      </c>
      <c r="C118" s="4">
        <f>SUM(C113:C116)</f>
        <v>650</v>
      </c>
      <c r="D118" s="4"/>
      <c r="E118" s="4"/>
      <c r="F118" s="4">
        <f>SUM(F113:F116)</f>
        <v>650</v>
      </c>
      <c r="G118" s="4">
        <f>SUM(G113:G116)</f>
        <v>680</v>
      </c>
      <c r="H118" s="4">
        <f>SUM(H113:H116)</f>
        <v>300</v>
      </c>
      <c r="I118" s="4">
        <f>SUM(I113:I116)</f>
        <v>0</v>
      </c>
      <c r="J118" s="4"/>
      <c r="K118" s="4">
        <f>SUM(K113:K116)</f>
        <v>150</v>
      </c>
      <c r="L118" s="4">
        <f>SUM(L113:L116)</f>
        <v>380</v>
      </c>
      <c r="M118" s="4">
        <f>SUM(M113:M116)</f>
        <v>300</v>
      </c>
      <c r="N118" s="4"/>
      <c r="O118" s="4">
        <f>SUM(O113:O116)</f>
        <v>180</v>
      </c>
      <c r="P118" s="4">
        <f>SUM(P113:P116)</f>
        <v>0</v>
      </c>
      <c r="Q118" s="4">
        <f>SUM(Q113:Q116)</f>
        <v>0</v>
      </c>
      <c r="R118" s="3"/>
      <c r="S118" s="2">
        <f>O118/K118</f>
        <v>1.2</v>
      </c>
      <c r="T118" s="4"/>
      <c r="U118" s="4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" x14ac:dyDescent="0.15">
      <c r="A120" s="1"/>
      <c r="B120" s="24">
        <v>2023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" x14ac:dyDescent="0.15">
      <c r="A121" s="1"/>
      <c r="B121" s="1"/>
      <c r="C121" s="11" t="s">
        <v>13</v>
      </c>
      <c r="D121" s="10"/>
      <c r="E121" s="23"/>
      <c r="F121" s="11" t="s">
        <v>12</v>
      </c>
      <c r="G121" s="10"/>
      <c r="H121" s="10"/>
      <c r="I121" s="10"/>
      <c r="J121" s="23"/>
      <c r="K121" s="11" t="s">
        <v>11</v>
      </c>
      <c r="L121" s="10"/>
      <c r="M121" s="10"/>
      <c r="N121" s="23"/>
      <c r="O121" s="11" t="s">
        <v>10</v>
      </c>
      <c r="P121" s="10"/>
      <c r="Q121" s="10"/>
      <c r="R121" s="23"/>
      <c r="S121" s="23"/>
      <c r="T121" s="23"/>
      <c r="U121" s="23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" x14ac:dyDescent="0.15">
      <c r="A122" s="1"/>
      <c r="B122" s="22" t="s">
        <v>9</v>
      </c>
      <c r="C122" s="21">
        <v>44197</v>
      </c>
      <c r="D122" s="6" t="s">
        <v>8</v>
      </c>
      <c r="E122" s="19"/>
      <c r="F122" s="20">
        <v>44551</v>
      </c>
      <c r="G122" s="20">
        <f>EOMONTH(F122,12)</f>
        <v>44926</v>
      </c>
      <c r="H122" s="20">
        <f>EOMONTH(G122,12)</f>
        <v>45291</v>
      </c>
      <c r="I122" s="20">
        <f>EOMONTH(H122,12)</f>
        <v>45657</v>
      </c>
      <c r="J122" s="19"/>
      <c r="K122" s="6">
        <v>2022</v>
      </c>
      <c r="L122" s="6">
        <v>2023</v>
      </c>
      <c r="M122" s="6">
        <v>2024</v>
      </c>
      <c r="N122" s="19"/>
      <c r="O122" s="6">
        <v>2022</v>
      </c>
      <c r="P122" s="6">
        <v>2023</v>
      </c>
      <c r="Q122" s="6">
        <v>2024</v>
      </c>
      <c r="R122" s="19"/>
      <c r="S122" s="19"/>
      <c r="T122" s="19"/>
      <c r="U122" s="19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" x14ac:dyDescent="0.15">
      <c r="A123" s="1"/>
      <c r="B123" s="1" t="s">
        <v>7</v>
      </c>
      <c r="C123" s="15">
        <v>300</v>
      </c>
      <c r="D123" s="16">
        <v>3</v>
      </c>
      <c r="E123" s="7"/>
      <c r="F123" s="15">
        <f>C123</f>
        <v>300</v>
      </c>
      <c r="G123" s="15">
        <f>F123</f>
        <v>300</v>
      </c>
      <c r="H123" s="15">
        <f>G123</f>
        <v>300</v>
      </c>
      <c r="I123" s="26" t="s">
        <v>14</v>
      </c>
      <c r="J123" s="7"/>
      <c r="K123" s="15" t="s">
        <v>5</v>
      </c>
      <c r="L123" s="15" t="s">
        <v>5</v>
      </c>
      <c r="M123" s="15">
        <f>C123</f>
        <v>300</v>
      </c>
      <c r="N123" s="7"/>
      <c r="O123" s="7" t="s">
        <v>5</v>
      </c>
      <c r="P123" s="7" t="s">
        <v>5</v>
      </c>
      <c r="Q123" s="25" t="s">
        <v>14</v>
      </c>
      <c r="R123" s="7"/>
      <c r="S123" s="7"/>
      <c r="T123" s="7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" x14ac:dyDescent="0.15">
      <c r="A124" s="1"/>
      <c r="B124" s="1" t="s">
        <v>6</v>
      </c>
      <c r="C124" s="15">
        <v>200</v>
      </c>
      <c r="D124" s="16">
        <v>2</v>
      </c>
      <c r="E124" s="7"/>
      <c r="F124" s="15">
        <f>C124</f>
        <v>200</v>
      </c>
      <c r="G124" s="15">
        <f>C124</f>
        <v>200</v>
      </c>
      <c r="H124" s="13">
        <v>150</v>
      </c>
      <c r="I124" s="26" t="s">
        <v>14</v>
      </c>
      <c r="J124" s="7"/>
      <c r="K124" s="15" t="s">
        <v>5</v>
      </c>
      <c r="L124" s="15">
        <f>C124</f>
        <v>200</v>
      </c>
      <c r="M124" s="13">
        <v>150</v>
      </c>
      <c r="N124" s="7"/>
      <c r="O124" s="7" t="s">
        <v>5</v>
      </c>
      <c r="P124" s="13">
        <f>M124</f>
        <v>150</v>
      </c>
      <c r="Q124" s="25" t="s">
        <v>14</v>
      </c>
      <c r="R124" s="7"/>
      <c r="S124" s="7"/>
      <c r="T124" s="7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" x14ac:dyDescent="0.15">
      <c r="A125" s="1"/>
      <c r="B125" s="1" t="s">
        <v>4</v>
      </c>
      <c r="C125" s="15">
        <v>100</v>
      </c>
      <c r="D125" s="16">
        <v>1</v>
      </c>
      <c r="E125" s="7"/>
      <c r="F125" s="15">
        <f>C125</f>
        <v>100</v>
      </c>
      <c r="G125" s="14">
        <v>80</v>
      </c>
      <c r="H125" s="13">
        <v>50</v>
      </c>
      <c r="I125" s="26" t="s">
        <v>14</v>
      </c>
      <c r="J125" s="7"/>
      <c r="K125" s="15">
        <f>F125</f>
        <v>100</v>
      </c>
      <c r="L125" s="14">
        <f>G125</f>
        <v>80</v>
      </c>
      <c r="M125" s="13">
        <v>50</v>
      </c>
      <c r="N125" s="7"/>
      <c r="O125" s="14">
        <f>L125</f>
        <v>80</v>
      </c>
      <c r="P125" s="13">
        <f>H125</f>
        <v>50</v>
      </c>
      <c r="Q125" s="25" t="s">
        <v>14</v>
      </c>
      <c r="R125" s="7"/>
      <c r="S125" s="18" t="s">
        <v>3</v>
      </c>
      <c r="T125" s="17"/>
      <c r="U125" s="1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" x14ac:dyDescent="0.15">
      <c r="A126" s="1"/>
      <c r="B126" s="1" t="s">
        <v>2</v>
      </c>
      <c r="C126" s="15">
        <v>50</v>
      </c>
      <c r="D126" s="16">
        <v>1</v>
      </c>
      <c r="E126" s="7"/>
      <c r="F126" s="15">
        <f>C126</f>
        <v>50</v>
      </c>
      <c r="G126" s="14">
        <v>100</v>
      </c>
      <c r="H126" s="13">
        <v>70</v>
      </c>
      <c r="I126" s="26" t="s">
        <v>14</v>
      </c>
      <c r="J126" s="7"/>
      <c r="K126" s="15">
        <f>F126</f>
        <v>50</v>
      </c>
      <c r="L126" s="14">
        <f>G126</f>
        <v>100</v>
      </c>
      <c r="M126" s="13">
        <v>70</v>
      </c>
      <c r="N126" s="7"/>
      <c r="O126" s="14">
        <f>G126</f>
        <v>100</v>
      </c>
      <c r="P126" s="13">
        <f>MIN(L126,H126)</f>
        <v>70</v>
      </c>
      <c r="Q126" s="25" t="s">
        <v>14</v>
      </c>
      <c r="R126" s="7"/>
      <c r="S126" s="11" t="s">
        <v>1</v>
      </c>
      <c r="T126" s="10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" x14ac:dyDescent="0.15">
      <c r="A127" s="1"/>
      <c r="B127" s="9"/>
      <c r="C127" s="8"/>
      <c r="D127" s="8"/>
      <c r="E127" s="7"/>
      <c r="F127" s="8"/>
      <c r="G127" s="8"/>
      <c r="H127" s="8"/>
      <c r="I127" s="8"/>
      <c r="J127" s="7"/>
      <c r="K127" s="8"/>
      <c r="L127" s="8"/>
      <c r="M127" s="8"/>
      <c r="N127" s="7"/>
      <c r="O127" s="8"/>
      <c r="P127" s="8"/>
      <c r="Q127" s="8"/>
      <c r="R127" s="7"/>
      <c r="S127" s="6">
        <v>2022</v>
      </c>
      <c r="T127" s="6">
        <v>2023</v>
      </c>
      <c r="U127" s="6">
        <v>2024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" x14ac:dyDescent="0.15">
      <c r="A128" s="1"/>
      <c r="B128" s="5" t="s">
        <v>0</v>
      </c>
      <c r="C128" s="4">
        <f>SUM(C123:C126)</f>
        <v>650</v>
      </c>
      <c r="D128" s="4"/>
      <c r="E128" s="4"/>
      <c r="F128" s="4">
        <f>SUM(F123:F126)</f>
        <v>650</v>
      </c>
      <c r="G128" s="4">
        <f>SUM(G123:G126)</f>
        <v>680</v>
      </c>
      <c r="H128" s="4">
        <f>SUM(H123:H126)</f>
        <v>570</v>
      </c>
      <c r="I128" s="4">
        <f>SUM(I123:I126)</f>
        <v>0</v>
      </c>
      <c r="J128" s="4"/>
      <c r="K128" s="4">
        <f>SUM(K123:K126)</f>
        <v>150</v>
      </c>
      <c r="L128" s="4">
        <f>SUM(L123:L126)</f>
        <v>380</v>
      </c>
      <c r="M128" s="4">
        <f>SUM(M123:M126)</f>
        <v>570</v>
      </c>
      <c r="N128" s="4"/>
      <c r="O128" s="4">
        <f>SUM(O123:O126)</f>
        <v>180</v>
      </c>
      <c r="P128" s="4">
        <f>SUM(P123:P126)</f>
        <v>270</v>
      </c>
      <c r="Q128" s="4">
        <f>SUM(Q123:Q126)</f>
        <v>0</v>
      </c>
      <c r="R128" s="3"/>
      <c r="S128" s="2">
        <f>O128/K128</f>
        <v>1.2</v>
      </c>
      <c r="T128" s="2">
        <f>P128/L128</f>
        <v>0.71052631578947367</v>
      </c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" x14ac:dyDescent="0.15">
      <c r="A129" s="1"/>
      <c r="B129" s="1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" x14ac:dyDescent="0.15">
      <c r="A130" s="1"/>
      <c r="B130" s="24">
        <v>2024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" x14ac:dyDescent="0.15">
      <c r="A131" s="1"/>
      <c r="B131" s="1"/>
      <c r="C131" s="11" t="s">
        <v>13</v>
      </c>
      <c r="D131" s="10"/>
      <c r="E131" s="23"/>
      <c r="F131" s="11" t="s">
        <v>12</v>
      </c>
      <c r="G131" s="10"/>
      <c r="H131" s="10"/>
      <c r="I131" s="10"/>
      <c r="J131" s="23"/>
      <c r="K131" s="11" t="s">
        <v>11</v>
      </c>
      <c r="L131" s="10"/>
      <c r="M131" s="10"/>
      <c r="N131" s="23"/>
      <c r="O131" s="11" t="s">
        <v>10</v>
      </c>
      <c r="P131" s="10"/>
      <c r="Q131" s="10"/>
      <c r="R131" s="23"/>
      <c r="S131" s="23"/>
      <c r="T131" s="23"/>
      <c r="U131" s="23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" x14ac:dyDescent="0.15">
      <c r="A132" s="1"/>
      <c r="B132" s="22" t="s">
        <v>9</v>
      </c>
      <c r="C132" s="21">
        <v>44197</v>
      </c>
      <c r="D132" s="6" t="s">
        <v>8</v>
      </c>
      <c r="E132" s="19"/>
      <c r="F132" s="20">
        <v>44551</v>
      </c>
      <c r="G132" s="20">
        <f>EOMONTH(F132,12)</f>
        <v>44926</v>
      </c>
      <c r="H132" s="20">
        <f>EOMONTH(G132,12)</f>
        <v>45291</v>
      </c>
      <c r="I132" s="20">
        <f>EOMONTH(H132,12)</f>
        <v>45657</v>
      </c>
      <c r="J132" s="19"/>
      <c r="K132" s="6">
        <v>2022</v>
      </c>
      <c r="L132" s="6">
        <v>2023</v>
      </c>
      <c r="M132" s="6">
        <v>2024</v>
      </c>
      <c r="N132" s="19"/>
      <c r="O132" s="6">
        <v>2022</v>
      </c>
      <c r="P132" s="6">
        <v>2023</v>
      </c>
      <c r="Q132" s="6">
        <v>2024</v>
      </c>
      <c r="R132" s="19"/>
      <c r="S132" s="19"/>
      <c r="T132" s="19"/>
      <c r="U132" s="19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" x14ac:dyDescent="0.15">
      <c r="A133" s="1"/>
      <c r="B133" s="1" t="s">
        <v>7</v>
      </c>
      <c r="C133" s="15">
        <v>300</v>
      </c>
      <c r="D133" s="16">
        <v>3</v>
      </c>
      <c r="E133" s="7"/>
      <c r="F133" s="15">
        <f>C133</f>
        <v>300</v>
      </c>
      <c r="G133" s="15">
        <f>F133</f>
        <v>300</v>
      </c>
      <c r="H133" s="15">
        <f>G133</f>
        <v>300</v>
      </c>
      <c r="I133" s="12">
        <v>150</v>
      </c>
      <c r="J133" s="7"/>
      <c r="K133" s="15" t="s">
        <v>5</v>
      </c>
      <c r="L133" s="15" t="s">
        <v>5</v>
      </c>
      <c r="M133" s="15">
        <f>C133</f>
        <v>300</v>
      </c>
      <c r="N133" s="7"/>
      <c r="O133" s="7" t="s">
        <v>5</v>
      </c>
      <c r="P133" s="7" t="s">
        <v>5</v>
      </c>
      <c r="Q133" s="12">
        <f>I133</f>
        <v>150</v>
      </c>
      <c r="R133" s="7"/>
      <c r="S133" s="7"/>
      <c r="T133" s="7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" x14ac:dyDescent="0.15">
      <c r="A134" s="1"/>
      <c r="B134" s="1" t="s">
        <v>6</v>
      </c>
      <c r="C134" s="15">
        <v>200</v>
      </c>
      <c r="D134" s="16">
        <v>2</v>
      </c>
      <c r="E134" s="7"/>
      <c r="F134" s="15">
        <f>C134</f>
        <v>200</v>
      </c>
      <c r="G134" s="15">
        <f>C134</f>
        <v>200</v>
      </c>
      <c r="H134" s="13">
        <v>150</v>
      </c>
      <c r="I134" s="12">
        <v>130</v>
      </c>
      <c r="J134" s="7"/>
      <c r="K134" s="15" t="s">
        <v>5</v>
      </c>
      <c r="L134" s="15">
        <f>C134</f>
        <v>200</v>
      </c>
      <c r="M134" s="13">
        <v>150</v>
      </c>
      <c r="N134" s="7"/>
      <c r="O134" s="7" t="s">
        <v>5</v>
      </c>
      <c r="P134" s="13">
        <f>MIN(L134,H134)</f>
        <v>150</v>
      </c>
      <c r="Q134" s="12">
        <f>I134</f>
        <v>130</v>
      </c>
      <c r="R134" s="7"/>
      <c r="S134" s="7"/>
      <c r="T134" s="7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" x14ac:dyDescent="0.15">
      <c r="A135" s="1"/>
      <c r="B135" s="1" t="s">
        <v>4</v>
      </c>
      <c r="C135" s="15">
        <v>100</v>
      </c>
      <c r="D135" s="16">
        <v>1</v>
      </c>
      <c r="E135" s="7"/>
      <c r="F135" s="15">
        <f>C135</f>
        <v>100</v>
      </c>
      <c r="G135" s="14">
        <v>80</v>
      </c>
      <c r="H135" s="13">
        <v>50</v>
      </c>
      <c r="I135" s="12">
        <v>120</v>
      </c>
      <c r="J135" s="7"/>
      <c r="K135" s="15">
        <f>F135</f>
        <v>100</v>
      </c>
      <c r="L135" s="14">
        <f>G135</f>
        <v>80</v>
      </c>
      <c r="M135" s="13">
        <v>50</v>
      </c>
      <c r="N135" s="7"/>
      <c r="O135" s="14">
        <f>L135</f>
        <v>80</v>
      </c>
      <c r="P135" s="13">
        <f>MIN(L135,H135)</f>
        <v>50</v>
      </c>
      <c r="Q135" s="12">
        <f>I135</f>
        <v>120</v>
      </c>
      <c r="R135" s="7"/>
      <c r="S135" s="18" t="s">
        <v>3</v>
      </c>
      <c r="T135" s="17"/>
      <c r="U135" s="1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" x14ac:dyDescent="0.15">
      <c r="A136" s="1"/>
      <c r="B136" s="1" t="s">
        <v>2</v>
      </c>
      <c r="C136" s="15">
        <v>50</v>
      </c>
      <c r="D136" s="16">
        <v>1</v>
      </c>
      <c r="E136" s="7"/>
      <c r="F136" s="15">
        <f>C136</f>
        <v>50</v>
      </c>
      <c r="G136" s="14">
        <v>100</v>
      </c>
      <c r="H136" s="13">
        <v>70</v>
      </c>
      <c r="I136" s="12">
        <v>60</v>
      </c>
      <c r="J136" s="7"/>
      <c r="K136" s="15">
        <f>F136</f>
        <v>50</v>
      </c>
      <c r="L136" s="14">
        <f>G136</f>
        <v>100</v>
      </c>
      <c r="M136" s="13">
        <v>70</v>
      </c>
      <c r="N136" s="7"/>
      <c r="O136" s="14">
        <f>G136</f>
        <v>100</v>
      </c>
      <c r="P136" s="13">
        <f>MIN(L136,H136)</f>
        <v>70</v>
      </c>
      <c r="Q136" s="12">
        <f>I136</f>
        <v>60</v>
      </c>
      <c r="R136" s="7"/>
      <c r="S136" s="11" t="s">
        <v>1</v>
      </c>
      <c r="T136" s="10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" x14ac:dyDescent="0.15">
      <c r="A137" s="1"/>
      <c r="B137" s="9"/>
      <c r="C137" s="8"/>
      <c r="D137" s="8"/>
      <c r="E137" s="7"/>
      <c r="F137" s="8"/>
      <c r="G137" s="8"/>
      <c r="H137" s="8"/>
      <c r="I137" s="8"/>
      <c r="J137" s="7"/>
      <c r="K137" s="8"/>
      <c r="L137" s="8"/>
      <c r="M137" s="8"/>
      <c r="N137" s="7"/>
      <c r="O137" s="8"/>
      <c r="P137" s="8"/>
      <c r="Q137" s="8"/>
      <c r="R137" s="7"/>
      <c r="S137" s="6">
        <v>2022</v>
      </c>
      <c r="T137" s="6">
        <v>2023</v>
      </c>
      <c r="U137" s="6">
        <v>2024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" x14ac:dyDescent="0.15">
      <c r="A138" s="1"/>
      <c r="B138" s="5" t="s">
        <v>0</v>
      </c>
      <c r="C138" s="4">
        <f>SUM(C133:C136)</f>
        <v>650</v>
      </c>
      <c r="D138" s="4"/>
      <c r="E138" s="4"/>
      <c r="F138" s="4">
        <f>SUM(F133:F136)</f>
        <v>650</v>
      </c>
      <c r="G138" s="4">
        <f>SUM(G133:G136)</f>
        <v>680</v>
      </c>
      <c r="H138" s="4">
        <f>SUM(H133:H136)</f>
        <v>570</v>
      </c>
      <c r="I138" s="4">
        <f>SUM(I133:I136)</f>
        <v>460</v>
      </c>
      <c r="J138" s="4"/>
      <c r="K138" s="4">
        <f>SUM(K133:K136)</f>
        <v>150</v>
      </c>
      <c r="L138" s="4">
        <f>SUM(L133:L136)</f>
        <v>380</v>
      </c>
      <c r="M138" s="4">
        <f>SUM(M133:M136)</f>
        <v>570</v>
      </c>
      <c r="N138" s="4"/>
      <c r="O138" s="4">
        <f>SUM(O133:O136)</f>
        <v>180</v>
      </c>
      <c r="P138" s="4">
        <f>SUM(P133:P136)</f>
        <v>270</v>
      </c>
      <c r="Q138" s="4">
        <f>SUM(Q133:Q136)</f>
        <v>460</v>
      </c>
      <c r="R138" s="3"/>
      <c r="S138" s="2">
        <f>O138/K138</f>
        <v>1.2</v>
      </c>
      <c r="T138" s="2">
        <f>P138/L138</f>
        <v>0.71052631578947367</v>
      </c>
      <c r="U138" s="2">
        <f>Q138/M138</f>
        <v>0.80701754385964908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spans="1:35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spans="1:35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spans="1:35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spans="1:35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</sheetData>
  <mergeCells count="46">
    <mergeCell ref="C5:D5"/>
    <mergeCell ref="F5:I5"/>
    <mergeCell ref="K5:M5"/>
    <mergeCell ref="O5:Q5"/>
    <mergeCell ref="C15:D15"/>
    <mergeCell ref="F15:I15"/>
    <mergeCell ref="K15:M15"/>
    <mergeCell ref="X34:Z34"/>
    <mergeCell ref="X38:Z38"/>
    <mergeCell ref="AB38:AD38"/>
    <mergeCell ref="AF38:AH38"/>
    <mergeCell ref="S39:U39"/>
    <mergeCell ref="AB34:AD34"/>
    <mergeCell ref="AF34:AH34"/>
    <mergeCell ref="K35:M35"/>
    <mergeCell ref="O35:Q35"/>
    <mergeCell ref="C35:D35"/>
    <mergeCell ref="S40:U40"/>
    <mergeCell ref="O15:Q15"/>
    <mergeCell ref="S19:U19"/>
    <mergeCell ref="S20:U20"/>
    <mergeCell ref="S29:U29"/>
    <mergeCell ref="S30:U30"/>
    <mergeCell ref="C111:D111"/>
    <mergeCell ref="F111:I111"/>
    <mergeCell ref="K111:M111"/>
    <mergeCell ref="O111:Q111"/>
    <mergeCell ref="S115:U115"/>
    <mergeCell ref="C25:D25"/>
    <mergeCell ref="F25:I25"/>
    <mergeCell ref="K25:M25"/>
    <mergeCell ref="O25:Q25"/>
    <mergeCell ref="F35:I35"/>
    <mergeCell ref="S125:U125"/>
    <mergeCell ref="S116:U116"/>
    <mergeCell ref="F131:I131"/>
    <mergeCell ref="K131:M131"/>
    <mergeCell ref="S135:U135"/>
    <mergeCell ref="S136:U136"/>
    <mergeCell ref="S126:U126"/>
    <mergeCell ref="C131:D131"/>
    <mergeCell ref="O131:Q131"/>
    <mergeCell ref="C121:D121"/>
    <mergeCell ref="F121:I121"/>
    <mergeCell ref="K121:M121"/>
    <mergeCell ref="O121:Q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2021-03-29T01:53:18Z</dcterms:created>
  <dcterms:modified xsi:type="dcterms:W3CDTF">2021-03-29T01:53:26Z</dcterms:modified>
</cp:coreProperties>
</file>