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7CFE2CCC-1976-4A84-B0A2-B342B43886CA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85" i="1" l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<sst xmlns="http://schemas.openxmlformats.org/spreadsheetml/2006/main" count="480" uniqueCount="461">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</sst>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85"/>
  <sheetViews>
    <sheetView zoomScale="112" zoomScaleNormal="112" workbookViewId="0">
      <pane xSplit="1" ySplit="1" topLeftCell="X782" activePane="bottomRight" state="frozen"/>
      <selection pane="topRight" activeCell="B1" sqref="B1"/>
      <selection pane="bottomLeft" activeCell="A2" sqref="A2"/>
      <selection pane="bottomRight" activeCell="W785" sqref="W785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v>52</v>
      </c>
      <c r="AJ785">
        <v>94</v>
      </c>
      <c r="AK785">
        <v>276</v>
      </c>
      <c r="BK785"/>
      <c r="BL785"/>
      <c r="BM785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12</v>
      </c>
      <c r="C2">
        <v>8</v>
      </c>
      <c r="D2">
        <v>107</v>
      </c>
    </row>
    <row r="3" spans="1:12" x14ac:dyDescent="0.35">
      <c r="A3" t="s">
        <v>451</v>
      </c>
      <c r="B3">
        <f>LARGE(covid19!Z:Z,1)-LARGE(covid19!Z:Z,2)</f>
        <v>9</v>
      </c>
      <c r="C3">
        <f>LARGE(covid19!AA:AA,1)-LARGE(covid19!AA:AA,2)</f>
        <v>5</v>
      </c>
      <c r="D3">
        <f>LARGE(covid19!AB:AB,1)-LARGE(covid19!AB:AB,2)</f>
        <v>60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1</v>
      </c>
      <c r="H4">
        <f t="shared" ref="H4" si="2">ROUND(D$2*D4,0)</f>
        <v>14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8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2</v>
      </c>
      <c r="G5">
        <f t="shared" si="6"/>
        <v>1</v>
      </c>
      <c r="H5">
        <f t="shared" si="6"/>
        <v>28</v>
      </c>
      <c r="J5">
        <f t="shared" ref="J5:J11" si="7">ROUND(B$3*B5,0)</f>
        <v>2</v>
      </c>
      <c r="K5">
        <f t="shared" ref="K5:L11" si="8">ROUND(C$3*C5,0)</f>
        <v>1</v>
      </c>
      <c r="L5">
        <f t="shared" si="8"/>
        <v>16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2</v>
      </c>
      <c r="G6">
        <f t="shared" si="6"/>
        <v>1</v>
      </c>
      <c r="H6">
        <f t="shared" si="6"/>
        <v>18</v>
      </c>
      <c r="J6">
        <f t="shared" si="7"/>
        <v>2</v>
      </c>
      <c r="K6">
        <f t="shared" si="8"/>
        <v>1</v>
      </c>
      <c r="L6">
        <f t="shared" si="8"/>
        <v>10</v>
      </c>
    </row>
    <row r="7" spans="1:12" x14ac:dyDescent="0.35">
      <c r="A7" t="s">
        <v>455</v>
      </c>
      <c r="B7">
        <v>0.16</v>
      </c>
      <c r="C7">
        <v>0.14000000000000001</v>
      </c>
      <c r="D7">
        <v>0.13</v>
      </c>
      <c r="F7">
        <f t="shared" si="6"/>
        <v>2</v>
      </c>
      <c r="G7">
        <f t="shared" si="6"/>
        <v>1</v>
      </c>
      <c r="H7">
        <f t="shared" si="6"/>
        <v>14</v>
      </c>
      <c r="J7">
        <f t="shared" si="7"/>
        <v>1</v>
      </c>
      <c r="K7">
        <f t="shared" si="8"/>
        <v>1</v>
      </c>
      <c r="L7">
        <f t="shared" si="8"/>
        <v>8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1</v>
      </c>
      <c r="H8">
        <f t="shared" si="6"/>
        <v>13</v>
      </c>
      <c r="J8">
        <f t="shared" si="7"/>
        <v>1</v>
      </c>
      <c r="K8">
        <f t="shared" si="8"/>
        <v>1</v>
      </c>
      <c r="L8">
        <f t="shared" si="8"/>
        <v>7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1</v>
      </c>
      <c r="G9">
        <f t="shared" si="6"/>
        <v>1</v>
      </c>
      <c r="H9">
        <f t="shared" si="6"/>
        <v>10</v>
      </c>
      <c r="J9">
        <f t="shared" si="7"/>
        <v>1</v>
      </c>
      <c r="K9">
        <f t="shared" si="8"/>
        <v>1</v>
      </c>
      <c r="L9">
        <f t="shared" si="8"/>
        <v>5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1</v>
      </c>
      <c r="G10">
        <f t="shared" si="6"/>
        <v>1</v>
      </c>
      <c r="H10">
        <f t="shared" si="6"/>
        <v>5</v>
      </c>
      <c r="J10">
        <f t="shared" si="7"/>
        <v>1</v>
      </c>
      <c r="K10">
        <f t="shared" si="8"/>
        <v>0</v>
      </c>
      <c r="L10">
        <f t="shared" si="8"/>
        <v>3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4</v>
      </c>
      <c r="J11">
        <f t="shared" si="7"/>
        <v>0</v>
      </c>
      <c r="K11">
        <f t="shared" si="8"/>
        <v>0</v>
      </c>
      <c r="L11">
        <f t="shared" si="8"/>
        <v>2</v>
      </c>
    </row>
    <row r="13" spans="1:12" x14ac:dyDescent="0.35">
      <c r="B13">
        <f>SUM(B4:B12)</f>
        <v>1</v>
      </c>
      <c r="C13">
        <f>SUM(C4:C12)</f>
        <v>1</v>
      </c>
      <c r="D13">
        <f t="shared" ref="D13" si="9">SUM(D4:D11)</f>
        <v>0.9900000000000001</v>
      </c>
      <c r="F13">
        <f>SUM(F4:F12)</f>
        <v>12</v>
      </c>
      <c r="G13">
        <f>SUM(G4:G12)</f>
        <v>8</v>
      </c>
      <c r="H13">
        <f>SUM(H4:H11)</f>
        <v>106</v>
      </c>
      <c r="J13">
        <f>SUM(J4:J12)</f>
        <v>9</v>
      </c>
      <c r="K13">
        <f>SUM(K4:K12)</f>
        <v>6</v>
      </c>
      <c r="L13">
        <f>SUM(L4:L11)</f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B53"/>
  <sheetViews>
    <sheetView tabSelected="1" workbookViewId="0">
      <pane xSplit="2" ySplit="1" topLeftCell="AS14" activePane="bottomRight" state="frozen"/>
      <selection pane="topRight" activeCell="C1" sqref="C1"/>
      <selection pane="bottomLeft" activeCell="A2" sqref="A2"/>
      <selection pane="bottomRight" activeCell="BB1" sqref="BB1:BB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4" width="10.453125" bestFit="1" customWidth="1"/>
  </cols>
  <sheetData>
    <row r="1" spans="1:54" s="1" customFormat="1" x14ac:dyDescent="0.35">
      <c r="B1" s="1">
        <f>MAX(covid19!A:A)</f>
        <v>44846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</row>
    <row r="2" spans="1:54" x14ac:dyDescent="0.3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</row>
    <row r="3" spans="1:54" x14ac:dyDescent="0.35">
      <c r="A3" s="16" t="str">
        <f>"Bremer "&amp;'Age Range Break Down'!A5&amp;" min"</f>
        <v>Bremer 18-29 min</v>
      </c>
      <c r="B3">
        <f>'Age Range Break Down'!F5</f>
        <v>2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</row>
    <row r="4" spans="1:54" x14ac:dyDescent="0.35">
      <c r="A4" s="16" t="str">
        <f>"Bremer "&amp;'Age Range Break Down'!A6&amp;" min"</f>
        <v>Bremer 30-39 min</v>
      </c>
      <c r="B4">
        <f>'Age Range Break Down'!F6</f>
        <v>2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</row>
    <row r="5" spans="1:54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</row>
    <row r="6" spans="1:54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</row>
    <row r="7" spans="1:54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</row>
    <row r="8" spans="1:54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</row>
    <row r="9" spans="1:54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</row>
    <row r="10" spans="1:54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</row>
    <row r="11" spans="1:54" x14ac:dyDescent="0.35">
      <c r="A11" s="16" t="str">
        <f>"Bremer "&amp;'Age Range Break Down'!A5&amp;" max"</f>
        <v>Bremer 18-29 max</v>
      </c>
      <c r="B11">
        <f>'Age Range Break Down'!J5</f>
        <v>2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</row>
    <row r="12" spans="1:54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</row>
    <row r="13" spans="1:54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</row>
    <row r="14" spans="1:54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</row>
    <row r="15" spans="1:54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</row>
    <row r="16" spans="1:54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</row>
    <row r="17" spans="1:54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</row>
    <row r="18" spans="1:54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</row>
    <row r="19" spans="1:54" x14ac:dyDescent="0.35">
      <c r="A19" s="16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</row>
    <row r="20" spans="1:54" x14ac:dyDescent="0.3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</row>
    <row r="21" spans="1:54" x14ac:dyDescent="0.3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</row>
    <row r="22" spans="1:54" x14ac:dyDescent="0.35">
      <c r="A22" s="16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</row>
    <row r="23" spans="1:54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</row>
    <row r="24" spans="1:54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</row>
    <row r="25" spans="1:54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</row>
    <row r="26" spans="1:54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</row>
    <row r="27" spans="1:54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</row>
    <row r="28" spans="1:54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</row>
    <row r="29" spans="1:54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</row>
    <row r="30" spans="1:54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</row>
    <row r="31" spans="1:54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</row>
    <row r="32" spans="1:54" x14ac:dyDescent="0.3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</row>
    <row r="33" spans="1:54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</row>
    <row r="34" spans="1:54" x14ac:dyDescent="0.35">
      <c r="A34" s="16" t="str">
        <f>'Age Range Break Down'!H$1&amp;" "&amp;'Age Range Break Down'!A4&amp;" min"</f>
        <v>Black Hawk 0-17 min</v>
      </c>
      <c r="B34">
        <f>'Age Range Break Down'!H4</f>
        <v>14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</row>
    <row r="35" spans="1:54" x14ac:dyDescent="0.35">
      <c r="A35" s="16" t="str">
        <f>'Age Range Break Down'!H$1&amp;" "&amp;'Age Range Break Down'!A5&amp;" min"</f>
        <v>Black Hawk 18-29 min</v>
      </c>
      <c r="B35">
        <f>'Age Range Break Down'!H5</f>
        <v>28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</row>
    <row r="36" spans="1:54" x14ac:dyDescent="0.35">
      <c r="A36" s="16" t="str">
        <f>'Age Range Break Down'!H$1&amp;" "&amp;'Age Range Break Down'!A6&amp;" min"</f>
        <v>Black Hawk 30-39 min</v>
      </c>
      <c r="B36">
        <f>'Age Range Break Down'!H6</f>
        <v>18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</row>
    <row r="37" spans="1:54" x14ac:dyDescent="0.35">
      <c r="A37" s="16" t="str">
        <f>'Age Range Break Down'!H$1&amp;" "&amp;'Age Range Break Down'!A7&amp;" min"</f>
        <v>Black Hawk 40-49 min</v>
      </c>
      <c r="B37">
        <f>'Age Range Break Down'!H7</f>
        <v>14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</row>
    <row r="38" spans="1:54" x14ac:dyDescent="0.35">
      <c r="A38" s="16" t="str">
        <f>'Age Range Break Down'!H$1&amp;" "&amp;'Age Range Break Down'!A8&amp;" min"</f>
        <v>Black Hawk 50-59 min</v>
      </c>
      <c r="B38">
        <f>'Age Range Break Down'!H8</f>
        <v>13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</row>
    <row r="39" spans="1:54" x14ac:dyDescent="0.35">
      <c r="A39" s="16" t="str">
        <f>'Age Range Break Down'!H$1&amp;" "&amp;'Age Range Break Down'!A9&amp;" min"</f>
        <v>Black Hawk 60-69 min</v>
      </c>
      <c r="B39">
        <f>'Age Range Break Down'!H9</f>
        <v>10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</row>
    <row r="40" spans="1:54" x14ac:dyDescent="0.35">
      <c r="A40" s="16" t="str">
        <f>'Age Range Break Down'!H$1&amp;" "&amp;'Age Range Break Down'!A10&amp;" min"</f>
        <v>Black Hawk 70-79 min</v>
      </c>
      <c r="B40">
        <f>'Age Range Break Down'!H10</f>
        <v>5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</row>
    <row r="41" spans="1:54" x14ac:dyDescent="0.35">
      <c r="A41" s="16" t="str">
        <f>'Age Range Break Down'!H$1&amp;" "&amp;'Age Range Break Down'!A11&amp;" min"</f>
        <v>Black Hawk 80+ min</v>
      </c>
      <c r="B41">
        <f>'Age Range Break Down'!H11</f>
        <v>4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</row>
    <row r="42" spans="1:54" x14ac:dyDescent="0.35">
      <c r="A42" s="16" t="str">
        <f>'Age Range Break Down'!H$1&amp;" "&amp;'Age Range Break Down'!A4&amp;" max"</f>
        <v>Black Hawk 0-17 max</v>
      </c>
      <c r="B42">
        <f>'Age Range Break Down'!L4</f>
        <v>8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</row>
    <row r="43" spans="1:54" x14ac:dyDescent="0.35">
      <c r="A43" s="16" t="str">
        <f>'Age Range Break Down'!H$1&amp;" "&amp;'Age Range Break Down'!A5&amp;" max"</f>
        <v>Black Hawk 18-29 max</v>
      </c>
      <c r="B43">
        <f>'Age Range Break Down'!L5</f>
        <v>16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</row>
    <row r="44" spans="1:54" x14ac:dyDescent="0.35">
      <c r="A44" s="16" t="str">
        <f>'Age Range Break Down'!H$1&amp;" "&amp;'Age Range Break Down'!A6&amp;" max"</f>
        <v>Black Hawk 30-39 max</v>
      </c>
      <c r="B44">
        <f>'Age Range Break Down'!L6</f>
        <v>10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</row>
    <row r="45" spans="1:54" x14ac:dyDescent="0.35">
      <c r="A45" s="16" t="str">
        <f>'Age Range Break Down'!H$1&amp;" "&amp;'Age Range Break Down'!A7&amp;" max"</f>
        <v>Black Hawk 40-49 max</v>
      </c>
      <c r="B45">
        <f>'Age Range Break Down'!L7</f>
        <v>8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</row>
    <row r="46" spans="1:54" x14ac:dyDescent="0.35">
      <c r="A46" s="16" t="str">
        <f>'Age Range Break Down'!H$1&amp;" "&amp;'Age Range Break Down'!A8&amp;" max"</f>
        <v>Black Hawk 50-59 max</v>
      </c>
      <c r="B46">
        <f>'Age Range Break Down'!L8</f>
        <v>7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</row>
    <row r="47" spans="1:54" x14ac:dyDescent="0.35">
      <c r="A47" s="16" t="str">
        <f>'Age Range Break Down'!H$1&amp;" "&amp;'Age Range Break Down'!A9&amp;" max"</f>
        <v>Black Hawk 60-69 max</v>
      </c>
      <c r="B47">
        <f>'Age Range Break Down'!L9</f>
        <v>5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</row>
    <row r="48" spans="1:54" x14ac:dyDescent="0.35">
      <c r="A48" s="16" t="str">
        <f>'Age Range Break Down'!H$1&amp;" "&amp;'Age Range Break Down'!A10&amp;" max"</f>
        <v>Black Hawk 70-79 max</v>
      </c>
      <c r="B48">
        <f>'Age Range Break Down'!L10</f>
        <v>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</row>
    <row r="49" spans="1:54" x14ac:dyDescent="0.35">
      <c r="A49" s="16" t="str">
        <f>'Age Range Break Down'!H$1&amp;" "&amp;'Age Range Break Down'!A11&amp;" max"</f>
        <v>Black Hawk 80+ max</v>
      </c>
      <c r="B49">
        <f>'Age Range Break Down'!L11</f>
        <v>2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</row>
    <row r="50" spans="1:54" x14ac:dyDescent="0.35">
      <c r="A50" s="16"/>
    </row>
    <row r="51" spans="1:54" x14ac:dyDescent="0.35">
      <c r="A51" s="16"/>
    </row>
    <row r="52" spans="1:54" x14ac:dyDescent="0.35">
      <c r="A52" s="16"/>
    </row>
    <row r="53" spans="1:54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57</v>
      </c>
      <c r="T2">
        <f>MAX(covid19!AH:AH)</f>
        <v>504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2022-10-12T14:22:46Z</dcterms:modified>
</cp:coreProperties>
</file>