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35E05E7E-9045-4DE4-A84D-39FE08AA76B0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I312" i="1" l="1"/>
  <c r="AJ312" i="1"/>
  <c r="AK312" i="1"/>
  <c r="AS312" i="1" l="1"/>
  <c r="AT312" i="1"/>
  <c r="AU312" i="1"/>
  <c r="AV312" i="1"/>
  <c r="BB312" i="1" s="1"/>
  <c r="AW312" i="1"/>
  <c r="AX312" i="1"/>
  <c r="AY312" i="1"/>
  <c r="AZ312" i="1"/>
  <c r="BI312" i="1" s="1"/>
  <c r="BA312" i="1"/>
  <c r="BC312" i="1"/>
  <c r="BE312" i="1"/>
  <c r="BF312" i="1"/>
  <c r="BH312" i="1"/>
  <c r="M312" i="1"/>
  <c r="N312" i="1"/>
  <c r="O312" i="1"/>
  <c r="R312" i="1"/>
  <c r="T312" i="1" s="1"/>
  <c r="S312" i="1"/>
  <c r="V312" i="1"/>
  <c r="W312" i="1"/>
  <c r="X312" i="1"/>
  <c r="Y312" i="1"/>
  <c r="A312" i="1"/>
  <c r="A311" i="1"/>
  <c r="AI311" i="1"/>
  <c r="AJ311" i="1"/>
  <c r="AK311" i="1"/>
  <c r="BD312" i="1" l="1"/>
  <c r="BG312" i="1"/>
  <c r="U312" i="1"/>
  <c r="AS311" i="1"/>
  <c r="AT311" i="1"/>
  <c r="AU311" i="1" s="1"/>
  <c r="AV311" i="1"/>
  <c r="BB311" i="1" s="1"/>
  <c r="AW311" i="1"/>
  <c r="AX311" i="1"/>
  <c r="AY311" i="1"/>
  <c r="AZ311" i="1"/>
  <c r="BI311" i="1" s="1"/>
  <c r="BA311" i="1"/>
  <c r="BC311" i="1"/>
  <c r="BH311" i="1"/>
  <c r="M311" i="1"/>
  <c r="N311" i="1"/>
  <c r="S311" i="1" s="1"/>
  <c r="O311" i="1"/>
  <c r="R311" i="1"/>
  <c r="T311" i="1" s="1"/>
  <c r="U311" i="1"/>
  <c r="V311" i="1"/>
  <c r="W311" i="1"/>
  <c r="X311" i="1"/>
  <c r="Y311" i="1"/>
  <c r="AI310" i="1"/>
  <c r="AJ310" i="1"/>
  <c r="AK310" i="1"/>
  <c r="BD311" i="1" l="1"/>
  <c r="BG311" i="1"/>
  <c r="AS310" i="1"/>
  <c r="AT310" i="1"/>
  <c r="BF310" i="1" s="1"/>
  <c r="AV310" i="1"/>
  <c r="AW310" i="1"/>
  <c r="AX310" i="1"/>
  <c r="AY310" i="1"/>
  <c r="BD310" i="1" s="1"/>
  <c r="AZ310" i="1"/>
  <c r="BA310" i="1"/>
  <c r="BB310" i="1"/>
  <c r="BC310" i="1"/>
  <c r="BG310" i="1"/>
  <c r="BH310" i="1"/>
  <c r="BI310" i="1"/>
  <c r="M310" i="1"/>
  <c r="N310" i="1"/>
  <c r="O310" i="1"/>
  <c r="R310" i="1"/>
  <c r="T310" i="1" s="1"/>
  <c r="S310" i="1"/>
  <c r="U310" i="1"/>
  <c r="V310" i="1"/>
  <c r="W310" i="1"/>
  <c r="X310" i="1" s="1"/>
  <c r="Y310" i="1"/>
  <c r="A310" i="1"/>
  <c r="AI309" i="1"/>
  <c r="AJ309" i="1"/>
  <c r="AK309" i="1"/>
  <c r="BE311" i="1" l="1"/>
  <c r="BF311" i="1"/>
  <c r="BE310" i="1"/>
  <c r="AU310" i="1"/>
  <c r="AS309" i="1"/>
  <c r="AT309" i="1"/>
  <c r="AU309" i="1" s="1"/>
  <c r="AV309" i="1"/>
  <c r="BG309" i="1" s="1"/>
  <c r="AW309" i="1"/>
  <c r="BB309" i="1" s="1"/>
  <c r="AX309" i="1"/>
  <c r="BC309" i="1" s="1"/>
  <c r="AY309" i="1"/>
  <c r="AZ309" i="1"/>
  <c r="BD309" i="1" s="1"/>
  <c r="BA309" i="1"/>
  <c r="BE309" i="1"/>
  <c r="BF309" i="1"/>
  <c r="BH309" i="1"/>
  <c r="BI309" i="1"/>
  <c r="M309" i="1"/>
  <c r="N309" i="1"/>
  <c r="S309" i="1" s="1"/>
  <c r="O309" i="1"/>
  <c r="R309" i="1"/>
  <c r="T309" i="1" s="1"/>
  <c r="U309" i="1"/>
  <c r="V309" i="1"/>
  <c r="W309" i="1"/>
  <c r="X309" i="1"/>
  <c r="Y309" i="1"/>
  <c r="A309" i="1"/>
  <c r="AI308" i="1"/>
  <c r="AJ308" i="1"/>
  <c r="AK308" i="1"/>
  <c r="AS308" i="1" l="1"/>
  <c r="AT308" i="1"/>
  <c r="AU308" i="1"/>
  <c r="AV308" i="1"/>
  <c r="BG308" i="1" s="1"/>
  <c r="AW308" i="1"/>
  <c r="AX308" i="1"/>
  <c r="AY308" i="1"/>
  <c r="AZ308" i="1"/>
  <c r="BI308" i="1" s="1"/>
  <c r="BA308" i="1"/>
  <c r="BB308" i="1"/>
  <c r="BC308" i="1"/>
  <c r="BD308" i="1"/>
  <c r="BE308" i="1"/>
  <c r="BF308" i="1"/>
  <c r="BH308" i="1"/>
  <c r="M308" i="1"/>
  <c r="N308" i="1"/>
  <c r="S308" i="1" s="1"/>
  <c r="O308" i="1"/>
  <c r="R308" i="1"/>
  <c r="T308" i="1" s="1"/>
  <c r="U308" i="1"/>
  <c r="V308" i="1"/>
  <c r="W308" i="1"/>
  <c r="X308" i="1" s="1"/>
  <c r="Y308" i="1"/>
  <c r="A308" i="1"/>
  <c r="AI307" i="1"/>
  <c r="AJ307" i="1"/>
  <c r="AK307" i="1"/>
  <c r="AS307" i="1" l="1"/>
  <c r="AT307" i="1"/>
  <c r="AU307" i="1" s="1"/>
  <c r="AV307" i="1"/>
  <c r="BB307" i="1" s="1"/>
  <c r="AW307" i="1"/>
  <c r="AX307" i="1"/>
  <c r="AY307" i="1"/>
  <c r="AZ307" i="1"/>
  <c r="BA307" i="1"/>
  <c r="BC307" i="1"/>
  <c r="M307" i="1"/>
  <c r="N307" i="1"/>
  <c r="O307" i="1"/>
  <c r="R307" i="1"/>
  <c r="V307" i="1"/>
  <c r="W307" i="1"/>
  <c r="X307" i="1" s="1"/>
  <c r="Y307" i="1"/>
  <c r="AI306" i="1"/>
  <c r="AJ306" i="1"/>
  <c r="AK306" i="1"/>
  <c r="BD307" i="1" l="1"/>
  <c r="T307" i="1"/>
  <c r="AS306" i="1"/>
  <c r="AT306" i="1"/>
  <c r="AU306" i="1" s="1"/>
  <c r="AV306" i="1"/>
  <c r="AW306" i="1"/>
  <c r="AX306" i="1"/>
  <c r="AY306" i="1"/>
  <c r="AZ306" i="1"/>
  <c r="BA306" i="1"/>
  <c r="BC306" i="1"/>
  <c r="M306" i="1"/>
  <c r="N306" i="1"/>
  <c r="O306" i="1"/>
  <c r="R306" i="1"/>
  <c r="T306" i="1" s="1"/>
  <c r="V306" i="1"/>
  <c r="W306" i="1"/>
  <c r="X306" i="1" s="1"/>
  <c r="Y306" i="1"/>
  <c r="AI305" i="1"/>
  <c r="AJ305" i="1"/>
  <c r="AK305" i="1"/>
  <c r="BD306" i="1" l="1"/>
  <c r="S307" i="1"/>
  <c r="BB306" i="1"/>
  <c r="AS305" i="1"/>
  <c r="AT305" i="1"/>
  <c r="AU305" i="1" s="1"/>
  <c r="AV305" i="1"/>
  <c r="AW305" i="1"/>
  <c r="AX305" i="1"/>
  <c r="AY305" i="1"/>
  <c r="AZ305" i="1"/>
  <c r="BA305" i="1"/>
  <c r="BC305" i="1"/>
  <c r="M305" i="1"/>
  <c r="N305" i="1"/>
  <c r="O305" i="1"/>
  <c r="R305" i="1"/>
  <c r="V305" i="1"/>
  <c r="W305" i="1"/>
  <c r="X305" i="1" s="1"/>
  <c r="Y305" i="1"/>
  <c r="AI304" i="1"/>
  <c r="AJ304" i="1"/>
  <c r="AK304" i="1"/>
  <c r="S306" i="1" l="1"/>
  <c r="BB305" i="1"/>
  <c r="T305" i="1"/>
  <c r="BD305" i="1"/>
  <c r="AS304" i="1"/>
  <c r="AT304" i="1"/>
  <c r="AU304" i="1" s="1"/>
  <c r="AV304" i="1"/>
  <c r="BB304" i="1" s="1"/>
  <c r="AW304" i="1"/>
  <c r="AX304" i="1"/>
  <c r="AY304" i="1"/>
  <c r="BD304" i="1" s="1"/>
  <c r="AZ304" i="1"/>
  <c r="BA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C304" i="1" l="1"/>
  <c r="T304" i="1"/>
  <c r="AS303" i="1"/>
  <c r="AT303" i="1"/>
  <c r="AU303" i="1"/>
  <c r="AV303" i="1"/>
  <c r="BB303" i="1" s="1"/>
  <c r="AW303" i="1"/>
  <c r="AX303" i="1"/>
  <c r="AY303" i="1"/>
  <c r="BC303" i="1" s="1"/>
  <c r="AZ303" i="1"/>
  <c r="BA303" i="1"/>
  <c r="M303" i="1"/>
  <c r="N303" i="1"/>
  <c r="O303" i="1"/>
  <c r="R303" i="1"/>
  <c r="V303" i="1"/>
  <c r="W303" i="1"/>
  <c r="X303" i="1" s="1"/>
  <c r="Y303" i="1"/>
  <c r="T303" i="1" l="1"/>
  <c r="S304" i="1"/>
  <c r="BD303" i="1"/>
  <c r="AI302" i="1"/>
  <c r="AJ302" i="1"/>
  <c r="AK302" i="1"/>
  <c r="AS302" i="1" l="1"/>
  <c r="AT302" i="1"/>
  <c r="AV302" i="1"/>
  <c r="AW302" i="1"/>
  <c r="BB302" i="1" s="1"/>
  <c r="AX302" i="1"/>
  <c r="AY302" i="1"/>
  <c r="AZ302" i="1"/>
  <c r="BA302" i="1"/>
  <c r="BD302" i="1"/>
  <c r="M302" i="1"/>
  <c r="N302" i="1"/>
  <c r="O302" i="1"/>
  <c r="R302" i="1"/>
  <c r="V302" i="1"/>
  <c r="W302" i="1"/>
  <c r="X302" i="1" s="1"/>
  <c r="Y302" i="1"/>
  <c r="S303" i="1" l="1"/>
  <c r="T302" i="1"/>
  <c r="BC302" i="1"/>
  <c r="AU302" i="1"/>
  <c r="AI301" i="1"/>
  <c r="AJ301" i="1"/>
  <c r="AK301" i="1"/>
  <c r="AS301" i="1" l="1"/>
  <c r="AT301" i="1"/>
  <c r="AV301" i="1"/>
  <c r="AW301" i="1"/>
  <c r="BG307" i="1" s="1"/>
  <c r="AX301" i="1"/>
  <c r="AY301" i="1"/>
  <c r="BH307" i="1" s="1"/>
  <c r="AZ301" i="1"/>
  <c r="BA301" i="1"/>
  <c r="BI307" i="1" s="1"/>
  <c r="BC301" i="1"/>
  <c r="BD301" i="1"/>
  <c r="M301" i="1"/>
  <c r="N301" i="1"/>
  <c r="S302" i="1" s="1"/>
  <c r="O301" i="1"/>
  <c r="R301" i="1"/>
  <c r="V301" i="1"/>
  <c r="W301" i="1"/>
  <c r="X301" i="1"/>
  <c r="Y301" i="1"/>
  <c r="AI300" i="1"/>
  <c r="AJ300" i="1"/>
  <c r="AK300" i="1"/>
  <c r="BB301" i="1" l="1"/>
  <c r="AU301" i="1"/>
  <c r="BE307" i="1"/>
  <c r="T301" i="1"/>
  <c r="U307" i="1"/>
  <c r="AS300" i="1"/>
  <c r="AT300" i="1"/>
  <c r="AV300" i="1"/>
  <c r="AW300" i="1"/>
  <c r="BG306" i="1" s="1"/>
  <c r="AX300" i="1"/>
  <c r="AY300" i="1"/>
  <c r="AZ300" i="1"/>
  <c r="BA300" i="1"/>
  <c r="BI306" i="1" s="1"/>
  <c r="BC300" i="1"/>
  <c r="BD300" i="1"/>
  <c r="M300" i="1"/>
  <c r="N300" i="1"/>
  <c r="O300" i="1"/>
  <c r="R300" i="1"/>
  <c r="V300" i="1"/>
  <c r="W300" i="1"/>
  <c r="X300" i="1" s="1"/>
  <c r="Y300" i="1"/>
  <c r="AI299" i="1"/>
  <c r="AJ299" i="1"/>
  <c r="AK299" i="1"/>
  <c r="T300" i="1" l="1"/>
  <c r="U306" i="1"/>
  <c r="S301" i="1"/>
  <c r="BB300" i="1"/>
  <c r="BH306" i="1"/>
  <c r="AU300" i="1"/>
  <c r="BE306" i="1"/>
  <c r="AS299" i="1"/>
  <c r="AT299" i="1"/>
  <c r="AV299" i="1"/>
  <c r="AW299" i="1"/>
  <c r="BG305" i="1" s="1"/>
  <c r="AX299" i="1"/>
  <c r="AY299" i="1"/>
  <c r="AZ299" i="1"/>
  <c r="BA299" i="1"/>
  <c r="BI305" i="1" s="1"/>
  <c r="BC299" i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BE304" i="1" s="1"/>
  <c r="AV298" i="1"/>
  <c r="BB298" i="1" s="1"/>
  <c r="AW298" i="1"/>
  <c r="AX298" i="1"/>
  <c r="AY298" i="1"/>
  <c r="AZ298" i="1"/>
  <c r="BA298" i="1"/>
  <c r="BC298" i="1"/>
  <c r="M298" i="1"/>
  <c r="N298" i="1"/>
  <c r="O298" i="1"/>
  <c r="R298" i="1"/>
  <c r="V298" i="1"/>
  <c r="W298" i="1"/>
  <c r="X298" i="1" s="1"/>
  <c r="Y298" i="1"/>
  <c r="AI297" i="1"/>
  <c r="AJ297" i="1"/>
  <c r="AK297" i="1"/>
  <c r="S299" i="1" l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AY297" i="1"/>
  <c r="AZ297" i="1"/>
  <c r="BA297" i="1"/>
  <c r="BI303" i="1" s="1"/>
  <c r="BC297" i="1"/>
  <c r="M297" i="1"/>
  <c r="N297" i="1"/>
  <c r="O297" i="1"/>
  <c r="R297" i="1"/>
  <c r="V297" i="1"/>
  <c r="W297" i="1"/>
  <c r="X297" i="1" s="1"/>
  <c r="Y297" i="1"/>
  <c r="AI296" i="1"/>
  <c r="AJ296" i="1"/>
  <c r="AK296" i="1"/>
  <c r="T297" i="1" l="1"/>
  <c r="U303" i="1"/>
  <c r="BB297" i="1"/>
  <c r="BD297" i="1"/>
  <c r="BH303" i="1"/>
  <c r="BE303" i="1"/>
  <c r="S298" i="1"/>
  <c r="AU297" i="1"/>
  <c r="AS296" i="1"/>
  <c r="AT296" i="1"/>
  <c r="BE302" i="1" s="1"/>
  <c r="AU296" i="1"/>
  <c r="AV296" i="1"/>
  <c r="BB296" i="1" s="1"/>
  <c r="AW296" i="1"/>
  <c r="AX296" i="1"/>
  <c r="AY296" i="1"/>
  <c r="BH302" i="1" s="1"/>
  <c r="AZ296" i="1"/>
  <c r="BA296" i="1"/>
  <c r="BC296" i="1"/>
  <c r="M296" i="1"/>
  <c r="N296" i="1"/>
  <c r="S297" i="1" s="1"/>
  <c r="O296" i="1"/>
  <c r="R296" i="1"/>
  <c r="V296" i="1"/>
  <c r="W296" i="1"/>
  <c r="X296" i="1"/>
  <c r="Y296" i="1"/>
  <c r="AI295" i="1"/>
  <c r="AJ295" i="1"/>
  <c r="AK295" i="1"/>
  <c r="T296" i="1" l="1"/>
  <c r="U302" i="1"/>
  <c r="BD296" i="1"/>
  <c r="BI302" i="1"/>
  <c r="BG302" i="1"/>
  <c r="AS295" i="1"/>
  <c r="AT295" i="1"/>
  <c r="BE301" i="1" s="1"/>
  <c r="AV295" i="1"/>
  <c r="AW295" i="1"/>
  <c r="BG301" i="1" s="1"/>
  <c r="AX295" i="1"/>
  <c r="AY295" i="1"/>
  <c r="AZ295" i="1"/>
  <c r="BA295" i="1"/>
  <c r="BI301" i="1" s="1"/>
  <c r="BC295" i="1"/>
  <c r="BD295" i="1"/>
  <c r="M295" i="1"/>
  <c r="N295" i="1"/>
  <c r="O295" i="1"/>
  <c r="R295" i="1"/>
  <c r="V295" i="1"/>
  <c r="W295" i="1"/>
  <c r="X295" i="1" s="1"/>
  <c r="Y295" i="1"/>
  <c r="S296" i="1" l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BH300" i="1" s="1"/>
  <c r="AZ294" i="1"/>
  <c r="BA294" i="1"/>
  <c r="BI300" i="1" s="1"/>
  <c r="M294" i="1"/>
  <c r="N294" i="1"/>
  <c r="O294" i="1"/>
  <c r="R294" i="1"/>
  <c r="V294" i="1"/>
  <c r="W294" i="1"/>
  <c r="X294" i="1" s="1"/>
  <c r="Y294" i="1"/>
  <c r="BB294" i="1" l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BC292" i="1" s="1"/>
  <c r="AY292" i="1"/>
  <c r="AZ292" i="1"/>
  <c r="BA292" i="1"/>
  <c r="BI298" i="1" s="1"/>
  <c r="BB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BB291" i="1" s="1"/>
  <c r="AW291" i="1"/>
  <c r="AX291" i="1"/>
  <c r="AY291" i="1"/>
  <c r="BH297" i="1" s="1"/>
  <c r="AZ291" i="1"/>
  <c r="BA291" i="1"/>
  <c r="BD291" i="1"/>
  <c r="M291" i="1"/>
  <c r="N291" i="1"/>
  <c r="S292" i="1" s="1"/>
  <c r="O291" i="1"/>
  <c r="R291" i="1"/>
  <c r="V291" i="1"/>
  <c r="W291" i="1"/>
  <c r="X291" i="1" s="1"/>
  <c r="Y291" i="1"/>
  <c r="T291" i="1" l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BH296" i="1" s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/>
  <c r="Y290" i="1"/>
  <c r="T290" i="1" l="1"/>
  <c r="U296" i="1"/>
  <c r="BB290" i="1"/>
  <c r="AU290" i="1"/>
  <c r="BF303" i="1"/>
  <c r="BE296" i="1"/>
  <c r="S291" i="1"/>
  <c r="BD290" i="1"/>
  <c r="BC290" i="1"/>
  <c r="AS289" i="1"/>
  <c r="AT289" i="1"/>
  <c r="AV289" i="1"/>
  <c r="BB289" i="1" s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U289" i="1"/>
  <c r="BF302" i="1"/>
  <c r="BE295" i="1"/>
  <c r="BD289" i="1"/>
  <c r="BC289" i="1"/>
  <c r="T289" i="1"/>
  <c r="U295" i="1"/>
  <c r="BI295" i="1"/>
  <c r="BG295" i="1"/>
  <c r="AS288" i="1"/>
  <c r="AT288" i="1"/>
  <c r="AU288" i="1"/>
  <c r="AV288" i="1"/>
  <c r="AW288" i="1"/>
  <c r="BG294" i="1" s="1"/>
  <c r="AX288" i="1"/>
  <c r="AY288" i="1"/>
  <c r="BH294" i="1" s="1"/>
  <c r="AZ288" i="1"/>
  <c r="BA288" i="1"/>
  <c r="BI294" i="1" s="1"/>
  <c r="BD288" i="1"/>
  <c r="M288" i="1"/>
  <c r="N288" i="1"/>
  <c r="S289" i="1" s="1"/>
  <c r="O288" i="1"/>
  <c r="R288" i="1"/>
  <c r="V288" i="1"/>
  <c r="W288" i="1"/>
  <c r="X288" i="1"/>
  <c r="Y288" i="1"/>
  <c r="AI287" i="1"/>
  <c r="AJ287" i="1"/>
  <c r="AK287" i="1"/>
  <c r="T288" i="1" l="1"/>
  <c r="U294" i="1"/>
  <c r="BC288" i="1"/>
  <c r="BF301" i="1"/>
  <c r="BE294" i="1"/>
  <c r="BB288" i="1"/>
  <c r="AS287" i="1"/>
  <c r="AT287" i="1"/>
  <c r="AU287" i="1" s="1"/>
  <c r="AV287" i="1"/>
  <c r="AW287" i="1"/>
  <c r="AX287" i="1"/>
  <c r="AY287" i="1"/>
  <c r="BH293" i="1" s="1"/>
  <c r="AZ287" i="1"/>
  <c r="BA287" i="1"/>
  <c r="BC287" i="1"/>
  <c r="BD287" i="1"/>
  <c r="M287" i="1"/>
  <c r="N287" i="1"/>
  <c r="O287" i="1"/>
  <c r="R287" i="1"/>
  <c r="V287" i="1"/>
  <c r="W287" i="1"/>
  <c r="X287" i="1" s="1"/>
  <c r="Y287" i="1"/>
  <c r="T287" i="1" l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BC284" i="1"/>
  <c r="BD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F297" i="1" l="1"/>
  <c r="BE290" i="1"/>
  <c r="T284" i="1"/>
  <c r="U290" i="1"/>
  <c r="BB284" i="1"/>
  <c r="AS283" i="1"/>
  <c r="AT283" i="1"/>
  <c r="AU283" i="1"/>
  <c r="AV283" i="1"/>
  <c r="AW283" i="1"/>
  <c r="BG289" i="1" s="1"/>
  <c r="AX283" i="1"/>
  <c r="AY283" i="1"/>
  <c r="BH289" i="1" s="1"/>
  <c r="AZ283" i="1"/>
  <c r="BA283" i="1"/>
  <c r="BI289" i="1" s="1"/>
  <c r="BD283" i="1"/>
  <c r="M283" i="1"/>
  <c r="N283" i="1"/>
  <c r="S284" i="1" s="1"/>
  <c r="O283" i="1"/>
  <c r="R283" i="1"/>
  <c r="S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B282" i="1" l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BI287" i="1" s="1"/>
  <c r="M281" i="1"/>
  <c r="N281" i="1"/>
  <c r="S282" i="1" s="1"/>
  <c r="O281" i="1"/>
  <c r="R281" i="1"/>
  <c r="V281" i="1"/>
  <c r="W281" i="1"/>
  <c r="X281" i="1"/>
  <c r="Y281" i="1"/>
  <c r="BF294" i="1" l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BB280" i="1" s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C280" i="1" l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D278" i="1" s="1"/>
  <c r="BA278" i="1"/>
  <c r="BI284" i="1" s="1"/>
  <c r="M278" i="1"/>
  <c r="N278" i="1"/>
  <c r="S279" i="1" s="1"/>
  <c r="O278" i="1"/>
  <c r="R278" i="1"/>
  <c r="V278" i="1"/>
  <c r="W278" i="1"/>
  <c r="X278" i="1" s="1"/>
  <c r="Y278" i="1"/>
  <c r="BB278" i="1" l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D277" i="1" s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BH282" i="1" s="1"/>
  <c r="AZ276" i="1"/>
  <c r="BA276" i="1"/>
  <c r="BI282" i="1" s="1"/>
  <c r="M276" i="1"/>
  <c r="N276" i="1"/>
  <c r="O276" i="1"/>
  <c r="R276" i="1"/>
  <c r="V276" i="1"/>
  <c r="W276" i="1"/>
  <c r="X276" i="1"/>
  <c r="Y276" i="1"/>
  <c r="AU276" i="1" l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BH279" i="1" s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BC273" i="1" l="1"/>
  <c r="AU273" i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AZ272" i="1"/>
  <c r="BA272" i="1"/>
  <c r="BI278" i="1" s="1"/>
  <c r="AI272" i="1"/>
  <c r="AJ272" i="1"/>
  <c r="AK272" i="1"/>
  <c r="BH278" i="1" l="1"/>
  <c r="BF285" i="1"/>
  <c r="BD272" i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I276" i="1" s="1"/>
  <c r="BA265" i="1"/>
  <c r="AZ265" i="1"/>
  <c r="AY265" i="1"/>
  <c r="AX265" i="1"/>
  <c r="BC265" i="1" s="1"/>
  <c r="AW265" i="1"/>
  <c r="AV265" i="1"/>
  <c r="AT265" i="1"/>
  <c r="BE267" i="1" s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F282" i="1" l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 s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<sst xmlns="http://schemas.openxmlformats.org/spreadsheetml/2006/main" count="476" uniqueCount="445">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</sst>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312"/>
  <sheetViews>
    <sheetView tabSelected="1" zoomScale="112" zoomScaleNormal="112" workbookViewId="0">
      <pane xSplit="1" ySplit="1" topLeftCell="Y301" activePane="bottomRight" state="frozen"/>
      <selection pane="topRight" activeCell="B1" sqref="B1"/>
      <selection pane="bottomLeft" activeCell="A2" sqref="A2"/>
      <selection pane="bottomRight" activeCell="AI311" sqref="AI311:AK312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310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BO289-BO288</f>
        <v>1727</v>
      </c>
      <c r="AU289">
        <f t="shared" ref="AU289" si="1730">AT289/AS289</f>
        <v>8.3875667799902867E-2</v>
      </c>
      <c r="AV289">
        <f t="shared" ref="AV289" si="1731">BQ289-BQ288</f>
        <v>160</v>
      </c>
      <c r="AW289">
        <f t="shared" ref="AW289" si="1732">BS289-BS288</f>
        <v>10</v>
      </c>
      <c r="AX289">
        <f t="shared" ref="AX289" si="1733">BY289-BY288</f>
        <v>881</v>
      </c>
      <c r="AY289">
        <f t="shared" ref="AY289" si="1734">CA289-CA288</f>
        <v>80</v>
      </c>
      <c r="AZ289">
        <f t="shared" ref="AZ289" si="1735">BU289-BU288</f>
        <v>144</v>
      </c>
      <c r="BA289">
        <f t="shared" ref="BA289" si="1736">BW289-BW288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  <row r="290" spans="1:80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BO290-BO289</f>
        <v>1909</v>
      </c>
      <c r="AU290">
        <f t="shared" ref="AU290" si="1761">AT290/AS290</f>
        <v>0.1238163185886626</v>
      </c>
      <c r="AV290">
        <f t="shared" ref="AV290" si="1762">BQ290-BQ289</f>
        <v>93</v>
      </c>
      <c r="AW290">
        <f t="shared" ref="AW290" si="1763">BS290-BS289</f>
        <v>14</v>
      </c>
      <c r="AX290">
        <f t="shared" ref="AX290" si="1764">BY290-BY289</f>
        <v>719</v>
      </c>
      <c r="AY290">
        <f t="shared" ref="AY290" si="1765">CA290-CA289</f>
        <v>74</v>
      </c>
      <c r="AZ290">
        <f t="shared" ref="AZ290" si="1766">BU290-BU289</f>
        <v>69</v>
      </c>
      <c r="BA290">
        <f t="shared" ref="BA290" si="1767">BW290-BW289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1355010</v>
      </c>
      <c r="BO290" s="20">
        <v>302892</v>
      </c>
      <c r="BP290" s="20">
        <v>280298</v>
      </c>
      <c r="BQ290" s="20">
        <v>22999</v>
      </c>
      <c r="BR290" s="20">
        <v>9479</v>
      </c>
      <c r="BS290" s="20">
        <v>2370</v>
      </c>
      <c r="BT290" s="20">
        <v>2259</v>
      </c>
      <c r="BU290" s="20">
        <v>17596</v>
      </c>
      <c r="BV290" s="20">
        <v>5609</v>
      </c>
      <c r="BW290" s="20">
        <v>1341</v>
      </c>
      <c r="BX290" s="20">
        <v>1267</v>
      </c>
      <c r="BY290" s="20">
        <v>135021</v>
      </c>
      <c r="BZ290" s="20">
        <v>57247</v>
      </c>
      <c r="CA290" s="20">
        <v>13904</v>
      </c>
      <c r="CB290" s="20">
        <v>12746</v>
      </c>
    </row>
    <row r="291" spans="1:80" x14ac:dyDescent="0.35">
      <c r="A291" s="14">
        <f t="shared" si="1163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776">-(J291-J290)+L291</f>
        <v>20</v>
      </c>
      <c r="N291" s="7">
        <f t="shared" ref="N291" si="1777">B291-C291</f>
        <v>1077222</v>
      </c>
      <c r="O291" s="4">
        <f t="shared" ref="O291" si="1778">C291/B291</f>
        <v>0.20772634903310316</v>
      </c>
      <c r="R291">
        <f t="shared" ref="R291" si="1779">C291-C290</f>
        <v>2139</v>
      </c>
      <c r="S291">
        <f t="shared" ref="S291" si="1780">N291-N290</f>
        <v>2510</v>
      </c>
      <c r="T291" s="8">
        <f t="shared" ref="T291" si="1781">R291/V291</f>
        <v>0.46009894600989459</v>
      </c>
      <c r="U291" s="8">
        <f t="shared" ref="U291" si="1782">SUM(R285:R291)/SUM(V285:V291)</f>
        <v>0.39233921090189217</v>
      </c>
      <c r="V291">
        <f t="shared" ref="V291" si="1783">B291-B290</f>
        <v>4649</v>
      </c>
      <c r="W291">
        <f t="shared" ref="W291" si="1784">C291-D291-E291</f>
        <v>37316</v>
      </c>
      <c r="X291" s="3">
        <f t="shared" ref="X291" si="1785">F291/W291</f>
        <v>1.5408939864937292E-2</v>
      </c>
      <c r="Y291">
        <f t="shared" ref="Y291" si="1786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87">Z291-AC291-AF291</f>
        <v>169</v>
      </c>
      <c r="AJ291">
        <f t="shared" ref="AJ291" si="1788">AA291-AD291-AG291</f>
        <v>168</v>
      </c>
      <c r="AK291">
        <f t="shared" ref="AK291" si="1789">AB291-AE291-AH291</f>
        <v>1282</v>
      </c>
      <c r="AS291">
        <f t="shared" ref="AS291" si="1790">BM291-BM290</f>
        <v>29441</v>
      </c>
      <c r="AT291">
        <f t="shared" ref="AT291" si="1791">BO291-BO290</f>
        <v>2268</v>
      </c>
      <c r="AU291">
        <f t="shared" ref="AU291" si="1792">AT291/AS291</f>
        <v>7.7035426785774935E-2</v>
      </c>
      <c r="AV291">
        <f t="shared" ref="AV291" si="1793">BQ291-BQ290</f>
        <v>143</v>
      </c>
      <c r="AW291">
        <f t="shared" ref="AW291" si="1794">BS291-BS290</f>
        <v>7</v>
      </c>
      <c r="AX291">
        <f t="shared" ref="AX291" si="1795">BY291-BY290</f>
        <v>1297</v>
      </c>
      <c r="AY291">
        <f t="shared" ref="AY291" si="1796">CA291-CA290</f>
        <v>61</v>
      </c>
      <c r="AZ291">
        <f t="shared" ref="AZ291" si="1797">BU291-BU290</f>
        <v>239</v>
      </c>
      <c r="BA291">
        <f t="shared" ref="BA291" si="1798">BW291-BW290</f>
        <v>15</v>
      </c>
      <c r="BB291">
        <f t="shared" ref="BB291" si="1799">AW291/AV291</f>
        <v>4.8951048951048952E-2</v>
      </c>
      <c r="BC291">
        <f t="shared" ref="BC291" si="1800">AY291/AX291</f>
        <v>4.7031611410948346E-2</v>
      </c>
      <c r="BD291">
        <f t="shared" ref="BD291" si="1801">AZ291/AY291</f>
        <v>3.918032786885246</v>
      </c>
      <c r="BE291">
        <f t="shared" ref="BE291" si="1802">SUM(AT285:AT291)/SUM(AS285:AS291)</f>
        <v>8.3962385439050824E-2</v>
      </c>
      <c r="BF291">
        <f t="shared" ref="BF291" si="1803">SUM(AT278:AT291)/SUM(AS278:AS291)</f>
        <v>7.5706818767475759E-2</v>
      </c>
      <c r="BG291">
        <f t="shared" ref="BG291" si="1804">SUM(AW285:AW291)/SUM(AV285:AV291)</f>
        <v>9.4841930116472545E-2</v>
      </c>
      <c r="BH291">
        <f t="shared" ref="BH291" si="1805">SUM(AY285:AY291)/SUM(AX285:AX291)</f>
        <v>6.1613077061253817E-2</v>
      </c>
      <c r="BI291">
        <f t="shared" ref="BI291" si="1806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1359659</v>
      </c>
      <c r="BO291" s="20">
        <v>305160</v>
      </c>
      <c r="BP291" s="20">
        <v>282437</v>
      </c>
      <c r="BQ291" s="20">
        <v>23142</v>
      </c>
      <c r="BR291" s="20">
        <v>9501</v>
      </c>
      <c r="BS291" s="20">
        <v>2377</v>
      </c>
      <c r="BT291" s="20">
        <v>2269</v>
      </c>
      <c r="BU291" s="20">
        <v>17835</v>
      </c>
      <c r="BV291" s="20">
        <v>5631</v>
      </c>
      <c r="BW291" s="20">
        <v>1356</v>
      </c>
      <c r="BX291" s="20">
        <v>1282</v>
      </c>
      <c r="BY291" s="20">
        <v>136318</v>
      </c>
      <c r="BZ291" s="20">
        <v>57394</v>
      </c>
      <c r="CA291" s="20">
        <v>13965</v>
      </c>
      <c r="CB291" s="20">
        <v>12804</v>
      </c>
    </row>
    <row r="292" spans="1:80" x14ac:dyDescent="0.35">
      <c r="A292" s="14">
        <f t="shared" si="1163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807">-(J292-J291)+L292</f>
        <v>25</v>
      </c>
      <c r="N292" s="7">
        <f t="shared" ref="N292" si="1808">B292-C292</f>
        <v>1078566</v>
      </c>
      <c r="O292" s="4">
        <f t="shared" ref="O292" si="1809">C292/B292</f>
        <v>0.20793267288923487</v>
      </c>
      <c r="R292">
        <f t="shared" ref="R292" si="1810">C292-C291</f>
        <v>707</v>
      </c>
      <c r="S292">
        <f t="shared" ref="S292" si="1811">N292-N291</f>
        <v>1344</v>
      </c>
      <c r="T292" s="8">
        <f t="shared" ref="T292" si="1812">R292/V292</f>
        <v>0.34470989761092152</v>
      </c>
      <c r="U292" s="8">
        <f t="shared" ref="U292" si="1813">SUM(R286:R292)/SUM(V286:V292)</f>
        <v>0.39748897488974888</v>
      </c>
      <c r="V292">
        <f t="shared" ref="V292" si="1814">B292-B291</f>
        <v>2051</v>
      </c>
      <c r="W292">
        <f t="shared" ref="W292" si="1815">C292-D292-E292</f>
        <v>35980</v>
      </c>
      <c r="X292" s="3">
        <f t="shared" ref="X292" si="1816">F292/W292</f>
        <v>1.5897720956086714E-2</v>
      </c>
      <c r="Y292">
        <f t="shared" ref="Y292" si="1817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818">Z292-AC292-AF292</f>
        <v>160</v>
      </c>
      <c r="AJ292">
        <f t="shared" ref="AJ292:AJ293" si="1819">AA292-AD292-AG292</f>
        <v>166</v>
      </c>
      <c r="AK292">
        <f t="shared" ref="AK292:AK293" si="1820">AB292-AE292-AH292</f>
        <v>1224</v>
      </c>
      <c r="AS292">
        <f t="shared" ref="AS292" si="1821">BM292-BM291</f>
        <v>8336</v>
      </c>
      <c r="AT292">
        <f t="shared" ref="AT292" si="1822">BO292-BO291</f>
        <v>735</v>
      </c>
      <c r="AU292">
        <f t="shared" ref="AU292" si="1823">AT292/AS292</f>
        <v>8.8171785028790792E-2</v>
      </c>
      <c r="AV292">
        <f t="shared" ref="AV292" si="1824">BQ292-BQ291</f>
        <v>39</v>
      </c>
      <c r="AW292">
        <f t="shared" ref="AW292" si="1825">BS292-BS291</f>
        <v>1</v>
      </c>
      <c r="AX292">
        <f t="shared" ref="AX292" si="1826">BY292-BY291</f>
        <v>449</v>
      </c>
      <c r="AY292">
        <f t="shared" ref="AY292" si="1827">CA292-CA291</f>
        <v>21</v>
      </c>
      <c r="AZ292">
        <f t="shared" ref="AZ292" si="1828">BU292-BU291</f>
        <v>33</v>
      </c>
      <c r="BA292">
        <f t="shared" ref="BA292" si="1829">BW292-BW291</f>
        <v>9</v>
      </c>
      <c r="BB292">
        <f t="shared" ref="BB292" si="1830">AW292/AV292</f>
        <v>2.564102564102564E-2</v>
      </c>
      <c r="BC292">
        <f t="shared" ref="BC292" si="1831">AY292/AX292</f>
        <v>4.6770601336302897E-2</v>
      </c>
      <c r="BD292">
        <f t="shared" ref="BD292" si="1832">AZ292/AY292</f>
        <v>1.5714285714285714</v>
      </c>
      <c r="BE292">
        <f t="shared" ref="BE292" si="1833">SUM(AT286:AT292)/SUM(AS286:AS292)</f>
        <v>8.4663192019056824E-2</v>
      </c>
      <c r="BF292">
        <f t="shared" ref="BF292" si="1834">SUM(AT279:AT292)/SUM(AS279:AS292)</f>
        <v>7.6839497949753352E-2</v>
      </c>
      <c r="BG292">
        <f t="shared" ref="BG292" si="1835">SUM(AW286:AW292)/SUM(AV286:AV292)</f>
        <v>8.4690553745928335E-2</v>
      </c>
      <c r="BH292">
        <f t="shared" ref="BH292" si="1836">SUM(AY286:AY292)/SUM(AX286:AX292)</f>
        <v>6.0474787731762257E-2</v>
      </c>
      <c r="BI292">
        <f t="shared" ref="BI292" si="183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1361710</v>
      </c>
      <c r="BO292" s="20">
        <v>305895</v>
      </c>
      <c r="BP292" s="20">
        <v>283144</v>
      </c>
      <c r="BQ292" s="20">
        <v>23181</v>
      </c>
      <c r="BR292" s="20">
        <v>9509</v>
      </c>
      <c r="BS292" s="20">
        <v>2378</v>
      </c>
      <c r="BT292" s="20">
        <v>2271</v>
      </c>
      <c r="BU292" s="20">
        <v>17868</v>
      </c>
      <c r="BV292" s="20">
        <v>5646</v>
      </c>
      <c r="BW292" s="20">
        <v>1365</v>
      </c>
      <c r="BX292" s="20">
        <v>1290</v>
      </c>
      <c r="BY292" s="20">
        <v>136767</v>
      </c>
      <c r="BZ292" s="20">
        <v>57453</v>
      </c>
      <c r="CA292" s="20">
        <v>13986</v>
      </c>
      <c r="CB292" s="20">
        <v>12823</v>
      </c>
    </row>
    <row r="293" spans="1:80" x14ac:dyDescent="0.35">
      <c r="A293" s="14">
        <f t="shared" si="1163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838">-(J293-J292)+L293</f>
        <v>15</v>
      </c>
      <c r="N293" s="7">
        <f t="shared" ref="N293" si="1839">B293-C293</f>
        <v>1080084</v>
      </c>
      <c r="O293" s="4">
        <f t="shared" ref="O293" si="1840">C293/B293</f>
        <v>0.20835211518460453</v>
      </c>
      <c r="R293">
        <f t="shared" ref="R293" si="1841">C293-C292</f>
        <v>1121</v>
      </c>
      <c r="S293">
        <f t="shared" ref="S293" si="1842">N293-N292</f>
        <v>1518</v>
      </c>
      <c r="T293" s="8">
        <f t="shared" ref="T293" si="1843">R293/V293</f>
        <v>0.42478211443728686</v>
      </c>
      <c r="U293" s="8">
        <f t="shared" ref="U293" si="1844">SUM(R287:R293)/SUM(V287:V293)</f>
        <v>0.40656323542229583</v>
      </c>
      <c r="V293">
        <f t="shared" ref="V293" si="1845">B293-B292</f>
        <v>2639</v>
      </c>
      <c r="W293">
        <f t="shared" ref="W293" si="1846">C293-D293-E293</f>
        <v>36297</v>
      </c>
      <c r="X293" s="3">
        <f t="shared" ref="X293" si="1847">F293/W293</f>
        <v>1.5896630575529657E-2</v>
      </c>
      <c r="Y293">
        <f t="shared" ref="Y293" si="184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818"/>
        <v>158</v>
      </c>
      <c r="AJ293">
        <f t="shared" si="1819"/>
        <v>172</v>
      </c>
      <c r="AK293">
        <f t="shared" si="1820"/>
        <v>1247</v>
      </c>
      <c r="AS293">
        <f t="shared" ref="AS293" si="1849">BM293-BM292</f>
        <v>8560</v>
      </c>
      <c r="AT293">
        <f t="shared" ref="AT293" si="1850">BO293-BO292</f>
        <v>1215</v>
      </c>
      <c r="AU293">
        <f t="shared" ref="AU293" si="1851">AT293/AS293</f>
        <v>0.14193925233644861</v>
      </c>
      <c r="AV293">
        <f t="shared" ref="AV293" si="1852">BQ293-BQ292</f>
        <v>48</v>
      </c>
      <c r="AW293">
        <f t="shared" ref="AW293" si="1853">BS293-BS292</f>
        <v>4</v>
      </c>
      <c r="AX293">
        <f t="shared" ref="AX293" si="1854">BY293-BY292</f>
        <v>422</v>
      </c>
      <c r="AY293">
        <f t="shared" ref="AY293" si="1855">CA293-CA292</f>
        <v>55</v>
      </c>
      <c r="AZ293">
        <f t="shared" ref="AZ293" si="1856">BU293-BU292</f>
        <v>54</v>
      </c>
      <c r="BA293">
        <f t="shared" ref="BA293" si="1857">BW293-BW292</f>
        <v>7</v>
      </c>
      <c r="BB293">
        <f t="shared" ref="BB293" si="1858">AW293/AV293</f>
        <v>8.3333333333333329E-2</v>
      </c>
      <c r="BC293">
        <f t="shared" ref="BC293" si="1859">AY293/AX293</f>
        <v>0.13033175355450238</v>
      </c>
      <c r="BD293">
        <f t="shared" ref="BD293" si="1860">AZ293/AY293</f>
        <v>0.98181818181818181</v>
      </c>
      <c r="BE293">
        <f t="shared" ref="BE293" si="1861">SUM(AT287:AT293)/SUM(AS287:AS293)</f>
        <v>8.7736404283166869E-2</v>
      </c>
      <c r="BF293">
        <f t="shared" ref="BF293" si="1862">SUM(AT280:AT293)/SUM(AS280:AS293)</f>
        <v>7.771871978789785E-2</v>
      </c>
      <c r="BG293">
        <f t="shared" ref="BG293" si="1863">SUM(AW287:AW293)/SUM(AV287:AV293)</f>
        <v>8.6400000000000005E-2</v>
      </c>
      <c r="BH293">
        <f t="shared" ref="BH293" si="1864">SUM(AY287:AY293)/SUM(AX287:AX293)</f>
        <v>6.4467005076142128E-2</v>
      </c>
      <c r="BI293">
        <f t="shared" ref="BI293" si="1865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1364349</v>
      </c>
      <c r="BO293" s="20">
        <v>307110</v>
      </c>
      <c r="BP293" s="20">
        <v>284265</v>
      </c>
      <c r="BQ293" s="20">
        <v>23229</v>
      </c>
      <c r="BR293" s="20">
        <v>9531</v>
      </c>
      <c r="BS293" s="20">
        <v>2382</v>
      </c>
      <c r="BT293" s="20">
        <v>2273</v>
      </c>
      <c r="BU293" s="20">
        <v>17922</v>
      </c>
      <c r="BV293" s="20">
        <v>5660</v>
      </c>
      <c r="BW293" s="20">
        <v>1372</v>
      </c>
      <c r="BX293" s="20">
        <v>1298</v>
      </c>
      <c r="BY293" s="20">
        <v>137189</v>
      </c>
      <c r="BZ293" s="20">
        <v>57597</v>
      </c>
      <c r="CA293" s="20">
        <v>14041</v>
      </c>
      <c r="CB293" s="20">
        <v>12869</v>
      </c>
    </row>
    <row r="294" spans="1:80" x14ac:dyDescent="0.35">
      <c r="A294" s="14">
        <f t="shared" si="1163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866">-(J294-J293)+L294</f>
        <v>15</v>
      </c>
      <c r="N294" s="7">
        <f t="shared" ref="N294" si="1867">B294-C294</f>
        <v>1080846</v>
      </c>
      <c r="O294" s="4">
        <f t="shared" ref="O294" si="1868">C294/B294</f>
        <v>0.20857960436522116</v>
      </c>
      <c r="R294">
        <f t="shared" ref="R294" si="1869">C294-C293</f>
        <v>593</v>
      </c>
      <c r="S294">
        <f t="shared" ref="S294" si="1870">N294-N293</f>
        <v>762</v>
      </c>
      <c r="T294" s="8">
        <f t="shared" ref="T294" si="1871">R294/V294</f>
        <v>0.43763837638376385</v>
      </c>
      <c r="U294" s="8">
        <f t="shared" ref="U294" si="1872">SUM(R288:R294)/SUM(V288:V294)</f>
        <v>0.41000218388294385</v>
      </c>
      <c r="V294">
        <f t="shared" ref="V294" si="1873">B294-B293</f>
        <v>1355</v>
      </c>
      <c r="W294">
        <f t="shared" ref="W294" si="1874">C294-D294-E294</f>
        <v>36292</v>
      </c>
      <c r="X294" s="3">
        <f t="shared" ref="X294" si="1875">F294/W294</f>
        <v>1.5733494985120687E-2</v>
      </c>
      <c r="Y294">
        <f t="shared" ref="Y294" si="1876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877">Z294-AC294-AF294</f>
        <v>159</v>
      </c>
      <c r="AJ294">
        <f t="shared" ref="AJ294" si="1878">AA294-AD294-AG294</f>
        <v>167</v>
      </c>
      <c r="AK294">
        <f t="shared" ref="AK294" si="1879">AB294-AE294-AH294</f>
        <v>1262</v>
      </c>
      <c r="AS294">
        <f t="shared" ref="AS294" si="1880">BM294-BM293</f>
        <v>5106</v>
      </c>
      <c r="AT294">
        <f t="shared" ref="AT294" si="1881">BO294-BO293</f>
        <v>646</v>
      </c>
      <c r="AU294">
        <f t="shared" ref="AU294" si="1882">AT294/AS294</f>
        <v>0.12651782216999607</v>
      </c>
      <c r="AV294">
        <f t="shared" ref="AV294" si="1883">BQ294-BQ293</f>
        <v>35</v>
      </c>
      <c r="AW294">
        <f t="shared" ref="AW294" si="1884">BS294-BS293</f>
        <v>5</v>
      </c>
      <c r="AX294">
        <f t="shared" ref="AX294" si="1885">BY294-BY293</f>
        <v>347</v>
      </c>
      <c r="AY294">
        <f t="shared" ref="AY294" si="1886">CA294-CA293</f>
        <v>35</v>
      </c>
      <c r="AZ294">
        <f t="shared" ref="AZ294" si="1887">BU294-BU293</f>
        <v>113</v>
      </c>
      <c r="BA294">
        <f t="shared" ref="BA294" si="1888">BW294-BW293</f>
        <v>3</v>
      </c>
      <c r="BB294">
        <f t="shared" ref="BB294" si="1889">AW294/AV294</f>
        <v>0.14285714285714285</v>
      </c>
      <c r="BC294">
        <f t="shared" ref="BC294" si="1890">AY294/AX294</f>
        <v>0.10086455331412104</v>
      </c>
      <c r="BD294">
        <f t="shared" ref="BD294" si="1891">AZ294/AY294</f>
        <v>3.2285714285714286</v>
      </c>
      <c r="BE294">
        <f t="shared" ref="BE294" si="1892">SUM(AT288:AT294)/SUM(AS288:AS294)</f>
        <v>8.8591762674840577E-2</v>
      </c>
      <c r="BF294">
        <f t="shared" ref="BF294" si="1893">SUM(AT281:AT294)/SUM(AS281:AS294)</f>
        <v>7.8107302090978117E-2</v>
      </c>
      <c r="BG294">
        <f t="shared" ref="BG294" si="1894">SUM(AW288:AW294)/SUM(AV288:AV294)</f>
        <v>8.6538461538461536E-2</v>
      </c>
      <c r="BH294">
        <f t="shared" ref="BH294" si="1895">SUM(AY288:AY294)/SUM(AX288:AX294)</f>
        <v>6.4764183185235816E-2</v>
      </c>
      <c r="BI294">
        <f t="shared" ref="BI294" si="1896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1365703</v>
      </c>
      <c r="BO294" s="20">
        <v>307756</v>
      </c>
      <c r="BP294" s="20">
        <v>284860</v>
      </c>
      <c r="BQ294" s="20">
        <v>23264</v>
      </c>
      <c r="BR294" s="20">
        <v>9539</v>
      </c>
      <c r="BS294" s="20">
        <v>2387</v>
      </c>
      <c r="BT294" s="20">
        <v>2279</v>
      </c>
      <c r="BU294" s="20">
        <v>18035</v>
      </c>
      <c r="BV294" s="20">
        <v>5665</v>
      </c>
      <c r="BW294" s="20">
        <v>1375</v>
      </c>
      <c r="BX294" s="20">
        <v>1300</v>
      </c>
      <c r="BY294" s="20">
        <v>137536</v>
      </c>
      <c r="BZ294" s="20">
        <v>57691</v>
      </c>
      <c r="CA294" s="20">
        <v>14076</v>
      </c>
      <c r="CB294" s="20">
        <v>12906</v>
      </c>
    </row>
    <row r="295" spans="1:80" x14ac:dyDescent="0.35">
      <c r="A295" s="14">
        <f t="shared" si="1163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897">-(J295-J294)+L295</f>
        <v>10</v>
      </c>
      <c r="N295" s="7">
        <f t="shared" ref="N295" si="1898">B295-C295</f>
        <v>1082966</v>
      </c>
      <c r="O295" s="4">
        <f t="shared" ref="O295" si="1899">C295/B295</f>
        <v>0.20930782693008324</v>
      </c>
      <c r="R295">
        <f t="shared" ref="R295" si="1900">C295-C294</f>
        <v>1819</v>
      </c>
      <c r="S295">
        <f t="shared" ref="S295" si="1901">N295-N294</f>
        <v>2120</v>
      </c>
      <c r="T295" s="8">
        <f t="shared" ref="T295" si="1902">R295/V295</f>
        <v>0.46179233307946177</v>
      </c>
      <c r="U295" s="8">
        <f t="shared" ref="U295" si="1903">SUM(R289:R295)/SUM(V289:V295)</f>
        <v>0.42432302795098764</v>
      </c>
      <c r="V295">
        <f t="shared" ref="V295" si="1904">B295-B294</f>
        <v>3939</v>
      </c>
      <c r="W295">
        <f t="shared" ref="W295" si="1905">C295-D295-E295</f>
        <v>34966</v>
      </c>
      <c r="X295" s="3">
        <f t="shared" ref="X295" si="1906">F295/W295</f>
        <v>1.6644740605159299E-2</v>
      </c>
      <c r="Y295">
        <f t="shared" ref="Y295" si="19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908">Z295-AC295-AF295</f>
        <v>152</v>
      </c>
      <c r="AJ295">
        <f t="shared" ref="AJ295" si="1909">AA295-AD295-AG295</f>
        <v>164</v>
      </c>
      <c r="AK295">
        <f t="shared" ref="AK295" si="1910">AB295-AE295-AH295</f>
        <v>1190</v>
      </c>
      <c r="AS295">
        <f t="shared" ref="AS295" si="1911">BM295-BM294</f>
        <v>24726</v>
      </c>
      <c r="AT295">
        <f t="shared" ref="AT295" si="1912">BO295-BO294</f>
        <v>1877</v>
      </c>
      <c r="AU295">
        <f t="shared" ref="AU295" si="1913">AT295/AS295</f>
        <v>7.5911995470355098E-2</v>
      </c>
      <c r="AV295">
        <f t="shared" ref="AV295" si="1914">BQ295-BQ294</f>
        <v>299</v>
      </c>
      <c r="AW295">
        <f t="shared" ref="AW295" si="1915">BS295-BS294</f>
        <v>11</v>
      </c>
      <c r="AX295">
        <f t="shared" ref="AX295" si="1916">BY295-BY294</f>
        <v>1067</v>
      </c>
      <c r="AY295">
        <f t="shared" ref="AY295" si="1917">CA295-CA294</f>
        <v>51</v>
      </c>
      <c r="AZ295">
        <f t="shared" ref="AZ295" si="1918">BU295-BU294</f>
        <v>200</v>
      </c>
      <c r="BA295">
        <f t="shared" ref="BA295" si="1919">BW295-BW294</f>
        <v>11</v>
      </c>
      <c r="BB295">
        <f t="shared" ref="BB295" si="1920">AW295/AV295</f>
        <v>3.678929765886288E-2</v>
      </c>
      <c r="BC295">
        <f t="shared" ref="BC295" si="1921">AY295/AX295</f>
        <v>4.779756326148079E-2</v>
      </c>
      <c r="BD295">
        <f t="shared" ref="BD295" si="1922">AZ295/AY295</f>
        <v>3.9215686274509802</v>
      </c>
      <c r="BE295">
        <f t="shared" ref="BE295" si="1923">SUM(AT289:AT295)/SUM(AS289:AS295)</f>
        <v>9.25055938383091E-2</v>
      </c>
      <c r="BF295">
        <f t="shared" ref="BF295" si="1924">SUM(AT282:AT295)/SUM(AS282:AS295)</f>
        <v>8.237587911705313E-2</v>
      </c>
      <c r="BG295">
        <f t="shared" ref="BG295" si="1925">SUM(AW289:AW295)/SUM(AV289:AV295)</f>
        <v>6.3647490820073441E-2</v>
      </c>
      <c r="BH295">
        <f t="shared" ref="BH295" si="1926">SUM(AY289:AY295)/SUM(AX289:AX295)</f>
        <v>7.2751833269008109E-2</v>
      </c>
      <c r="BI295">
        <f t="shared" ref="BI295" si="1927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1369643</v>
      </c>
      <c r="BO295" s="20">
        <v>309633</v>
      </c>
      <c r="BP295" s="20">
        <v>286677</v>
      </c>
      <c r="BQ295" s="20">
        <v>23563</v>
      </c>
      <c r="BR295" s="20">
        <v>9561</v>
      </c>
      <c r="BS295" s="20">
        <v>2398</v>
      </c>
      <c r="BT295" s="20">
        <v>2291</v>
      </c>
      <c r="BU295" s="20">
        <v>18235</v>
      </c>
      <c r="BV295" s="20">
        <v>5677</v>
      </c>
      <c r="BW295" s="20">
        <v>1386</v>
      </c>
      <c r="BX295" s="20">
        <v>1310</v>
      </c>
      <c r="BY295" s="20">
        <v>138603</v>
      </c>
      <c r="BZ295" s="20">
        <v>57787</v>
      </c>
      <c r="CA295" s="20">
        <v>14127</v>
      </c>
      <c r="CB295" s="20">
        <v>12946</v>
      </c>
    </row>
    <row r="296" spans="1:80" x14ac:dyDescent="0.35">
      <c r="A296" s="14">
        <f t="shared" si="1163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928">-(J296-J295)+L296</f>
        <v>18</v>
      </c>
      <c r="N296" s="7">
        <f t="shared" ref="N296" si="1929">B296-C296</f>
        <v>1086219</v>
      </c>
      <c r="O296" s="4">
        <f t="shared" ref="O296" si="1930">C296/B296</f>
        <v>0.21041590189614628</v>
      </c>
      <c r="R296">
        <f t="shared" ref="R296" si="1931">C296-C295</f>
        <v>2789</v>
      </c>
      <c r="S296">
        <f t="shared" ref="S296" si="1932">N296-N295</f>
        <v>3253</v>
      </c>
      <c r="T296" s="8">
        <f t="shared" ref="T296" si="1933">R296/V296</f>
        <v>0.46160211850380667</v>
      </c>
      <c r="U296" s="8">
        <f t="shared" ref="U296" si="1934">SUM(R290:R296)/SUM(V290:V296)</f>
        <v>0.43826837034946997</v>
      </c>
      <c r="V296">
        <f t="shared" ref="V296" si="1935">B296-B295</f>
        <v>6042</v>
      </c>
      <c r="W296">
        <f t="shared" ref="W296" si="1936">C296-D296-E296</f>
        <v>35598</v>
      </c>
      <c r="X296" s="3">
        <f t="shared" ref="X296" si="1937">F296/W296</f>
        <v>1.6967245350862407E-2</v>
      </c>
      <c r="Y296">
        <f t="shared" ref="Y296" si="1938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939">Z296-AC296-AF296</f>
        <v>155</v>
      </c>
      <c r="AJ296">
        <f t="shared" ref="AJ296" si="1940">AA296-AD296-AG296</f>
        <v>180</v>
      </c>
      <c r="AK296">
        <f t="shared" ref="AK296" si="1941">AB296-AE296-AH296</f>
        <v>1225</v>
      </c>
      <c r="AS296">
        <f t="shared" ref="AS296" si="1942">BM296-BM295</f>
        <v>25169</v>
      </c>
      <c r="AT296">
        <f t="shared" ref="AT296" si="1943">BO296-BO295</f>
        <v>2940</v>
      </c>
      <c r="AU296">
        <f t="shared" ref="AU296" si="1944">AT296/AS296</f>
        <v>0.1168103619531964</v>
      </c>
      <c r="AV296">
        <f t="shared" ref="AV296" si="1945">BQ296-BQ295</f>
        <v>159</v>
      </c>
      <c r="AW296">
        <f t="shared" ref="AW296" si="1946">BS296-BS295</f>
        <v>15</v>
      </c>
      <c r="AX296">
        <f t="shared" ref="AX296" si="1947">BY296-BY295</f>
        <v>1010</v>
      </c>
      <c r="AY296">
        <f t="shared" ref="AY296" si="1948">CA296-CA295</f>
        <v>172</v>
      </c>
      <c r="AZ296">
        <f t="shared" ref="AZ296" si="1949">BU296-BU295</f>
        <v>211</v>
      </c>
      <c r="BA296">
        <f t="shared" ref="BA296" si="1950">BW296-BW295</f>
        <v>26</v>
      </c>
      <c r="BB296">
        <f t="shared" ref="BB296" si="1951">AW296/AV296</f>
        <v>9.4339622641509441E-2</v>
      </c>
      <c r="BC296">
        <f t="shared" ref="BC296" si="1952">AY296/AX296</f>
        <v>0.17029702970297031</v>
      </c>
      <c r="BD296">
        <f t="shared" ref="BD296" si="1953">AZ296/AY296</f>
        <v>1.2267441860465116</v>
      </c>
      <c r="BE296">
        <f t="shared" ref="BE296" si="1954">SUM(AT290:AT296)/SUM(AS290:AS296)</f>
        <v>9.9266847099934913E-2</v>
      </c>
      <c r="BF296">
        <f t="shared" ref="BF296" si="1955">SUM(AT283:AT296)/SUM(AS283:AS296)</f>
        <v>8.7331357544123508E-2</v>
      </c>
      <c r="BG296">
        <f t="shared" ref="BG296" si="1956">SUM(AW290:AW296)/SUM(AV290:AV296)</f>
        <v>6.985294117647059E-2</v>
      </c>
      <c r="BH296">
        <f t="shared" ref="BH296" si="1957">SUM(AY290:AY296)/SUM(AX290:AX296)</f>
        <v>8.8307286763321405E-2</v>
      </c>
      <c r="BI296">
        <f t="shared" ref="BI296" si="1958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1375680</v>
      </c>
      <c r="BO296" s="20">
        <v>312573</v>
      </c>
      <c r="BP296" s="20">
        <v>289463</v>
      </c>
      <c r="BQ296" s="20">
        <v>23722</v>
      </c>
      <c r="BR296" s="20">
        <v>9599</v>
      </c>
      <c r="BS296" s="20">
        <v>2413</v>
      </c>
      <c r="BT296" s="20">
        <v>2304</v>
      </c>
      <c r="BU296" s="20">
        <v>18446</v>
      </c>
      <c r="BV296" s="20">
        <v>5712</v>
      </c>
      <c r="BW296" s="20">
        <v>1412</v>
      </c>
      <c r="BX296" s="20">
        <v>1337</v>
      </c>
      <c r="BY296" s="20">
        <v>139613</v>
      </c>
      <c r="BZ296" s="20">
        <v>58011</v>
      </c>
      <c r="CA296" s="20">
        <v>14299</v>
      </c>
      <c r="CB296" s="20">
        <v>13039</v>
      </c>
    </row>
    <row r="297" spans="1:80" x14ac:dyDescent="0.35">
      <c r="A297" s="14">
        <f t="shared" si="1163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959">-(J297-J296)+L297</f>
        <v>11</v>
      </c>
      <c r="N297" s="7">
        <f t="shared" ref="N297" si="1960">B297-C297</f>
        <v>1089172</v>
      </c>
      <c r="O297" s="4">
        <f t="shared" ref="O297" si="1961">C297/B297</f>
        <v>0.21105478862649596</v>
      </c>
      <c r="R297">
        <f t="shared" ref="R297" si="1962">C297-C296</f>
        <v>1904</v>
      </c>
      <c r="S297">
        <f t="shared" ref="S297" si="1963">N297-N296</f>
        <v>2953</v>
      </c>
      <c r="T297" s="8">
        <f t="shared" ref="T297" si="1964">R297/V297</f>
        <v>0.392011529750875</v>
      </c>
      <c r="U297" s="8">
        <f t="shared" ref="U297" si="1965">SUM(R291:R297)/SUM(V291:V297)</f>
        <v>0.43365188782704056</v>
      </c>
      <c r="V297">
        <f t="shared" ref="V297" si="1966">B297-B296</f>
        <v>4857</v>
      </c>
      <c r="W297">
        <f t="shared" ref="W297" si="1967">C297-D297-E297</f>
        <v>35653</v>
      </c>
      <c r="X297" s="3">
        <f t="shared" ref="X297" si="1968">F297/W297</f>
        <v>1.7193504052954871E-2</v>
      </c>
      <c r="Y297">
        <f t="shared" ref="Y297" si="1969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970">Z297-AC297-AF297</f>
        <v>149</v>
      </c>
      <c r="AJ297">
        <f t="shared" ref="AJ297" si="1971">AA297-AD297-AG297</f>
        <v>191</v>
      </c>
      <c r="AK297">
        <f t="shared" ref="AK297" si="1972">AB297-AE297-AH297</f>
        <v>1208</v>
      </c>
      <c r="AS297">
        <f t="shared" ref="AS297" si="1973">BM297-BM296</f>
        <v>19238</v>
      </c>
      <c r="AT297">
        <f t="shared" ref="AT297" si="1974">BO297-BO296</f>
        <v>2057</v>
      </c>
      <c r="AU297">
        <f t="shared" ref="AU297" si="1975">AT297/AS297</f>
        <v>0.10692379665245867</v>
      </c>
      <c r="AV297">
        <f t="shared" ref="AV297" si="1976">BQ297-BQ296</f>
        <v>150</v>
      </c>
      <c r="AW297">
        <f t="shared" ref="AW297" si="1977">BS297-BS296</f>
        <v>7</v>
      </c>
      <c r="AX297">
        <f t="shared" ref="AX297" si="1978">BY297-BY296</f>
        <v>687</v>
      </c>
      <c r="AY297">
        <f t="shared" ref="AY297" si="1979">CA297-CA296</f>
        <v>-19</v>
      </c>
      <c r="AZ297">
        <f t="shared" ref="AZ297" si="1980">BU297-BU296</f>
        <v>137</v>
      </c>
      <c r="BA297">
        <f t="shared" ref="BA297" si="1981">BW297-BW296</f>
        <v>20</v>
      </c>
      <c r="BB297">
        <f t="shared" ref="BB297" si="1982">AW297/AV297</f>
        <v>4.6666666666666669E-2</v>
      </c>
      <c r="BC297">
        <f t="shared" ref="BC297" si="1983">AY297/AX297</f>
        <v>-2.7656477438136828E-2</v>
      </c>
      <c r="BD297">
        <f t="shared" ref="BD297" si="1984">AZ297/AY297</f>
        <v>-7.2105263157894735</v>
      </c>
      <c r="BE297">
        <f t="shared" ref="BE297" si="1985">SUM(AT291:AT297)/SUM(AS291:AS297)</f>
        <v>9.734938959660297E-2</v>
      </c>
      <c r="BF297">
        <f t="shared" ref="BF297" si="1986">SUM(AT284:AT297)/SUM(AS284:AS297)</f>
        <v>9.0697122807645664E-2</v>
      </c>
      <c r="BG297">
        <f t="shared" ref="BG297" si="1987">SUM(AW291:AW297)/SUM(AV291:AV297)</f>
        <v>5.7273768613974797E-2</v>
      </c>
      <c r="BH297">
        <f t="shared" ref="BH297" si="1988">SUM(AY291:AY297)/SUM(AX291:AX297)</f>
        <v>7.1225610911157422E-2</v>
      </c>
      <c r="BI297">
        <f t="shared" ref="BI297" si="198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1380524</v>
      </c>
      <c r="BO297" s="20">
        <v>314630</v>
      </c>
      <c r="BP297" s="20">
        <v>291370</v>
      </c>
      <c r="BQ297" s="20">
        <v>23872</v>
      </c>
      <c r="BR297" s="20">
        <v>9630</v>
      </c>
      <c r="BS297" s="20">
        <v>2420</v>
      </c>
      <c r="BT297" s="20">
        <v>2314</v>
      </c>
      <c r="BU297" s="20">
        <v>18583</v>
      </c>
      <c r="BV297" s="20">
        <v>5732</v>
      </c>
      <c r="BW297" s="20">
        <v>1432</v>
      </c>
      <c r="BX297" s="20">
        <v>1355</v>
      </c>
      <c r="BY297" s="20">
        <v>140300</v>
      </c>
      <c r="BZ297" s="20">
        <v>58187</v>
      </c>
      <c r="CA297" s="20">
        <v>14280</v>
      </c>
      <c r="CB297" s="20">
        <v>13084</v>
      </c>
    </row>
    <row r="298" spans="1:80" x14ac:dyDescent="0.35">
      <c r="A298" s="14">
        <f t="shared" si="1163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990">-(J298-J297)+L298</f>
        <v>32</v>
      </c>
      <c r="N298" s="7">
        <f t="shared" ref="N298" si="1991">B298-C298</f>
        <v>1092721</v>
      </c>
      <c r="O298" s="4">
        <f t="shared" ref="O298" si="1992">C298/B298</f>
        <v>0.21169713072504145</v>
      </c>
      <c r="R298">
        <f t="shared" ref="R298" si="1993">C298-C297</f>
        <v>2078</v>
      </c>
      <c r="S298">
        <f t="shared" ref="S298" si="1994">N298-N297</f>
        <v>3549</v>
      </c>
      <c r="T298" s="8">
        <f t="shared" ref="T298" si="1995">R298/V298</f>
        <v>0.36929091878443221</v>
      </c>
      <c r="U298" s="8">
        <f t="shared" ref="U298" si="1996">SUM(R292:R298)/SUM(V292:V298)</f>
        <v>0.41535269709543571</v>
      </c>
      <c r="V298">
        <f t="shared" ref="V298" si="1997">B298-B297</f>
        <v>5627</v>
      </c>
      <c r="W298">
        <f t="shared" ref="W298" si="1998">C298-D298-E298</f>
        <v>35894</v>
      </c>
      <c r="X298" s="3">
        <f t="shared" ref="X298" si="1999">F298/W298</f>
        <v>1.613082966512509E-2</v>
      </c>
      <c r="Y298">
        <f t="shared" ref="Y298" si="200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2001">Z298-AC298-AF298</f>
        <v>157</v>
      </c>
      <c r="AJ298">
        <f t="shared" ref="AJ298" si="2002">AA298-AD298-AG298</f>
        <v>208</v>
      </c>
      <c r="AK298">
        <f t="shared" ref="AK298" si="2003">AB298-AE298-AH298</f>
        <v>1231</v>
      </c>
      <c r="AS298">
        <f t="shared" ref="AS298" si="2004">BM298-BM297</f>
        <v>28305</v>
      </c>
      <c r="AT298">
        <f t="shared" ref="AT298" si="2005">BO298-BO297</f>
        <v>2261</v>
      </c>
      <c r="AU298">
        <f t="shared" ref="AU298" si="2006">AT298/AS298</f>
        <v>7.9879879879879878E-2</v>
      </c>
      <c r="AV298">
        <f t="shared" ref="AV298" si="2007">BQ298-BQ297</f>
        <v>339</v>
      </c>
      <c r="AW298">
        <f t="shared" ref="AW298" si="2008">BS298-BS297</f>
        <v>20</v>
      </c>
      <c r="AX298">
        <f t="shared" ref="AX298" si="2009">BY298-BY297</f>
        <v>1781</v>
      </c>
      <c r="AY298">
        <f t="shared" ref="AY298" si="2010">CA298-CA297</f>
        <v>93</v>
      </c>
      <c r="AZ298">
        <f t="shared" ref="AZ298" si="2011">BU298-BU297</f>
        <v>332</v>
      </c>
      <c r="BA298">
        <f t="shared" ref="BA298" si="2012">BW298-BW297</f>
        <v>20</v>
      </c>
      <c r="BB298">
        <f t="shared" ref="BB298" si="2013">AW298/AV298</f>
        <v>5.8997050147492625E-2</v>
      </c>
      <c r="BC298">
        <f t="shared" ref="BC298" si="2014">AY298/AX298</f>
        <v>5.221785513756317E-2</v>
      </c>
      <c r="BD298">
        <f t="shared" ref="BD298" si="2015">AZ298/AY298</f>
        <v>3.5698924731182795</v>
      </c>
      <c r="BE298">
        <f t="shared" ref="BE298" si="2016">SUM(AT292:AT298)/SUM(AS292:AS298)</f>
        <v>9.8216677829872742E-2</v>
      </c>
      <c r="BF298">
        <f t="shared" ref="BF298" si="2017">SUM(AT285:AT298)/SUM(AS285:AS298)</f>
        <v>9.1418711186244714E-2</v>
      </c>
      <c r="BG298">
        <f t="shared" ref="BG298" si="2018">SUM(AW292:AW298)/SUM(AV292:AV298)</f>
        <v>5.8933582787652011E-2</v>
      </c>
      <c r="BH298">
        <f t="shared" ref="BH298" si="2019">SUM(AY292:AY298)/SUM(AX292:AX298)</f>
        <v>7.0796460176991149E-2</v>
      </c>
      <c r="BI298">
        <f t="shared" ref="BI298" si="202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1389169</v>
      </c>
      <c r="BO298" s="20">
        <v>316891</v>
      </c>
      <c r="BP298" s="20">
        <v>293448</v>
      </c>
      <c r="BQ298" s="20">
        <v>24211</v>
      </c>
      <c r="BR298" s="20">
        <v>9684</v>
      </c>
      <c r="BS298" s="20">
        <v>2440</v>
      </c>
      <c r="BT298" s="20">
        <v>2330</v>
      </c>
      <c r="BU298" s="20">
        <v>18915</v>
      </c>
      <c r="BV298" s="20">
        <v>5779</v>
      </c>
      <c r="BW298" s="20">
        <v>1452</v>
      </c>
      <c r="BX298" s="20">
        <v>1377</v>
      </c>
      <c r="BY298" s="20">
        <v>142081</v>
      </c>
      <c r="BZ298" s="20">
        <v>58408</v>
      </c>
      <c r="CA298" s="20">
        <v>14373</v>
      </c>
      <c r="CB298" s="20">
        <v>13172</v>
      </c>
    </row>
    <row r="299" spans="1:80" x14ac:dyDescent="0.35">
      <c r="A299" s="14">
        <f t="shared" si="1163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2021">-(J299-J298)+L299</f>
        <v>19</v>
      </c>
      <c r="N299" s="7">
        <f t="shared" ref="N299" si="2022">B299-C299</f>
        <v>1095739</v>
      </c>
      <c r="O299" s="4">
        <f t="shared" ref="O299" si="2023">C299/B299</f>
        <v>0.21218145424531151</v>
      </c>
      <c r="R299">
        <f t="shared" ref="R299" si="2024">C299-C298</f>
        <v>1665</v>
      </c>
      <c r="S299">
        <f t="shared" ref="S299" si="2025">N299-N298</f>
        <v>3018</v>
      </c>
      <c r="T299" s="8">
        <f t="shared" ref="T299" si="2026">R299/V299</f>
        <v>0.35554131966688018</v>
      </c>
      <c r="U299" s="8">
        <f t="shared" ref="U299" si="2027">SUM(R293:R299)/SUM(V293:V299)</f>
        <v>0.41071306018804477</v>
      </c>
      <c r="V299">
        <f t="shared" ref="V299" si="2028">B299-B298</f>
        <v>4683</v>
      </c>
      <c r="W299">
        <f t="shared" ref="W299" si="2029">C299-D299-E299</f>
        <v>35885</v>
      </c>
      <c r="X299" s="3">
        <f t="shared" ref="X299" si="2030">F299/W299</f>
        <v>1.5298871394733175E-2</v>
      </c>
      <c r="Y299">
        <f t="shared" ref="Y299" si="203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2032">Z299-AC299-AF299</f>
        <v>168</v>
      </c>
      <c r="AJ299">
        <f t="shared" ref="AJ299" si="2033">AA299-AD299-AG299</f>
        <v>222</v>
      </c>
      <c r="AK299">
        <f t="shared" ref="AK299" si="2034">AB299-AE299-AH299</f>
        <v>1241</v>
      </c>
      <c r="AS299">
        <f t="shared" ref="AS299" si="2035">BM299-BM298</f>
        <v>23011</v>
      </c>
      <c r="AT299">
        <f t="shared" ref="AT299" si="2036">BO299-BO298</f>
        <v>1777</v>
      </c>
      <c r="AU299">
        <f t="shared" ref="AU299" si="2037">AT299/AS299</f>
        <v>7.722393637825388E-2</v>
      </c>
      <c r="AV299">
        <f t="shared" ref="AV299" si="2038">BQ299-BQ298</f>
        <v>328</v>
      </c>
      <c r="AW299">
        <f t="shared" ref="AW299" si="2039">BS299-BS298</f>
        <v>16</v>
      </c>
      <c r="AX299">
        <f t="shared" ref="AX299" si="2040">BY299-BY298</f>
        <v>1490</v>
      </c>
      <c r="AY299">
        <f t="shared" ref="AY299" si="2041">CA299-CA298</f>
        <v>86</v>
      </c>
      <c r="AZ299">
        <f t="shared" ref="AZ299" si="2042">BU299-BU298</f>
        <v>190</v>
      </c>
      <c r="BA299">
        <f t="shared" ref="BA299" si="2043">BW299-BW298</f>
        <v>16</v>
      </c>
      <c r="BB299">
        <f t="shared" ref="BB299" si="2044">AW299/AV299</f>
        <v>4.878048780487805E-2</v>
      </c>
      <c r="BC299">
        <f t="shared" ref="BC299" si="2045">AY299/AX299</f>
        <v>5.771812080536913E-2</v>
      </c>
      <c r="BD299">
        <f t="shared" ref="BD299" si="2046">AZ299/AY299</f>
        <v>2.2093023255813953</v>
      </c>
      <c r="BE299">
        <f t="shared" ref="BE299" si="2047">SUM(AT293:AT299)/SUM(AS293:AS299)</f>
        <v>9.5239160422025876E-2</v>
      </c>
      <c r="BF299">
        <f t="shared" ref="BF299" si="2048">SUM(AT286:AT299)/SUM(AS286:AS299)</f>
        <v>9.0434167002331339E-2</v>
      </c>
      <c r="BG299">
        <f t="shared" ref="BG299" si="2049">SUM(AW293:AW299)/SUM(AV293:AV299)</f>
        <v>5.7437407952871868E-2</v>
      </c>
      <c r="BH299">
        <f t="shared" ref="BH299" si="2050">SUM(AY293:AY299)/SUM(AX293:AX299)</f>
        <v>6.9517930629041741E-2</v>
      </c>
      <c r="BI299">
        <f t="shared" ref="BI299" si="2051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1390852</v>
      </c>
      <c r="BO299" s="20">
        <v>318668</v>
      </c>
      <c r="BP299" s="20">
        <v>295113</v>
      </c>
      <c r="BQ299" s="20">
        <v>24539</v>
      </c>
      <c r="BR299" s="20">
        <v>9743</v>
      </c>
      <c r="BS299" s="20">
        <v>2456</v>
      </c>
      <c r="BT299" s="20">
        <v>2345</v>
      </c>
      <c r="BU299" s="20">
        <v>19105</v>
      </c>
      <c r="BV299" s="20">
        <v>5802</v>
      </c>
      <c r="BW299" s="20">
        <v>1468</v>
      </c>
      <c r="BX299" s="20">
        <v>1394</v>
      </c>
      <c r="BY299" s="20">
        <v>143571</v>
      </c>
      <c r="BZ299" s="20">
        <v>58619</v>
      </c>
      <c r="CA299" s="20">
        <v>14459</v>
      </c>
      <c r="CB299" s="20">
        <v>13244</v>
      </c>
    </row>
    <row r="300" spans="1:80" x14ac:dyDescent="0.35">
      <c r="A300" s="14">
        <f t="shared" si="1163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2052">-(J300-J299)+L300</f>
        <v>22</v>
      </c>
      <c r="N300" s="7">
        <f t="shared" ref="N300" si="2053">B300-C300</f>
        <v>1098359</v>
      </c>
      <c r="O300" s="4">
        <f t="shared" ref="O300" si="2054">C300/B300</f>
        <v>0.21253410878389908</v>
      </c>
      <c r="R300">
        <f t="shared" ref="R300" si="2055">C300-C299</f>
        <v>1330</v>
      </c>
      <c r="S300">
        <f t="shared" ref="S300" si="2056">N300-N299</f>
        <v>2620</v>
      </c>
      <c r="T300" s="8">
        <f t="shared" ref="T300" si="2057">R300/V300</f>
        <v>0.33670886075949369</v>
      </c>
      <c r="U300" s="8">
        <f t="shared" ref="U300" si="2058">SUM(R294:R300)/SUM(V294:V300)</f>
        <v>0.39989492004071847</v>
      </c>
      <c r="V300">
        <f t="shared" ref="V300" si="2059">B300-B299</f>
        <v>3950</v>
      </c>
      <c r="W300">
        <f t="shared" ref="W300" si="2060">C300-D300-E300</f>
        <v>36719</v>
      </c>
      <c r="X300" s="3">
        <f t="shared" ref="X300" si="2061">F300/W300</f>
        <v>1.473351670797135E-2</v>
      </c>
      <c r="Y300">
        <f t="shared" ref="Y300" si="206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2063">Z300-AC300-AF300</f>
        <v>180</v>
      </c>
      <c r="AJ300">
        <f t="shared" ref="AJ300" si="2064">AA300-AD300-AG300</f>
        <v>228</v>
      </c>
      <c r="AK300">
        <f t="shared" ref="AK300" si="2065">AB300-AE300-AH300</f>
        <v>1275</v>
      </c>
      <c r="AS300">
        <f t="shared" ref="AS300" si="2066">BM300-BM299</f>
        <v>11857</v>
      </c>
      <c r="AT300">
        <f t="shared" ref="AT300" si="2067">BO300-BO299</f>
        <v>1440</v>
      </c>
      <c r="AU300">
        <f t="shared" ref="AU300" si="2068">AT300/AS300</f>
        <v>0.12144724635236569</v>
      </c>
      <c r="AV300">
        <f t="shared" ref="AV300" si="2069">BQ300-BQ299</f>
        <v>74</v>
      </c>
      <c r="AW300">
        <f t="shared" ref="AW300" si="2070">BS300-BS299</f>
        <v>10</v>
      </c>
      <c r="AX300">
        <f t="shared" ref="AX300" si="2071">BY300-BY299</f>
        <v>476</v>
      </c>
      <c r="AY300">
        <f t="shared" ref="AY300" si="2072">CA300-CA299</f>
        <v>43</v>
      </c>
      <c r="AZ300">
        <f t="shared" ref="AZ300" si="2073">BU300-BU299</f>
        <v>77</v>
      </c>
      <c r="BA300">
        <f t="shared" ref="BA300" si="2074">BW300-BW299</f>
        <v>8</v>
      </c>
      <c r="BB300">
        <f t="shared" ref="BB300" si="2075">AW300/AV300</f>
        <v>0.13513513513513514</v>
      </c>
      <c r="BC300">
        <f t="shared" ref="BC300" si="2076">AY300/AX300</f>
        <v>9.0336134453781511E-2</v>
      </c>
      <c r="BD300">
        <f t="shared" ref="BD300" si="2077">AZ300/AY300</f>
        <v>1.7906976744186047</v>
      </c>
      <c r="BE300">
        <f t="shared" ref="BE300" si="2078">SUM(AT294:AT300)/SUM(AS294:AS300)</f>
        <v>9.4591447617384222E-2</v>
      </c>
      <c r="BF300">
        <f t="shared" ref="BF300" si="2079">SUM(AT287:AT300)/SUM(AS287:AS300)</f>
        <v>9.1485474800300892E-2</v>
      </c>
      <c r="BG300">
        <f t="shared" ref="BG300" si="2080">SUM(AW294:AW300)/SUM(AV294:AV300)</f>
        <v>6.0693641618497107E-2</v>
      </c>
      <c r="BH300">
        <f t="shared" ref="BH300" si="2081">SUM(AY294:AY300)/SUM(AX294:AX300)</f>
        <v>6.7220764071157776E-2</v>
      </c>
      <c r="BI300">
        <f t="shared" ref="BI300" si="2082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1394802</v>
      </c>
      <c r="BO300" s="20">
        <v>320108</v>
      </c>
      <c r="BP300" s="20">
        <v>296443</v>
      </c>
      <c r="BQ300" s="20">
        <v>24613</v>
      </c>
      <c r="BR300" s="20">
        <v>9770</v>
      </c>
      <c r="BS300" s="20">
        <v>2466</v>
      </c>
      <c r="BT300" s="20">
        <v>2357</v>
      </c>
      <c r="BU300" s="20">
        <v>19182</v>
      </c>
      <c r="BV300" s="20">
        <v>5818</v>
      </c>
      <c r="BW300" s="20">
        <v>1476</v>
      </c>
      <c r="BX300" s="20">
        <v>1402</v>
      </c>
      <c r="BY300" s="20">
        <v>144047</v>
      </c>
      <c r="BZ300" s="20">
        <v>58785</v>
      </c>
      <c r="CA300" s="20">
        <v>14502</v>
      </c>
      <c r="CB300" s="20">
        <v>13288</v>
      </c>
    </row>
    <row r="301" spans="1:80" x14ac:dyDescent="0.35">
      <c r="A301" s="14">
        <f t="shared" si="1163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2083">-(J301-J300)+L301</f>
        <v>11</v>
      </c>
      <c r="N301" s="7">
        <f t="shared" ref="N301" si="2084">B301-C301</f>
        <v>1099574</v>
      </c>
      <c r="O301" s="4">
        <f t="shared" ref="O301" si="2085">C301/B301</f>
        <v>0.21258377594915046</v>
      </c>
      <c r="R301">
        <f t="shared" ref="R301" si="2086">C301-C300</f>
        <v>416</v>
      </c>
      <c r="S301">
        <f t="shared" ref="S301" si="2087">N301-N300</f>
        <v>1215</v>
      </c>
      <c r="T301" s="8">
        <f t="shared" ref="T301" si="2088">R301/V301</f>
        <v>0.25505824647455549</v>
      </c>
      <c r="U301" s="8">
        <f t="shared" ref="U301" si="2089">SUM(R295:R301)/SUM(V295:V301)</f>
        <v>0.39054313514920758</v>
      </c>
      <c r="V301">
        <f t="shared" ref="V301" si="2090">B301-B300</f>
        <v>1631</v>
      </c>
      <c r="W301">
        <f t="shared" ref="W301" si="2091">C301-D301-E301</f>
        <v>36571</v>
      </c>
      <c r="X301" s="3">
        <f t="shared" ref="X301" si="2092">F301/W301</f>
        <v>1.5175959093270625E-2</v>
      </c>
      <c r="Y301">
        <f t="shared" ref="Y301" si="2093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2094">Z301-AC301-AF301</f>
        <v>177</v>
      </c>
      <c r="AJ301">
        <f t="shared" ref="AJ301" si="2095">AA301-AD301-AG301</f>
        <v>231</v>
      </c>
      <c r="AK301">
        <f t="shared" ref="AK301" si="2096">AB301-AE301-AH301</f>
        <v>1269</v>
      </c>
      <c r="AS301">
        <f t="shared" ref="AS301" si="2097">BM301-BM300</f>
        <v>5694</v>
      </c>
      <c r="AT301">
        <f t="shared" ref="AT301" si="2098">BO301-BO300</f>
        <v>443</v>
      </c>
      <c r="AU301">
        <f t="shared" ref="AU301" si="2099">AT301/AS301</f>
        <v>7.7801194239550397E-2</v>
      </c>
      <c r="AV301">
        <f t="shared" ref="AV301" si="2100">BQ301-BQ300</f>
        <v>39</v>
      </c>
      <c r="AW301">
        <f t="shared" ref="AW301" si="2101">BS301-BS300</f>
        <v>6</v>
      </c>
      <c r="AX301">
        <f t="shared" ref="AX301" si="2102">BY301-BY300</f>
        <v>263</v>
      </c>
      <c r="AY301">
        <f t="shared" ref="AY301" si="2103">CA301-CA300</f>
        <v>17</v>
      </c>
      <c r="AZ301">
        <f t="shared" ref="AZ301" si="2104">BU301-BU300</f>
        <v>40</v>
      </c>
      <c r="BA301">
        <f t="shared" ref="BA301" si="2105">BW301-BW300</f>
        <v>3</v>
      </c>
      <c r="BB301">
        <f t="shared" ref="BB301" si="2106">AW301/AV301</f>
        <v>0.15384615384615385</v>
      </c>
      <c r="BC301">
        <f t="shared" ref="BC301" si="2107">AY301/AX301</f>
        <v>6.4638783269961975E-2</v>
      </c>
      <c r="BD301">
        <f t="shared" ref="BD301" si="2108">AZ301/AY301</f>
        <v>2.3529411764705883</v>
      </c>
      <c r="BE301">
        <f t="shared" ref="BE301" si="2109">SUM(AT295:AT301)/SUM(AS295:AS301)</f>
        <v>9.2717391304347821E-2</v>
      </c>
      <c r="BF301">
        <f t="shared" ref="BF301" si="2110">SUM(AT288:AT301)/SUM(AS288:AS301)</f>
        <v>9.0855239094826901E-2</v>
      </c>
      <c r="BG301">
        <f t="shared" ref="BG301" si="2111">SUM(AW295:AW301)/SUM(AV295:AV301)</f>
        <v>6.1239193083573486E-2</v>
      </c>
      <c r="BH301">
        <f t="shared" ref="BH301" si="2112">SUM(AY295:AY301)/SUM(AX295:AX301)</f>
        <v>6.5397106583997638E-2</v>
      </c>
      <c r="BI301">
        <f t="shared" ref="BI301" si="2113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1396433</v>
      </c>
      <c r="BO301" s="20">
        <v>320551</v>
      </c>
      <c r="BP301" s="20">
        <v>296859</v>
      </c>
      <c r="BQ301" s="20">
        <v>24652</v>
      </c>
      <c r="BR301" s="20">
        <v>9783</v>
      </c>
      <c r="BS301" s="20">
        <v>2472</v>
      </c>
      <c r="BT301" s="20">
        <v>2361</v>
      </c>
      <c r="BU301" s="20">
        <v>19222</v>
      </c>
      <c r="BV301" s="20">
        <v>5820</v>
      </c>
      <c r="BW301" s="20">
        <v>1479</v>
      </c>
      <c r="BX301" s="20">
        <v>1406</v>
      </c>
      <c r="BY301" s="20">
        <v>144310</v>
      </c>
      <c r="BZ301" s="20">
        <v>58840</v>
      </c>
      <c r="CA301" s="20">
        <v>14519</v>
      </c>
      <c r="CB301" s="20">
        <v>13297</v>
      </c>
    </row>
    <row r="302" spans="1:80" x14ac:dyDescent="0.35">
      <c r="A302" s="14">
        <f t="shared" si="1163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2114">-(J302-J301)+L302</f>
        <v>9</v>
      </c>
      <c r="N302" s="7">
        <f t="shared" ref="N302" si="2115">B302-C302</f>
        <v>1101837</v>
      </c>
      <c r="O302" s="4">
        <f t="shared" ref="O302" si="2116">C302/B302</f>
        <v>0.21290441945970967</v>
      </c>
      <c r="R302">
        <f t="shared" ref="R302" si="2117">C302-C301</f>
        <v>1181</v>
      </c>
      <c r="S302">
        <f t="shared" ref="S302" si="2118">N302-N301</f>
        <v>2263</v>
      </c>
      <c r="T302" s="8">
        <f t="shared" ref="T302" si="2119">R302/V302</f>
        <v>0.34291521486643439</v>
      </c>
      <c r="U302" s="8">
        <f t="shared" ref="U302" si="2120">SUM(R296:R302)/SUM(V296:V302)</f>
        <v>0.37583515247734339</v>
      </c>
      <c r="V302">
        <f t="shared" ref="V302" si="2121">B302-B301</f>
        <v>3444</v>
      </c>
      <c r="W302">
        <f t="shared" ref="W302" si="2122">C302-D302-E302</f>
        <v>35158</v>
      </c>
      <c r="X302" s="3">
        <f t="shared" ref="X302" si="2123">F302/W302</f>
        <v>1.5700551794755106E-2</v>
      </c>
      <c r="Y302">
        <f t="shared" ref="Y302" si="2124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125">Z302-AC302-AF302</f>
        <v>165</v>
      </c>
      <c r="AJ302">
        <f t="shared" ref="AJ302" si="2126">AA302-AD302-AG302</f>
        <v>228</v>
      </c>
      <c r="AK302">
        <f t="shared" ref="AK302" si="2127">AB302-AE302-AH302</f>
        <v>1223</v>
      </c>
      <c r="AS302">
        <f t="shared" ref="AS302" si="2128">BM302-BM301</f>
        <v>22088</v>
      </c>
      <c r="AT302">
        <f t="shared" ref="AT302" si="2129">BO302-BO301</f>
        <v>1262</v>
      </c>
      <c r="AU302">
        <f t="shared" ref="AU302" si="2130">AT302/AS302</f>
        <v>5.7135095979717491E-2</v>
      </c>
      <c r="AV302">
        <f t="shared" ref="AV302" si="2131">BQ302-BQ301</f>
        <v>114</v>
      </c>
      <c r="AW302">
        <f t="shared" ref="AW302" si="2132">BS302-BS301</f>
        <v>1</v>
      </c>
      <c r="AX302">
        <f t="shared" ref="AX302" si="2133">BY302-BY301</f>
        <v>781</v>
      </c>
      <c r="AY302">
        <f t="shared" ref="AY302" si="2134">CA302-CA301</f>
        <v>33</v>
      </c>
      <c r="AZ302">
        <f t="shared" ref="AZ302" si="2135">BU302-BU301</f>
        <v>195</v>
      </c>
      <c r="BA302">
        <f t="shared" ref="BA302" si="2136">BW302-BW301</f>
        <v>8</v>
      </c>
      <c r="BB302">
        <f t="shared" ref="BB302" si="2137">AW302/AV302</f>
        <v>8.771929824561403E-3</v>
      </c>
      <c r="BC302">
        <f t="shared" ref="BC302" si="2138">AY302/AX302</f>
        <v>4.2253521126760563E-2</v>
      </c>
      <c r="BD302">
        <f t="shared" ref="BD302" si="2139">AZ302/AY302</f>
        <v>5.9090909090909092</v>
      </c>
      <c r="BE302">
        <f t="shared" ref="BE302" si="2140">SUM(AT296:AT302)/SUM(AS296:AS302)</f>
        <v>8.9980939997931469E-2</v>
      </c>
      <c r="BF302">
        <f t="shared" ref="BF302" si="2141">SUM(AT289:AT302)/SUM(AS289:AS302)</f>
        <v>9.1125034842994432E-2</v>
      </c>
      <c r="BG302">
        <f t="shared" ref="BG302" si="2142">SUM(AW296:AW302)/SUM(AV296:AV302)</f>
        <v>6.2344139650872821E-2</v>
      </c>
      <c r="BH302">
        <f t="shared" ref="BH302" si="2143">SUM(AY296:AY302)/SUM(AX296:AX302)</f>
        <v>6.5505548705302091E-2</v>
      </c>
      <c r="BI302">
        <f t="shared" ref="BI302" si="2144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1399877</v>
      </c>
      <c r="BO302" s="20">
        <v>321813</v>
      </c>
      <c r="BP302" s="20">
        <v>298040</v>
      </c>
      <c r="BQ302" s="20">
        <v>24766</v>
      </c>
      <c r="BR302" s="20">
        <v>9804</v>
      </c>
      <c r="BS302" s="20">
        <v>2473</v>
      </c>
      <c r="BT302" s="20">
        <v>2360</v>
      </c>
      <c r="BU302" s="20">
        <v>19417</v>
      </c>
      <c r="BV302" s="20">
        <v>5840</v>
      </c>
      <c r="BW302" s="20">
        <v>1487</v>
      </c>
      <c r="BX302" s="20">
        <v>1414</v>
      </c>
      <c r="BY302" s="20">
        <v>145091</v>
      </c>
      <c r="BZ302" s="20">
        <v>58955</v>
      </c>
      <c r="CA302" s="20">
        <v>14552</v>
      </c>
      <c r="CB302" s="20">
        <v>13328</v>
      </c>
    </row>
    <row r="303" spans="1:80" x14ac:dyDescent="0.35">
      <c r="A303" s="14">
        <f t="shared" si="1163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145">-(J303-J302)+L303</f>
        <v>14</v>
      </c>
      <c r="N303" s="7">
        <f t="shared" ref="N303" si="2146">B303-C303</f>
        <v>1105230</v>
      </c>
      <c r="O303" s="4">
        <f t="shared" ref="O303" si="2147">C303/B303</f>
        <v>0.21342325249054525</v>
      </c>
      <c r="R303">
        <f t="shared" ref="R303" si="2148">C303-C302</f>
        <v>1844</v>
      </c>
      <c r="S303">
        <f t="shared" ref="S303" si="2149">N303-N302</f>
        <v>3393</v>
      </c>
      <c r="T303" s="8">
        <f t="shared" ref="T303" si="2150">R303/V303</f>
        <v>0.35210998663356885</v>
      </c>
      <c r="U303" s="8">
        <f t="shared" ref="U303" si="2151">SUM(R297:R303)/SUM(V297:V303)</f>
        <v>0.35400455333174757</v>
      </c>
      <c r="V303">
        <f t="shared" ref="V303" si="2152">B303-B302</f>
        <v>5237</v>
      </c>
      <c r="W303">
        <f t="shared" ref="W303" si="2153">C303-D303-E303</f>
        <v>35171</v>
      </c>
      <c r="X303" s="3">
        <f t="shared" ref="X303" si="2154">F303/W303</f>
        <v>1.4671177959114042E-2</v>
      </c>
      <c r="Y303">
        <f t="shared" ref="Y303" si="2155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156">Z303-AC303-AF303</f>
        <v>166</v>
      </c>
      <c r="AJ303">
        <f t="shared" ref="AJ303" si="2157">AA303-AD303-AG303</f>
        <v>242</v>
      </c>
      <c r="AK303">
        <f t="shared" ref="AK303" si="2158">AB303-AE303-AH303</f>
        <v>1266</v>
      </c>
      <c r="AS303">
        <f t="shared" ref="AS303" si="2159">BM303-BM302</f>
        <v>23944</v>
      </c>
      <c r="AT303">
        <f t="shared" ref="AT303" si="2160">BO303-BO302</f>
        <v>2001</v>
      </c>
      <c r="AU303">
        <f t="shared" ref="AU303" si="2161">AT303/AS303</f>
        <v>8.3569996658870702E-2</v>
      </c>
      <c r="AV303">
        <f t="shared" ref="AV303" si="2162">BQ303-BQ302</f>
        <v>182</v>
      </c>
      <c r="AW303">
        <f t="shared" ref="AW303" si="2163">BS303-BS302</f>
        <v>9</v>
      </c>
      <c r="AX303">
        <f t="shared" ref="AX303" si="2164">BY303-BY302</f>
        <v>1047</v>
      </c>
      <c r="AY303">
        <f t="shared" ref="AY303" si="2165">CA303-CA302</f>
        <v>97</v>
      </c>
      <c r="AZ303">
        <f t="shared" ref="AZ303" si="2166">BU303-BU302</f>
        <v>193</v>
      </c>
      <c r="BA303">
        <f t="shared" ref="BA303" si="2167">BW303-BW302</f>
        <v>19</v>
      </c>
      <c r="BB303">
        <f t="shared" ref="BB303" si="2168">AW303/AV303</f>
        <v>4.9450549450549448E-2</v>
      </c>
      <c r="BC303">
        <f t="shared" ref="BC303" si="2169">AY303/AX303</f>
        <v>9.2645654250238782E-2</v>
      </c>
      <c r="BD303">
        <f t="shared" ref="BD303" si="2170">AZ303/AY303</f>
        <v>1.9896907216494846</v>
      </c>
      <c r="BE303">
        <f t="shared" ref="BE303" si="2171">SUM(AT297:AT303)/SUM(AS297:AS303)</f>
        <v>8.3802381147632637E-2</v>
      </c>
      <c r="BF303">
        <f t="shared" ref="BF303" si="2172">SUM(AT290:AT303)/SUM(AS290:AS303)</f>
        <v>9.0998951744369116E-2</v>
      </c>
      <c r="BG303">
        <f t="shared" ref="BG303" si="2173">SUM(AW297:AW303)/SUM(AV297:AV303)</f>
        <v>5.6280587275693308E-2</v>
      </c>
      <c r="BH303">
        <f t="shared" ref="BH303" si="2174">SUM(AY297:AY303)/SUM(AX297:AX303)</f>
        <v>5.3639846743295021E-2</v>
      </c>
      <c r="BI303">
        <f t="shared" ref="BI303" si="217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1405114</v>
      </c>
      <c r="BO303" s="20">
        <v>323814</v>
      </c>
      <c r="BP303" s="20">
        <v>299884</v>
      </c>
      <c r="BQ303" s="20">
        <v>24948</v>
      </c>
      <c r="BR303" s="20">
        <v>9835</v>
      </c>
      <c r="BS303" s="20">
        <v>2482</v>
      </c>
      <c r="BT303" s="20">
        <v>2369</v>
      </c>
      <c r="BU303" s="20">
        <v>19610</v>
      </c>
      <c r="BV303" s="20">
        <v>5870</v>
      </c>
      <c r="BW303" s="20">
        <v>1506</v>
      </c>
      <c r="BX303" s="20">
        <v>1431</v>
      </c>
      <c r="BY303" s="20">
        <v>146138</v>
      </c>
      <c r="BZ303" s="20">
        <v>59173</v>
      </c>
      <c r="CA303" s="20">
        <v>14649</v>
      </c>
      <c r="CB303" s="20">
        <v>13427</v>
      </c>
    </row>
    <row r="304" spans="1:80" x14ac:dyDescent="0.35">
      <c r="A304" s="14">
        <f t="shared" si="1163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176">-(J304-J303)+L304</f>
        <v>12</v>
      </c>
      <c r="N304" s="7">
        <f t="shared" ref="N304" si="2177">B304-C304</f>
        <v>1108876</v>
      </c>
      <c r="O304" s="4">
        <f t="shared" ref="O304" si="2178">C304/B304</f>
        <v>0.21374044718992455</v>
      </c>
      <c r="R304">
        <f t="shared" ref="R304" si="2179">C304-C303</f>
        <v>1558</v>
      </c>
      <c r="S304">
        <f t="shared" ref="S304" si="2180">N304-N303</f>
        <v>3646</v>
      </c>
      <c r="T304" s="8">
        <f t="shared" ref="T304" si="2181">R304/V304</f>
        <v>0.29938508839354344</v>
      </c>
      <c r="U304" s="8">
        <f t="shared" ref="U304" si="2182">SUM(R298:R304)/SUM(V298:V304)</f>
        <v>0.33825900053734553</v>
      </c>
      <c r="V304">
        <f t="shared" ref="V304" si="2183">B304-B303</f>
        <v>5204</v>
      </c>
      <c r="W304">
        <f t="shared" ref="W304" si="2184">C304-D304-E304</f>
        <v>34984</v>
      </c>
      <c r="X304" s="3">
        <f t="shared" ref="X304" si="2185">F304/W304</f>
        <v>1.5206951749371141E-2</v>
      </c>
      <c r="Y304">
        <f t="shared" ref="Y304" si="218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187">Z304-AC304-AF304</f>
        <v>172</v>
      </c>
      <c r="AJ304">
        <f t="shared" ref="AJ304" si="2188">AA304-AD304-AG304</f>
        <v>251</v>
      </c>
      <c r="AK304">
        <f t="shared" ref="AK304" si="2189">AB304-AE304-AH304</f>
        <v>1242</v>
      </c>
      <c r="AS304">
        <f t="shared" ref="AS304" si="2190">BM304-BM303</f>
        <v>20399</v>
      </c>
      <c r="AT304">
        <f t="shared" ref="AT304" si="2191">BO304-BO303</f>
        <v>1664</v>
      </c>
      <c r="AU304">
        <f t="shared" ref="AU304" si="2192">AT304/AS304</f>
        <v>8.1572626109122998E-2</v>
      </c>
      <c r="AV304">
        <f t="shared" ref="AV304" si="2193">BQ304-BQ303</f>
        <v>155</v>
      </c>
      <c r="AW304">
        <f t="shared" ref="AW304" si="2194">BS304-BS303</f>
        <v>17</v>
      </c>
      <c r="AX304">
        <f t="shared" ref="AX304" si="2195">BY304-BY303</f>
        <v>523</v>
      </c>
      <c r="AY304">
        <f t="shared" ref="AY304" si="2196">CA304-CA303</f>
        <v>64</v>
      </c>
      <c r="AZ304">
        <f t="shared" ref="AZ304" si="2197">BU304-BU303</f>
        <v>86</v>
      </c>
      <c r="BA304">
        <f t="shared" ref="BA304" si="2198">BW304-BW303</f>
        <v>9</v>
      </c>
      <c r="BB304">
        <f t="shared" ref="BB304" si="2199">AW304/AV304</f>
        <v>0.10967741935483871</v>
      </c>
      <c r="BC304">
        <f t="shared" ref="BC304" si="2200">AY304/AX304</f>
        <v>0.12237093690248566</v>
      </c>
      <c r="BD304">
        <f t="shared" ref="BD304" si="2201">AZ304/AY304</f>
        <v>1.34375</v>
      </c>
      <c r="BE304">
        <f t="shared" ref="BE304" si="2202">SUM(AT298:AT304)/SUM(AS298:AS304)</f>
        <v>8.0178568788895621E-2</v>
      </c>
      <c r="BF304">
        <f t="shared" ref="BF304" si="2203">SUM(AT291:AT304)/SUM(AS291:AS304)</f>
        <v>8.8270007894510574E-2</v>
      </c>
      <c r="BG304">
        <f t="shared" ref="BG304" si="2204">SUM(AW298:AW304)/SUM(AV298:AV304)</f>
        <v>6.4175467099918768E-2</v>
      </c>
      <c r="BH304">
        <f t="shared" ref="BH304" si="2205">SUM(AY298:AY304)/SUM(AX298:AX304)</f>
        <v>6.8071058009746901E-2</v>
      </c>
      <c r="BI304">
        <f t="shared" ref="BI304" si="2206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1410318</v>
      </c>
      <c r="BO304" s="20">
        <v>325478</v>
      </c>
      <c r="BP304" s="20">
        <v>301442</v>
      </c>
      <c r="BQ304" s="20">
        <v>25103</v>
      </c>
      <c r="BR304" s="20">
        <v>9865</v>
      </c>
      <c r="BS304" s="20">
        <v>2499</v>
      </c>
      <c r="BT304" s="20">
        <v>2385</v>
      </c>
      <c r="BU304" s="20">
        <v>19696</v>
      </c>
      <c r="BV304" s="20">
        <v>5885</v>
      </c>
      <c r="BW304" s="20">
        <v>1515</v>
      </c>
      <c r="BX304" s="20">
        <v>1442</v>
      </c>
      <c r="BY304" s="20">
        <v>146661</v>
      </c>
      <c r="BZ304" s="20">
        <v>59329</v>
      </c>
      <c r="CA304" s="20">
        <v>14713</v>
      </c>
      <c r="CB304" s="20">
        <v>13490</v>
      </c>
    </row>
    <row r="305" spans="1:80" x14ac:dyDescent="0.35">
      <c r="A305" s="14">
        <f t="shared" si="1163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207">-(J305-J304)+L305</f>
        <v>25</v>
      </c>
      <c r="N305" s="7">
        <f t="shared" ref="N305" si="2208">B305-C305</f>
        <v>1112018</v>
      </c>
      <c r="O305" s="4">
        <f t="shared" ref="O305" si="2209">C305/B305</f>
        <v>0.2140104608425219</v>
      </c>
      <c r="R305">
        <f t="shared" ref="R305" si="2210">C305-C304</f>
        <v>1340</v>
      </c>
      <c r="S305">
        <f t="shared" ref="S305" si="2211">N305-N304</f>
        <v>3142</v>
      </c>
      <c r="T305" s="8">
        <f t="shared" ref="T305" si="2212">R305/V305</f>
        <v>0.29897367246764839</v>
      </c>
      <c r="U305" s="8">
        <f t="shared" ref="U305" si="2213">SUM(R299:R305)/SUM(V299:V305)</f>
        <v>0.32601026858998988</v>
      </c>
      <c r="V305">
        <f t="shared" ref="V305" si="2214">B305-B304</f>
        <v>4482</v>
      </c>
      <c r="W305">
        <f t="shared" ref="W305" si="2215">C305-D305-E305</f>
        <v>34702</v>
      </c>
      <c r="X305" s="3">
        <f t="shared" ref="X305" si="2216">F305/W305</f>
        <v>1.4783009624805487E-2</v>
      </c>
      <c r="Y305">
        <f t="shared" ref="Y305" si="2217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218">Z305-AC305-AF305</f>
        <v>173</v>
      </c>
      <c r="AJ305">
        <f t="shared" ref="AJ305" si="2219">AA305-AD305-AG305</f>
        <v>254</v>
      </c>
      <c r="AK305">
        <f t="shared" ref="AK305" si="2220">AB305-AE305-AH305</f>
        <v>1221</v>
      </c>
      <c r="AS305">
        <f t="shared" ref="AS305" si="2221">BM305-BM304</f>
        <v>23096</v>
      </c>
      <c r="AT305">
        <f t="shared" ref="AT305" si="2222">BO305-BO304</f>
        <v>1460</v>
      </c>
      <c r="AU305">
        <f t="shared" ref="AU305" si="2223">AT305/AS305</f>
        <v>6.3214409421544854E-2</v>
      </c>
      <c r="AV305">
        <f t="shared" ref="AV305" si="2224">BQ305-BQ304</f>
        <v>292</v>
      </c>
      <c r="AW305">
        <f t="shared" ref="AW305" si="2225">BS305-BS304</f>
        <v>19</v>
      </c>
      <c r="AX305">
        <f t="shared" ref="AX305" si="2226">BY305-BY304</f>
        <v>1366</v>
      </c>
      <c r="AY305">
        <f t="shared" ref="AY305" si="2227">CA305-CA304</f>
        <v>66</v>
      </c>
      <c r="AZ305">
        <f t="shared" ref="AZ305" si="2228">BU305-BU304</f>
        <v>179</v>
      </c>
      <c r="BA305">
        <f t="shared" ref="BA305" si="2229">BW305-BW304</f>
        <v>12</v>
      </c>
      <c r="BB305">
        <f t="shared" ref="BB305" si="2230">AW305/AV305</f>
        <v>6.5068493150684928E-2</v>
      </c>
      <c r="BC305">
        <f t="shared" ref="BC305" si="2231">AY305/AX305</f>
        <v>4.8316251830161056E-2</v>
      </c>
      <c r="BD305">
        <f t="shared" ref="BD305" si="2232">AZ305/AY305</f>
        <v>2.7121212121212119</v>
      </c>
      <c r="BE305">
        <f t="shared" ref="BE305" si="2233">SUM(AT299:AT305)/SUM(AS299:AS305)</f>
        <v>7.7231741346309071E-2</v>
      </c>
      <c r="BF305">
        <f t="shared" ref="BF305" si="2234">SUM(AT292:AT305)/SUM(AS292:AS305)</f>
        <v>8.727642879184383E-2</v>
      </c>
      <c r="BG305">
        <f t="shared" ref="BG305" si="2235">SUM(AW299:AW305)/SUM(AV299:AV305)</f>
        <v>6.5878378378378372E-2</v>
      </c>
      <c r="BH305">
        <f t="shared" ref="BH305" si="2236">SUM(AY299:AY305)/SUM(AX299:AX305)</f>
        <v>6.8281197443659597E-2</v>
      </c>
      <c r="BI305">
        <f t="shared" ref="BI305" si="2237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1414800</v>
      </c>
      <c r="BO305" s="20">
        <v>326938</v>
      </c>
      <c r="BP305" s="20">
        <v>302782</v>
      </c>
      <c r="BQ305" s="20">
        <v>25395</v>
      </c>
      <c r="BR305" s="20">
        <v>9917</v>
      </c>
      <c r="BS305" s="20">
        <v>2518</v>
      </c>
      <c r="BT305" s="20">
        <v>2402</v>
      </c>
      <c r="BU305" s="20">
        <v>19875</v>
      </c>
      <c r="BV305" s="20">
        <v>5909</v>
      </c>
      <c r="BW305" s="20">
        <v>1527</v>
      </c>
      <c r="BX305" s="20">
        <v>1454</v>
      </c>
      <c r="BY305" s="20">
        <v>148027</v>
      </c>
      <c r="BZ305" s="20">
        <v>59522</v>
      </c>
      <c r="CA305" s="20">
        <v>14779</v>
      </c>
      <c r="CB305" s="20">
        <v>13556</v>
      </c>
    </row>
    <row r="306" spans="1:80" x14ac:dyDescent="0.35">
      <c r="A306" s="14">
        <f t="shared" si="1163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238">-(J306-J305)+L306</f>
        <v>13</v>
      </c>
      <c r="N306" s="7">
        <f t="shared" ref="N306" si="2239">B306-C306</f>
        <v>1114818</v>
      </c>
      <c r="O306" s="4">
        <f t="shared" ref="O306" si="2240">C306/B306</f>
        <v>0.21433207676418292</v>
      </c>
      <c r="R306">
        <f t="shared" ref="R306" si="2241">C306-C305</f>
        <v>1343</v>
      </c>
      <c r="S306">
        <f t="shared" ref="S306" si="2242">N306-N305</f>
        <v>2800</v>
      </c>
      <c r="T306" s="8">
        <f t="shared" ref="T306" si="2243">R306/V306</f>
        <v>0.3241612358194545</v>
      </c>
      <c r="U306" s="8">
        <f t="shared" ref="U306" si="2244">SUM(R300:R306)/SUM(V300:V306)</f>
        <v>0.32081449574596849</v>
      </c>
      <c r="V306">
        <f t="shared" ref="V306" si="2245">B306-B305</f>
        <v>4143</v>
      </c>
      <c r="W306">
        <f t="shared" ref="W306" si="2246">C306-D306-E306</f>
        <v>34547</v>
      </c>
      <c r="X306" s="3">
        <f t="shared" ref="X306" si="2247">F306/W306</f>
        <v>1.46177670998929E-2</v>
      </c>
      <c r="Y306">
        <f t="shared" ref="Y306" si="2248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249">Z306-AC306-AF306</f>
        <v>180</v>
      </c>
      <c r="AJ306">
        <f t="shared" si="2249"/>
        <v>255</v>
      </c>
      <c r="AK306">
        <f t="shared" ref="AK306" si="2250">AB306-AE306-AH306</f>
        <v>1207</v>
      </c>
      <c r="AS306">
        <f t="shared" ref="AS306" si="2251">BM306-BM305</f>
        <v>21459</v>
      </c>
      <c r="AT306">
        <f t="shared" ref="AT306" si="2252">BO306-BO305</f>
        <v>1479</v>
      </c>
      <c r="AU306">
        <f t="shared" ref="AU306" si="2253">AT306/AS306</f>
        <v>6.8922130574584087E-2</v>
      </c>
      <c r="AV306">
        <f t="shared" ref="AV306" si="2254">BQ306-BQ305</f>
        <v>177</v>
      </c>
      <c r="AW306">
        <f t="shared" ref="AW306" si="2255">BS306-BS305</f>
        <v>16</v>
      </c>
      <c r="AX306">
        <f t="shared" ref="AX306" si="2256">BY306-BY305</f>
        <v>1608</v>
      </c>
      <c r="AY306">
        <f t="shared" ref="AY306" si="2257">CA306-CA305</f>
        <v>69</v>
      </c>
      <c r="AZ306">
        <f t="shared" ref="AZ306" si="2258">BU306-BU305</f>
        <v>199</v>
      </c>
      <c r="BA306">
        <f t="shared" ref="BA306" si="2259">BW306-BW305</f>
        <v>8</v>
      </c>
      <c r="BB306">
        <f t="shared" ref="BB306" si="2260">AW306/AV306</f>
        <v>9.03954802259887E-2</v>
      </c>
      <c r="BC306">
        <f t="shared" ref="BC306" si="2261">AY306/AX306</f>
        <v>4.2910447761194029E-2</v>
      </c>
      <c r="BD306">
        <f t="shared" ref="BD306" si="2262">AZ306/AY306</f>
        <v>2.8840579710144927</v>
      </c>
      <c r="BE306">
        <f t="shared" ref="BE306" si="2263">SUM(AT300:AT306)/SUM(AS300:AS306)</f>
        <v>7.5845865392844089E-2</v>
      </c>
      <c r="BF306">
        <f t="shared" ref="BF306" si="2264">SUM(AT293:AT306)/SUM(AS293:AS306)</f>
        <v>8.5748442806451122E-2</v>
      </c>
      <c r="BG306">
        <f t="shared" ref="BG306" si="2265">SUM(AW300:AW306)/SUM(AV300:AV306)</f>
        <v>7.5508228460793803E-2</v>
      </c>
      <c r="BH306">
        <f t="shared" ref="BH306" si="2266">SUM(AY300:AY306)/SUM(AX300:AX306)</f>
        <v>6.4149076517150391E-2</v>
      </c>
      <c r="BI306">
        <f t="shared" ref="BI306" si="2267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1418943</v>
      </c>
      <c r="BO306" s="20">
        <v>328417</v>
      </c>
      <c r="BP306" s="20">
        <v>304125</v>
      </c>
      <c r="BQ306" s="20">
        <v>25572</v>
      </c>
      <c r="BR306" s="20">
        <v>9965</v>
      </c>
      <c r="BS306" s="20">
        <v>2534</v>
      </c>
      <c r="BT306" s="20">
        <v>2417</v>
      </c>
      <c r="BU306" s="20">
        <v>20074</v>
      </c>
      <c r="BV306" s="20">
        <v>5936</v>
      </c>
      <c r="BW306" s="20">
        <v>1535</v>
      </c>
      <c r="BX306" s="20">
        <v>1461</v>
      </c>
      <c r="BY306" s="20">
        <v>149635</v>
      </c>
      <c r="BZ306" s="20">
        <v>59759</v>
      </c>
      <c r="CA306" s="20">
        <v>14848</v>
      </c>
      <c r="CB306" s="20">
        <v>13616</v>
      </c>
    </row>
    <row r="307" spans="1:80" x14ac:dyDescent="0.35">
      <c r="A307" s="14">
        <f t="shared" si="1163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268">-(J307-J306)+L307</f>
        <v>16</v>
      </c>
      <c r="N307" s="7">
        <f t="shared" ref="N307" si="2269">B307-C307</f>
        <v>1116639</v>
      </c>
      <c r="O307" s="4">
        <f t="shared" ref="O307" si="2270">C307/B307</f>
        <v>0.21445877213346559</v>
      </c>
      <c r="R307">
        <f t="shared" ref="R307" si="2271">C307-C306</f>
        <v>726</v>
      </c>
      <c r="S307">
        <f t="shared" ref="S307" si="2272">N307-N306</f>
        <v>1821</v>
      </c>
      <c r="T307" s="8">
        <f t="shared" ref="T307" si="2273">R307/V307</f>
        <v>0.28504122497055362</v>
      </c>
      <c r="U307" s="8">
        <f t="shared" ref="U307" si="2274">SUM(R301:R307)/SUM(V301:V307)</f>
        <v>0.31504796163069543</v>
      </c>
      <c r="V307">
        <f t="shared" ref="V307" si="2275">B307-B306</f>
        <v>2547</v>
      </c>
      <c r="W307">
        <f t="shared" ref="W307" si="2276">C307-D307-E307</f>
        <v>34605</v>
      </c>
      <c r="X307" s="3">
        <f t="shared" ref="X307" si="2277">F307/W307</f>
        <v>1.3697442566103165E-2</v>
      </c>
      <c r="Y307">
        <f t="shared" ref="Y307" si="2278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249"/>
        <v>181</v>
      </c>
      <c r="AJ307">
        <f t="shared" si="2249"/>
        <v>257</v>
      </c>
      <c r="AK307">
        <f t="shared" ref="AK307" si="2279">AB307-AE307-AH307</f>
        <v>1218</v>
      </c>
      <c r="AL307">
        <v>4</v>
      </c>
      <c r="AM307">
        <v>4</v>
      </c>
      <c r="AN307">
        <v>12</v>
      </c>
      <c r="AS307">
        <f t="shared" ref="AS307" si="2280">BM307-BM306</f>
        <v>7942</v>
      </c>
      <c r="AT307">
        <f t="shared" ref="AT307" si="2281">BO307-BO306</f>
        <v>793</v>
      </c>
      <c r="AU307">
        <f t="shared" ref="AU307" si="2282">AT307/AS307</f>
        <v>9.9848904558045834E-2</v>
      </c>
      <c r="AV307">
        <f t="shared" ref="AV307" si="2283">BQ307-BQ306</f>
        <v>40</v>
      </c>
      <c r="AW307">
        <f t="shared" ref="AW307" si="2284">BS307-BS306</f>
        <v>2</v>
      </c>
      <c r="AX307">
        <f t="shared" ref="AX307" si="2285">BY307-BY306</f>
        <v>323</v>
      </c>
      <c r="AY307">
        <f t="shared" ref="AY307" si="2286">CA307-CA306</f>
        <v>41</v>
      </c>
      <c r="AZ307">
        <f t="shared" ref="AZ307" si="2287">BU307-BU306</f>
        <v>41</v>
      </c>
      <c r="BA307">
        <f t="shared" ref="BA307" si="2288">BW307-BW306</f>
        <v>7</v>
      </c>
      <c r="BB307">
        <f t="shared" ref="BB307" si="2289">AW307/AV307</f>
        <v>0.05</v>
      </c>
      <c r="BC307">
        <f t="shared" ref="BC307" si="2290">AY307/AX307</f>
        <v>0.12693498452012383</v>
      </c>
      <c r="BD307">
        <f t="shared" ref="BD307" si="2291">AZ307/AY307</f>
        <v>1</v>
      </c>
      <c r="BE307">
        <f t="shared" ref="BE307" si="2292">SUM(AT301:AT307)/SUM(AS301:AS307)</f>
        <v>7.3036863475148844E-2</v>
      </c>
      <c r="BF307">
        <f t="shared" ref="BF307" si="2293">SUM(AT294:AT307)/SUM(AS294:AS307)</f>
        <v>8.4340200126701112E-2</v>
      </c>
      <c r="BG307">
        <f t="shared" ref="BG307" si="2294">SUM(AW301:AW307)/SUM(AV301:AV307)</f>
        <v>7.0070070070070073E-2</v>
      </c>
      <c r="BH307">
        <f t="shared" ref="BH307" si="2295">SUM(AY301:AY307)/SUM(AX301:AX307)</f>
        <v>6.5471155472847237E-2</v>
      </c>
      <c r="BI307">
        <f t="shared" ref="BI307" si="2296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1421490</v>
      </c>
      <c r="BO307" s="20">
        <v>329210</v>
      </c>
      <c r="BP307" s="20">
        <v>304851</v>
      </c>
      <c r="BQ307" s="20">
        <v>25612</v>
      </c>
      <c r="BR307" s="20">
        <v>9973</v>
      </c>
      <c r="BS307" s="20">
        <v>2536</v>
      </c>
      <c r="BT307" s="20">
        <v>2420</v>
      </c>
      <c r="BU307" s="20">
        <v>20115</v>
      </c>
      <c r="BV307" s="20">
        <v>5952</v>
      </c>
      <c r="BW307" s="20">
        <v>1542</v>
      </c>
      <c r="BX307" s="20">
        <v>1466</v>
      </c>
      <c r="BY307" s="20">
        <v>149958</v>
      </c>
      <c r="BZ307" s="20">
        <v>59864</v>
      </c>
      <c r="CA307" s="20">
        <v>14889</v>
      </c>
      <c r="CB307" s="20">
        <v>13648</v>
      </c>
    </row>
    <row r="308" spans="1:80" x14ac:dyDescent="0.35">
      <c r="A308" s="14">
        <f t="shared" si="1163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297">-(J308-J307)+L308</f>
        <v>10</v>
      </c>
      <c r="N308" s="7">
        <f t="shared" ref="N308" si="2298">B308-C308</f>
        <v>1117661</v>
      </c>
      <c r="O308" s="4">
        <f t="shared" ref="O308" si="2299">C308/B308</f>
        <v>0.21453991670754452</v>
      </c>
      <c r="R308">
        <f t="shared" ref="R308" si="2300">C308-C307</f>
        <v>426</v>
      </c>
      <c r="S308">
        <f t="shared" ref="S308" si="2301">N308-N307</f>
        <v>1022</v>
      </c>
      <c r="T308" s="8">
        <f t="shared" ref="T308" si="2302">R308/V308</f>
        <v>0.29419889502762431</v>
      </c>
      <c r="U308" s="8">
        <f t="shared" ref="U308" si="2303">SUM(R302:R308)/SUM(V302:V308)</f>
        <v>0.31760045274476512</v>
      </c>
      <c r="V308">
        <f t="shared" ref="V308" si="2304">B308-B307</f>
        <v>1448</v>
      </c>
      <c r="W308">
        <f t="shared" ref="W308" si="2305">C308-D308-E308</f>
        <v>34499</v>
      </c>
      <c r="X308" s="3">
        <f t="shared" ref="X308" si="2306">F308/W308</f>
        <v>1.4000405808864025E-2</v>
      </c>
      <c r="Y308">
        <f t="shared" ref="Y308" si="2307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249"/>
        <v>179</v>
      </c>
      <c r="AJ308">
        <f t="shared" si="2249"/>
        <v>255</v>
      </c>
      <c r="AK308">
        <f t="shared" ref="AK308" si="2308">AB308-AE308-AH308</f>
        <v>1206</v>
      </c>
      <c r="AL308">
        <v>5</v>
      </c>
      <c r="AM308">
        <v>5</v>
      </c>
      <c r="AN308">
        <v>12</v>
      </c>
      <c r="AS308">
        <f t="shared" ref="AS308" si="2309">BM308-BM307</f>
        <v>5058</v>
      </c>
      <c r="AT308">
        <f t="shared" ref="AT308" si="2310">BO308-BO307</f>
        <v>440</v>
      </c>
      <c r="AU308">
        <f t="shared" ref="AU308" si="2311">AT308/AS308</f>
        <v>8.6990905496243581E-2</v>
      </c>
      <c r="AV308">
        <f t="shared" ref="AV308" si="2312">BQ308-BQ307</f>
        <v>26</v>
      </c>
      <c r="AW308">
        <f t="shared" ref="AW308" si="2313">BS308-BS307</f>
        <v>3</v>
      </c>
      <c r="AX308">
        <f t="shared" ref="AX308" si="2314">BY308-BY307</f>
        <v>225</v>
      </c>
      <c r="AY308">
        <f t="shared" ref="AY308" si="2315">CA308-CA307</f>
        <v>2</v>
      </c>
      <c r="AZ308">
        <f t="shared" ref="AZ308" si="2316">BU308-BU307</f>
        <v>17</v>
      </c>
      <c r="BA308">
        <f t="shared" ref="BA308" si="2317">BW308-BW307</f>
        <v>0</v>
      </c>
      <c r="BB308">
        <f t="shared" ref="BB308" si="2318">AW308/AV308</f>
        <v>0.11538461538461539</v>
      </c>
      <c r="BC308">
        <f t="shared" ref="BC308" si="2319">AY308/AX308</f>
        <v>8.8888888888888889E-3</v>
      </c>
      <c r="BD308">
        <f t="shared" ref="BD308" si="2320">AZ308/AY308</f>
        <v>8.5</v>
      </c>
      <c r="BE308">
        <f t="shared" ref="BE308" si="2321">SUM(AT302:AT308)/SUM(AS302:AS308)</f>
        <v>7.3387317922991302E-2</v>
      </c>
      <c r="BF308">
        <f t="shared" ref="BF308" si="2322">SUM(AT295:AT308)/SUM(AS295:AS308)</f>
        <v>8.3569351034024714E-2</v>
      </c>
      <c r="BG308">
        <f t="shared" ref="BG308" si="2323">SUM(AW302:AW308)/SUM(AV302:AV308)</f>
        <v>6.7951318458417856E-2</v>
      </c>
      <c r="BH308">
        <f t="shared" ref="BH308" si="2324">SUM(AY302:AY308)/SUM(AX302:AX308)</f>
        <v>6.3340711731653329E-2</v>
      </c>
      <c r="BI308">
        <f t="shared" ref="BI308" si="232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1422938</v>
      </c>
      <c r="BO308" s="20">
        <v>329650</v>
      </c>
      <c r="BP308" s="20">
        <v>305277</v>
      </c>
      <c r="BQ308" s="20">
        <v>25638</v>
      </c>
      <c r="BR308" s="20">
        <v>9984</v>
      </c>
      <c r="BS308" s="20">
        <v>2539</v>
      </c>
      <c r="BT308" s="20">
        <v>2422</v>
      </c>
      <c r="BU308" s="20">
        <v>20132</v>
      </c>
      <c r="BV308" s="20">
        <v>5958</v>
      </c>
      <c r="BW308" s="20">
        <v>1542</v>
      </c>
      <c r="BX308" s="20">
        <v>1468</v>
      </c>
      <c r="BY308" s="20">
        <v>150183</v>
      </c>
      <c r="BZ308" s="20">
        <v>59921</v>
      </c>
      <c r="CA308" s="20">
        <v>14891</v>
      </c>
      <c r="CB308" s="20">
        <v>13660</v>
      </c>
    </row>
    <row r="309" spans="1:80" x14ac:dyDescent="0.35">
      <c r="A309" s="14">
        <f t="shared" si="1163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326">-(J309-J308)+L309</f>
        <v>17</v>
      </c>
      <c r="N309" s="7">
        <f t="shared" ref="N309" si="2327">B309-C309</f>
        <v>1119975</v>
      </c>
      <c r="O309" s="4">
        <f t="shared" ref="O309" si="2328">C309/B309</f>
        <v>0.21472163363983246</v>
      </c>
      <c r="R309">
        <f t="shared" ref="R309" si="2329">C309-C308</f>
        <v>962</v>
      </c>
      <c r="S309">
        <f t="shared" ref="S309" si="2330">N309-N308</f>
        <v>2314</v>
      </c>
      <c r="T309" s="8">
        <f t="shared" ref="T309" si="2331">R309/V309</f>
        <v>0.29365079365079366</v>
      </c>
      <c r="U309" s="8">
        <f t="shared" ref="U309" si="2332">SUM(R303:R309)/SUM(V303:V309)</f>
        <v>0.31131108326688689</v>
      </c>
      <c r="V309">
        <f t="shared" ref="V309" si="2333">B309-B308</f>
        <v>3276</v>
      </c>
      <c r="W309">
        <f t="shared" ref="W309" si="2334">C309-D309-E309</f>
        <v>31918</v>
      </c>
      <c r="X309" s="3">
        <f t="shared" ref="X309" si="2335">F309/W309</f>
        <v>1.5351839087662134E-2</v>
      </c>
      <c r="Y309">
        <f t="shared" ref="Y309" si="233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337">Z309-AC309-AF309</f>
        <v>177</v>
      </c>
      <c r="AJ309">
        <f t="shared" ref="AJ309" si="2338">AA309-AD309-AG309</f>
        <v>247</v>
      </c>
      <c r="AK309">
        <f t="shared" ref="AK309" si="2339">AB309-AE309-AH309</f>
        <v>1158</v>
      </c>
      <c r="AL309">
        <v>11</v>
      </c>
      <c r="AM309">
        <v>11</v>
      </c>
      <c r="AN309">
        <v>15</v>
      </c>
      <c r="AS309">
        <f t="shared" ref="AS309" si="2340">BM309-BM308</f>
        <v>21929</v>
      </c>
      <c r="AT309">
        <f t="shared" ref="AT309" si="2341">BO309-BO308</f>
        <v>1032</v>
      </c>
      <c r="AU309">
        <f t="shared" ref="AU309" si="2342">AT309/AS309</f>
        <v>4.7060969492452913E-2</v>
      </c>
      <c r="AV309">
        <f t="shared" ref="AV309" si="2343">BQ309-BQ308</f>
        <v>202</v>
      </c>
      <c r="AW309">
        <f t="shared" ref="AW309" si="2344">BS309-BS308</f>
        <v>6</v>
      </c>
      <c r="AX309">
        <f t="shared" ref="AX309" si="2345">BY309-BY308</f>
        <v>1062</v>
      </c>
      <c r="AY309">
        <f t="shared" ref="AY309" si="2346">CA309-CA308</f>
        <v>46</v>
      </c>
      <c r="AZ309">
        <f t="shared" ref="AZ309" si="2347">BU309-BU308</f>
        <v>208</v>
      </c>
      <c r="BA309">
        <f t="shared" ref="BA309" si="2348">BW309-BW308</f>
        <v>4</v>
      </c>
      <c r="BB309">
        <f t="shared" ref="BB309" si="2349">AW309/AV309</f>
        <v>2.9702970297029702E-2</v>
      </c>
      <c r="BC309">
        <f t="shared" ref="BC309" si="2350">AY309/AX309</f>
        <v>4.3314500941619587E-2</v>
      </c>
      <c r="BD309">
        <f t="shared" ref="BD309" si="2351">AZ309/AY309</f>
        <v>4.5217391304347823</v>
      </c>
      <c r="BE309">
        <f t="shared" ref="BE309" si="2352">SUM(AT303:AT309)/SUM(AS303:AS309)</f>
        <v>7.1624120749109649E-2</v>
      </c>
      <c r="BF309">
        <f t="shared" ref="BF309" si="2353">SUM(AT296:AT309)/SUM(AS296:AS309)</f>
        <v>8.1211008183217651E-2</v>
      </c>
      <c r="BG309">
        <f t="shared" ref="BG309" si="2354">SUM(AW303:AW309)/SUM(AV303:AV309)</f>
        <v>6.7039106145251395E-2</v>
      </c>
      <c r="BH309">
        <f t="shared" ref="BH309" si="2355">SUM(AY303:AY309)/SUM(AX303:AX309)</f>
        <v>6.256093597660059E-2</v>
      </c>
      <c r="BI309">
        <f t="shared" ref="BI309" si="2356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1426214</v>
      </c>
      <c r="BO309" s="20">
        <v>330682</v>
      </c>
      <c r="BP309" s="20">
        <v>306238</v>
      </c>
      <c r="BQ309" s="20">
        <v>25840</v>
      </c>
      <c r="BR309" s="20">
        <v>10013</v>
      </c>
      <c r="BS309" s="20">
        <v>2545</v>
      </c>
      <c r="BT309" s="20">
        <v>2429</v>
      </c>
      <c r="BU309" s="20">
        <v>20340</v>
      </c>
      <c r="BV309" s="20">
        <v>5972</v>
      </c>
      <c r="BW309" s="20">
        <v>1546</v>
      </c>
      <c r="BX309" s="20">
        <v>1473</v>
      </c>
      <c r="BY309" s="20">
        <v>151245</v>
      </c>
      <c r="BZ309" s="20">
        <v>60074</v>
      </c>
      <c r="CA309" s="20">
        <v>14937</v>
      </c>
      <c r="CB309" s="20">
        <v>13702</v>
      </c>
    </row>
    <row r="310" spans="1:80" x14ac:dyDescent="0.35">
      <c r="A310" s="14">
        <f t="shared" si="1163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357">-(J310-J309)+L310</f>
        <v>22</v>
      </c>
      <c r="N310" s="7">
        <f t="shared" ref="N310" si="2358">B310-C310</f>
        <v>1122801</v>
      </c>
      <c r="O310" s="4">
        <f t="shared" ref="O310" si="2359">C310/B310</f>
        <v>0.21502812906581578</v>
      </c>
      <c r="R310">
        <f t="shared" ref="R310" si="2360">C310-C309</f>
        <v>1331</v>
      </c>
      <c r="S310">
        <f t="shared" ref="S310" si="2361">N310-N309</f>
        <v>2826</v>
      </c>
      <c r="T310" s="8">
        <f t="shared" ref="T310" si="2362">R310/V310</f>
        <v>0.3201828241520327</v>
      </c>
      <c r="U310" s="8">
        <f t="shared" ref="U310" si="2363">SUM(R304:R310)/SUM(V304:V310)</f>
        <v>0.30431167597101794</v>
      </c>
      <c r="V310">
        <f t="shared" ref="V310" si="2364">B310-B309</f>
        <v>4157</v>
      </c>
      <c r="W310">
        <f t="shared" ref="W310" si="2365">C310-D310-E310</f>
        <v>32682</v>
      </c>
      <c r="X310" s="3">
        <f t="shared" ref="X310" si="2366">F310/W310</f>
        <v>1.4503396364971544E-2</v>
      </c>
      <c r="Y310">
        <f t="shared" ref="Y310" si="2367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368">Z310-AC310-AF310</f>
        <v>177</v>
      </c>
      <c r="AJ310">
        <f t="shared" ref="AJ310" si="2369">AA310-AD310-AG310</f>
        <v>239</v>
      </c>
      <c r="AK310">
        <f t="shared" ref="AK310" si="2370">AB310-AE310-AH310</f>
        <v>1157</v>
      </c>
      <c r="AL310">
        <v>12</v>
      </c>
      <c r="AM310">
        <v>12</v>
      </c>
      <c r="AN310">
        <v>51</v>
      </c>
      <c r="AS310">
        <f t="shared" ref="AS310" si="2371">BM310-BM309</f>
        <v>21127</v>
      </c>
      <c r="AT310">
        <f t="shared" ref="AT310" si="2372">BO310-BO309</f>
        <v>1396</v>
      </c>
      <c r="AU310">
        <f t="shared" ref="AU310" si="2373">AT310/AS310</f>
        <v>6.6076584465376065E-2</v>
      </c>
      <c r="AV310">
        <f t="shared" ref="AV310" si="2374">BQ310-BQ309</f>
        <v>165</v>
      </c>
      <c r="AW310">
        <f t="shared" ref="AW310" si="2375">BS310-BS309</f>
        <v>19</v>
      </c>
      <c r="AX310">
        <f t="shared" ref="AX310" si="2376">BY310-BY309</f>
        <v>626</v>
      </c>
      <c r="AY310">
        <f t="shared" ref="AY310" si="2377">CA310-CA309</f>
        <v>91</v>
      </c>
      <c r="AZ310">
        <f t="shared" ref="AZ310" si="2378">BU310-BU309</f>
        <v>133</v>
      </c>
      <c r="BA310">
        <f t="shared" ref="BA310" si="2379">BW310-BW309</f>
        <v>12</v>
      </c>
      <c r="BB310">
        <f t="shared" ref="BB310" si="2380">AW310/AV310</f>
        <v>0.11515151515151516</v>
      </c>
      <c r="BC310">
        <f t="shared" ref="BC310" si="2381">AY310/AX310</f>
        <v>0.14536741214057508</v>
      </c>
      <c r="BD310">
        <f t="shared" ref="BD310" si="2382">AZ310/AY310</f>
        <v>1.4615384615384615</v>
      </c>
      <c r="BE310">
        <f t="shared" ref="BE310" si="2383">SUM(AT304:AT310)/SUM(AS304:AS310)</f>
        <v>6.8291876704404592E-2</v>
      </c>
      <c r="BF310">
        <f t="shared" ref="BF310" si="2384">SUM(AT297:AT310)/SUM(AS297:AS310)</f>
        <v>7.6446127134553801E-2</v>
      </c>
      <c r="BG310">
        <f t="shared" ref="BG310" si="2385">SUM(AW304:AW310)/SUM(AV304:AV310)</f>
        <v>7.7578051087984864E-2</v>
      </c>
      <c r="BH310">
        <f t="shared" ref="BH310" si="2386">SUM(AY304:AY310)/SUM(AX304:AX310)</f>
        <v>6.6108494679923246E-2</v>
      </c>
      <c r="BI310">
        <f t="shared" ref="BI310" si="2387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1430371</v>
      </c>
      <c r="BO310" s="20">
        <v>332078</v>
      </c>
      <c r="BP310" s="20">
        <v>307570</v>
      </c>
      <c r="BQ310" s="20">
        <v>26005</v>
      </c>
      <c r="BR310" s="20">
        <v>10056</v>
      </c>
      <c r="BS310" s="20">
        <v>2564</v>
      </c>
      <c r="BT310" s="20">
        <v>2449</v>
      </c>
      <c r="BU310" s="20">
        <v>20473</v>
      </c>
      <c r="BV310" s="20">
        <v>5992</v>
      </c>
      <c r="BW310" s="20">
        <v>1558</v>
      </c>
      <c r="BX310" s="20">
        <v>1483</v>
      </c>
      <c r="BY310" s="20">
        <v>151871</v>
      </c>
      <c r="BZ310" s="20">
        <v>60234</v>
      </c>
      <c r="CA310" s="20">
        <v>15028</v>
      </c>
      <c r="CB310" s="20">
        <v>13785</v>
      </c>
    </row>
    <row r="311" spans="1:80" x14ac:dyDescent="0.35">
      <c r="A311" s="14">
        <f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388">-(J311-J310)+L311</f>
        <v>21</v>
      </c>
      <c r="N311" s="7">
        <f t="shared" ref="N311" si="2389">B311-C311</f>
        <v>1126368</v>
      </c>
      <c r="O311" s="4">
        <f t="shared" ref="O311" si="2390">C311/B311</f>
        <v>0.21542557267062401</v>
      </c>
      <c r="R311">
        <f t="shared" ref="R311" si="2391">C311-C310</f>
        <v>1704</v>
      </c>
      <c r="S311">
        <f t="shared" ref="S311" si="2392">N311-N310</f>
        <v>3567</v>
      </c>
      <c r="T311" s="8">
        <f t="shared" ref="T311" si="2393">R311/V311</f>
        <v>0.3232783153101878</v>
      </c>
      <c r="U311" s="8">
        <f t="shared" ref="U311" si="2394">SUM(R305:R311)/SUM(V305:V311)</f>
        <v>0.30927183699257621</v>
      </c>
      <c r="V311">
        <f t="shared" ref="V311" si="2395">B311-B310</f>
        <v>5271</v>
      </c>
      <c r="W311">
        <f t="shared" ref="W311" si="2396">C311-D311-E311</f>
        <v>32931</v>
      </c>
      <c r="X311" s="3">
        <f t="shared" ref="X311" si="2397">F311/W311</f>
        <v>1.4181166681849929E-2</v>
      </c>
      <c r="Y311">
        <f t="shared" ref="Y311" si="2398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399">Z311-AC311-AF311</f>
        <v>184</v>
      </c>
      <c r="AJ311">
        <f t="shared" ref="AJ311" si="2400">AA311-AD311-AG311</f>
        <v>233</v>
      </c>
      <c r="AK311">
        <f t="shared" ref="AK311" si="2401">AB311-AE311-AH311</f>
        <v>1170</v>
      </c>
      <c r="AL311">
        <v>13</v>
      </c>
      <c r="AM311">
        <v>13</v>
      </c>
      <c r="AN311">
        <v>52</v>
      </c>
      <c r="AS311">
        <f t="shared" ref="AS311" si="2402">BM311-BM310</f>
        <v>22177</v>
      </c>
      <c r="AT311">
        <f t="shared" ref="AT311" si="2403">BO311-BO310</f>
        <v>1890</v>
      </c>
      <c r="AU311">
        <f t="shared" ref="AU311" si="2404">AT311/AS311</f>
        <v>8.5223429679397569E-2</v>
      </c>
      <c r="AV311">
        <f t="shared" ref="AV311" si="2405">BQ311-BQ310</f>
        <v>322</v>
      </c>
      <c r="AW311">
        <f t="shared" ref="AW311" si="2406">BS311-BS310</f>
        <v>22</v>
      </c>
      <c r="AX311">
        <f t="shared" ref="AX311" si="2407">BY311-BY310</f>
        <v>-8997</v>
      </c>
      <c r="AY311">
        <f t="shared" ref="AY311" si="2408">CA311-CA310</f>
        <v>104</v>
      </c>
      <c r="AZ311">
        <f t="shared" ref="AZ311" si="2409">BU311-BU310</f>
        <v>173</v>
      </c>
      <c r="BA311">
        <f t="shared" ref="BA311" si="2410">BW311-BW310</f>
        <v>10</v>
      </c>
      <c r="BB311">
        <f t="shared" ref="BB311" si="2411">AW311/AV311</f>
        <v>6.8322981366459631E-2</v>
      </c>
      <c r="BC311">
        <f t="shared" ref="BC311" si="2412">AY311/AX311</f>
        <v>-1.1559408691786151E-2</v>
      </c>
      <c r="BD311">
        <f t="shared" ref="BD311" si="2413">AZ311/AY311</f>
        <v>1.6634615384615385</v>
      </c>
      <c r="BE311">
        <f t="shared" ref="BE311" si="2414">SUM(AT305:AT311)/SUM(AS305:AS311)</f>
        <v>6.9143564517705314E-2</v>
      </c>
      <c r="BF311">
        <f t="shared" ref="BF311" si="2415">SUM(AT298:AT311)/SUM(AS298:AS311)</f>
        <v>7.4928512201359238E-2</v>
      </c>
      <c r="BG311">
        <f t="shared" ref="BG311" si="2416">SUM(AW305:AW311)/SUM(AV305:AV311)</f>
        <v>7.1078431372549017E-2</v>
      </c>
      <c r="BH311">
        <f t="shared" ref="BH311" si="2417">SUM(AY305:AY311)/SUM(AX305:AX311)</f>
        <v>-0.11064166886717719</v>
      </c>
      <c r="BI311">
        <f t="shared" ref="BI311" si="2418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1435642</v>
      </c>
      <c r="BO311" s="20">
        <v>333968</v>
      </c>
      <c r="BP311" s="20">
        <v>309274</v>
      </c>
      <c r="BQ311" s="20">
        <v>26327</v>
      </c>
      <c r="BR311" s="20">
        <v>10181</v>
      </c>
      <c r="BS311" s="20">
        <v>2586</v>
      </c>
      <c r="BT311" s="20">
        <v>2470</v>
      </c>
      <c r="BU311" s="20">
        <v>20646</v>
      </c>
      <c r="BV311" s="20">
        <v>6015</v>
      </c>
      <c r="BW311" s="20">
        <v>1568</v>
      </c>
      <c r="BX311" s="20">
        <v>1493</v>
      </c>
      <c r="BY311" s="20">
        <v>142874</v>
      </c>
      <c r="BZ311" s="20">
        <v>60452</v>
      </c>
      <c r="CA311" s="20">
        <v>15132</v>
      </c>
      <c r="CB311" s="20">
        <v>13890</v>
      </c>
    </row>
    <row r="312" spans="1:80" x14ac:dyDescent="0.35">
      <c r="A312" s="14">
        <f>A311+1</f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419">-(J312-J311)+L312</f>
        <v>15</v>
      </c>
      <c r="N312" s="7">
        <f t="shared" ref="N312" si="2420">B312-C312</f>
        <v>1129158</v>
      </c>
      <c r="O312" s="4">
        <f t="shared" ref="O312" si="2421">C312/B312</f>
        <v>0.21571871509776794</v>
      </c>
      <c r="R312">
        <f t="shared" ref="R312" si="2422">C312-C311</f>
        <v>1304</v>
      </c>
      <c r="S312">
        <f t="shared" ref="S312" si="2423">N312-N311</f>
        <v>2790</v>
      </c>
      <c r="T312" s="8">
        <f t="shared" ref="T312" si="2424">R312/V312</f>
        <v>0.31851489985344406</v>
      </c>
      <c r="U312" s="8">
        <f t="shared" ref="U312" si="2425">SUM(R306:R312)/SUM(V306:V312)</f>
        <v>0.31264035931985884</v>
      </c>
      <c r="V312">
        <f t="shared" ref="V312" si="2426">B312-B311</f>
        <v>4094</v>
      </c>
      <c r="W312">
        <f t="shared" ref="W312" si="2427">C312-D312-E312</f>
        <v>33122</v>
      </c>
      <c r="X312" s="3">
        <f t="shared" ref="X312" si="2428">F312/W312</f>
        <v>1.3586136102892337E-2</v>
      </c>
      <c r="Y312">
        <f t="shared" ref="Y312" si="2429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430">Z312-AC312-AF312</f>
        <v>185</v>
      </c>
      <c r="AJ312">
        <f t="shared" ref="AJ312" si="2431">AA312-AD312-AG312</f>
        <v>229</v>
      </c>
      <c r="AK312">
        <f t="shared" ref="AK312" si="2432">AB312-AE312-AH312</f>
        <v>1179</v>
      </c>
      <c r="AS312">
        <f t="shared" ref="AS312" si="2433">BM312-BM311</f>
        <v>23271</v>
      </c>
      <c r="AT312">
        <f t="shared" ref="AT312" si="2434">BO312-BO311</f>
        <v>1403</v>
      </c>
      <c r="AU312">
        <f t="shared" ref="AU312" si="2435">AT312/AS312</f>
        <v>6.0289630871041208E-2</v>
      </c>
      <c r="AV312">
        <f t="shared" ref="AV312" si="2436">BQ312-BQ311</f>
        <v>290</v>
      </c>
      <c r="AW312">
        <f t="shared" ref="AW312" si="2437">BS312-BS311</f>
        <v>11</v>
      </c>
      <c r="AX312">
        <f t="shared" ref="AX312" si="2438">BY312-BY311</f>
        <v>11302</v>
      </c>
      <c r="AY312">
        <f t="shared" ref="AY312" si="2439">CA312-CA311</f>
        <v>78</v>
      </c>
      <c r="AZ312">
        <f t="shared" ref="AZ312" si="2440">BU312-BU311</f>
        <v>143</v>
      </c>
      <c r="BA312">
        <f t="shared" ref="BA312" si="2441">BW312-BW311</f>
        <v>5</v>
      </c>
      <c r="BB312">
        <f t="shared" ref="BB312" si="2442">AW312/AV312</f>
        <v>3.793103448275862E-2</v>
      </c>
      <c r="BC312">
        <f t="shared" ref="BC312" si="2443">AY312/AX312</f>
        <v>6.9014333746239605E-3</v>
      </c>
      <c r="BD312">
        <f t="shared" ref="BD312" si="2444">AZ312/AY312</f>
        <v>1.8333333333333333</v>
      </c>
      <c r="BE312">
        <f t="shared" ref="BE312" si="2445">SUM(AT306:AT312)/SUM(AS306:AS312)</f>
        <v>6.8581605848913901E-2</v>
      </c>
      <c r="BF312">
        <f t="shared" ref="BF312" si="2446">SUM(AT299:AT312)/SUM(AS299:AS312)</f>
        <v>7.3028468457076015E-2</v>
      </c>
      <c r="BG312">
        <f t="shared" ref="BG312" si="2447">SUM(AW306:AW312)/SUM(AV306:AV312)</f>
        <v>6.4648117839607208E-2</v>
      </c>
      <c r="BH312">
        <f t="shared" ref="BH312" si="2448">SUM(AY306:AY312)/SUM(AX306:AX312)</f>
        <v>7.0092697999674741E-2</v>
      </c>
      <c r="BI312">
        <f t="shared" ref="BI312" si="2449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1439736</v>
      </c>
      <c r="BO312" s="20">
        <v>335371</v>
      </c>
      <c r="BP312" s="20">
        <v>310578</v>
      </c>
      <c r="BQ312" s="20">
        <v>26617</v>
      </c>
      <c r="BR312" s="20">
        <v>10289</v>
      </c>
      <c r="BS312" s="20">
        <v>2597</v>
      </c>
      <c r="BT312" s="20">
        <v>2481</v>
      </c>
      <c r="BU312" s="20">
        <v>20789</v>
      </c>
      <c r="BV312" s="20">
        <v>6034</v>
      </c>
      <c r="BW312" s="20">
        <v>1573</v>
      </c>
      <c r="BX312" s="20">
        <v>1498</v>
      </c>
      <c r="BY312" s="20">
        <v>154176</v>
      </c>
      <c r="BZ312" s="20">
        <v>60641</v>
      </c>
      <c r="CA312" s="20">
        <v>15210</v>
      </c>
      <c r="CB312" s="20">
        <v>13962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R228:R312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Y228:Y312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F228:F312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J228:J312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K228:K312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I229:I312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137</v>
      </c>
      <c r="R2">
        <f>MAX(covid19!AF:AF)</f>
        <v>48</v>
      </c>
      <c r="S2">
        <f>MAX(covid19!AG:AG)</f>
        <v>24</v>
      </c>
      <c r="T2">
        <f>MAX(covid19!AH:AH)</f>
        <v>242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2021-01-22T15:07:25Z</dcterms:modified>
</cp:coreProperties>
</file>