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89D360F8-6330-4D50-BAD4-8FE2CED68A7F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332" i="1" l="1"/>
  <c r="AJ332" i="1"/>
  <c r="AK332" i="1"/>
  <c r="AS332" i="1" l="1"/>
  <c r="AT332" i="1"/>
  <c r="AU332" i="1" s="1"/>
  <c r="AV332" i="1"/>
  <c r="AW332" i="1"/>
  <c r="AX332" i="1"/>
  <c r="BC332" i="1" s="1"/>
  <c r="AY332" i="1"/>
  <c r="AZ332" i="1"/>
  <c r="BA332" i="1"/>
  <c r="BB332" i="1"/>
  <c r="BD332" i="1"/>
  <c r="BE332" i="1"/>
  <c r="BF332" i="1"/>
  <c r="BG332" i="1"/>
  <c r="BH332" i="1"/>
  <c r="BI332" i="1"/>
  <c r="M332" i="1"/>
  <c r="N332" i="1"/>
  <c r="O332" i="1"/>
  <c r="R332" i="1"/>
  <c r="T332" i="1" s="1"/>
  <c r="S332" i="1"/>
  <c r="V332" i="1"/>
  <c r="W332" i="1"/>
  <c r="X332" i="1" s="1"/>
  <c r="Y332" i="1"/>
  <c r="A332" i="1"/>
  <c r="U332" i="1" l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BC331" i="1" s="1"/>
  <c r="AZ331" i="1"/>
  <c r="BD331" i="1" s="1"/>
  <c r="BA331" i="1"/>
  <c r="M331" i="1"/>
  <c r="N331" i="1"/>
  <c r="O331" i="1"/>
  <c r="R331" i="1"/>
  <c r="T331" i="1" s="1"/>
  <c r="V331" i="1"/>
  <c r="W331" i="1"/>
  <c r="X331" i="1" s="1"/>
  <c r="Y331" i="1"/>
  <c r="AI330" i="1" l="1"/>
  <c r="AJ330" i="1"/>
  <c r="AK330" i="1"/>
  <c r="AS330" i="1" l="1"/>
  <c r="AT330" i="1"/>
  <c r="AU330" i="1"/>
  <c r="AV330" i="1"/>
  <c r="AW330" i="1"/>
  <c r="AX330" i="1"/>
  <c r="AY330" i="1"/>
  <c r="AZ330" i="1"/>
  <c r="BA330" i="1"/>
  <c r="BC330" i="1"/>
  <c r="BD330" i="1"/>
  <c r="M330" i="1"/>
  <c r="N330" i="1"/>
  <c r="S331" i="1" s="1"/>
  <c r="O330" i="1"/>
  <c r="R330" i="1"/>
  <c r="T330" i="1" s="1"/>
  <c r="V330" i="1"/>
  <c r="W330" i="1"/>
  <c r="X330" i="1" s="1"/>
  <c r="Y330" i="1"/>
  <c r="BB330" i="1" l="1"/>
  <c r="AI329" i="1"/>
  <c r="AJ329" i="1"/>
  <c r="AK329" i="1"/>
  <c r="AS329" i="1" l="1"/>
  <c r="AT329" i="1"/>
  <c r="AU329" i="1"/>
  <c r="AV329" i="1"/>
  <c r="AW329" i="1"/>
  <c r="AX329" i="1"/>
  <c r="AY329" i="1"/>
  <c r="BC329" i="1" s="1"/>
  <c r="AZ329" i="1"/>
  <c r="BD329" i="1" s="1"/>
  <c r="BA329" i="1"/>
  <c r="M329" i="1"/>
  <c r="N329" i="1"/>
  <c r="S330" i="1" s="1"/>
  <c r="O329" i="1"/>
  <c r="R329" i="1"/>
  <c r="T329" i="1" s="1"/>
  <c r="V329" i="1"/>
  <c r="W329" i="1"/>
  <c r="X329" i="1" s="1"/>
  <c r="Y329" i="1"/>
  <c r="AI328" i="1"/>
  <c r="AJ328" i="1"/>
  <c r="AK328" i="1"/>
  <c r="BB329" i="1" l="1"/>
  <c r="AS328" i="1"/>
  <c r="AT328" i="1"/>
  <c r="AU328" i="1"/>
  <c r="AV328" i="1"/>
  <c r="BB328" i="1" s="1"/>
  <c r="AW328" i="1"/>
  <c r="AX328" i="1"/>
  <c r="AY328" i="1"/>
  <c r="BC328" i="1" s="1"/>
  <c r="AZ328" i="1"/>
  <c r="BD328" i="1" s="1"/>
  <c r="BA328" i="1"/>
  <c r="M328" i="1"/>
  <c r="N328" i="1"/>
  <c r="O328" i="1"/>
  <c r="R328" i="1"/>
  <c r="V328" i="1"/>
  <c r="W328" i="1"/>
  <c r="X328" i="1" s="1"/>
  <c r="Y328" i="1"/>
  <c r="AI327" i="1"/>
  <c r="AJ327" i="1"/>
  <c r="AK327" i="1"/>
  <c r="S329" i="1" l="1"/>
  <c r="T328" i="1"/>
  <c r="AS327" i="1"/>
  <c r="AT327" i="1"/>
  <c r="AU327" i="1" s="1"/>
  <c r="AV327" i="1"/>
  <c r="AW327" i="1"/>
  <c r="AX327" i="1"/>
  <c r="AY327" i="1"/>
  <c r="BC327" i="1" s="1"/>
  <c r="AZ327" i="1"/>
  <c r="BA327" i="1"/>
  <c r="BD327" i="1"/>
  <c r="M327" i="1"/>
  <c r="N327" i="1"/>
  <c r="S328" i="1" s="1"/>
  <c r="O327" i="1"/>
  <c r="R327" i="1"/>
  <c r="T327" i="1" s="1"/>
  <c r="V327" i="1"/>
  <c r="W327" i="1"/>
  <c r="X327" i="1"/>
  <c r="Y327" i="1"/>
  <c r="AI326" i="1"/>
  <c r="AJ326" i="1"/>
  <c r="AK326" i="1"/>
  <c r="BB327" i="1" l="1"/>
  <c r="AS326" i="1"/>
  <c r="AU326" i="1" s="1"/>
  <c r="AT326" i="1"/>
  <c r="AV326" i="1"/>
  <c r="AW326" i="1"/>
  <c r="BB326" i="1" s="1"/>
  <c r="AX326" i="1"/>
  <c r="AY326" i="1"/>
  <c r="BD326" i="1" s="1"/>
  <c r="AZ326" i="1"/>
  <c r="BA326" i="1"/>
  <c r="BC326" i="1"/>
  <c r="M326" i="1"/>
  <c r="N326" i="1"/>
  <c r="S327" i="1" s="1"/>
  <c r="O326" i="1"/>
  <c r="R326" i="1"/>
  <c r="V326" i="1"/>
  <c r="W326" i="1"/>
  <c r="X326" i="1"/>
  <c r="Y326" i="1"/>
  <c r="T326" i="1" l="1"/>
  <c r="AI325" i="1"/>
  <c r="AJ325" i="1"/>
  <c r="AK325" i="1"/>
  <c r="AS325" i="1" l="1"/>
  <c r="AT325" i="1"/>
  <c r="AU325" i="1" s="1"/>
  <c r="AV325" i="1"/>
  <c r="BB325" i="1" s="1"/>
  <c r="AW325" i="1"/>
  <c r="AX325" i="1"/>
  <c r="BC325" i="1" s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T325" i="1" l="1"/>
  <c r="U331" i="1"/>
  <c r="BH331" i="1"/>
  <c r="BE331" i="1"/>
  <c r="BI331" i="1"/>
  <c r="BG331" i="1"/>
  <c r="AT324" i="1"/>
  <c r="BE330" i="1" s="1"/>
  <c r="AU324" i="1"/>
  <c r="AV324" i="1"/>
  <c r="BB324" i="1" s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I330" i="1" l="1"/>
  <c r="BG330" i="1"/>
  <c r="S325" i="1"/>
  <c r="BD324" i="1"/>
  <c r="T324" i="1"/>
  <c r="U330" i="1"/>
  <c r="BC324" i="1"/>
  <c r="AS323" i="1"/>
  <c r="AT323" i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S323" i="1"/>
  <c r="BB323" i="1"/>
  <c r="BC323" i="1"/>
  <c r="T323" i="1"/>
  <c r="U329" i="1"/>
  <c r="S324" i="1"/>
  <c r="AS322" i="1"/>
  <c r="AT322" i="1"/>
  <c r="AV322" i="1"/>
  <c r="AW322" i="1"/>
  <c r="AX322" i="1"/>
  <c r="AY322" i="1"/>
  <c r="BH328" i="1" s="1"/>
  <c r="AZ322" i="1"/>
  <c r="BD322" i="1" s="1"/>
  <c r="BA322" i="1"/>
  <c r="M322" i="1"/>
  <c r="N322" i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U321" i="1" s="1"/>
  <c r="AV321" i="1"/>
  <c r="AW321" i="1"/>
  <c r="BG327" i="1" s="1"/>
  <c r="AX321" i="1"/>
  <c r="BC321" i="1" s="1"/>
  <c r="AY321" i="1"/>
  <c r="AZ321" i="1"/>
  <c r="BA321" i="1"/>
  <c r="BI327" i="1" s="1"/>
  <c r="BD321" i="1"/>
  <c r="M321" i="1"/>
  <c r="N321" i="1"/>
  <c r="S322" i="1" s="1"/>
  <c r="O321" i="1"/>
  <c r="R321" i="1"/>
  <c r="V321" i="1"/>
  <c r="W321" i="1"/>
  <c r="X321" i="1" s="1"/>
  <c r="Y321" i="1"/>
  <c r="BH327" i="1" l="1"/>
  <c r="T321" i="1"/>
  <c r="U327" i="1"/>
  <c r="BB321" i="1"/>
  <c r="BE327" i="1"/>
  <c r="AI320" i="1"/>
  <c r="AJ320" i="1"/>
  <c r="AK320" i="1"/>
  <c r="AS320" i="1" l="1"/>
  <c r="AT320" i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BE325" i="1" s="1"/>
  <c r="AV319" i="1"/>
  <c r="BB319" i="1" s="1"/>
  <c r="AW319" i="1"/>
  <c r="BG325" i="1" s="1"/>
  <c r="AX319" i="1"/>
  <c r="AY319" i="1"/>
  <c r="AZ319" i="1"/>
  <c r="BD319" i="1" s="1"/>
  <c r="BA319" i="1"/>
  <c r="BI325" i="1" s="1"/>
  <c r="BC319" i="1"/>
  <c r="M319" i="1"/>
  <c r="N319" i="1"/>
  <c r="O319" i="1"/>
  <c r="R319" i="1"/>
  <c r="V319" i="1"/>
  <c r="W319" i="1"/>
  <c r="X319" i="1" s="1"/>
  <c r="Y319" i="1"/>
  <c r="T319" i="1" l="1"/>
  <c r="U325" i="1"/>
  <c r="BH325" i="1"/>
  <c r="AU319" i="1"/>
  <c r="S320" i="1"/>
  <c r="AI318" i="1"/>
  <c r="AJ318" i="1"/>
  <c r="AK318" i="1"/>
  <c r="AS318" i="1" l="1"/>
  <c r="AT318" i="1"/>
  <c r="AU318" i="1" s="1"/>
  <c r="AV318" i="1"/>
  <c r="BB318" i="1" s="1"/>
  <c r="AW318" i="1"/>
  <c r="AX318" i="1"/>
  <c r="AY318" i="1"/>
  <c r="BH324" i="1" s="1"/>
  <c r="AZ318" i="1"/>
  <c r="BA318" i="1"/>
  <c r="BC318" i="1"/>
  <c r="M318" i="1"/>
  <c r="N318" i="1"/>
  <c r="S319" i="1" s="1"/>
  <c r="O318" i="1"/>
  <c r="R318" i="1"/>
  <c r="V318" i="1"/>
  <c r="W318" i="1"/>
  <c r="X318" i="1"/>
  <c r="Y318" i="1"/>
  <c r="BF331" i="1" l="1"/>
  <c r="BE324" i="1"/>
  <c r="T318" i="1"/>
  <c r="U324" i="1"/>
  <c r="BI324" i="1"/>
  <c r="BG324" i="1"/>
  <c r="BD318" i="1"/>
  <c r="AI317" i="1"/>
  <c r="AJ317" i="1"/>
  <c r="AK317" i="1"/>
  <c r="AS317" i="1" l="1"/>
  <c r="AT317" i="1"/>
  <c r="AU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6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D315" i="1" s="1"/>
  <c r="BA315" i="1"/>
  <c r="M315" i="1"/>
  <c r="N315" i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BB314" i="1" s="1"/>
  <c r="AW314" i="1"/>
  <c r="AX314" i="1"/>
  <c r="AY314" i="1"/>
  <c r="BH320" i="1" s="1"/>
  <c r="AZ314" i="1"/>
  <c r="BD314" i="1" s="1"/>
  <c r="BA314" i="1"/>
  <c r="M314" i="1"/>
  <c r="N314" i="1"/>
  <c r="S315" i="1" s="1"/>
  <c r="O314" i="1"/>
  <c r="R314" i="1"/>
  <c r="V314" i="1"/>
  <c r="W314" i="1"/>
  <c r="X314" i="1" s="1"/>
  <c r="Y314" i="1"/>
  <c r="T314" i="1" l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BG318" i="1" s="1"/>
  <c r="AX312" i="1"/>
  <c r="AY312" i="1"/>
  <c r="BH318" i="1" s="1"/>
  <c r="AZ312" i="1"/>
  <c r="BA312" i="1"/>
  <c r="BI318" i="1" s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C312" i="1" l="1"/>
  <c r="BF325" i="1"/>
  <c r="BE318" i="1"/>
  <c r="T312" i="1"/>
  <c r="U318" i="1"/>
  <c r="BD312" i="1"/>
  <c r="AS311" i="1"/>
  <c r="AT311" i="1"/>
  <c r="AV311" i="1"/>
  <c r="BB311" i="1" s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T311" i="1" l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AY310" i="1"/>
  <c r="AZ310" i="1"/>
  <c r="BA310" i="1"/>
  <c r="BC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BC309" i="1" s="1"/>
  <c r="AY309" i="1"/>
  <c r="AZ309" i="1"/>
  <c r="BD309" i="1" s="1"/>
  <c r="BA309" i="1"/>
  <c r="BI315" i="1" s="1"/>
  <c r="M309" i="1"/>
  <c r="N309" i="1"/>
  <c r="O309" i="1"/>
  <c r="R309" i="1"/>
  <c r="V309" i="1"/>
  <c r="W309" i="1"/>
  <c r="X309" i="1"/>
  <c r="Y309" i="1"/>
  <c r="AI308" i="1"/>
  <c r="AJ308" i="1"/>
  <c r="AK308" i="1"/>
  <c r="T309" i="1" l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BH314" i="1" s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D308" i="1" l="1"/>
  <c r="S309" i="1"/>
  <c r="T308" i="1"/>
  <c r="U314" i="1"/>
  <c r="BB308" i="1"/>
  <c r="BF321" i="1"/>
  <c r="BE314" i="1"/>
  <c r="AS307" i="1"/>
  <c r="AT307" i="1"/>
  <c r="AV307" i="1"/>
  <c r="BB307" i="1" s="1"/>
  <c r="AW307" i="1"/>
  <c r="BG313" i="1" s="1"/>
  <c r="AX307" i="1"/>
  <c r="AY307" i="1"/>
  <c r="BH313" i="1" s="1"/>
  <c r="AZ307" i="1"/>
  <c r="BA307" i="1"/>
  <c r="BI313" i="1" s="1"/>
  <c r="BC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U307" i="1" l="1"/>
  <c r="BF320" i="1"/>
  <c r="BE313" i="1"/>
  <c r="U313" i="1"/>
  <c r="BD307" i="1"/>
  <c r="T307" i="1"/>
  <c r="AS306" i="1"/>
  <c r="AT306" i="1"/>
  <c r="AV306" i="1"/>
  <c r="AW306" i="1"/>
  <c r="BG312" i="1" s="1"/>
  <c r="AX306" i="1"/>
  <c r="AY306" i="1"/>
  <c r="BH312" i="1" s="1"/>
  <c r="AZ306" i="1"/>
  <c r="BA306" i="1"/>
  <c r="BI312" i="1" s="1"/>
  <c r="M306" i="1"/>
  <c r="N306" i="1"/>
  <c r="O306" i="1"/>
  <c r="R306" i="1"/>
  <c r="V306" i="1"/>
  <c r="W306" i="1"/>
  <c r="X306" i="1" s="1"/>
  <c r="Y306" i="1"/>
  <c r="AI305" i="1"/>
  <c r="AJ305" i="1"/>
  <c r="AK305" i="1"/>
  <c r="AU306" i="1" l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BC305" i="1"/>
  <c r="M305" i="1"/>
  <c r="N305" i="1"/>
  <c r="O305" i="1"/>
  <c r="R305" i="1"/>
  <c r="U311" i="1" s="1"/>
  <c r="V305" i="1"/>
  <c r="W305" i="1"/>
  <c r="X305" i="1" s="1"/>
  <c r="Y305" i="1"/>
  <c r="AI304" i="1"/>
  <c r="AJ304" i="1"/>
  <c r="AK304" i="1"/>
  <c r="BH311" i="1" l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AZ296" i="1"/>
  <c r="BA296" i="1"/>
  <c r="BC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BC295" i="1" s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E301" i="1" l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B292" i="1" l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BH294" i="1" s="1"/>
  <c r="AZ288" i="1"/>
  <c r="BD288" i="1" s="1"/>
  <c r="BA288" i="1"/>
  <c r="BI294" i="1" s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D287" i="1"/>
  <c r="M287" i="1"/>
  <c r="N287" i="1"/>
  <c r="O287" i="1"/>
  <c r="R287" i="1"/>
  <c r="V287" i="1"/>
  <c r="W287" i="1"/>
  <c r="X287" i="1" s="1"/>
  <c r="Y287" i="1"/>
  <c r="BC287" i="1" l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U283" i="1" s="1"/>
  <c r="AV283" i="1"/>
  <c r="AW283" i="1"/>
  <c r="BG289" i="1" s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S283" i="1" s="1"/>
  <c r="O282" i="1"/>
  <c r="R282" i="1"/>
  <c r="V282" i="1"/>
  <c r="W282" i="1"/>
  <c r="X282" i="1" s="1"/>
  <c r="Y282" i="1"/>
  <c r="AI281" i="1"/>
  <c r="AJ281" i="1"/>
  <c r="AK281" i="1"/>
  <c r="BH289" i="1" l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 s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<sst xmlns="http://schemas.openxmlformats.org/spreadsheetml/2006/main" count="476" uniqueCount="445">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</sst>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32"/>
  <sheetViews>
    <sheetView tabSelected="1" zoomScale="112" zoomScaleNormal="112" workbookViewId="0">
      <pane xSplit="1" ySplit="1" topLeftCell="AE323" activePane="bottomRight" state="frozen"/>
      <selection pane="topRight" activeCell="B1" sqref="B1"/>
      <selection pane="bottomLeft" activeCell="A2" sqref="A2"/>
      <selection pane="bottomRight" activeCell="AI331" sqref="AI331:AK332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 t="shared" ref="A311:A332" si="2388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9">-(J311-J310)+L311</f>
        <v>21</v>
      </c>
      <c r="N311" s="7">
        <f t="shared" ref="N311" si="2390">B311-C311</f>
        <v>1126368</v>
      </c>
      <c r="O311" s="4">
        <f t="shared" ref="O311" si="2391">C311/B311</f>
        <v>0.21542557267062401</v>
      </c>
      <c r="R311">
        <f t="shared" ref="R311" si="2392">C311-C310</f>
        <v>1704</v>
      </c>
      <c r="S311">
        <f t="shared" ref="S311" si="2393">N311-N310</f>
        <v>3567</v>
      </c>
      <c r="T311" s="8">
        <f t="shared" ref="T311" si="2394">R311/V311</f>
        <v>0.3232783153101878</v>
      </c>
      <c r="U311" s="8">
        <f t="shared" ref="U311" si="2395">SUM(R305:R311)/SUM(V305:V311)</f>
        <v>0.30927183699257621</v>
      </c>
      <c r="V311">
        <f t="shared" ref="V311" si="2396">B311-B310</f>
        <v>5271</v>
      </c>
      <c r="W311">
        <f t="shared" ref="W311" si="2397">C311-D311-E311</f>
        <v>32931</v>
      </c>
      <c r="X311" s="3">
        <f t="shared" ref="X311" si="2398">F311/W311</f>
        <v>1.4181166681849929E-2</v>
      </c>
      <c r="Y311">
        <f t="shared" ref="Y311" si="2399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400">Z311-AC311-AF311</f>
        <v>184</v>
      </c>
      <c r="AJ311">
        <f t="shared" ref="AJ311" si="2401">AA311-AD311-AG311</f>
        <v>233</v>
      </c>
      <c r="AK311">
        <f t="shared" ref="AK311" si="2402">AB311-AE311-AH311</f>
        <v>1170</v>
      </c>
      <c r="AL311">
        <v>13</v>
      </c>
      <c r="AM311">
        <v>13</v>
      </c>
      <c r="AN311">
        <v>52</v>
      </c>
      <c r="AS311">
        <f t="shared" ref="AS311" si="2403">BM311-BM310</f>
        <v>22177</v>
      </c>
      <c r="AT311">
        <f t="shared" ref="AT311" si="2404">BO311-BO310</f>
        <v>1890</v>
      </c>
      <c r="AU311">
        <f t="shared" ref="AU311" si="2405">AT311/AS311</f>
        <v>8.5223429679397569E-2</v>
      </c>
      <c r="AV311">
        <f t="shared" ref="AV311" si="2406">BQ311-BQ310</f>
        <v>322</v>
      </c>
      <c r="AW311">
        <f t="shared" ref="AW311" si="2407">BS311-BS310</f>
        <v>22</v>
      </c>
      <c r="AX311">
        <f t="shared" ref="AX311" si="2408">BY311-BY310</f>
        <v>-8997</v>
      </c>
      <c r="AY311">
        <f t="shared" ref="AY311" si="2409">CA311-CA310</f>
        <v>104</v>
      </c>
      <c r="AZ311">
        <f t="shared" ref="AZ311" si="2410">BU311-BU310</f>
        <v>173</v>
      </c>
      <c r="BA311">
        <f t="shared" ref="BA311" si="2411">BW311-BW310</f>
        <v>10</v>
      </c>
      <c r="BB311">
        <f t="shared" ref="BB311" si="2412">AW311/AV311</f>
        <v>6.8322981366459631E-2</v>
      </c>
      <c r="BC311">
        <f t="shared" ref="BC311" si="2413">AY311/AX311</f>
        <v>-1.1559408691786151E-2</v>
      </c>
      <c r="BD311">
        <f t="shared" ref="BD311" si="2414">AZ311/AY311</f>
        <v>1.6634615384615385</v>
      </c>
      <c r="BE311">
        <f t="shared" ref="BE311" si="2415">SUM(AT305:AT311)/SUM(AS305:AS311)</f>
        <v>6.9143564517705314E-2</v>
      </c>
      <c r="BF311">
        <f t="shared" ref="BF311" si="2416">SUM(AT298:AT311)/SUM(AS298:AS311)</f>
        <v>7.4928512201359238E-2</v>
      </c>
      <c r="BG311">
        <f t="shared" ref="BG311" si="2417">SUM(AW305:AW311)/SUM(AV305:AV311)</f>
        <v>7.1078431372549017E-2</v>
      </c>
      <c r="BH311">
        <f t="shared" ref="BH311" si="2418">SUM(AY305:AY311)/SUM(AX305:AX311)</f>
        <v>-0.11064166886717719</v>
      </c>
      <c r="BI311">
        <f t="shared" ref="BI311" si="2419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 t="shared" si="2388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20">-(J312-J311)+L312</f>
        <v>15</v>
      </c>
      <c r="N312" s="7">
        <f t="shared" ref="N312" si="2421">B312-C312</f>
        <v>1129158</v>
      </c>
      <c r="O312" s="4">
        <f t="shared" ref="O312" si="2422">C312/B312</f>
        <v>0.21571871509776794</v>
      </c>
      <c r="R312">
        <f t="shared" ref="R312" si="2423">C312-C311</f>
        <v>1304</v>
      </c>
      <c r="S312">
        <f t="shared" ref="S312" si="2424">N312-N311</f>
        <v>2790</v>
      </c>
      <c r="T312" s="8">
        <f t="shared" ref="T312" si="2425">R312/V312</f>
        <v>0.31851489985344406</v>
      </c>
      <c r="U312" s="8">
        <f t="shared" ref="U312" si="2426">SUM(R306:R312)/SUM(V306:V312)</f>
        <v>0.31264035931985884</v>
      </c>
      <c r="V312">
        <f t="shared" ref="V312" si="2427">B312-B311</f>
        <v>4094</v>
      </c>
      <c r="W312">
        <f t="shared" ref="W312" si="2428">C312-D312-E312</f>
        <v>33122</v>
      </c>
      <c r="X312" s="3">
        <f t="shared" ref="X312" si="2429">F312/W312</f>
        <v>1.3586136102892337E-2</v>
      </c>
      <c r="Y312">
        <f t="shared" ref="Y312" si="2430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1">Z312-AC312-AF312</f>
        <v>185</v>
      </c>
      <c r="AJ312">
        <f t="shared" ref="AJ312" si="2432">AA312-AD312-AG312</f>
        <v>229</v>
      </c>
      <c r="AK312">
        <f t="shared" ref="AK312" si="2433">AB312-AE312-AH312</f>
        <v>1179</v>
      </c>
      <c r="AL312">
        <v>16</v>
      </c>
      <c r="AM312">
        <v>16</v>
      </c>
      <c r="AN312">
        <v>57</v>
      </c>
      <c r="AS312">
        <f t="shared" ref="AS312" si="2434">BM312-BM311</f>
        <v>23271</v>
      </c>
      <c r="AT312">
        <f t="shared" ref="AT312" si="2435">BO312-BO311</f>
        <v>1403</v>
      </c>
      <c r="AU312">
        <f t="shared" ref="AU312" si="2436">AT312/AS312</f>
        <v>6.0289630871041208E-2</v>
      </c>
      <c r="AV312">
        <f t="shared" ref="AV312" si="2437">BQ312-BQ311</f>
        <v>290</v>
      </c>
      <c r="AW312">
        <f t="shared" ref="AW312" si="2438">BS312-BS311</f>
        <v>11</v>
      </c>
      <c r="AX312">
        <f t="shared" ref="AX312" si="2439">BY312-BY311</f>
        <v>11302</v>
      </c>
      <c r="AY312">
        <f t="shared" ref="AY312" si="2440">CA312-CA311</f>
        <v>78</v>
      </c>
      <c r="AZ312">
        <f t="shared" ref="AZ312" si="2441">BU312-BU311</f>
        <v>143</v>
      </c>
      <c r="BA312">
        <f t="shared" ref="BA312" si="2442">BW312-BW311</f>
        <v>5</v>
      </c>
      <c r="BB312">
        <f t="shared" ref="BB312" si="2443">AW312/AV312</f>
        <v>3.793103448275862E-2</v>
      </c>
      <c r="BC312">
        <f t="shared" ref="BC312" si="2444">AY312/AX312</f>
        <v>6.9014333746239605E-3</v>
      </c>
      <c r="BD312">
        <f t="shared" ref="BD312" si="2445">AZ312/AY312</f>
        <v>1.8333333333333333</v>
      </c>
      <c r="BE312">
        <f t="shared" ref="BE312" si="2446">SUM(AT306:AT312)/SUM(AS306:AS312)</f>
        <v>6.8581605848913901E-2</v>
      </c>
      <c r="BF312">
        <f t="shared" ref="BF312" si="2447">SUM(AT299:AT312)/SUM(AS299:AS312)</f>
        <v>7.3028468457076015E-2</v>
      </c>
      <c r="BG312">
        <f t="shared" ref="BG312" si="2448">SUM(AW306:AW312)/SUM(AV306:AV312)</f>
        <v>6.4648117839607208E-2</v>
      </c>
      <c r="BH312">
        <f t="shared" ref="BH312" si="2449">SUM(AY306:AY312)/SUM(AX306:AX312)</f>
        <v>7.0092697999674741E-2</v>
      </c>
      <c r="BI312">
        <f t="shared" ref="BI312" si="2450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  <row r="313" spans="1:80" x14ac:dyDescent="0.35">
      <c r="A313" s="14">
        <f t="shared" si="2388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1">-(J313-J312)+L313</f>
        <v>24</v>
      </c>
      <c r="N313" s="7">
        <f t="shared" ref="N313" si="2452">B313-C313</f>
        <v>1132493</v>
      </c>
      <c r="O313" s="4">
        <f t="shared" ref="O313" si="2453">C313/B313</f>
        <v>0.21597319961757255</v>
      </c>
      <c r="R313">
        <f t="shared" ref="R313" si="2454">C313-C312</f>
        <v>1386</v>
      </c>
      <c r="S313">
        <f t="shared" ref="S313" si="2455">N313-N312</f>
        <v>3335</v>
      </c>
      <c r="T313" s="8">
        <f t="shared" ref="T313" si="2456">R313/V313</f>
        <v>0.2935818682482525</v>
      </c>
      <c r="U313" s="8">
        <f t="shared" ref="U313" si="2457">SUM(R307:R313)/SUM(V307:V313)</f>
        <v>0.30724308222936425</v>
      </c>
      <c r="V313">
        <f t="shared" ref="V313" si="2458">B313-B312</f>
        <v>4721</v>
      </c>
      <c r="W313">
        <f t="shared" ref="W313" si="2459">C313-D313-E313</f>
        <v>34298</v>
      </c>
      <c r="X313" s="3">
        <f t="shared" ref="X313" si="2460">F313/W313</f>
        <v>1.2216455770015745E-2</v>
      </c>
      <c r="Y313">
        <f t="shared" ref="Y313" si="2461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2">Z313-AC313-AF313</f>
        <v>194</v>
      </c>
      <c r="AJ313">
        <f t="shared" ref="AJ313" si="2463">AA313-AD313-AG313</f>
        <v>239</v>
      </c>
      <c r="AK313">
        <f t="shared" ref="AK313" si="2464">AB313-AE313-AH313</f>
        <v>1236</v>
      </c>
      <c r="AL313">
        <v>16</v>
      </c>
      <c r="AM313">
        <v>16</v>
      </c>
      <c r="AN313">
        <v>52</v>
      </c>
      <c r="AS313">
        <f t="shared" ref="AS313" si="2465">BM313-BM312</f>
        <v>22782</v>
      </c>
      <c r="AT313">
        <f t="shared" ref="AT313" si="2466">BO313-BO312</f>
        <v>1500</v>
      </c>
      <c r="AU313">
        <f t="shared" ref="AU313" si="2467">AT313/AS313</f>
        <v>6.5841453779299453E-2</v>
      </c>
      <c r="AV313">
        <f t="shared" ref="AV313" si="2468">BQ313-BQ312</f>
        <v>259</v>
      </c>
      <c r="AW313">
        <f t="shared" ref="AW313" si="2469">BS313-BS312</f>
        <v>12</v>
      </c>
      <c r="AX313">
        <f t="shared" ref="AX313" si="2470">BY313-BY312</f>
        <v>1035</v>
      </c>
      <c r="AY313">
        <f t="shared" ref="AY313" si="2471">CA313-CA312</f>
        <v>87</v>
      </c>
      <c r="AZ313">
        <f t="shared" ref="AZ313" si="2472">BU313-BU312</f>
        <v>189</v>
      </c>
      <c r="BA313">
        <f t="shared" ref="BA313" si="2473">BW313-BW312</f>
        <v>13</v>
      </c>
      <c r="BB313">
        <f t="shared" ref="BB313" si="2474">AW313/AV313</f>
        <v>4.633204633204633E-2</v>
      </c>
      <c r="BC313">
        <f t="shared" ref="BC313" si="2475">AY313/AX313</f>
        <v>8.4057971014492749E-2</v>
      </c>
      <c r="BD313">
        <f t="shared" ref="BD313" si="2476">AZ313/AY313</f>
        <v>2.1724137931034484</v>
      </c>
      <c r="BE313">
        <f t="shared" ref="BE313" si="2477">SUM(AT307:AT313)/SUM(AS307:AS313)</f>
        <v>6.8020533286130377E-2</v>
      </c>
      <c r="BF313">
        <f t="shared" ref="BF313" si="2478">SUM(AT300:AT313)/SUM(AS300:AS313)</f>
        <v>7.1998987433896447E-2</v>
      </c>
      <c r="BG313">
        <f t="shared" ref="BG313" si="2479">SUM(AW307:AW313)/SUM(AV307:AV313)</f>
        <v>5.7515337423312884E-2</v>
      </c>
      <c r="BH313">
        <f t="shared" ref="BH313" si="2480">SUM(AY307:AY313)/SUM(AX307:AX313)</f>
        <v>8.0523672883787659E-2</v>
      </c>
      <c r="BI313">
        <f t="shared" ref="BI313" si="248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1444457</v>
      </c>
      <c r="BO313" s="20">
        <v>336871</v>
      </c>
      <c r="BP313" s="20">
        <v>311964</v>
      </c>
      <c r="BQ313" s="20">
        <v>26876</v>
      </c>
      <c r="BR313" s="20">
        <v>10363</v>
      </c>
      <c r="BS313" s="20">
        <v>2609</v>
      </c>
      <c r="BT313" s="20">
        <v>2495</v>
      </c>
      <c r="BU313" s="20">
        <v>20978</v>
      </c>
      <c r="BV313" s="20">
        <v>6058</v>
      </c>
      <c r="BW313" s="20">
        <v>1586</v>
      </c>
      <c r="BX313" s="20">
        <v>1509</v>
      </c>
      <c r="BY313" s="20">
        <v>155211</v>
      </c>
      <c r="BZ313" s="20">
        <v>60869</v>
      </c>
      <c r="CA313" s="20">
        <v>15297</v>
      </c>
      <c r="CB313" s="20">
        <v>14042</v>
      </c>
    </row>
    <row r="314" spans="1:80" x14ac:dyDescent="0.35">
      <c r="A314" s="14">
        <f t="shared" si="2388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482">-(J314-J313)+L314</f>
        <v>19</v>
      </c>
      <c r="N314" s="7">
        <f t="shared" ref="N314" si="2483">B314-C314</f>
        <v>1134399</v>
      </c>
      <c r="O314" s="4">
        <f t="shared" ref="O314" si="2484">C314/B314</f>
        <v>0.21614545545001887</v>
      </c>
      <c r="R314">
        <f t="shared" ref="R314" si="2485">C314-C313</f>
        <v>843</v>
      </c>
      <c r="S314">
        <f t="shared" ref="S314" si="2486">N314-N313</f>
        <v>1906</v>
      </c>
      <c r="T314" s="8">
        <f t="shared" ref="T314" si="2487">R314/V314</f>
        <v>0.30665696616951621</v>
      </c>
      <c r="U314" s="8">
        <f t="shared" ref="U314" si="2488">SUM(R308:R314)/SUM(V308:V314)</f>
        <v>0.30937937470835275</v>
      </c>
      <c r="V314">
        <f t="shared" ref="V314" si="2489">B314-B313</f>
        <v>2749</v>
      </c>
      <c r="W314">
        <f t="shared" ref="W314" si="2490">C314-D314-E314</f>
        <v>34221</v>
      </c>
      <c r="X314" s="3">
        <f t="shared" ref="X314" si="2491">F314/W314</f>
        <v>1.1162736331492359E-2</v>
      </c>
      <c r="Y314">
        <f t="shared" ref="Y314" si="249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493">Z314-AC314-AF314</f>
        <v>193</v>
      </c>
      <c r="AJ314">
        <f t="shared" ref="AJ314" si="2494">AA314-AD314-AG314</f>
        <v>241</v>
      </c>
      <c r="AK314">
        <f t="shared" ref="AK314" si="2495">AB314-AE314-AH314</f>
        <v>1251</v>
      </c>
      <c r="AL314">
        <v>16</v>
      </c>
      <c r="AM314">
        <v>16</v>
      </c>
      <c r="AN314">
        <v>52</v>
      </c>
      <c r="AS314">
        <f t="shared" ref="AS314" si="2496">BM314-BM313</f>
        <v>9168</v>
      </c>
      <c r="AT314">
        <f t="shared" ref="AT314" si="2497">BO314-BO313</f>
        <v>914</v>
      </c>
      <c r="AU314">
        <f t="shared" ref="AU314" si="2498">AT314/AS314</f>
        <v>9.9694589877835957E-2</v>
      </c>
      <c r="AV314">
        <f t="shared" ref="AV314" si="2499">BQ314-BQ313</f>
        <v>46</v>
      </c>
      <c r="AW314">
        <f t="shared" ref="AW314" si="2500">BS314-BS313</f>
        <v>5</v>
      </c>
      <c r="AX314">
        <f t="shared" ref="AX314" si="2501">BY314-BY313</f>
        <v>372</v>
      </c>
      <c r="AY314">
        <f t="shared" ref="AY314" si="2502">CA314-CA313</f>
        <v>38</v>
      </c>
      <c r="AZ314">
        <f t="shared" ref="AZ314" si="2503">BU314-BU313</f>
        <v>49</v>
      </c>
      <c r="BA314">
        <f t="shared" ref="BA314" si="2504">BW314-BW313</f>
        <v>4</v>
      </c>
      <c r="BB314">
        <f t="shared" ref="BB314" si="2505">AW314/AV314</f>
        <v>0.10869565217391304</v>
      </c>
      <c r="BC314">
        <f t="shared" ref="BC314" si="2506">AY314/AX314</f>
        <v>0.10215053763440861</v>
      </c>
      <c r="BD314">
        <f t="shared" ref="BD314" si="2507">AZ314/AY314</f>
        <v>1.2894736842105263</v>
      </c>
      <c r="BE314">
        <f t="shared" ref="BE314" si="2508">SUM(AT308:AT314)/SUM(AS308:AS314)</f>
        <v>6.8320160622091911E-2</v>
      </c>
      <c r="BF314">
        <f t="shared" ref="BF314" si="2509">SUM(AT301:AT314)/SUM(AS301:AS314)</f>
        <v>7.0670120815243029E-2</v>
      </c>
      <c r="BG314">
        <f t="shared" ref="BG314" si="2510">SUM(AW308:AW314)/SUM(AV308:AV314)</f>
        <v>5.9541984732824425E-2</v>
      </c>
      <c r="BH314">
        <f t="shared" ref="BH314" si="2511">SUM(AY308:AY314)/SUM(AX308:AX314)</f>
        <v>7.9288888888888895E-2</v>
      </c>
      <c r="BI314">
        <f t="shared" ref="BI314" si="2512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1447206</v>
      </c>
      <c r="BO314" s="20">
        <v>337785</v>
      </c>
      <c r="BP314" s="20">
        <v>312807</v>
      </c>
      <c r="BQ314" s="20">
        <v>26922</v>
      </c>
      <c r="BR314" s="20">
        <v>10373</v>
      </c>
      <c r="BS314" s="20">
        <v>2614</v>
      </c>
      <c r="BT314" s="20">
        <v>2498</v>
      </c>
      <c r="BU314" s="20">
        <v>21027</v>
      </c>
      <c r="BV314" s="20">
        <v>6071</v>
      </c>
      <c r="BW314" s="20">
        <v>1590</v>
      </c>
      <c r="BX314" s="20">
        <v>1513</v>
      </c>
      <c r="BY314" s="20">
        <v>155583</v>
      </c>
      <c r="BZ314" s="20">
        <v>60983</v>
      </c>
      <c r="CA314" s="20">
        <v>15335</v>
      </c>
      <c r="CB314" s="20">
        <v>14078</v>
      </c>
    </row>
    <row r="315" spans="1:80" x14ac:dyDescent="0.35">
      <c r="A315" s="14">
        <f t="shared" si="2388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513">-(J315-J314)+L315</f>
        <v>11</v>
      </c>
      <c r="N315" s="7">
        <f t="shared" ref="N315" si="2514">B315-C315</f>
        <v>1135690</v>
      </c>
      <c r="O315" s="4">
        <f t="shared" ref="O315" si="2515">C315/B315</f>
        <v>0.21618603546898121</v>
      </c>
      <c r="R315">
        <f t="shared" ref="R315" si="2516">C315-C314</f>
        <v>431</v>
      </c>
      <c r="S315">
        <f t="shared" ref="S315" si="2517">N315-N314</f>
        <v>1291</v>
      </c>
      <c r="T315" s="8">
        <f t="shared" ref="T315" si="2518">R315/V315</f>
        <v>0.25029036004645761</v>
      </c>
      <c r="U315" s="8">
        <f t="shared" ref="U315" si="2519">SUM(R309:R315)/SUM(V309:V315)</f>
        <v>0.30631011927664487</v>
      </c>
      <c r="V315">
        <f t="shared" ref="V315" si="2520">B315-B314</f>
        <v>1722</v>
      </c>
      <c r="W315">
        <f t="shared" ref="W315" si="2521">C315-D315-E315</f>
        <v>34020</v>
      </c>
      <c r="X315" s="3">
        <f t="shared" ref="X315" si="2522">F315/W315</f>
        <v>1.1258083480305702E-2</v>
      </c>
      <c r="Y315">
        <f t="shared" ref="Y315" si="2523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524">Z315-AC315-AF315</f>
        <v>190</v>
      </c>
      <c r="AJ315">
        <f t="shared" ref="AJ315" si="2525">AA315-AD315-AG315</f>
        <v>245</v>
      </c>
      <c r="AK315">
        <f t="shared" ref="AK315" si="2526">AB315-AE315-AH315</f>
        <v>1235</v>
      </c>
      <c r="AL315">
        <v>16</v>
      </c>
      <c r="AM315">
        <v>16</v>
      </c>
      <c r="AN315">
        <v>24</v>
      </c>
      <c r="AS315">
        <f t="shared" ref="AS315" si="2527">BM315-BM314</f>
        <v>5978</v>
      </c>
      <c r="AT315">
        <f t="shared" ref="AT315" si="2528">BO315-BO314</f>
        <v>470</v>
      </c>
      <c r="AU315">
        <f t="shared" ref="AU315" si="2529">AT315/AS315</f>
        <v>7.8621612579458017E-2</v>
      </c>
      <c r="AV315">
        <f t="shared" ref="AV315" si="2530">BQ315-BQ314</f>
        <v>35</v>
      </c>
      <c r="AW315">
        <f t="shared" ref="AW315" si="2531">BS315-BS314</f>
        <v>1</v>
      </c>
      <c r="AX315">
        <f t="shared" ref="AX315" si="2532">BY315-BY314</f>
        <v>254</v>
      </c>
      <c r="AY315">
        <f t="shared" ref="AY315" si="2533">CA315-CA314</f>
        <v>13</v>
      </c>
      <c r="AZ315">
        <f t="shared" ref="AZ315" si="2534">BU315-BU314</f>
        <v>56</v>
      </c>
      <c r="BA315">
        <f t="shared" ref="BA315" si="2535">BW315-BW314</f>
        <v>5</v>
      </c>
      <c r="BB315">
        <f t="shared" ref="BB315" si="2536">AW315/AV315</f>
        <v>2.8571428571428571E-2</v>
      </c>
      <c r="BC315">
        <f t="shared" ref="BC315" si="2537">AY315/AX315</f>
        <v>5.1181102362204724E-2</v>
      </c>
      <c r="BD315">
        <f t="shared" ref="BD315" si="2538">AZ315/AY315</f>
        <v>4.3076923076923075</v>
      </c>
      <c r="BE315">
        <f t="shared" ref="BE315" si="2539">SUM(AT309:AT315)/SUM(AS309:AS315)</f>
        <v>6.8060301189572264E-2</v>
      </c>
      <c r="BF315">
        <f t="shared" ref="BF315" si="2540">SUM(AT302:AT315)/SUM(AS302:AS315)</f>
        <v>7.0697793289619754E-2</v>
      </c>
      <c r="BG315">
        <f t="shared" ref="BG315" si="2541">SUM(AW309:AW315)/SUM(AV309:AV315)</f>
        <v>5.7619408642911298E-2</v>
      </c>
      <c r="BH315">
        <f t="shared" ref="BH315" si="2542">SUM(AY309:AY315)/SUM(AX309:AX315)</f>
        <v>8.0827732578705347E-2</v>
      </c>
      <c r="BI315">
        <f t="shared" ref="BI315" si="2543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1448928</v>
      </c>
      <c r="BO315" s="20">
        <v>338255</v>
      </c>
      <c r="BP315" s="20">
        <v>313238</v>
      </c>
      <c r="BQ315" s="20">
        <v>26957</v>
      </c>
      <c r="BR315" s="20">
        <v>10385</v>
      </c>
      <c r="BS315" s="20">
        <v>2615</v>
      </c>
      <c r="BT315" s="20">
        <v>2501</v>
      </c>
      <c r="BU315" s="20">
        <v>21083</v>
      </c>
      <c r="BV315" s="20">
        <v>6078</v>
      </c>
      <c r="BW315" s="20">
        <v>1595</v>
      </c>
      <c r="BX315" s="20">
        <v>1518</v>
      </c>
      <c r="BY315" s="20">
        <v>155837</v>
      </c>
      <c r="BZ315" s="20">
        <v>61043</v>
      </c>
      <c r="CA315" s="20">
        <v>15348</v>
      </c>
      <c r="CB315" s="20">
        <v>14094</v>
      </c>
    </row>
    <row r="316" spans="1:80" x14ac:dyDescent="0.35">
      <c r="A316" s="14">
        <f t="shared" si="2388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544">-(J316-J315)+L316</f>
        <v>3</v>
      </c>
      <c r="N316" s="7">
        <f t="shared" ref="N316" si="2545">B316-C316</f>
        <v>1137915</v>
      </c>
      <c r="O316" s="4">
        <f t="shared" ref="O316" si="2546">C316/B316</f>
        <v>0.21629741048903803</v>
      </c>
      <c r="R316">
        <f t="shared" ref="R316" si="2547">C316-C315</f>
        <v>820</v>
      </c>
      <c r="S316">
        <f t="shared" ref="S316" si="2548">N316-N315</f>
        <v>2225</v>
      </c>
      <c r="T316" s="8">
        <f t="shared" ref="T316" si="2549">R316/V316</f>
        <v>0.26929392446633826</v>
      </c>
      <c r="U316" s="8">
        <f t="shared" ref="U316" si="2550">SUM(R310:R316)/SUM(V310:V316)</f>
        <v>0.30354439225125202</v>
      </c>
      <c r="V316">
        <f t="shared" ref="V316" si="2551">B316-B315</f>
        <v>3045</v>
      </c>
      <c r="W316">
        <f t="shared" ref="W316" si="2552">C316-D316-E316</f>
        <v>33123</v>
      </c>
      <c r="X316" s="3">
        <f t="shared" ref="X316" si="2553">F316/W316</f>
        <v>1.2529058358240497E-2</v>
      </c>
      <c r="Y316">
        <f t="shared" ref="Y316" si="2554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555">Z316-AC316-AF316</f>
        <v>207</v>
      </c>
      <c r="AJ316">
        <f t="shared" ref="AJ316" si="2556">AA316-AD316-AG316</f>
        <v>246</v>
      </c>
      <c r="AK316">
        <f t="shared" ref="AK316" si="2557">AB316-AE316-AH316</f>
        <v>1226</v>
      </c>
      <c r="AL316">
        <v>16</v>
      </c>
      <c r="AM316">
        <v>16</v>
      </c>
      <c r="AN316">
        <v>32</v>
      </c>
      <c r="AS316">
        <f t="shared" ref="AS316" si="2558">BM316-BM315</f>
        <v>20876</v>
      </c>
      <c r="AT316">
        <f t="shared" ref="AT316" si="2559">BO316-BO315</f>
        <v>902</v>
      </c>
      <c r="AU316">
        <f t="shared" ref="AU316" si="2560">AT316/AS316</f>
        <v>4.3207511017436293E-2</v>
      </c>
      <c r="AV316">
        <f t="shared" ref="AV316" si="2561">BQ316-BQ315</f>
        <v>114</v>
      </c>
      <c r="AW316">
        <f t="shared" ref="AW316" si="2562">BS316-BS315</f>
        <v>4</v>
      </c>
      <c r="AX316">
        <f t="shared" ref="AX316" si="2563">BY316-BY315</f>
        <v>1136</v>
      </c>
      <c r="AY316">
        <f t="shared" ref="AY316" si="2564">CA316-CA315</f>
        <v>48</v>
      </c>
      <c r="AZ316">
        <f t="shared" ref="AZ316" si="2565">BU316-BU315</f>
        <v>136</v>
      </c>
      <c r="BA316">
        <f t="shared" ref="BA316" si="2566">BW316-BW315</f>
        <v>6</v>
      </c>
      <c r="BB316">
        <f t="shared" ref="BB316" si="2567">AW316/AV316</f>
        <v>3.5087719298245612E-2</v>
      </c>
      <c r="BC316">
        <f t="shared" ref="BC316" si="2568">AY316/AX316</f>
        <v>4.2253521126760563E-2</v>
      </c>
      <c r="BD316">
        <f t="shared" ref="BD316" si="2569">AZ316/AY316</f>
        <v>2.8333333333333335</v>
      </c>
      <c r="BE316">
        <f t="shared" ref="BE316" si="2570">SUM(AT310:AT316)/SUM(AS310:AS316)</f>
        <v>6.7595051802933501E-2</v>
      </c>
      <c r="BF316">
        <f t="shared" ref="BF316" si="2571">SUM(AT303:AT316)/SUM(AS303:AS316)</f>
        <v>6.9597040199674165E-2</v>
      </c>
      <c r="BG316">
        <f t="shared" ref="BG316" si="2572">SUM(AW310:AW316)/SUM(AV310:AV316)</f>
        <v>6.0113728675873272E-2</v>
      </c>
      <c r="BH316">
        <f t="shared" ref="BH316" si="2573">SUM(AY310:AY316)/SUM(AX310:AX316)</f>
        <v>8.0132681564245814E-2</v>
      </c>
      <c r="BI316">
        <f t="shared" ref="BI316" si="2574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1451973</v>
      </c>
      <c r="BO316" s="20">
        <v>339157</v>
      </c>
      <c r="BP316" s="20">
        <v>314058</v>
      </c>
      <c r="BQ316" s="20">
        <v>27071</v>
      </c>
      <c r="BR316" s="20">
        <v>10412</v>
      </c>
      <c r="BS316" s="20">
        <v>2619</v>
      </c>
      <c r="BT316" s="20">
        <v>2504</v>
      </c>
      <c r="BU316" s="20">
        <v>21219</v>
      </c>
      <c r="BV316" s="20">
        <v>6098</v>
      </c>
      <c r="BW316" s="20">
        <v>1601</v>
      </c>
      <c r="BX316" s="20">
        <v>1523</v>
      </c>
      <c r="BY316" s="20">
        <v>156973</v>
      </c>
      <c r="BZ316" s="20">
        <v>61199</v>
      </c>
      <c r="CA316" s="20">
        <v>15396</v>
      </c>
      <c r="CB316" s="20">
        <v>14128</v>
      </c>
    </row>
    <row r="317" spans="1:80" x14ac:dyDescent="0.35">
      <c r="A317" s="14">
        <f t="shared" si="2388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575">-(J317-J316)+L317</f>
        <v>22</v>
      </c>
      <c r="N317" s="7">
        <f t="shared" ref="N317" si="2576">B317-C317</f>
        <v>1140583</v>
      </c>
      <c r="O317" s="4">
        <f t="shared" ref="O317" si="2577">C317/B317</f>
        <v>0.21648995181128433</v>
      </c>
      <c r="R317">
        <f t="shared" ref="R317" si="2578">C317-C316</f>
        <v>1094</v>
      </c>
      <c r="S317">
        <f t="shared" ref="S317" si="2579">N317-N316</f>
        <v>2668</v>
      </c>
      <c r="T317" s="8">
        <f t="shared" ref="T317" si="2580">R317/V317</f>
        <v>0.29080276448697501</v>
      </c>
      <c r="U317" s="8">
        <f t="shared" ref="U317" si="2581">SUM(R311:R317)/SUM(V311:V317)</f>
        <v>0.29892761394101874</v>
      </c>
      <c r="V317">
        <f t="shared" ref="V317" si="2582">B317-B316</f>
        <v>3762</v>
      </c>
      <c r="W317">
        <f t="shared" ref="W317" si="2583">C317-D317-E317</f>
        <v>32829</v>
      </c>
      <c r="X317" s="3">
        <f t="shared" ref="X317" si="2584">F317/W317</f>
        <v>1.2428036187517134E-2</v>
      </c>
      <c r="Y317">
        <f t="shared" ref="Y317" si="2585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586">Z317-AC317-AF317</f>
        <v>206</v>
      </c>
      <c r="AJ317">
        <f t="shared" ref="AJ317" si="2587">AA317-AD317-AG317</f>
        <v>242</v>
      </c>
      <c r="AK317">
        <f t="shared" ref="AK317" si="2588">AB317-AE317-AH317</f>
        <v>1223</v>
      </c>
      <c r="AL317">
        <v>15</v>
      </c>
      <c r="AM317">
        <v>15</v>
      </c>
      <c r="AN317">
        <v>34</v>
      </c>
      <c r="AS317">
        <f t="shared" ref="AS317" si="2589">BM317-BM316</f>
        <v>19151</v>
      </c>
      <c r="AT317">
        <f t="shared" ref="AT317" si="2590">BO317-BO316</f>
        <v>1187</v>
      </c>
      <c r="AU317">
        <f t="shared" ref="AU317" si="2591">AT317/AS317</f>
        <v>6.1981097592814997E-2</v>
      </c>
      <c r="AV317">
        <f t="shared" ref="AV317" si="2592">BQ317-BQ316</f>
        <v>153</v>
      </c>
      <c r="AW317">
        <f t="shared" ref="AW317" si="2593">BS317-BS316</f>
        <v>7</v>
      </c>
      <c r="AX317">
        <f t="shared" ref="AX317" si="2594">BY317-BY316</f>
        <v>1163</v>
      </c>
      <c r="AY317">
        <f t="shared" ref="AY317" si="2595">CA317-CA316</f>
        <v>55</v>
      </c>
      <c r="AZ317">
        <f t="shared" ref="AZ317" si="2596">BU317-BU316</f>
        <v>154</v>
      </c>
      <c r="BA317">
        <f t="shared" ref="BA317" si="2597">BW317-BW316</f>
        <v>1</v>
      </c>
      <c r="BB317">
        <f t="shared" ref="BB317" si="2598">AW317/AV317</f>
        <v>4.5751633986928102E-2</v>
      </c>
      <c r="BC317">
        <f t="shared" ref="BC317" si="2599">AY317/AX317</f>
        <v>4.7291487532244193E-2</v>
      </c>
      <c r="BD317">
        <f t="shared" ref="BD317" si="2600">AZ317/AY317</f>
        <v>2.8</v>
      </c>
      <c r="BE317">
        <f t="shared" ref="BE317" si="2601">SUM(AT311:AT317)/SUM(AS311:AS317)</f>
        <v>6.6983784835052629E-2</v>
      </c>
      <c r="BF317">
        <f t="shared" ref="BF317" si="2602">SUM(AT304:AT317)/SUM(AS304:AS317)</f>
        <v>6.7631427133581279E-2</v>
      </c>
      <c r="BG317">
        <f t="shared" ref="BG317" si="2603">SUM(AW311:AW317)/SUM(AV311:AV317)</f>
        <v>5.0861361771944218E-2</v>
      </c>
      <c r="BH317">
        <f t="shared" ref="BH317" si="2604">SUM(AY311:AY317)/SUM(AX311:AX317)</f>
        <v>6.7517956903431764E-2</v>
      </c>
      <c r="BI317">
        <f t="shared" ref="BI317" si="2605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1455735</v>
      </c>
      <c r="BO317" s="20">
        <v>340344</v>
      </c>
      <c r="BP317" s="20">
        <v>315152</v>
      </c>
      <c r="BQ317" s="20">
        <v>27224</v>
      </c>
      <c r="BR317" s="20">
        <v>10437</v>
      </c>
      <c r="BS317" s="20">
        <v>2626</v>
      </c>
      <c r="BT317" s="20">
        <v>2510</v>
      </c>
      <c r="BU317" s="20">
        <v>21373</v>
      </c>
      <c r="BV317" s="20">
        <v>6112</v>
      </c>
      <c r="BW317" s="20">
        <v>1602</v>
      </c>
      <c r="BX317" s="20">
        <v>1526</v>
      </c>
      <c r="BY317" s="20">
        <v>158136</v>
      </c>
      <c r="BZ317" s="20">
        <v>61369</v>
      </c>
      <c r="CA317" s="20">
        <v>15451</v>
      </c>
      <c r="CB317" s="20">
        <v>14187</v>
      </c>
    </row>
    <row r="318" spans="1:80" x14ac:dyDescent="0.35">
      <c r="A318" s="14">
        <f t="shared" si="2388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606">-(J318-J317)+L318</f>
        <v>14</v>
      </c>
      <c r="N318" s="7">
        <f t="shared" ref="N318" si="2607">B318-C318</f>
        <v>1143489</v>
      </c>
      <c r="O318" s="4">
        <f t="shared" ref="O318" si="2608">C318/B318</f>
        <v>0.21674865712371724</v>
      </c>
      <c r="R318">
        <f t="shared" ref="R318" si="2609">C318-C317</f>
        <v>1285</v>
      </c>
      <c r="S318">
        <f t="shared" ref="S318" si="2610">N318-N317</f>
        <v>2906</v>
      </c>
      <c r="T318" s="8">
        <f t="shared" ref="T318" si="2611">R318/V318</f>
        <v>0.30660940109759005</v>
      </c>
      <c r="U318" s="8">
        <f t="shared" ref="U318" si="2612">SUM(R312:R318)/SUM(V312:V318)</f>
        <v>0.29496788008565311</v>
      </c>
      <c r="V318">
        <f t="shared" ref="V318" si="2613">B318-B317</f>
        <v>4191</v>
      </c>
      <c r="W318">
        <f t="shared" ref="W318" si="2614">C318-D318-E318</f>
        <v>32250</v>
      </c>
      <c r="X318" s="3">
        <f t="shared" ref="X318" si="2615">F318/W318</f>
        <v>1.2124031007751938E-2</v>
      </c>
      <c r="Y318">
        <f t="shared" ref="Y318" si="2616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617">Z318-AC318-AF318</f>
        <v>202</v>
      </c>
      <c r="AJ318">
        <f t="shared" ref="AJ318" si="2618">AA318-AD318-AG318</f>
        <v>229</v>
      </c>
      <c r="AK318">
        <f t="shared" ref="AK318" si="2619">AB318-AE318-AH318</f>
        <v>1236</v>
      </c>
      <c r="AL318">
        <v>12</v>
      </c>
      <c r="AM318">
        <v>12</v>
      </c>
      <c r="AN318">
        <v>29</v>
      </c>
      <c r="AS318">
        <f t="shared" ref="AS318" si="2620">BM318-BM317</f>
        <v>20431</v>
      </c>
      <c r="AT318">
        <f t="shared" ref="AT318" si="2621">BO318-BO317</f>
        <v>1363</v>
      </c>
      <c r="AU318">
        <f t="shared" ref="AU318" si="2622">AT318/AS318</f>
        <v>6.6712348881601491E-2</v>
      </c>
      <c r="AV318">
        <f t="shared" ref="AV318" si="2623">BQ318-BQ317</f>
        <v>243</v>
      </c>
      <c r="AW318">
        <f t="shared" ref="AW318" si="2624">BS318-BS317</f>
        <v>6</v>
      </c>
      <c r="AX318">
        <f t="shared" ref="AX318" si="2625">BY318-BY317</f>
        <v>783</v>
      </c>
      <c r="AY318">
        <f t="shared" ref="AY318" si="2626">CA318-CA317</f>
        <v>67</v>
      </c>
      <c r="AZ318">
        <f t="shared" ref="AZ318" si="2627">BU318-BU317</f>
        <v>122</v>
      </c>
      <c r="BA318">
        <f t="shared" ref="BA318" si="2628">BW318-BW317</f>
        <v>2</v>
      </c>
      <c r="BB318">
        <f t="shared" ref="BB318" si="2629">AW318/AV318</f>
        <v>2.4691358024691357E-2</v>
      </c>
      <c r="BC318">
        <f t="shared" ref="BC318" si="2630">AY318/AX318</f>
        <v>8.5568326947637288E-2</v>
      </c>
      <c r="BD318">
        <f t="shared" ref="BD318" si="2631">AZ318/AY318</f>
        <v>1.8208955223880596</v>
      </c>
      <c r="BE318">
        <f t="shared" ref="BE318" si="2632">SUM(AT312:AT318)/SUM(AS312:AS318)</f>
        <v>6.3613273383364699E-2</v>
      </c>
      <c r="BF318">
        <f t="shared" ref="BF318" si="2633">SUM(AT305:AT318)/SUM(AS305:AS318)</f>
        <v>6.6391212747243758E-2</v>
      </c>
      <c r="BG318">
        <f t="shared" ref="BG318" si="2634">SUM(AW312:AW318)/SUM(AV312:AV318)</f>
        <v>4.0350877192982457E-2</v>
      </c>
      <c r="BH318">
        <f t="shared" ref="BH318" si="2635">SUM(AY312:AY318)/SUM(AX312:AX318)</f>
        <v>2.4057338734808351E-2</v>
      </c>
      <c r="BI318">
        <f t="shared" ref="BI318" si="263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1459926</v>
      </c>
      <c r="BO318" s="20">
        <v>341707</v>
      </c>
      <c r="BP318" s="20">
        <v>316437</v>
      </c>
      <c r="BQ318" s="20">
        <v>27467</v>
      </c>
      <c r="BR318" s="20">
        <v>10470</v>
      </c>
      <c r="BS318" s="20">
        <v>2632</v>
      </c>
      <c r="BT318" s="20">
        <v>2515</v>
      </c>
      <c r="BU318" s="20">
        <v>21495</v>
      </c>
      <c r="BV318" s="20">
        <v>6127</v>
      </c>
      <c r="BW318" s="20">
        <v>1604</v>
      </c>
      <c r="BX318" s="20">
        <v>1528</v>
      </c>
      <c r="BY318" s="20">
        <v>158919</v>
      </c>
      <c r="BZ318" s="20">
        <v>61565</v>
      </c>
      <c r="CA318" s="20">
        <v>15518</v>
      </c>
      <c r="CB318" s="20">
        <v>14251</v>
      </c>
    </row>
    <row r="319" spans="1:80" x14ac:dyDescent="0.35">
      <c r="A319" s="14">
        <f t="shared" si="2388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637">-(J319-J318)+L319</f>
        <v>2</v>
      </c>
      <c r="N319" s="7">
        <f t="shared" ref="N319" si="2638">B319-C319</f>
        <v>1145698</v>
      </c>
      <c r="O319" s="4">
        <f t="shared" ref="O319" si="2639">C319/B319</f>
        <v>0.21678919239661421</v>
      </c>
      <c r="R319">
        <f t="shared" ref="R319" si="2640">C319-C318</f>
        <v>687</v>
      </c>
      <c r="S319">
        <f t="shared" ref="S319" si="2641">N319-N318</f>
        <v>2209</v>
      </c>
      <c r="T319" s="8">
        <f t="shared" ref="T319" si="2642">R319/V319</f>
        <v>0.23722375690607736</v>
      </c>
      <c r="U319" s="8">
        <f t="shared" ref="U319" si="2643">SUM(R313:R319)/SUM(V313:V319)</f>
        <v>0.28354847093476565</v>
      </c>
      <c r="V319">
        <f t="shared" ref="V319" si="2644">B319-B318</f>
        <v>2896</v>
      </c>
      <c r="W319">
        <f t="shared" ref="W319" si="2645">C319-D319-E319</f>
        <v>31387</v>
      </c>
      <c r="X319" s="3">
        <f t="shared" ref="X319" si="2646">F319/W319</f>
        <v>1.2202504221492974E-2</v>
      </c>
      <c r="Y319">
        <f t="shared" ref="Y319" si="264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648">Z319-AC319-AF319</f>
        <v>200</v>
      </c>
      <c r="AJ319">
        <f t="shared" ref="AJ319" si="2649">AA319-AD319-AG319</f>
        <v>216</v>
      </c>
      <c r="AK319">
        <f t="shared" ref="AK319" si="2650">AB319-AE319-AH319</f>
        <v>1200</v>
      </c>
      <c r="AS319">
        <f t="shared" ref="AS319" si="2651">BM319-BM318</f>
        <v>14707</v>
      </c>
      <c r="AT319">
        <f t="shared" ref="AT319" si="2652">BO319-BO318</f>
        <v>792</v>
      </c>
      <c r="AU319">
        <f t="shared" ref="AU319" si="2653">AT319/AS319</f>
        <v>5.3851907255048619E-2</v>
      </c>
      <c r="AV319">
        <f t="shared" ref="AV319" si="2654">BQ319-BQ318</f>
        <v>156</v>
      </c>
      <c r="AW319">
        <f t="shared" ref="AW319" si="2655">BS319-BS318</f>
        <v>0</v>
      </c>
      <c r="AX319">
        <f t="shared" ref="AX319" si="2656">BY319-BY318</f>
        <v>834</v>
      </c>
      <c r="AY319">
        <f t="shared" ref="AY319" si="2657">CA319-CA318</f>
        <v>39</v>
      </c>
      <c r="AZ319">
        <f t="shared" ref="AZ319" si="2658">BU319-BU318</f>
        <v>72</v>
      </c>
      <c r="BA319">
        <f t="shared" ref="BA319" si="2659">BW319-BW318</f>
        <v>0</v>
      </c>
      <c r="BB319">
        <f t="shared" ref="BB319" si="2660">AW319/AV319</f>
        <v>0</v>
      </c>
      <c r="BC319">
        <f t="shared" ref="BC319" si="2661">AY319/AX319</f>
        <v>4.6762589928057555E-2</v>
      </c>
      <c r="BD319">
        <f t="shared" ref="BD319" si="2662">AZ319/AY319</f>
        <v>1.8461538461538463</v>
      </c>
      <c r="BE319">
        <f t="shared" ref="BE319" si="2663">SUM(AT313:AT319)/SUM(AS313:AS319)</f>
        <v>6.3027773602256545E-2</v>
      </c>
      <c r="BF319">
        <f t="shared" ref="BF319" si="2664">SUM(AT306:AT319)/SUM(AS306:AS319)</f>
        <v>6.5920798454603996E-2</v>
      </c>
      <c r="BG319">
        <f t="shared" ref="BG319" si="2665">SUM(AW313:AW319)/SUM(AV313:AV319)</f>
        <v>3.4791252485089463E-2</v>
      </c>
      <c r="BH319">
        <f t="shared" ref="BH319" si="2666">SUM(AY313:AY319)/SUM(AX313:AX319)</f>
        <v>6.2219831450600678E-2</v>
      </c>
      <c r="BI319">
        <f t="shared" ref="BI319" si="2667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1462822</v>
      </c>
      <c r="BO319" s="20">
        <v>342499</v>
      </c>
      <c r="BP319" s="20">
        <v>317124</v>
      </c>
      <c r="BQ319" s="20">
        <v>27623</v>
      </c>
      <c r="BR319" s="20">
        <v>10498</v>
      </c>
      <c r="BS319" s="20">
        <v>2632</v>
      </c>
      <c r="BT319" s="20">
        <v>2520</v>
      </c>
      <c r="BU319" s="20">
        <v>21567</v>
      </c>
      <c r="BV319" s="20">
        <v>6136</v>
      </c>
      <c r="BW319" s="20">
        <v>1604</v>
      </c>
      <c r="BX319" s="20">
        <v>1528</v>
      </c>
      <c r="BY319" s="20">
        <v>159753</v>
      </c>
      <c r="BZ319" s="20">
        <v>61704</v>
      </c>
      <c r="CA319" s="20">
        <v>15557</v>
      </c>
      <c r="CB319" s="20">
        <v>14276</v>
      </c>
    </row>
    <row r="320" spans="1:80" x14ac:dyDescent="0.35">
      <c r="A320" s="14">
        <f t="shared" si="2388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668">-(J320-J319)+L320</f>
        <v>19</v>
      </c>
      <c r="N320" s="7">
        <f t="shared" ref="N320" si="2669">B320-C320</f>
        <v>1151450</v>
      </c>
      <c r="O320" s="4">
        <f t="shared" ref="O320" si="2670">C320/B320</f>
        <v>0.21664739097897817</v>
      </c>
      <c r="R320">
        <f t="shared" ref="R320" si="2671">C320-C319</f>
        <v>1326</v>
      </c>
      <c r="S320">
        <f t="shared" ref="S320" si="2672">N320-N319</f>
        <v>5752</v>
      </c>
      <c r="T320" s="8">
        <f t="shared" ref="T320" si="2673">R320/V320</f>
        <v>0.18734105679570501</v>
      </c>
      <c r="U320" s="8">
        <f t="shared" ref="U320" si="2674">SUM(R314:R320)/SUM(V314:V320)</f>
        <v>0.25492276854144558</v>
      </c>
      <c r="V320">
        <f t="shared" ref="V320" si="2675">B320-B319</f>
        <v>7078</v>
      </c>
      <c r="W320">
        <f t="shared" ref="W320" si="2676">C320-D320-E320</f>
        <v>32347</v>
      </c>
      <c r="X320" s="3">
        <f t="shared" ref="X320" si="2677">F320/W320</f>
        <v>1.162395276223452E-2</v>
      </c>
      <c r="Y320">
        <f t="shared" ref="Y320" si="2678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679">Z320-AC320-AF320</f>
        <v>207</v>
      </c>
      <c r="AJ320">
        <f t="shared" ref="AJ320" si="2680">AA320-AD320-AG320</f>
        <v>221</v>
      </c>
      <c r="AK320">
        <f t="shared" ref="AK320" si="2681">AB320-AE320-AH320</f>
        <v>1250</v>
      </c>
      <c r="AS320">
        <f t="shared" ref="AS320" si="2682">BM320-BM319</f>
        <v>33002</v>
      </c>
      <c r="AT320">
        <f t="shared" ref="AT320" si="2683">BO320-BO319</f>
        <v>1429</v>
      </c>
      <c r="AU320">
        <f t="shared" ref="AU320" si="2684">AT320/AS320</f>
        <v>4.3300406035997815E-2</v>
      </c>
      <c r="AV320">
        <f t="shared" ref="AV320" si="2685">BQ320-BQ319</f>
        <v>462</v>
      </c>
      <c r="AW320">
        <f t="shared" ref="AW320" si="2686">BS320-BS319</f>
        <v>15</v>
      </c>
      <c r="AX320">
        <f t="shared" ref="AX320" si="2687">BY320-BY319</f>
        <v>3046</v>
      </c>
      <c r="AY320">
        <f t="shared" ref="AY320" si="2688">CA320-CA319</f>
        <v>59</v>
      </c>
      <c r="AZ320">
        <f t="shared" ref="AZ320" si="2689">BU320-BU319</f>
        <v>388</v>
      </c>
      <c r="BA320">
        <f t="shared" ref="BA320" si="2690">BW320-BW319</f>
        <v>9</v>
      </c>
      <c r="BB320">
        <f t="shared" ref="BB320" si="2691">AW320/AV320</f>
        <v>3.2467532467532464E-2</v>
      </c>
      <c r="BC320">
        <f t="shared" ref="BC320" si="2692">AY320/AX320</f>
        <v>1.9369665134602757E-2</v>
      </c>
      <c r="BD320">
        <f t="shared" ref="BD320" si="2693">AZ320/AY320</f>
        <v>6.5762711864406782</v>
      </c>
      <c r="BE320">
        <f t="shared" ref="BE320" si="2694">SUM(AT314:AT320)/SUM(AS314:AS320)</f>
        <v>5.7228353863745106E-2</v>
      </c>
      <c r="BF320">
        <f t="shared" ref="BF320" si="2695">SUM(AT307:AT320)/SUM(AS307:AS320)</f>
        <v>6.2645648811182592E-2</v>
      </c>
      <c r="BG320">
        <f t="shared" ref="BG320" si="2696">SUM(AW314:AW320)/SUM(AV314:AV320)</f>
        <v>3.1430934656741107E-2</v>
      </c>
      <c r="BH320">
        <f t="shared" ref="BH320" si="2697">SUM(AY314:AY320)/SUM(AX314:AX320)</f>
        <v>4.2040063257775435E-2</v>
      </c>
      <c r="BI320">
        <f t="shared" ref="BI320" si="2698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1469900</v>
      </c>
      <c r="BO320" s="20">
        <v>343928</v>
      </c>
      <c r="BP320" s="20">
        <v>318450</v>
      </c>
      <c r="BQ320" s="20">
        <v>28085</v>
      </c>
      <c r="BR320" s="20">
        <v>10801</v>
      </c>
      <c r="BS320" s="20">
        <v>2647</v>
      </c>
      <c r="BT320" s="20">
        <v>2529</v>
      </c>
      <c r="BU320" s="20">
        <v>21955</v>
      </c>
      <c r="BV320" s="20">
        <v>6257</v>
      </c>
      <c r="BW320" s="20">
        <v>1613</v>
      </c>
      <c r="BX320" s="20">
        <v>1535</v>
      </c>
      <c r="BY320" s="20">
        <v>162799</v>
      </c>
      <c r="BZ320" s="20">
        <v>63041</v>
      </c>
      <c r="CA320" s="20">
        <v>15616</v>
      </c>
      <c r="CB320" s="20">
        <v>14338</v>
      </c>
    </row>
    <row r="321" spans="1:80" x14ac:dyDescent="0.35">
      <c r="A321" s="14">
        <f t="shared" si="2388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699">-(J321-J320)+L321</f>
        <v>19</v>
      </c>
      <c r="N321" s="7">
        <f t="shared" ref="N321" si="2700">B321-C321</f>
        <v>1153566</v>
      </c>
      <c r="O321" s="4">
        <f t="shared" ref="O321" si="2701">C321/B321</f>
        <v>0.21673823239442358</v>
      </c>
      <c r="R321">
        <f t="shared" ref="R321" si="2702">C321-C320</f>
        <v>756</v>
      </c>
      <c r="S321">
        <f t="shared" ref="S321" si="2703">N321-N320</f>
        <v>2116</v>
      </c>
      <c r="T321" s="8">
        <f t="shared" ref="T321" si="2704">R321/V321</f>
        <v>0.26323119777158777</v>
      </c>
      <c r="U321" s="8">
        <f t="shared" ref="U321" si="2705">SUM(R315:R321)/SUM(V315:V321)</f>
        <v>0.25029335836658062</v>
      </c>
      <c r="V321">
        <f t="shared" ref="V321" si="2706">B321-B320</f>
        <v>2872</v>
      </c>
      <c r="W321">
        <f t="shared" ref="W321" si="2707">C321-D321-E321</f>
        <v>32075</v>
      </c>
      <c r="X321" s="3">
        <f t="shared" ref="X321" si="2708">F321/W321</f>
        <v>1.1161340607950116E-2</v>
      </c>
      <c r="Y321">
        <f t="shared" ref="Y321" si="2709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710">Z321-AC321-AF321</f>
        <v>202</v>
      </c>
      <c r="AJ321">
        <f t="shared" ref="AJ321:AJ322" si="2711">AA321-AD321-AG321</f>
        <v>217</v>
      </c>
      <c r="AK321">
        <f t="shared" ref="AK321:AK322" si="2712">AB321-AE321-AH321</f>
        <v>1258</v>
      </c>
      <c r="AS321">
        <f t="shared" ref="AS321" si="2713">BM321-BM320</f>
        <v>9588</v>
      </c>
      <c r="AT321">
        <f t="shared" ref="AT321" si="2714">BO321-BO320</f>
        <v>842</v>
      </c>
      <c r="AU321">
        <f t="shared" ref="AU321" si="2715">AT321/AS321</f>
        <v>8.7818105965790566E-2</v>
      </c>
      <c r="AV321">
        <f t="shared" ref="AV321" si="2716">BQ321-BQ320</f>
        <v>71</v>
      </c>
      <c r="AW321">
        <f t="shared" ref="AW321" si="2717">BS321-BS320</f>
        <v>5</v>
      </c>
      <c r="AX321">
        <f t="shared" ref="AX321" si="2718">BY321-BY320</f>
        <v>456</v>
      </c>
      <c r="AY321">
        <f t="shared" ref="AY321" si="2719">CA321-CA320</f>
        <v>41</v>
      </c>
      <c r="AZ321">
        <f t="shared" ref="AZ321" si="2720">BU321-BU320</f>
        <v>27</v>
      </c>
      <c r="BA321">
        <f t="shared" ref="BA321" si="2721">BW321-BW320</f>
        <v>2</v>
      </c>
      <c r="BB321">
        <f t="shared" ref="BB321" si="2722">AW321/AV321</f>
        <v>7.0422535211267609E-2</v>
      </c>
      <c r="BC321">
        <f t="shared" ref="BC321" si="2723">AY321/AX321</f>
        <v>8.9912280701754388E-2</v>
      </c>
      <c r="BD321">
        <f t="shared" ref="BD321" si="2724">AZ321/AY321</f>
        <v>0.65853658536585369</v>
      </c>
      <c r="BE321">
        <f t="shared" ref="BE321" si="2725">SUM(AT315:AT321)/SUM(AS315:AS321)</f>
        <v>5.645219949407191E-2</v>
      </c>
      <c r="BF321">
        <f t="shared" ref="BF321" si="2726">SUM(AT308:AT321)/SUM(AS308:AS321)</f>
        <v>6.2428534173203071E-2</v>
      </c>
      <c r="BG321">
        <f t="shared" ref="BG321" si="2727">SUM(AW315:AW321)/SUM(AV315:AV321)</f>
        <v>3.0794165316045379E-2</v>
      </c>
      <c r="BH321">
        <f t="shared" ref="BH321" si="2728">SUM(AY315:AY321)/SUM(AX315:AX321)</f>
        <v>4.1970802919708027E-2</v>
      </c>
      <c r="BI321">
        <f t="shared" ref="BI321" si="2729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1472772</v>
      </c>
      <c r="BO321" s="20">
        <v>344770</v>
      </c>
      <c r="BP321" s="20">
        <v>319206</v>
      </c>
      <c r="BQ321" s="20">
        <v>28156</v>
      </c>
      <c r="BR321" s="20">
        <v>10817</v>
      </c>
      <c r="BS321" s="20">
        <v>2652</v>
      </c>
      <c r="BT321" s="20">
        <v>2535</v>
      </c>
      <c r="BU321" s="20">
        <v>21982</v>
      </c>
      <c r="BV321" s="20">
        <v>6265</v>
      </c>
      <c r="BW321" s="20">
        <v>1615</v>
      </c>
      <c r="BX321" s="20">
        <v>1536</v>
      </c>
      <c r="BY321" s="20">
        <v>163255</v>
      </c>
      <c r="BZ321" s="20">
        <v>63162</v>
      </c>
      <c r="CA321" s="20">
        <v>15657</v>
      </c>
      <c r="CB321" s="20">
        <v>14371</v>
      </c>
    </row>
    <row r="322" spans="1:80" x14ac:dyDescent="0.35">
      <c r="A322" s="14">
        <f t="shared" si="2388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730">-(J322-J321)+L322</f>
        <v>9</v>
      </c>
      <c r="N322" s="7">
        <f t="shared" ref="N322" si="2731">B322-C322</f>
        <v>1154538</v>
      </c>
      <c r="O322" s="4">
        <f t="shared" ref="O322" si="2732">C322/B322</f>
        <v>0.21674887875644575</v>
      </c>
      <c r="R322">
        <f t="shared" ref="R322" si="2733">C322-C321</f>
        <v>289</v>
      </c>
      <c r="S322">
        <f t="shared" ref="S322" si="2734">N322-N321</f>
        <v>972</v>
      </c>
      <c r="T322" s="8">
        <f t="shared" ref="T322" si="2735">R322/V322</f>
        <v>0.22918318794607453</v>
      </c>
      <c r="U322" s="8">
        <f t="shared" ref="U322" si="2736">SUM(R316:R322)/SUM(V316:V322)</f>
        <v>0.24923322047400917</v>
      </c>
      <c r="V322">
        <f t="shared" ref="V322" si="2737">B322-B321</f>
        <v>1261</v>
      </c>
      <c r="W322">
        <f t="shared" ref="W322" si="2738">C322-D322-E322</f>
        <v>31556</v>
      </c>
      <c r="X322" s="3">
        <f t="shared" ref="X322" si="2739">F322/W322</f>
        <v>1.1661807580174927E-2</v>
      </c>
      <c r="Y322">
        <f t="shared" ref="Y322" si="2740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710"/>
        <v>199</v>
      </c>
      <c r="AJ322">
        <f t="shared" si="2711"/>
        <v>211</v>
      </c>
      <c r="AK322">
        <f t="shared" si="2712"/>
        <v>1242</v>
      </c>
      <c r="AL322">
        <v>3</v>
      </c>
      <c r="AM322">
        <v>3</v>
      </c>
      <c r="AN322">
        <v>18</v>
      </c>
      <c r="AS322">
        <f t="shared" ref="AS322" si="2741">BM322-BM321</f>
        <v>5800</v>
      </c>
      <c r="AT322">
        <f t="shared" ref="AT322" si="2742">BO322-BO321</f>
        <v>282</v>
      </c>
      <c r="AU322">
        <f t="shared" ref="AU322" si="2743">AT322/AS322</f>
        <v>4.8620689655172411E-2</v>
      </c>
      <c r="AV322">
        <f t="shared" ref="AV322" si="2744">BQ322-BQ321</f>
        <v>41</v>
      </c>
      <c r="AW322">
        <f t="shared" ref="AW322" si="2745">BS322-BS321</f>
        <v>0</v>
      </c>
      <c r="AX322">
        <f t="shared" ref="AX322" si="2746">BY322-BY321</f>
        <v>454</v>
      </c>
      <c r="AY322">
        <f t="shared" ref="AY322" si="2747">CA322-CA321</f>
        <v>15</v>
      </c>
      <c r="AZ322">
        <f t="shared" ref="AZ322" si="2748">BU322-BU321</f>
        <v>16</v>
      </c>
      <c r="BA322">
        <f t="shared" ref="BA322" si="2749">BW322-BW321</f>
        <v>0</v>
      </c>
      <c r="BB322">
        <f t="shared" ref="BB322" si="2750">AW322/AV322</f>
        <v>0</v>
      </c>
      <c r="BC322">
        <f t="shared" ref="BC322" si="2751">AY322/AX322</f>
        <v>3.3039647577092511E-2</v>
      </c>
      <c r="BD322">
        <f t="shared" ref="BD322" si="2752">AZ322/AY322</f>
        <v>1.0666666666666667</v>
      </c>
      <c r="BE322">
        <f t="shared" ref="BE322" si="2753">SUM(AT316:AT322)/SUM(AS316:AS322)</f>
        <v>5.5011938003318363E-2</v>
      </c>
      <c r="BF322">
        <f t="shared" ref="BF322" si="2754">SUM(AT309:AT322)/SUM(AS309:AS322)</f>
        <v>6.1611203782596692E-2</v>
      </c>
      <c r="BG322">
        <f t="shared" ref="BG322" si="2755">SUM(AW316:AW322)/SUM(AV316:AV322)</f>
        <v>2.9838709677419355E-2</v>
      </c>
      <c r="BH322">
        <f t="shared" ref="BH322" si="2756">SUM(AY316:AY322)/SUM(AX316:AX322)</f>
        <v>4.1158536585365856E-2</v>
      </c>
      <c r="BI322">
        <f t="shared" ref="BI322" si="2757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1474033</v>
      </c>
      <c r="BO322" s="20">
        <v>345052</v>
      </c>
      <c r="BP322" s="20">
        <v>319495</v>
      </c>
      <c r="BQ322" s="20">
        <v>28197</v>
      </c>
      <c r="BR322" s="20">
        <v>10828</v>
      </c>
      <c r="BS322" s="20">
        <v>2652</v>
      </c>
      <c r="BT322" s="20">
        <v>2537</v>
      </c>
      <c r="BU322" s="20">
        <v>21998</v>
      </c>
      <c r="BV322" s="20">
        <v>6266</v>
      </c>
      <c r="BW322" s="20">
        <v>1615</v>
      </c>
      <c r="BX322" s="20">
        <v>1536</v>
      </c>
      <c r="BY322" s="20">
        <v>163709</v>
      </c>
      <c r="BZ322" s="20">
        <v>63210</v>
      </c>
      <c r="CA322" s="20">
        <v>15672</v>
      </c>
      <c r="CB322" s="20">
        <v>14377</v>
      </c>
    </row>
    <row r="323" spans="1:80" x14ac:dyDescent="0.35">
      <c r="A323" s="14">
        <f t="shared" si="2388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758">-(J323-J322)+L323</f>
        <v>7</v>
      </c>
      <c r="N323" s="7">
        <f t="shared" ref="N323" si="2759">B323-C323</f>
        <v>1156962</v>
      </c>
      <c r="O323" s="4">
        <f t="shared" ref="O323" si="2760">C323/B323</f>
        <v>0.21684230192296236</v>
      </c>
      <c r="R323">
        <f t="shared" ref="R323" si="2761">C323-C322</f>
        <v>847</v>
      </c>
      <c r="S323">
        <f t="shared" ref="S323" si="2762">N323-N322</f>
        <v>2424</v>
      </c>
      <c r="T323" s="8">
        <f t="shared" ref="T323" si="2763">R323/V323</f>
        <v>0.25894221950473861</v>
      </c>
      <c r="U323" s="8">
        <f t="shared" ref="U323" si="2764">SUM(R317:R323)/SUM(V317:V323)</f>
        <v>0.24807548063637441</v>
      </c>
      <c r="V323">
        <f t="shared" ref="V323" si="2765">B323-B322</f>
        <v>3271</v>
      </c>
      <c r="W323">
        <f t="shared" ref="W323" si="2766">C323-D323-E323</f>
        <v>29095</v>
      </c>
      <c r="X323" s="3">
        <f t="shared" ref="X323" si="2767">F323/W323</f>
        <v>1.3404365011170304E-2</v>
      </c>
      <c r="Y323">
        <f t="shared" ref="Y323" si="2768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769">Z323-AC323-AF323</f>
        <v>193</v>
      </c>
      <c r="AJ323">
        <f t="shared" ref="AJ323" si="2770">AA323-AD323-AG323</f>
        <v>184</v>
      </c>
      <c r="AK323">
        <f t="shared" ref="AK323" si="2771">AB323-AE323-AH323</f>
        <v>1130</v>
      </c>
      <c r="AL323">
        <v>2</v>
      </c>
      <c r="AM323">
        <v>2</v>
      </c>
      <c r="AN323">
        <v>8</v>
      </c>
      <c r="AS323">
        <f t="shared" ref="AS323:AS324" si="2772">BM323-BM322</f>
        <v>20700</v>
      </c>
      <c r="AT323">
        <f t="shared" ref="AT323" si="2773">BO323-BO322</f>
        <v>950</v>
      </c>
      <c r="AU323">
        <f t="shared" ref="AU323" si="2774">AT323/AS323</f>
        <v>4.5893719806763288E-2</v>
      </c>
      <c r="AV323">
        <f t="shared" ref="AV323" si="2775">BQ323-BQ322</f>
        <v>154</v>
      </c>
      <c r="AW323">
        <f t="shared" ref="AW323" si="2776">BS323-BS322</f>
        <v>9</v>
      </c>
      <c r="AX323">
        <f t="shared" ref="AX323" si="2777">BY323-BY322</f>
        <v>769</v>
      </c>
      <c r="AY323">
        <f t="shared" ref="AY323" si="2778">CA323-CA322</f>
        <v>11</v>
      </c>
      <c r="AZ323">
        <f t="shared" ref="AZ323" si="2779">BU323-BU322</f>
        <v>96</v>
      </c>
      <c r="BA323">
        <f t="shared" ref="BA323" si="2780">BW323-BW322</f>
        <v>2</v>
      </c>
      <c r="BB323">
        <f t="shared" ref="BB323" si="2781">AW323/AV323</f>
        <v>5.844155844155844E-2</v>
      </c>
      <c r="BC323">
        <f t="shared" ref="BC323" si="2782">AY323/AX323</f>
        <v>1.4304291287386216E-2</v>
      </c>
      <c r="BD323">
        <f t="shared" ref="BD323" si="2783">AZ323/AY323</f>
        <v>8.7272727272727266</v>
      </c>
      <c r="BE323">
        <f t="shared" ref="BE323" si="2784">SUM(AT317:AT323)/SUM(AS317:AS323)</f>
        <v>5.5479457606237688E-2</v>
      </c>
      <c r="BF323">
        <f t="shared" ref="BF323" si="2785">SUM(AT310:AT323)/SUM(AS310:AS323)</f>
        <v>6.1585959044533241E-2</v>
      </c>
      <c r="BG323">
        <f t="shared" ref="BG323" si="2786">SUM(AW317:AW323)/SUM(AV317:AV323)</f>
        <v>3.2812500000000001E-2</v>
      </c>
      <c r="BH323">
        <f t="shared" ref="BH323" si="2787">SUM(AY317:AY323)/SUM(AX317:AX323)</f>
        <v>3.8241172551632244E-2</v>
      </c>
      <c r="BI323">
        <f t="shared" ref="BI323" si="278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1477304</v>
      </c>
      <c r="BO323" s="20">
        <v>346002</v>
      </c>
      <c r="BP323" s="20">
        <v>320342</v>
      </c>
      <c r="BQ323" s="20">
        <v>28351</v>
      </c>
      <c r="BR323" s="20">
        <v>10856</v>
      </c>
      <c r="BS323" s="20">
        <v>2661</v>
      </c>
      <c r="BT323" s="20">
        <v>2544</v>
      </c>
      <c r="BU323" s="20">
        <v>22094</v>
      </c>
      <c r="BV323" s="20">
        <v>6276</v>
      </c>
      <c r="BW323" s="20">
        <v>1617</v>
      </c>
      <c r="BX323" s="20">
        <v>1538</v>
      </c>
      <c r="BY323" s="20">
        <v>164478</v>
      </c>
      <c r="BZ323" s="20">
        <v>63330</v>
      </c>
      <c r="CA323" s="20">
        <v>15683</v>
      </c>
      <c r="CB323" s="20">
        <v>14389</v>
      </c>
    </row>
    <row r="324" spans="1:80" x14ac:dyDescent="0.35">
      <c r="A324" s="14">
        <f t="shared" si="2388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789">-(J324-J323)+L324</f>
        <v>14</v>
      </c>
      <c r="N324" s="7">
        <f t="shared" ref="N324" si="2790">B324-C324</f>
        <v>1159414</v>
      </c>
      <c r="O324" s="4">
        <f t="shared" ref="O324" si="2791">C324/B324</f>
        <v>0.21697457595639855</v>
      </c>
      <c r="R324">
        <f t="shared" ref="R324" si="2792">C324-C323</f>
        <v>929</v>
      </c>
      <c r="S324">
        <f t="shared" ref="S324" si="2793">N324-N323</f>
        <v>2452</v>
      </c>
      <c r="T324" s="8">
        <f t="shared" ref="T324" si="2794">R324/V324</f>
        <v>0.27477077787636794</v>
      </c>
      <c r="U324" s="8">
        <f t="shared" ref="U324" si="2795">SUM(R318:R324)/SUM(V318:V324)</f>
        <v>0.24525050100200402</v>
      </c>
      <c r="V324">
        <f t="shared" ref="V324" si="2796">B324-B323</f>
        <v>3381</v>
      </c>
      <c r="W324">
        <f t="shared" ref="W324" si="2797">C324-D324-E324</f>
        <v>28040</v>
      </c>
      <c r="X324" s="3">
        <f t="shared" ref="X324" si="2798">F324/W324</f>
        <v>1.362339514978602E-2</v>
      </c>
      <c r="Y324">
        <f t="shared" ref="Y324" si="279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800">Z324-AC324-AF324</f>
        <v>190</v>
      </c>
      <c r="AJ324">
        <f t="shared" ref="AJ324" si="2801">AA324-AD324-AG324</f>
        <v>162</v>
      </c>
      <c r="AK324">
        <f t="shared" ref="AK324" si="2802">AB324-AE324-AH324</f>
        <v>1100</v>
      </c>
      <c r="AL324">
        <v>3</v>
      </c>
      <c r="AM324">
        <v>3</v>
      </c>
      <c r="AN324">
        <v>20</v>
      </c>
      <c r="AS324">
        <f t="shared" si="2772"/>
        <v>14888</v>
      </c>
      <c r="AT324">
        <f t="shared" ref="AT324" si="2803">BO324-BO323</f>
        <v>989</v>
      </c>
      <c r="AU324">
        <f t="shared" ref="AU324" si="2804">AT324/AS324</f>
        <v>6.6429339065018814E-2</v>
      </c>
      <c r="AV324">
        <f t="shared" ref="AV324" si="2805">BQ324-BQ323</f>
        <v>88</v>
      </c>
      <c r="AW324">
        <f t="shared" ref="AW324" si="2806">BS324-BS323</f>
        <v>8</v>
      </c>
      <c r="AX324">
        <f t="shared" ref="AX324" si="2807">BY324-BY323</f>
        <v>696</v>
      </c>
      <c r="AY324">
        <f t="shared" ref="AY324" si="2808">CA324-CA323</f>
        <v>47</v>
      </c>
      <c r="AZ324">
        <f t="shared" ref="AZ324" si="2809">BU324-BU323</f>
        <v>84</v>
      </c>
      <c r="BA324">
        <f t="shared" ref="BA324" si="2810">BW324-BW323</f>
        <v>5</v>
      </c>
      <c r="BB324">
        <f t="shared" ref="BB324" si="2811">AW324/AV324</f>
        <v>9.0909090909090912E-2</v>
      </c>
      <c r="BC324">
        <f t="shared" ref="BC324" si="2812">AY324/AX324</f>
        <v>6.7528735632183909E-2</v>
      </c>
      <c r="BD324">
        <f t="shared" ref="BD324" si="2813">AZ324/AY324</f>
        <v>1.7872340425531914</v>
      </c>
      <c r="BE324">
        <f t="shared" ref="BE324" si="2814">SUM(AT318:AT324)/SUM(AS318:AS324)</f>
        <v>5.5802746902179387E-2</v>
      </c>
      <c r="BF324">
        <f t="shared" ref="BF324" si="2815">SUM(AT311:AT324)/SUM(AS311:AS324)</f>
        <v>6.1492089279602834E-2</v>
      </c>
      <c r="BG324">
        <f t="shared" ref="BG324" si="2816">SUM(AW318:AW324)/SUM(AV318:AV324)</f>
        <v>3.539094650205761E-2</v>
      </c>
      <c r="BH324">
        <f t="shared" ref="BH324" si="2817">SUM(AY318:AY324)/SUM(AX318:AX324)</f>
        <v>3.9641943734015347E-2</v>
      </c>
      <c r="BI324">
        <f t="shared" ref="BI324" si="2818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1480685</v>
      </c>
      <c r="BO324" s="20">
        <v>346991</v>
      </c>
      <c r="BP324" s="20">
        <v>321271</v>
      </c>
      <c r="BQ324" s="20">
        <v>28439</v>
      </c>
      <c r="BR324" s="20">
        <v>10877</v>
      </c>
      <c r="BS324" s="20">
        <v>2669</v>
      </c>
      <c r="BT324" s="20">
        <v>2554</v>
      </c>
      <c r="BU324" s="20">
        <v>22178</v>
      </c>
      <c r="BV324" s="20">
        <v>6291</v>
      </c>
      <c r="BW324" s="20">
        <v>1622</v>
      </c>
      <c r="BX324" s="20">
        <v>1543</v>
      </c>
      <c r="BY324" s="20">
        <v>165174</v>
      </c>
      <c r="BZ324" s="20">
        <v>63478</v>
      </c>
      <c r="CA324" s="20">
        <v>15730</v>
      </c>
      <c r="CB324" s="20">
        <v>14432</v>
      </c>
    </row>
    <row r="325" spans="1:80" x14ac:dyDescent="0.35">
      <c r="A325" s="14">
        <f t="shared" si="2388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819">-(J325-J324)+L325</f>
        <v>22</v>
      </c>
      <c r="N325" s="7">
        <f t="shared" ref="N325" si="2820">B325-C325</f>
        <v>1163173</v>
      </c>
      <c r="O325" s="4">
        <f t="shared" ref="O325" si="2821">C325/B325</f>
        <v>0.21707966358952269</v>
      </c>
      <c r="R325">
        <f t="shared" ref="R325" si="2822">C325-C324</f>
        <v>1241</v>
      </c>
      <c r="S325">
        <f t="shared" ref="S325" si="2823">N325-N324</f>
        <v>3759</v>
      </c>
      <c r="T325" s="8">
        <f t="shared" ref="T325" si="2824">R325/V325</f>
        <v>0.2482</v>
      </c>
      <c r="U325" s="8">
        <f t="shared" ref="U325" si="2825">SUM(R319:R325)/SUM(V319:V325)</f>
        <v>0.23583990061725998</v>
      </c>
      <c r="V325">
        <f t="shared" ref="V325" si="2826">B325-B324</f>
        <v>5000</v>
      </c>
      <c r="W325">
        <f t="shared" ref="W325" si="2827">C325-D325-E325</f>
        <v>27526</v>
      </c>
      <c r="X325" s="3">
        <f t="shared" ref="X325" si="2828">F325/W325</f>
        <v>1.3078543922110004E-2</v>
      </c>
      <c r="Y325">
        <f t="shared" ref="Y325" si="2829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830">Z325-AC325-AF325</f>
        <v>180</v>
      </c>
      <c r="AJ325">
        <f t="shared" ref="AJ325" si="2831">AA325-AD325-AG325</f>
        <v>146</v>
      </c>
      <c r="AK325">
        <f t="shared" ref="AK325" si="2832">AB325-AE325-AH325</f>
        <v>1090</v>
      </c>
      <c r="AL325">
        <v>2</v>
      </c>
      <c r="AM325">
        <v>2</v>
      </c>
      <c r="AN325">
        <v>14</v>
      </c>
      <c r="AS325">
        <f t="shared" ref="AS325" si="2833">BM325-BM324</f>
        <v>26416</v>
      </c>
      <c r="AT325">
        <f t="shared" ref="AT325" si="2834">BO325-BO324</f>
        <v>1343</v>
      </c>
      <c r="AU325">
        <f t="shared" ref="AU325" si="2835">AT325/AS325</f>
        <v>5.0840399757722594E-2</v>
      </c>
      <c r="AV325">
        <f t="shared" ref="AV325" si="2836">BQ325-BQ324</f>
        <v>317</v>
      </c>
      <c r="AW325">
        <f t="shared" ref="AW325" si="2837">BS325-BS324</f>
        <v>7</v>
      </c>
      <c r="AX325">
        <f t="shared" ref="AX325" si="2838">BY325-BY324</f>
        <v>1588</v>
      </c>
      <c r="AY325">
        <f t="shared" ref="AY325" si="2839">CA325-CA324</f>
        <v>38</v>
      </c>
      <c r="AZ325">
        <f t="shared" ref="AZ325" si="2840">BU325-BU324</f>
        <v>226</v>
      </c>
      <c r="BA325">
        <f t="shared" ref="BA325" si="2841">BW325-BW324</f>
        <v>3</v>
      </c>
      <c r="BB325">
        <f t="shared" ref="BB325" si="2842">AW325/AV325</f>
        <v>2.2082018927444796E-2</v>
      </c>
      <c r="BC325">
        <f t="shared" ref="BC325" si="2843">AY325/AX325</f>
        <v>2.3929471032745592E-2</v>
      </c>
      <c r="BD325">
        <f t="shared" ref="BD325" si="2844">AZ325/AY325</f>
        <v>5.9473684210526319</v>
      </c>
      <c r="BE325">
        <f t="shared" ref="BE325" si="2845">SUM(AT319:AT325)/SUM(AS319:AS325)</f>
        <v>5.2973197656293713E-2</v>
      </c>
      <c r="BF325">
        <f t="shared" ref="BF325" si="2846">SUM(AT312:AT325)/SUM(AS312:AS325)</f>
        <v>5.821898378168084E-2</v>
      </c>
      <c r="BG325">
        <f t="shared" ref="BG325" si="2847">SUM(AW319:AW325)/SUM(AV319:AV325)</f>
        <v>3.4134988363072147E-2</v>
      </c>
      <c r="BH325">
        <f t="shared" ref="BH325" si="2848">SUM(AY319:AY325)/SUM(AX319:AX325)</f>
        <v>3.1875557822261889E-2</v>
      </c>
      <c r="BI325">
        <f t="shared" ref="BI325" si="2849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1485685</v>
      </c>
      <c r="BO325" s="20">
        <v>348334</v>
      </c>
      <c r="BP325" s="20">
        <v>322512</v>
      </c>
      <c r="BQ325" s="20">
        <v>28756</v>
      </c>
      <c r="BR325" s="20">
        <v>10923</v>
      </c>
      <c r="BS325" s="20">
        <v>2676</v>
      </c>
      <c r="BT325" s="20">
        <v>2559</v>
      </c>
      <c r="BU325" s="20">
        <v>22404</v>
      </c>
      <c r="BV325" s="20">
        <v>6305</v>
      </c>
      <c r="BW325" s="20">
        <v>1625</v>
      </c>
      <c r="BX325" s="20">
        <v>1546</v>
      </c>
      <c r="BY325" s="20">
        <v>166762</v>
      </c>
      <c r="BZ325" s="20">
        <v>63679</v>
      </c>
      <c r="CA325" s="20">
        <v>15768</v>
      </c>
      <c r="CB325" s="20">
        <v>14473</v>
      </c>
    </row>
    <row r="326" spans="1:80" x14ac:dyDescent="0.35">
      <c r="A326" s="14">
        <f t="shared" si="2388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850">-(J326-J325)+L326</f>
        <v>9</v>
      </c>
      <c r="N326" s="7">
        <f t="shared" ref="N326" si="2851">B326-C326</f>
        <v>1165776</v>
      </c>
      <c r="O326" s="4">
        <f t="shared" ref="O326" si="2852">C326/B326</f>
        <v>0.21711503166055213</v>
      </c>
      <c r="R326">
        <f t="shared" ref="R326" si="2853">C326-C325</f>
        <v>789</v>
      </c>
      <c r="S326">
        <f t="shared" ref="S326" si="2854">N326-N325</f>
        <v>2603</v>
      </c>
      <c r="T326" s="8">
        <f t="shared" ref="T326" si="2855">R326/V326</f>
        <v>0.23260613207547171</v>
      </c>
      <c r="U326" s="8">
        <f t="shared" ref="U326" si="2856">SUM(R320:R326)/SUM(V320:V326)</f>
        <v>0.2352694724814321</v>
      </c>
      <c r="V326">
        <f t="shared" ref="V326" si="2857">B326-B325</f>
        <v>3392</v>
      </c>
      <c r="W326">
        <f t="shared" ref="W326" si="2858">C326-D326-E326</f>
        <v>26739</v>
      </c>
      <c r="X326" s="3">
        <f t="shared" ref="X326" si="2859">F326/W326</f>
        <v>1.3014697632671379E-2</v>
      </c>
      <c r="Y326">
        <f t="shared" ref="Y326" si="2860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861">Z326-AC326-AF326</f>
        <v>172</v>
      </c>
      <c r="AJ326">
        <f t="shared" ref="AJ326" si="2862">AA326-AD326-AG326</f>
        <v>137</v>
      </c>
      <c r="AK326">
        <f t="shared" ref="AK326" si="2863">AB326-AE326-AH326</f>
        <v>1064</v>
      </c>
      <c r="AL326">
        <v>2</v>
      </c>
      <c r="AM326">
        <v>2</v>
      </c>
      <c r="AN326">
        <v>14</v>
      </c>
      <c r="AS326">
        <f t="shared" ref="AS326" si="2864">BM326-BM325</f>
        <v>19613</v>
      </c>
      <c r="AT326">
        <f t="shared" ref="AT326" si="2865">BO326-BO325</f>
        <v>871</v>
      </c>
      <c r="AU326">
        <f t="shared" ref="AU326" si="2866">AT326/AS326</f>
        <v>4.4409320348748282E-2</v>
      </c>
      <c r="AV326">
        <f t="shared" ref="AV326" si="2867">BQ326-BQ325</f>
        <v>159</v>
      </c>
      <c r="AW326">
        <f t="shared" ref="AW326" si="2868">BS326-BS325</f>
        <v>6</v>
      </c>
      <c r="AX326">
        <f t="shared" ref="AX326" si="2869">BY326-BY325</f>
        <v>864</v>
      </c>
      <c r="AY326">
        <f t="shared" ref="AY326" si="2870">CA326-CA325</f>
        <v>36</v>
      </c>
      <c r="AZ326">
        <f t="shared" ref="AZ326" si="2871">BU326-BU325</f>
        <v>90</v>
      </c>
      <c r="BA326">
        <f t="shared" ref="BA326" si="2872">BW326-BW325</f>
        <v>3</v>
      </c>
      <c r="BB326">
        <f t="shared" ref="BB326" si="2873">AW326/AV326</f>
        <v>3.7735849056603772E-2</v>
      </c>
      <c r="BC326">
        <f t="shared" ref="BC326" si="2874">AY326/AX326</f>
        <v>4.1666666666666664E-2</v>
      </c>
      <c r="BD326">
        <f t="shared" ref="BD326" si="2875">AZ326/AY326</f>
        <v>2.5</v>
      </c>
      <c r="BE326">
        <f t="shared" ref="BE326" si="2876">SUM(AT320:AT326)/SUM(AS320:AS326)</f>
        <v>5.1581837901036098E-2</v>
      </c>
      <c r="BF326">
        <f t="shared" ref="BF326" si="2877">SUM(AT313:AT326)/SUM(AS313:AS326)</f>
        <v>5.6906622788975729E-2</v>
      </c>
      <c r="BG326">
        <f t="shared" ref="BG326" si="2878">SUM(AW320:AW326)/SUM(AV320:AV326)</f>
        <v>3.8699690402476783E-2</v>
      </c>
      <c r="BH326">
        <f t="shared" ref="BH326" si="2879">SUM(AY320:AY326)/SUM(AX320:AX326)</f>
        <v>3.1373047123078875E-2</v>
      </c>
      <c r="BI326">
        <f t="shared" ref="BI326" si="2880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1489077</v>
      </c>
      <c r="BO326" s="20">
        <v>349205</v>
      </c>
      <c r="BP326" s="20">
        <v>323301</v>
      </c>
      <c r="BQ326" s="20">
        <v>28915</v>
      </c>
      <c r="BR326" s="20">
        <v>10952</v>
      </c>
      <c r="BS326" s="20">
        <v>2682</v>
      </c>
      <c r="BT326" s="20">
        <v>2565</v>
      </c>
      <c r="BU326" s="20">
        <v>22494</v>
      </c>
      <c r="BV326" s="20">
        <v>6316</v>
      </c>
      <c r="BW326" s="20">
        <v>1628</v>
      </c>
      <c r="BX326" s="20">
        <v>1550</v>
      </c>
      <c r="BY326" s="20">
        <v>167626</v>
      </c>
      <c r="BZ326" s="20">
        <v>63803</v>
      </c>
      <c r="CA326" s="20">
        <v>15804</v>
      </c>
      <c r="CB326" s="20">
        <v>14504</v>
      </c>
    </row>
    <row r="327" spans="1:80" x14ac:dyDescent="0.35">
      <c r="A327" s="14">
        <f t="shared" si="2388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881">-(J327-J326)+L327</f>
        <v>11</v>
      </c>
      <c r="N327" s="7">
        <f t="shared" ref="N327" si="2882">B327-C327</f>
        <v>1167850</v>
      </c>
      <c r="O327" s="4">
        <f t="shared" ref="O327" si="2883">C327/B327</f>
        <v>0.21711284006001119</v>
      </c>
      <c r="R327">
        <f t="shared" ref="R327" si="2884">C327-C326</f>
        <v>571</v>
      </c>
      <c r="S327">
        <f t="shared" ref="S327" si="2885">N327-N326</f>
        <v>2074</v>
      </c>
      <c r="T327" s="8">
        <f t="shared" ref="T327" si="2886">R327/V327</f>
        <v>0.2158790170132325</v>
      </c>
      <c r="U327" s="8">
        <f t="shared" ref="U327" si="2887">SUM(R321:R327)/SUM(V321:V327)</f>
        <v>0.2484648519842361</v>
      </c>
      <c r="V327">
        <f t="shared" ref="V327" si="2888">B327-B326</f>
        <v>2645</v>
      </c>
      <c r="W327">
        <f t="shared" ref="W327" si="2889">C327-D327-E327</f>
        <v>25703</v>
      </c>
      <c r="X327" s="3">
        <f t="shared" ref="X327" si="2890">F327/W327</f>
        <v>1.3072403999533128E-2</v>
      </c>
      <c r="Y327">
        <f t="shared" ref="Y327" si="2891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892">Z327-AC327-AF327</f>
        <v>166</v>
      </c>
      <c r="AJ327">
        <f t="shared" ref="AJ327" si="2893">AA327-AD327-AG327</f>
        <v>131</v>
      </c>
      <c r="AK327">
        <f t="shared" ref="AK327" si="2894">AB327-AE327-AH327</f>
        <v>1031</v>
      </c>
      <c r="AL327">
        <v>1</v>
      </c>
      <c r="AM327">
        <v>1</v>
      </c>
      <c r="AN327">
        <v>30</v>
      </c>
      <c r="AS327">
        <f t="shared" ref="AS327" si="2895">BM327-BM326</f>
        <v>16480</v>
      </c>
      <c r="AT327">
        <f t="shared" ref="AT327" si="2896">BO327-BO326</f>
        <v>593</v>
      </c>
      <c r="AU327">
        <f t="shared" ref="AU327" si="2897">AT327/AS327</f>
        <v>3.5983009708737863E-2</v>
      </c>
      <c r="AV327">
        <f t="shared" ref="AV327" si="2898">BQ327-BQ326</f>
        <v>120</v>
      </c>
      <c r="AW327">
        <f t="shared" ref="AW327" si="2899">BS327-BS326</f>
        <v>3</v>
      </c>
      <c r="AX327">
        <f t="shared" ref="AX327" si="2900">BY327-BY326</f>
        <v>1201</v>
      </c>
      <c r="AY327">
        <f t="shared" ref="AY327" si="2901">CA327-CA326</f>
        <v>27</v>
      </c>
      <c r="AZ327">
        <f t="shared" ref="AZ327" si="2902">BU327-BU326</f>
        <v>128</v>
      </c>
      <c r="BA327">
        <f t="shared" ref="BA327" si="2903">BW327-BW326</f>
        <v>5</v>
      </c>
      <c r="BB327">
        <f t="shared" ref="BB327" si="2904">AW327/AV327</f>
        <v>2.5000000000000001E-2</v>
      </c>
      <c r="BC327">
        <f t="shared" ref="BC327" si="2905">AY327/AX327</f>
        <v>2.2481265611990008E-2</v>
      </c>
      <c r="BD327">
        <f t="shared" ref="BD327" si="2906">AZ327/AY327</f>
        <v>4.7407407407407405</v>
      </c>
      <c r="BE327">
        <f t="shared" ref="BE327" si="2907">SUM(AT321:AT327)/SUM(AS321:AS327)</f>
        <v>5.1724897563554653E-2</v>
      </c>
      <c r="BF327">
        <f t="shared" ref="BF327" si="2908">SUM(AT314:AT327)/SUM(AS314:AS327)</f>
        <v>5.4590832692843691E-2</v>
      </c>
      <c r="BG327">
        <f t="shared" ref="BG327" si="2909">SUM(AW321:AW327)/SUM(AV321:AV327)</f>
        <v>0.04</v>
      </c>
      <c r="BH327">
        <f t="shared" ref="BH327" si="2910">SUM(AY321:AY327)/SUM(AX321:AX327)</f>
        <v>3.5666887856668876E-2</v>
      </c>
      <c r="BI327">
        <f t="shared" ref="BI327" si="2911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1491722</v>
      </c>
      <c r="BO327" s="20">
        <v>349798</v>
      </c>
      <c r="BP327" s="20">
        <v>323872</v>
      </c>
      <c r="BQ327" s="20">
        <v>29035</v>
      </c>
      <c r="BR327" s="20">
        <v>10967</v>
      </c>
      <c r="BS327" s="20">
        <v>2685</v>
      </c>
      <c r="BT327" s="20">
        <v>2572</v>
      </c>
      <c r="BU327" s="20">
        <v>22622</v>
      </c>
      <c r="BV327" s="20">
        <v>6327</v>
      </c>
      <c r="BW327" s="20">
        <v>1633</v>
      </c>
      <c r="BX327" s="20">
        <v>1551</v>
      </c>
      <c r="BY327" s="20">
        <v>168827</v>
      </c>
      <c r="BZ327" s="20">
        <v>63898</v>
      </c>
      <c r="CA327" s="20">
        <v>15831</v>
      </c>
      <c r="CB327" s="20">
        <v>14517</v>
      </c>
    </row>
    <row r="328" spans="1:80" x14ac:dyDescent="0.35">
      <c r="A328" s="14">
        <f t="shared" si="2388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912">-(J328-J327)+L328</f>
        <v>17</v>
      </c>
      <c r="N328" s="7">
        <f t="shared" ref="N328" si="2913">B328-C328</f>
        <v>1167999</v>
      </c>
      <c r="O328" s="4">
        <f t="shared" ref="O328" si="2914">C328/B328</f>
        <v>0.21712474068910509</v>
      </c>
      <c r="R328">
        <f t="shared" ref="R328" si="2915">C328-C327</f>
        <v>64</v>
      </c>
      <c r="S328">
        <f t="shared" ref="S328" si="2916">N328-N327</f>
        <v>149</v>
      </c>
      <c r="T328" s="8">
        <f t="shared" ref="T328" si="2917">R328/V328</f>
        <v>0.30046948356807512</v>
      </c>
      <c r="U328" s="8">
        <f t="shared" ref="U328" si="2918">SUM(R322:R328)/SUM(V322:V328)</f>
        <v>0.24682982831498199</v>
      </c>
      <c r="V328">
        <f t="shared" ref="V328" si="2919">B328-B327</f>
        <v>213</v>
      </c>
      <c r="W328">
        <f t="shared" ref="W328" si="2920">C328-D328-E328</f>
        <v>25756</v>
      </c>
      <c r="X328" s="3">
        <f t="shared" ref="X328" si="2921">F328/W328</f>
        <v>1.226898586737071E-2</v>
      </c>
      <c r="Y328">
        <f t="shared" ref="Y328" si="2922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923">Z328-AC328-AF328</f>
        <v>161</v>
      </c>
      <c r="AJ328">
        <f t="shared" ref="AJ328" si="2924">AA328-AD328-AG328</f>
        <v>124</v>
      </c>
      <c r="AK328">
        <f t="shared" ref="AK328" si="2925">AB328-AE328-AH328</f>
        <v>1051</v>
      </c>
      <c r="AL328">
        <v>1</v>
      </c>
      <c r="AM328">
        <v>1</v>
      </c>
      <c r="AN328">
        <v>30</v>
      </c>
      <c r="AS328">
        <f t="shared" ref="AS328" si="2926">BM328-BM327</f>
        <v>8382</v>
      </c>
      <c r="AT328">
        <f t="shared" ref="AT328" si="2927">BO328-BO327</f>
        <v>604</v>
      </c>
      <c r="AU328">
        <f t="shared" ref="AU328" si="2928">AT328/AS328</f>
        <v>7.2059174421379144E-2</v>
      </c>
      <c r="AV328">
        <f t="shared" ref="AV328" si="2929">BQ328-BQ327</f>
        <v>29</v>
      </c>
      <c r="AW328">
        <f t="shared" ref="AW328" si="2930">BS328-BS327</f>
        <v>3</v>
      </c>
      <c r="AX328">
        <f t="shared" ref="AX328" si="2931">BY328-BY327</f>
        <v>345</v>
      </c>
      <c r="AY328">
        <f t="shared" ref="AY328" si="2932">CA328-CA327</f>
        <v>31</v>
      </c>
      <c r="AZ328">
        <f t="shared" ref="AZ328" si="2933">BU328-BU327</f>
        <v>38</v>
      </c>
      <c r="BA328">
        <f t="shared" ref="BA328" si="2934">BW328-BW327</f>
        <v>-1</v>
      </c>
      <c r="BB328">
        <f t="shared" ref="BB328" si="2935">AW328/AV328</f>
        <v>0.10344827586206896</v>
      </c>
      <c r="BC328">
        <f t="shared" ref="BC328" si="2936">AY328/AX328</f>
        <v>8.9855072463768115E-2</v>
      </c>
      <c r="BD328">
        <f t="shared" ref="BD328" si="2937">AZ328/AY328</f>
        <v>1.2258064516129032</v>
      </c>
      <c r="BE328">
        <f t="shared" ref="BE328" si="2938">SUM(AT322:AT328)/SUM(AS322:AS328)</f>
        <v>5.0160760249022524E-2</v>
      </c>
      <c r="BF328">
        <f t="shared" ref="BF328" si="2939">SUM(AT315:AT328)/SUM(AS315:AS328)</f>
        <v>5.3459146145111262E-2</v>
      </c>
      <c r="BG328">
        <f t="shared" ref="BG328" si="2940">SUM(AW322:AW328)/SUM(AV322:AV328)</f>
        <v>3.9647577092511016E-2</v>
      </c>
      <c r="BH328">
        <f t="shared" ref="BH328" si="2941">SUM(AY322:AY328)/SUM(AX322:AX328)</f>
        <v>3.4645935440256889E-2</v>
      </c>
      <c r="BI328">
        <f t="shared" ref="BI328" si="294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1493897</v>
      </c>
      <c r="BO328" s="20">
        <v>350402</v>
      </c>
      <c r="BP328" s="20">
        <v>324403</v>
      </c>
      <c r="BQ328" s="20">
        <v>29064</v>
      </c>
      <c r="BR328" s="20">
        <v>10976</v>
      </c>
      <c r="BS328" s="20">
        <v>2688</v>
      </c>
      <c r="BT328" s="20">
        <v>2573</v>
      </c>
      <c r="BU328" s="20">
        <v>22660</v>
      </c>
      <c r="BV328" s="20">
        <v>6333</v>
      </c>
      <c r="BW328" s="20">
        <v>1632</v>
      </c>
      <c r="BX328" s="20">
        <v>1551</v>
      </c>
      <c r="BY328" s="20">
        <v>169172</v>
      </c>
      <c r="BZ328" s="20">
        <v>64006</v>
      </c>
      <c r="CA328" s="20">
        <v>15862</v>
      </c>
      <c r="CB328" s="20">
        <v>14550</v>
      </c>
    </row>
    <row r="329" spans="1:80" x14ac:dyDescent="0.35">
      <c r="A329" s="14">
        <f t="shared" si="2388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943">-(J329-J328)+L329</f>
        <v>11</v>
      </c>
      <c r="N329" s="7">
        <f t="shared" ref="N329" si="2944">B329-C329</f>
        <v>1170538</v>
      </c>
      <c r="O329" s="4">
        <f t="shared" ref="O329" si="2945">C329/B329</f>
        <v>0.21713721624235388</v>
      </c>
      <c r="R329">
        <f t="shared" ref="R329" si="2946">C329-C328</f>
        <v>728</v>
      </c>
      <c r="S329">
        <f t="shared" ref="S329" si="2947">N329-N328</f>
        <v>2539</v>
      </c>
      <c r="T329" s="8">
        <f t="shared" ref="T329" si="2948">R329/V329</f>
        <v>0.22283440465258647</v>
      </c>
      <c r="U329" s="8">
        <f t="shared" ref="U329" si="2949">SUM(R323:R329)/SUM(V323:V329)</f>
        <v>0.24417780717086304</v>
      </c>
      <c r="V329">
        <f t="shared" ref="V329" si="2950">B329-B328</f>
        <v>3267</v>
      </c>
      <c r="W329">
        <f t="shared" ref="W329" si="2951">C329-D329-E329</f>
        <v>25439</v>
      </c>
      <c r="X329" s="3">
        <f t="shared" ref="X329" si="2952">F329/W329</f>
        <v>1.2500491371516176E-2</v>
      </c>
      <c r="Y329">
        <f t="shared" ref="Y329" si="295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954">Z329-AC329-AF329</f>
        <v>162</v>
      </c>
      <c r="AJ329">
        <f t="shared" ref="AJ329" si="2955">AA329-AD329-AG329</f>
        <v>119</v>
      </c>
      <c r="AK329">
        <f t="shared" ref="AK329" si="2956">AB329-AE329-AH329</f>
        <v>1036</v>
      </c>
      <c r="AL329">
        <v>1</v>
      </c>
      <c r="AM329">
        <v>1</v>
      </c>
      <c r="AN329">
        <v>26</v>
      </c>
      <c r="AS329">
        <f t="shared" ref="AS329" si="2957">BM329-BM328</f>
        <v>4942</v>
      </c>
      <c r="AT329">
        <f t="shared" ref="AT329" si="2958">BO329-BO328</f>
        <v>274</v>
      </c>
      <c r="AU329">
        <f t="shared" ref="AU329" si="2959">AT329/AS329</f>
        <v>5.544314042897612E-2</v>
      </c>
      <c r="AV329">
        <f t="shared" ref="AV329" si="2960">BQ329-BQ328</f>
        <v>23</v>
      </c>
      <c r="AW329">
        <f t="shared" ref="AW329" si="2961">BS329-BS328</f>
        <v>1</v>
      </c>
      <c r="AX329">
        <f t="shared" ref="AX329" si="2962">BY329-BY328</f>
        <v>231</v>
      </c>
      <c r="AY329">
        <f t="shared" ref="AY329" si="2963">CA329-CA328</f>
        <v>2</v>
      </c>
      <c r="AZ329">
        <f t="shared" ref="AZ329" si="2964">BU329-BU328</f>
        <v>22</v>
      </c>
      <c r="BA329">
        <f t="shared" ref="BA329" si="2965">BW329-BW328</f>
        <v>0</v>
      </c>
      <c r="BB329">
        <f t="shared" ref="BB329" si="2966">AW329/AV329</f>
        <v>4.3478260869565216E-2</v>
      </c>
      <c r="BC329">
        <f t="shared" ref="BC329" si="2967">AY329/AX329</f>
        <v>8.658008658008658E-3</v>
      </c>
      <c r="BD329">
        <f t="shared" ref="BD329" si="2968">AZ329/AY329</f>
        <v>11</v>
      </c>
      <c r="BE329">
        <f t="shared" ref="BE329" si="2969">SUM(AT323:AT329)/SUM(AS323:AS329)</f>
        <v>5.047522459859452E-2</v>
      </c>
      <c r="BF329">
        <f t="shared" ref="BF329" si="2970">SUM(AT316:AT329)/SUM(AS316:AS329)</f>
        <v>5.2860717690317312E-2</v>
      </c>
      <c r="BG329">
        <f t="shared" ref="BG329" si="2971">SUM(AW323:AW329)/SUM(AV323:AV329)</f>
        <v>4.1573033707865172E-2</v>
      </c>
      <c r="BH329">
        <f t="shared" ref="BH329" si="2972">SUM(AY323:AY329)/SUM(AX323:AX329)</f>
        <v>3.3719704952581663E-2</v>
      </c>
      <c r="BI329">
        <f t="shared" ref="BI329" si="2973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1495202</v>
      </c>
      <c r="BO329" s="20">
        <v>350676</v>
      </c>
      <c r="BP329" s="20">
        <v>324664</v>
      </c>
      <c r="BQ329" s="20">
        <v>29087</v>
      </c>
      <c r="BR329" s="20">
        <v>10980</v>
      </c>
      <c r="BS329" s="20">
        <v>2689</v>
      </c>
      <c r="BT329" s="20">
        <v>2575</v>
      </c>
      <c r="BU329" s="20">
        <v>22682</v>
      </c>
      <c r="BV329" s="20">
        <v>6339</v>
      </c>
      <c r="BW329" s="20">
        <v>1632</v>
      </c>
      <c r="BX329" s="20">
        <v>1551</v>
      </c>
      <c r="BY329" s="20">
        <v>169403</v>
      </c>
      <c r="BZ329" s="20">
        <v>64042</v>
      </c>
      <c r="CA329" s="20">
        <v>15864</v>
      </c>
      <c r="CB329" s="20">
        <v>14556</v>
      </c>
    </row>
    <row r="330" spans="1:80" x14ac:dyDescent="0.35">
      <c r="A330" s="14">
        <f t="shared" si="2388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974">-(J330-J329)+L330</f>
        <v>6</v>
      </c>
      <c r="N330" s="7">
        <f t="shared" ref="N330" si="2975">B330-C330</f>
        <v>1172745</v>
      </c>
      <c r="O330" s="4">
        <f t="shared" ref="O330" si="2976">C330/B330</f>
        <v>0.21718939925413233</v>
      </c>
      <c r="R330">
        <f t="shared" ref="R330" si="2977">C330-C329</f>
        <v>712</v>
      </c>
      <c r="S330">
        <f t="shared" ref="S330" si="2978">N330-N329</f>
        <v>2207</v>
      </c>
      <c r="T330" s="8">
        <f t="shared" ref="T330" si="2979">R330/V330</f>
        <v>0.24391915039397052</v>
      </c>
      <c r="U330" s="8">
        <f t="shared" ref="U330" si="2980">SUM(R324:R330)/SUM(V324:V330)</f>
        <v>0.24182158812509008</v>
      </c>
      <c r="V330">
        <f t="shared" ref="V330" si="2981">B330-B329</f>
        <v>2919</v>
      </c>
      <c r="W330">
        <f t="shared" ref="W330" si="2982">C330-D330-E330</f>
        <v>23826</v>
      </c>
      <c r="X330" s="3">
        <f t="shared" ref="X330" si="2983">F330/W330</f>
        <v>1.3724502644170234E-2</v>
      </c>
      <c r="Y330">
        <f t="shared" ref="Y330" si="2984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>Z330-AC330-AF330</f>
        <v>160</v>
      </c>
      <c r="AJ330">
        <f t="shared" ref="AJ330" si="2985">AA330-AD330-AG330</f>
        <v>104</v>
      </c>
      <c r="AK330">
        <f t="shared" ref="AK330" si="2986">AB330-AE330-AH330</f>
        <v>960</v>
      </c>
      <c r="AL330">
        <v>1</v>
      </c>
      <c r="AM330">
        <v>1</v>
      </c>
      <c r="AN330">
        <v>26</v>
      </c>
      <c r="AS330">
        <f t="shared" ref="AS330" si="2987">BM330-BM329</f>
        <v>19065</v>
      </c>
      <c r="AT330">
        <f t="shared" ref="AT330" si="2988">BO330-BO329</f>
        <v>788</v>
      </c>
      <c r="AU330">
        <f t="shared" ref="AU330" si="2989">AT330/AS330</f>
        <v>4.1332284290584845E-2</v>
      </c>
      <c r="AV330">
        <f t="shared" ref="AV330" si="2990">BQ330-BQ329</f>
        <v>192</v>
      </c>
      <c r="AW330">
        <f t="shared" ref="AW330" si="2991">BS330-BS329</f>
        <v>12</v>
      </c>
      <c r="AX330">
        <f t="shared" ref="AX330" si="2992">BY330-BY329</f>
        <v>1071</v>
      </c>
      <c r="AY330">
        <f t="shared" ref="AY330" si="2993">CA330-CA329</f>
        <v>16</v>
      </c>
      <c r="AZ330">
        <f t="shared" ref="AZ330" si="2994">BU330-BU329</f>
        <v>153</v>
      </c>
      <c r="BA330">
        <f t="shared" ref="BA330" si="2995">BW330-BW329</f>
        <v>2</v>
      </c>
      <c r="BB330">
        <f t="shared" ref="BB330" si="2996">AW330/AV330</f>
        <v>6.25E-2</v>
      </c>
      <c r="BC330">
        <f t="shared" ref="BC330" si="2997">AY330/AX330</f>
        <v>1.4939309056956116E-2</v>
      </c>
      <c r="BD330">
        <f t="shared" ref="BD330" si="2998">AZ330/AY330</f>
        <v>9.5625</v>
      </c>
      <c r="BE330">
        <f t="shared" ref="BE330" si="2999">SUM(AT324:AT330)/SUM(AS324:AS330)</f>
        <v>4.9751334414224038E-2</v>
      </c>
      <c r="BF330">
        <f t="shared" ref="BF330" si="3000">SUM(AT317:AT330)/SUM(AS317:AS330)</f>
        <v>5.2782364420045892E-2</v>
      </c>
      <c r="BG330">
        <f t="shared" ref="BG330" si="3001">SUM(AW324:AW330)/SUM(AV324:AV330)</f>
        <v>4.3103448275862072E-2</v>
      </c>
      <c r="BH330">
        <f t="shared" ref="BH330" si="3002">SUM(AY324:AY330)/SUM(AX324:AX330)</f>
        <v>3.2855236824549702E-2</v>
      </c>
      <c r="BI330">
        <f t="shared" ref="BI330" si="3003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1498121</v>
      </c>
      <c r="BO330" s="20">
        <v>351464</v>
      </c>
      <c r="BP330" s="20">
        <v>325376</v>
      </c>
      <c r="BQ330" s="20">
        <v>29279</v>
      </c>
      <c r="BR330" s="20">
        <v>11009</v>
      </c>
      <c r="BS330" s="20">
        <v>2701</v>
      </c>
      <c r="BT330" s="20">
        <v>2582</v>
      </c>
      <c r="BU330" s="20">
        <v>22835</v>
      </c>
      <c r="BV330" s="20">
        <v>6355</v>
      </c>
      <c r="BW330" s="20">
        <v>1634</v>
      </c>
      <c r="BX330" s="20">
        <v>1555</v>
      </c>
      <c r="BY330" s="20">
        <v>170474</v>
      </c>
      <c r="BZ330" s="20">
        <v>64158</v>
      </c>
      <c r="CA330" s="20">
        <v>15880</v>
      </c>
      <c r="CB330" s="20">
        <v>14570</v>
      </c>
    </row>
    <row r="331" spans="1:80" x14ac:dyDescent="0.35">
      <c r="A331" s="14">
        <f t="shared" si="2388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3004">-(J331-J330)+L331</f>
        <v>24</v>
      </c>
      <c r="N331" s="7">
        <f t="shared" ref="N331" si="3005">B331-C331</f>
        <v>1175373</v>
      </c>
      <c r="O331" s="4">
        <f t="shared" ref="O331" si="3006">C331/B331</f>
        <v>0.21735039656089711</v>
      </c>
      <c r="R331">
        <f t="shared" ref="R331" si="3007">C331-C330</f>
        <v>1038</v>
      </c>
      <c r="S331">
        <f t="shared" ref="S331" si="3008">N331-N330</f>
        <v>2628</v>
      </c>
      <c r="T331" s="8">
        <f t="shared" ref="T331" si="3009">R331/V331</f>
        <v>0.28314238952536824</v>
      </c>
      <c r="U331" s="8">
        <f t="shared" ref="U331" si="3010">SUM(R325:R331)/SUM(V325:V331)</f>
        <v>0.24372097431523079</v>
      </c>
      <c r="V331">
        <f t="shared" ref="V331" si="3011">B331-B330</f>
        <v>3666</v>
      </c>
      <c r="W331">
        <f t="shared" ref="W331" si="3012">C331-D331-E331</f>
        <v>23449</v>
      </c>
      <c r="X331" s="3">
        <f t="shared" ref="X331" si="3013">F331/W331</f>
        <v>1.2452556612222269E-2</v>
      </c>
      <c r="Y331">
        <f t="shared" ref="Y331" si="3014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>Z331-AC331-AF331</f>
        <v>159</v>
      </c>
      <c r="AJ331">
        <f t="shared" ref="AJ331" si="3015">AA331-AD331-AG331</f>
        <v>102</v>
      </c>
      <c r="AK331">
        <f t="shared" ref="AK331" si="3016">AB331-AE331-AH331</f>
        <v>938</v>
      </c>
      <c r="AL331">
        <v>1</v>
      </c>
      <c r="AM331">
        <v>1</v>
      </c>
      <c r="AN331">
        <v>16</v>
      </c>
      <c r="AS331">
        <f t="shared" ref="AS331" si="3017">BM331-BM330</f>
        <v>20114</v>
      </c>
      <c r="AT331">
        <f t="shared" ref="AT331" si="3018">BO331-BO330</f>
        <v>1138</v>
      </c>
      <c r="AU331">
        <f t="shared" ref="AU331" si="3019">AT331/AS331</f>
        <v>5.6577508203241526E-2</v>
      </c>
      <c r="AV331">
        <f t="shared" ref="AV331" si="3020">BQ331-BQ330</f>
        <v>87</v>
      </c>
      <c r="AW331">
        <f t="shared" ref="AW331" si="3021">BS331-BS330</f>
        <v>9</v>
      </c>
      <c r="AX331">
        <f t="shared" ref="AX331" si="3022">BY331-BY330</f>
        <v>1016</v>
      </c>
      <c r="AY331">
        <f t="shared" ref="AY331" si="3023">CA331-CA330</f>
        <v>39</v>
      </c>
      <c r="AZ331">
        <f t="shared" ref="AZ331" si="3024">BU331-BU330</f>
        <v>141</v>
      </c>
      <c r="BA331">
        <f t="shared" ref="BA331" si="3025">BW331-BW330</f>
        <v>4</v>
      </c>
      <c r="BB331">
        <f t="shared" ref="BB331" si="3026">AW331/AV331</f>
        <v>0.10344827586206896</v>
      </c>
      <c r="BC331">
        <f t="shared" ref="BC331" si="3027">AY331/AX331</f>
        <v>3.8385826771653545E-2</v>
      </c>
      <c r="BD331">
        <f t="shared" ref="BD331" si="3028">AZ331/AY331</f>
        <v>3.6153846153846154</v>
      </c>
      <c r="BE331">
        <f t="shared" ref="BE331" si="3029">SUM(AT325:AT331)/SUM(AS325:AS331)</f>
        <v>4.8786213612492607E-2</v>
      </c>
      <c r="BF331">
        <f t="shared" ref="BF331" si="3030">SUM(AT318:AT331)/SUM(AS318:AS331)</f>
        <v>5.235597621813709E-2</v>
      </c>
      <c r="BG331">
        <f t="shared" ref="BG331" si="3031">SUM(AW325:AW331)/SUM(AV325:AV331)</f>
        <v>4.4228694714131607E-2</v>
      </c>
      <c r="BH331">
        <f t="shared" ref="BH331" si="3032">SUM(AY325:AY331)/SUM(AX325:AX331)</f>
        <v>2.9924002533248891E-2</v>
      </c>
      <c r="BI331">
        <f t="shared" ref="BI331" si="3033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1501787</v>
      </c>
      <c r="BO331" s="20">
        <v>352602</v>
      </c>
      <c r="BP331" s="20">
        <v>326414</v>
      </c>
      <c r="BQ331" s="20">
        <v>29366</v>
      </c>
      <c r="BR331" s="20">
        <v>11027</v>
      </c>
      <c r="BS331" s="20">
        <v>2710</v>
      </c>
      <c r="BT331" s="20">
        <v>2592</v>
      </c>
      <c r="BU331" s="20">
        <v>22976</v>
      </c>
      <c r="BV331" s="20">
        <v>6377</v>
      </c>
      <c r="BW331" s="20">
        <v>1638</v>
      </c>
      <c r="BX331" s="20">
        <v>1557</v>
      </c>
      <c r="BY331" s="20">
        <v>171490</v>
      </c>
      <c r="BZ331" s="20">
        <v>64293</v>
      </c>
      <c r="CA331" s="20">
        <v>15919</v>
      </c>
      <c r="CB331" s="20">
        <v>14603</v>
      </c>
    </row>
    <row r="332" spans="1:80" x14ac:dyDescent="0.35">
      <c r="A332" s="14">
        <f t="shared" si="2388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3034">-(J332-J331)+L332</f>
        <v>11</v>
      </c>
      <c r="N332" s="7">
        <f t="shared" ref="N332" si="3035">B332-C332</f>
        <v>1178244</v>
      </c>
      <c r="O332" s="4">
        <f t="shared" ref="O332" si="3036">C332/B332</f>
        <v>0.21737207048569343</v>
      </c>
      <c r="R332">
        <f t="shared" ref="R332" si="3037">C332-C331</f>
        <v>839</v>
      </c>
      <c r="S332">
        <f t="shared" ref="S332" si="3038">N332-N331</f>
        <v>2871</v>
      </c>
      <c r="T332" s="8">
        <f t="shared" ref="T332" si="3039">R332/V332</f>
        <v>0.22614555256064689</v>
      </c>
      <c r="U332" s="8">
        <f t="shared" ref="U332" si="3040">SUM(R326:R332)/SUM(V326:V332)</f>
        <v>0.23929941449626488</v>
      </c>
      <c r="V332">
        <f t="shared" ref="V332" si="3041">B332-B331</f>
        <v>3710</v>
      </c>
      <c r="W332">
        <f t="shared" ref="W332" si="3042">C332-D332-E332</f>
        <v>22955</v>
      </c>
      <c r="X332" s="3">
        <f t="shared" ref="X332" si="3043">F332/W332</f>
        <v>1.1892833805271183E-2</v>
      </c>
      <c r="Y332">
        <f t="shared" ref="Y332" si="3044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>Z332-AC332-AF332</f>
        <v>154</v>
      </c>
      <c r="AJ332">
        <f t="shared" ref="AJ332" si="3045">AA332-AD332-AG332</f>
        <v>92</v>
      </c>
      <c r="AK332">
        <f t="shared" ref="AK332" si="3046">AB332-AE332-AH332</f>
        <v>933</v>
      </c>
      <c r="AL332">
        <v>2</v>
      </c>
      <c r="AM332">
        <v>2</v>
      </c>
      <c r="AN332">
        <v>16</v>
      </c>
      <c r="AS332">
        <f t="shared" ref="AS332" si="3047">BM332-BM331</f>
        <v>18861</v>
      </c>
      <c r="AT332">
        <f t="shared" ref="AT332" si="3048">BO332-BO331</f>
        <v>918</v>
      </c>
      <c r="AU332">
        <f t="shared" ref="AU332" si="3049">AT332/AS332</f>
        <v>4.8671862573564498E-2</v>
      </c>
      <c r="AV332">
        <f t="shared" ref="AV332" si="3050">BQ332-BQ331</f>
        <v>134</v>
      </c>
      <c r="AW332">
        <f t="shared" ref="AW332" si="3051">BS332-BS331</f>
        <v>8</v>
      </c>
      <c r="AX332">
        <f t="shared" ref="AX332" si="3052">BY332-BY331</f>
        <v>872</v>
      </c>
      <c r="AY332">
        <f t="shared" ref="AY332" si="3053">CA332-CA331</f>
        <v>31</v>
      </c>
      <c r="AZ332">
        <f t="shared" ref="AZ332" si="3054">BU332-BU331</f>
        <v>112</v>
      </c>
      <c r="BA332">
        <f t="shared" ref="BA332" si="3055">BW332-BW331</f>
        <v>-1</v>
      </c>
      <c r="BB332">
        <f t="shared" ref="BB332" si="3056">AW332/AV332</f>
        <v>5.9701492537313432E-2</v>
      </c>
      <c r="BC332">
        <f t="shared" ref="BC332" si="3057">AY332/AX332</f>
        <v>3.5550458715596332E-2</v>
      </c>
      <c r="BD332">
        <f t="shared" ref="BD332" si="3058">AZ332/AY332</f>
        <v>3.6129032258064515</v>
      </c>
      <c r="BE332">
        <f t="shared" ref="BE332" si="3059">SUM(AT326:AT332)/SUM(AS326:AS332)</f>
        <v>4.8261164931088715E-2</v>
      </c>
      <c r="BF332">
        <f t="shared" ref="BF332" si="3060">SUM(AT319:AT332)/SUM(AS319:AS332)</f>
        <v>5.0795930477558288E-2</v>
      </c>
      <c r="BG332">
        <f t="shared" ref="BG332" si="3061">SUM(AW326:AW332)/SUM(AV326:AV332)</f>
        <v>5.6451612903225805E-2</v>
      </c>
      <c r="BH332">
        <f t="shared" ref="BH332" si="3062">SUM(AY326:AY332)/SUM(AX326:AX332)</f>
        <v>3.2500000000000001E-2</v>
      </c>
      <c r="BI332">
        <f t="shared" ref="BI332" si="3063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1505497</v>
      </c>
      <c r="BO332" s="20">
        <v>353520</v>
      </c>
      <c r="BP332" s="20">
        <v>327253</v>
      </c>
      <c r="BQ332" s="20">
        <v>29500</v>
      </c>
      <c r="BR332" s="20">
        <v>11054</v>
      </c>
      <c r="BS332" s="20">
        <v>2718</v>
      </c>
      <c r="BT332" s="20">
        <v>2597</v>
      </c>
      <c r="BU332" s="20">
        <v>23088</v>
      </c>
      <c r="BV332" s="20">
        <v>6397</v>
      </c>
      <c r="BW332" s="20">
        <v>1637</v>
      </c>
      <c r="BX332" s="20">
        <v>1558</v>
      </c>
      <c r="BY332" s="20">
        <v>172362</v>
      </c>
      <c r="BZ332" s="20">
        <v>64445</v>
      </c>
      <c r="CA332" s="20">
        <v>15950</v>
      </c>
      <c r="CB332" s="20">
        <v>14634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R228:R332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Y228:Y332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F228:F332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J228:J332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K228:K332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I229:I332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53</v>
      </c>
      <c r="S2">
        <f>MAX(covid19!AG:AG)</f>
        <v>30</v>
      </c>
      <c r="T2">
        <f>MAX(covid19!AH:AH)</f>
        <v>270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2021-02-11T15:15:55Z</dcterms:modified>
</cp:coreProperties>
</file>