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0-2021\Fall 2020\COVID19\"/>
    </mc:Choice>
  </mc:AlternateContent>
  <xr:revisionPtr revIDLastSave="0" documentId="13_ncr:1_{E631ADDD-3124-493A-9800-BB7E44DBFD99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AH258" i="1" l="1"/>
  <c r="AI258" i="1"/>
  <c r="AJ258" i="1"/>
  <c r="BG258" i="1" l="1"/>
  <c r="BH258" i="1"/>
  <c r="BI258" i="1"/>
  <c r="BJ258" i="1"/>
  <c r="BK258" i="1"/>
  <c r="BF258" i="1"/>
  <c r="BE258" i="1"/>
  <c r="BD258" i="1"/>
  <c r="AW258" i="1"/>
  <c r="AK258" i="1"/>
  <c r="Q258" i="1"/>
  <c r="S258" i="1" s="1"/>
  <c r="R258" i="1"/>
  <c r="T258" i="1"/>
  <c r="U258" i="1"/>
  <c r="V258" i="1"/>
  <c r="W258" i="1"/>
  <c r="X258" i="1"/>
  <c r="M258" i="1"/>
  <c r="N258" i="1"/>
  <c r="A258" i="1"/>
  <c r="AS255" i="1" l="1"/>
  <c r="AT255" i="1" s="1"/>
  <c r="AS256" i="1"/>
  <c r="AT256" i="1" s="1"/>
  <c r="AS257" i="1"/>
  <c r="AT257" i="1" s="1"/>
  <c r="AK257" i="1"/>
  <c r="AJ257" i="1"/>
  <c r="AH257" i="1"/>
  <c r="AI257" i="1"/>
  <c r="BK257" i="1" l="1"/>
  <c r="BK236" i="1"/>
  <c r="BK237" i="1"/>
  <c r="BK238" i="1"/>
  <c r="BK239" i="1"/>
  <c r="BK240" i="1"/>
  <c r="BK241" i="1"/>
  <c r="BK242" i="1"/>
  <c r="BK243" i="1"/>
  <c r="BK244" i="1"/>
  <c r="BK245" i="1"/>
  <c r="BK246" i="1"/>
  <c r="BK247" i="1"/>
  <c r="BK248" i="1"/>
  <c r="BK249" i="1"/>
  <c r="BK250" i="1"/>
  <c r="BK251" i="1"/>
  <c r="BK252" i="1"/>
  <c r="BK253" i="1"/>
  <c r="BK254" i="1"/>
  <c r="BK255" i="1"/>
  <c r="BK256" i="1"/>
  <c r="BK235" i="1"/>
  <c r="BJ235" i="1"/>
  <c r="BI235" i="1"/>
  <c r="BG235" i="1"/>
  <c r="BH235" i="1"/>
  <c r="BF256" i="1"/>
  <c r="BG257" i="1"/>
  <c r="BH257" i="1"/>
  <c r="BI257" i="1"/>
  <c r="BJ257" i="1"/>
  <c r="BF257" i="1"/>
  <c r="BE257" i="1"/>
  <c r="BD257" i="1"/>
  <c r="AW257" i="1"/>
  <c r="Q257" i="1"/>
  <c r="R257" i="1"/>
  <c r="S257" i="1"/>
  <c r="T257" i="1"/>
  <c r="U257" i="1"/>
  <c r="V257" i="1"/>
  <c r="W257" i="1"/>
  <c r="X257" i="1"/>
  <c r="M257" i="1"/>
  <c r="N257" i="1"/>
  <c r="A257" i="1"/>
  <c r="AK256" i="1"/>
  <c r="AH256" i="1"/>
  <c r="AI256" i="1"/>
  <c r="AJ256" i="1"/>
  <c r="BG256" i="1" l="1"/>
  <c r="BH256" i="1"/>
  <c r="BI256" i="1"/>
  <c r="BJ256" i="1"/>
  <c r="BE256" i="1"/>
  <c r="BD256" i="1"/>
  <c r="AW256" i="1"/>
  <c r="AH255" i="1"/>
  <c r="AI255" i="1"/>
  <c r="AJ255" i="1"/>
  <c r="AK255" i="1"/>
  <c r="Q256" i="1"/>
  <c r="R256" i="1"/>
  <c r="S256" i="1"/>
  <c r="T256" i="1"/>
  <c r="U256" i="1"/>
  <c r="V256" i="1"/>
  <c r="W256" i="1"/>
  <c r="X256" i="1"/>
  <c r="M256" i="1"/>
  <c r="N256" i="1"/>
  <c r="A256" i="1"/>
  <c r="N255" i="1" l="1"/>
  <c r="Q255" i="1"/>
  <c r="R255" i="1"/>
  <c r="S255" i="1"/>
  <c r="T255" i="1"/>
  <c r="U255" i="1"/>
  <c r="V255" i="1"/>
  <c r="W255" i="1"/>
  <c r="X255" i="1"/>
  <c r="BG255" i="1"/>
  <c r="BH255" i="1"/>
  <c r="BI255" i="1"/>
  <c r="BJ255" i="1"/>
  <c r="BF255" i="1"/>
  <c r="BE255" i="1"/>
  <c r="BD255" i="1"/>
  <c r="AW255" i="1"/>
  <c r="M255" i="1"/>
  <c r="A255" i="1"/>
  <c r="AS254" i="1" l="1"/>
  <c r="AT254" i="1" s="1"/>
  <c r="AH254" i="1"/>
  <c r="AI254" i="1"/>
  <c r="AJ254" i="1"/>
  <c r="AK254" i="1"/>
  <c r="BG254" i="1" l="1"/>
  <c r="BH254" i="1"/>
  <c r="BI254" i="1"/>
  <c r="BJ254" i="1"/>
  <c r="BF254" i="1"/>
  <c r="BE254" i="1"/>
  <c r="BD254" i="1"/>
  <c r="AW254" i="1"/>
  <c r="Q254" i="1"/>
  <c r="R254" i="1"/>
  <c r="S254" i="1"/>
  <c r="T254" i="1"/>
  <c r="U254" i="1"/>
  <c r="V254" i="1"/>
  <c r="W254" i="1"/>
  <c r="X254" i="1"/>
  <c r="M254" i="1"/>
  <c r="N254" i="1"/>
  <c r="A254" i="1"/>
  <c r="AS253" i="1" l="1"/>
  <c r="AT253" i="1"/>
  <c r="AH253" i="1"/>
  <c r="AI253" i="1"/>
  <c r="AJ253" i="1"/>
  <c r="AK253" i="1"/>
  <c r="BG253" i="1" l="1"/>
  <c r="BH253" i="1"/>
  <c r="BI253" i="1"/>
  <c r="BJ253" i="1"/>
  <c r="BF253" i="1"/>
  <c r="BE253" i="1"/>
  <c r="BD253" i="1"/>
  <c r="AW253" i="1"/>
  <c r="Q253" i="1"/>
  <c r="R253" i="1"/>
  <c r="S253" i="1"/>
  <c r="T253" i="1"/>
  <c r="U253" i="1"/>
  <c r="V253" i="1"/>
  <c r="W253" i="1"/>
  <c r="X253" i="1"/>
  <c r="M253" i="1"/>
  <c r="N253" i="1"/>
  <c r="A253" i="1"/>
  <c r="G226" i="5" l="1"/>
  <c r="H226" i="5"/>
  <c r="G227" i="5"/>
  <c r="H227" i="5"/>
  <c r="G228" i="5"/>
  <c r="H228" i="5"/>
  <c r="G229" i="5"/>
  <c r="H229" i="5"/>
  <c r="G230" i="5"/>
  <c r="H230" i="5"/>
  <c r="AH252" i="1" l="1"/>
  <c r="AI252" i="1"/>
  <c r="AJ252" i="1"/>
  <c r="AS250" i="1"/>
  <c r="AT250" i="1" s="1"/>
  <c r="AS251" i="1"/>
  <c r="AT251" i="1" s="1"/>
  <c r="AS252" i="1"/>
  <c r="AT252" i="1" s="1"/>
  <c r="AK252" i="1" l="1"/>
  <c r="BG252" i="1"/>
  <c r="BH252" i="1"/>
  <c r="BI252" i="1"/>
  <c r="BJ252" i="1"/>
  <c r="BF252" i="1"/>
  <c r="BE252" i="1"/>
  <c r="BD252" i="1"/>
  <c r="AW252" i="1"/>
  <c r="Q252" i="1"/>
  <c r="R252" i="1"/>
  <c r="T252" i="1"/>
  <c r="U252" i="1"/>
  <c r="S252" i="1" s="1"/>
  <c r="V252" i="1"/>
  <c r="W252" i="1" s="1"/>
  <c r="X252" i="1"/>
  <c r="M252" i="1"/>
  <c r="N252" i="1"/>
  <c r="AH251" i="1"/>
  <c r="AI251" i="1"/>
  <c r="AJ251" i="1"/>
  <c r="AK251" i="1"/>
  <c r="A252" i="1"/>
  <c r="AH250" i="1" l="1"/>
  <c r="AI250" i="1"/>
  <c r="AJ250" i="1"/>
  <c r="AK250" i="1"/>
  <c r="BG251" i="1"/>
  <c r="BH251" i="1"/>
  <c r="BI251" i="1"/>
  <c r="BJ251" i="1"/>
  <c r="BF251" i="1"/>
  <c r="BE251" i="1"/>
  <c r="BD251" i="1"/>
  <c r="AW251" i="1"/>
  <c r="Q251" i="1"/>
  <c r="R251" i="1"/>
  <c r="S251" i="1"/>
  <c r="T251" i="1"/>
  <c r="U251" i="1"/>
  <c r="V251" i="1"/>
  <c r="W251" i="1"/>
  <c r="X251" i="1"/>
  <c r="M251" i="1"/>
  <c r="N251" i="1"/>
  <c r="A251" i="1"/>
  <c r="BG250" i="1" l="1"/>
  <c r="BH250" i="1"/>
  <c r="BI250" i="1"/>
  <c r="BJ250" i="1"/>
  <c r="BF250" i="1"/>
  <c r="BE250" i="1"/>
  <c r="BD250" i="1"/>
  <c r="AW250" i="1"/>
  <c r="Q250" i="1"/>
  <c r="R250" i="1"/>
  <c r="S250" i="1"/>
  <c r="T250" i="1"/>
  <c r="U250" i="1"/>
  <c r="V250" i="1"/>
  <c r="W250" i="1"/>
  <c r="X250" i="1"/>
  <c r="M250" i="1"/>
  <c r="N250" i="1"/>
  <c r="A250" i="1"/>
  <c r="AS249" i="1" l="1"/>
  <c r="AT249" i="1" s="1"/>
  <c r="AH249" i="1"/>
  <c r="AI249" i="1"/>
  <c r="AJ249" i="1"/>
  <c r="AK249" i="1"/>
  <c r="BG249" i="1" l="1"/>
  <c r="BH249" i="1"/>
  <c r="BI249" i="1"/>
  <c r="BJ249" i="1"/>
  <c r="BF249" i="1"/>
  <c r="BD249" i="1"/>
  <c r="BE249" i="1"/>
  <c r="AW249" i="1"/>
  <c r="Q249" i="1"/>
  <c r="S249" i="1" s="1"/>
  <c r="R249" i="1"/>
  <c r="T249" i="1"/>
  <c r="U249" i="1"/>
  <c r="V249" i="1"/>
  <c r="W249" i="1"/>
  <c r="X249" i="1"/>
  <c r="M249" i="1"/>
  <c r="N249" i="1"/>
  <c r="A249" i="1"/>
  <c r="AS246" i="1" l="1"/>
  <c r="AS247" i="1"/>
  <c r="AS248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T248" i="1" l="1"/>
  <c r="AH248" i="1" l="1"/>
  <c r="AI248" i="1"/>
  <c r="AJ248" i="1"/>
  <c r="AK248" i="1"/>
  <c r="BG248" i="1" l="1"/>
  <c r="BH248" i="1"/>
  <c r="BI248" i="1"/>
  <c r="BJ248" i="1"/>
  <c r="BF248" i="1"/>
  <c r="BE248" i="1"/>
  <c r="BD248" i="1"/>
  <c r="AW248" i="1"/>
  <c r="N248" i="1"/>
  <c r="Q248" i="1"/>
  <c r="R248" i="1"/>
  <c r="S248" i="1"/>
  <c r="T248" i="1"/>
  <c r="U248" i="1"/>
  <c r="V248" i="1"/>
  <c r="W248" i="1"/>
  <c r="X248" i="1"/>
  <c r="M248" i="1"/>
  <c r="A248" i="1"/>
  <c r="A247" i="1"/>
  <c r="AT246" i="1" l="1"/>
  <c r="AT247" i="1"/>
  <c r="AH247" i="1"/>
  <c r="AI247" i="1"/>
  <c r="AJ247" i="1"/>
  <c r="AK247" i="1"/>
  <c r="BG247" i="1" l="1"/>
  <c r="BH247" i="1"/>
  <c r="BI247" i="1"/>
  <c r="BJ247" i="1"/>
  <c r="BF247" i="1"/>
  <c r="BE247" i="1"/>
  <c r="BD247" i="1"/>
  <c r="AW247" i="1"/>
  <c r="Q247" i="1"/>
  <c r="S247" i="1" s="1"/>
  <c r="R247" i="1"/>
  <c r="T247" i="1"/>
  <c r="U247" i="1"/>
  <c r="V247" i="1"/>
  <c r="W247" i="1"/>
  <c r="X247" i="1"/>
  <c r="M247" i="1"/>
  <c r="N247" i="1"/>
  <c r="BG246" i="1" l="1"/>
  <c r="BH246" i="1"/>
  <c r="BI246" i="1"/>
  <c r="BJ246" i="1"/>
  <c r="BF246" i="1"/>
  <c r="BE246" i="1"/>
  <c r="BD246" i="1"/>
  <c r="AW246" i="1"/>
  <c r="AH246" i="1"/>
  <c r="AI246" i="1"/>
  <c r="AJ246" i="1"/>
  <c r="AK246" i="1"/>
  <c r="Q246" i="1" l="1"/>
  <c r="S246" i="1" s="1"/>
  <c r="R246" i="1"/>
  <c r="T246" i="1"/>
  <c r="U246" i="1"/>
  <c r="V246" i="1"/>
  <c r="W246" i="1" s="1"/>
  <c r="X246" i="1"/>
  <c r="M246" i="1"/>
  <c r="N246" i="1"/>
  <c r="A246" i="1"/>
  <c r="AH245" i="1" l="1"/>
  <c r="AI245" i="1"/>
  <c r="AJ245" i="1"/>
  <c r="AK245" i="1"/>
  <c r="BG245" i="1" l="1"/>
  <c r="BH245" i="1"/>
  <c r="BI245" i="1"/>
  <c r="BJ245" i="1"/>
  <c r="BF245" i="1"/>
  <c r="BE245" i="1"/>
  <c r="BD245" i="1"/>
  <c r="AW245" i="1"/>
  <c r="Q245" i="1"/>
  <c r="R245" i="1"/>
  <c r="S245" i="1"/>
  <c r="T245" i="1"/>
  <c r="U245" i="1"/>
  <c r="V245" i="1"/>
  <c r="W245" i="1"/>
  <c r="X245" i="1"/>
  <c r="M245" i="1"/>
  <c r="N245" i="1"/>
  <c r="A245" i="1"/>
  <c r="AH244" i="1" l="1"/>
  <c r="AI244" i="1"/>
  <c r="AJ244" i="1"/>
  <c r="AK244" i="1"/>
  <c r="BG244" i="1" l="1"/>
  <c r="BH244" i="1"/>
  <c r="BI244" i="1"/>
  <c r="BJ244" i="1"/>
  <c r="BF244" i="1"/>
  <c r="BE244" i="1"/>
  <c r="BD244" i="1"/>
  <c r="AW244" i="1"/>
  <c r="Q244" i="1"/>
  <c r="S244" i="1" s="1"/>
  <c r="R244" i="1"/>
  <c r="T244" i="1"/>
  <c r="U244" i="1"/>
  <c r="V244" i="1"/>
  <c r="W244" i="1" s="1"/>
  <c r="X244" i="1"/>
  <c r="M244" i="1"/>
  <c r="N244" i="1"/>
  <c r="A244" i="1"/>
  <c r="BH236" i="1" l="1"/>
  <c r="BH237" i="1"/>
  <c r="BH238" i="1"/>
  <c r="BH239" i="1"/>
  <c r="BH240" i="1"/>
  <c r="BH241" i="1"/>
  <c r="BH242" i="1"/>
  <c r="BH243" i="1"/>
  <c r="BG236" i="1"/>
  <c r="BG237" i="1"/>
  <c r="BG238" i="1"/>
  <c r="BG239" i="1"/>
  <c r="BG240" i="1"/>
  <c r="BG241" i="1"/>
  <c r="BG242" i="1"/>
  <c r="BG243" i="1"/>
  <c r="AH243" i="1"/>
  <c r="AI243" i="1"/>
  <c r="AJ243" i="1"/>
  <c r="AK243" i="1"/>
  <c r="BI243" i="1" l="1"/>
  <c r="BJ243" i="1"/>
  <c r="BF243" i="1"/>
  <c r="BE243" i="1"/>
  <c r="BD243" i="1"/>
  <c r="AW243" i="1"/>
  <c r="Q243" i="1"/>
  <c r="S243" i="1" s="1"/>
  <c r="R243" i="1"/>
  <c r="T243" i="1"/>
  <c r="U243" i="1"/>
  <c r="V243" i="1"/>
  <c r="W243" i="1"/>
  <c r="X243" i="1"/>
  <c r="M243" i="1"/>
  <c r="N243" i="1"/>
  <c r="A243" i="1"/>
  <c r="BI242" i="1" l="1"/>
  <c r="BJ242" i="1"/>
  <c r="AH239" i="1"/>
  <c r="AI239" i="1"/>
  <c r="AJ239" i="1"/>
  <c r="AK239" i="1"/>
  <c r="AH240" i="1"/>
  <c r="AI240" i="1"/>
  <c r="AJ240" i="1"/>
  <c r="AK240" i="1"/>
  <c r="AH241" i="1"/>
  <c r="AI241" i="1"/>
  <c r="AJ241" i="1"/>
  <c r="AK241" i="1"/>
  <c r="AH242" i="1"/>
  <c r="AI242" i="1"/>
  <c r="AJ242" i="1"/>
  <c r="AK242" i="1"/>
  <c r="BF242" i="1" l="1"/>
  <c r="BE242" i="1"/>
  <c r="BD242" i="1"/>
  <c r="AW242" i="1"/>
  <c r="Q242" i="1"/>
  <c r="S242" i="1" s="1"/>
  <c r="R242" i="1"/>
  <c r="T242" i="1"/>
  <c r="U242" i="1"/>
  <c r="V242" i="1"/>
  <c r="W242" i="1"/>
  <c r="X242" i="1"/>
  <c r="M242" i="1"/>
  <c r="N242" i="1"/>
  <c r="A242" i="1"/>
  <c r="BI241" i="1" l="1"/>
  <c r="BJ241" i="1"/>
  <c r="BF241" i="1"/>
  <c r="BE241" i="1"/>
  <c r="BD241" i="1"/>
  <c r="AW241" i="1"/>
  <c r="Q241" i="1"/>
  <c r="S241" i="1" s="1"/>
  <c r="U241" i="1"/>
  <c r="V241" i="1"/>
  <c r="W241" i="1" s="1"/>
  <c r="X241" i="1"/>
  <c r="M241" i="1"/>
  <c r="N241" i="1"/>
  <c r="BI236" i="1" l="1"/>
  <c r="BJ236" i="1"/>
  <c r="BI237" i="1"/>
  <c r="BJ237" i="1"/>
  <c r="BI238" i="1"/>
  <c r="BJ238" i="1"/>
  <c r="BI239" i="1"/>
  <c r="BJ239" i="1"/>
  <c r="BJ240" i="1"/>
  <c r="BI240" i="1"/>
  <c r="BF240" i="1"/>
  <c r="BE240" i="1"/>
  <c r="BD240" i="1" l="1"/>
  <c r="AW240" i="1"/>
  <c r="Q240" i="1"/>
  <c r="S240" i="1" s="1"/>
  <c r="U240" i="1"/>
  <c r="V240" i="1"/>
  <c r="W240" i="1" s="1"/>
  <c r="X240" i="1"/>
  <c r="M240" i="1"/>
  <c r="R241" i="1" s="1"/>
  <c r="N240" i="1"/>
  <c r="BF239" i="1" l="1"/>
  <c r="BE239" i="1"/>
  <c r="BD239" i="1"/>
  <c r="AW239" i="1"/>
  <c r="Q239" i="1"/>
  <c r="U239" i="1"/>
  <c r="V239" i="1"/>
  <c r="W239" i="1"/>
  <c r="X239" i="1"/>
  <c r="M239" i="1"/>
  <c r="R240" i="1" s="1"/>
  <c r="N239" i="1"/>
  <c r="S239" i="1" l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H238" i="1"/>
  <c r="AI238" i="1"/>
  <c r="AJ238" i="1"/>
  <c r="AK238" i="1"/>
  <c r="BD238" i="1" l="1"/>
  <c r="BE238" i="1"/>
  <c r="BF238" i="1"/>
  <c r="AW238" i="1"/>
  <c r="Q238" i="1"/>
  <c r="S238" i="1"/>
  <c r="U238" i="1"/>
  <c r="V238" i="1"/>
  <c r="W238" i="1"/>
  <c r="X238" i="1"/>
  <c r="M238" i="1"/>
  <c r="R239" i="1" s="1"/>
  <c r="N238" i="1"/>
  <c r="AH237" i="1" l="1"/>
  <c r="AI237" i="1"/>
  <c r="AJ237" i="1"/>
  <c r="AK237" i="1"/>
  <c r="BD237" i="1" l="1"/>
  <c r="BE237" i="1"/>
  <c r="BF237" i="1"/>
  <c r="AW237" i="1"/>
  <c r="Q237" i="1"/>
  <c r="U237" i="1"/>
  <c r="V237" i="1"/>
  <c r="W237" i="1"/>
  <c r="X237" i="1"/>
  <c r="M237" i="1"/>
  <c r="R238" i="1" s="1"/>
  <c r="N237" i="1"/>
  <c r="S237" i="1" l="1"/>
  <c r="AH236" i="1"/>
  <c r="AI236" i="1"/>
  <c r="AJ236" i="1"/>
  <c r="AK236" i="1"/>
  <c r="BD236" i="1" l="1"/>
  <c r="BE236" i="1"/>
  <c r="BF236" i="1"/>
  <c r="AW236" i="1"/>
  <c r="Q236" i="1"/>
  <c r="S236" i="1"/>
  <c r="U236" i="1"/>
  <c r="V236" i="1"/>
  <c r="W236" i="1"/>
  <c r="X236" i="1"/>
  <c r="M236" i="1"/>
  <c r="R237" i="1" s="1"/>
  <c r="N236" i="1"/>
  <c r="BF235" i="1" l="1"/>
  <c r="BE235" i="1"/>
  <c r="BD235" i="1"/>
  <c r="AH235" i="1" l="1"/>
  <c r="AI235" i="1"/>
  <c r="AJ235" i="1"/>
  <c r="AK235" i="1"/>
  <c r="AW235" i="1" l="1"/>
  <c r="Q235" i="1"/>
  <c r="U235" i="1"/>
  <c r="V235" i="1"/>
  <c r="W235" i="1" s="1"/>
  <c r="X235" i="1"/>
  <c r="M235" i="1"/>
  <c r="R236" i="1" s="1"/>
  <c r="N235" i="1"/>
  <c r="S235" i="1" l="1"/>
  <c r="T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H234" i="1" l="1"/>
  <c r="AI234" i="1"/>
  <c r="AJ234" i="1"/>
  <c r="AK234" i="1"/>
  <c r="AW234" i="1" l="1"/>
  <c r="Q234" i="1"/>
  <c r="U234" i="1"/>
  <c r="V234" i="1"/>
  <c r="W234" i="1"/>
  <c r="X234" i="1"/>
  <c r="M234" i="1"/>
  <c r="R235" i="1" s="1"/>
  <c r="N234" i="1"/>
  <c r="S234" i="1" l="1"/>
  <c r="T240" i="1"/>
  <c r="AH233" i="1"/>
  <c r="AI233" i="1"/>
  <c r="AJ233" i="1"/>
  <c r="AK233" i="1"/>
  <c r="AW233" i="1" l="1"/>
  <c r="Q233" i="1"/>
  <c r="S233" i="1"/>
  <c r="U233" i="1"/>
  <c r="V233" i="1"/>
  <c r="W233" i="1"/>
  <c r="X233" i="1"/>
  <c r="M233" i="1"/>
  <c r="R234" i="1" s="1"/>
  <c r="N233" i="1"/>
  <c r="T239" i="1" l="1"/>
  <c r="AK232" i="1"/>
  <c r="AH232" i="1"/>
  <c r="AI232" i="1"/>
  <c r="AJ232" i="1"/>
  <c r="AW232" i="1" l="1"/>
  <c r="Q232" i="1"/>
  <c r="T238" i="1" s="1"/>
  <c r="S232" i="1"/>
  <c r="U232" i="1"/>
  <c r="V232" i="1"/>
  <c r="W232" i="1"/>
  <c r="X232" i="1"/>
  <c r="M232" i="1"/>
  <c r="R233" i="1" s="1"/>
  <c r="N232" i="1"/>
  <c r="AW231" i="1" l="1"/>
  <c r="AH231" i="1" l="1"/>
  <c r="AI231" i="1"/>
  <c r="AJ231" i="1"/>
  <c r="AK231" i="1"/>
  <c r="Q231" i="1" l="1"/>
  <c r="S231" i="1"/>
  <c r="U231" i="1"/>
  <c r="V231" i="1"/>
  <c r="W231" i="1"/>
  <c r="X231" i="1"/>
  <c r="M231" i="1"/>
  <c r="R232" i="1" s="1"/>
  <c r="N231" i="1"/>
  <c r="T237" i="1" l="1"/>
  <c r="AH230" i="1"/>
  <c r="AI230" i="1"/>
  <c r="AJ230" i="1"/>
  <c r="AK230" i="1"/>
  <c r="Q230" i="1" l="1"/>
  <c r="S230" i="1"/>
  <c r="U230" i="1"/>
  <c r="V230" i="1"/>
  <c r="W230" i="1"/>
  <c r="X230" i="1"/>
  <c r="M230" i="1"/>
  <c r="R231" i="1" s="1"/>
  <c r="N230" i="1"/>
  <c r="T236" i="1" l="1"/>
  <c r="AH229" i="1"/>
  <c r="AI229" i="1"/>
  <c r="AJ229" i="1"/>
  <c r="AK229" i="1"/>
  <c r="Q229" i="1" l="1"/>
  <c r="U229" i="1"/>
  <c r="V229" i="1"/>
  <c r="W229" i="1" s="1"/>
  <c r="X229" i="1"/>
  <c r="M229" i="1"/>
  <c r="R230" i="1" s="1"/>
  <c r="N229" i="1"/>
  <c r="T235" i="1" l="1"/>
  <c r="S229" i="1"/>
  <c r="AW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H228" i="1"/>
  <c r="AI228" i="1"/>
  <c r="AJ228" i="1"/>
  <c r="AK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X227" i="1" l="1"/>
  <c r="X228" i="1"/>
  <c r="Q227" i="1"/>
  <c r="T233" i="1" s="1"/>
  <c r="U227" i="1"/>
  <c r="V227" i="1"/>
  <c r="Q228" i="1"/>
  <c r="S228" i="1"/>
  <c r="U228" i="1"/>
  <c r="V228" i="1"/>
  <c r="W228" i="1"/>
  <c r="M228" i="1"/>
  <c r="R229" i="1" s="1"/>
  <c r="N228" i="1"/>
  <c r="T234" i="1" l="1"/>
  <c r="S227" i="1"/>
  <c r="AH227" i="1"/>
  <c r="AI227" i="1"/>
  <c r="AJ227" i="1"/>
  <c r="AK227" i="1"/>
  <c r="W227" i="1" l="1"/>
  <c r="M227" i="1"/>
  <c r="N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H225" i="1"/>
  <c r="AI225" i="1"/>
  <c r="AJ225" i="1"/>
  <c r="AK225" i="1"/>
  <c r="AH226" i="1"/>
  <c r="AI226" i="1"/>
  <c r="AJ226" i="1"/>
  <c r="AK226" i="1"/>
  <c r="R228" i="1" l="1"/>
  <c r="Q226" i="1"/>
  <c r="T232" i="1" s="1"/>
  <c r="U226" i="1"/>
  <c r="V226" i="1"/>
  <c r="W226" i="1"/>
  <c r="X226" i="1"/>
  <c r="M226" i="1"/>
  <c r="R227" i="1" s="1"/>
  <c r="N226" i="1"/>
  <c r="S226" i="1" l="1"/>
  <c r="Q225" i="1"/>
  <c r="T231" i="1" s="1"/>
  <c r="S225" i="1"/>
  <c r="U225" i="1"/>
  <c r="V225" i="1"/>
  <c r="W225" i="1"/>
  <c r="X225" i="1"/>
  <c r="M225" i="1"/>
  <c r="R226" i="1" s="1"/>
  <c r="N225" i="1"/>
  <c r="AH223" i="1"/>
  <c r="AI223" i="1"/>
  <c r="AJ223" i="1"/>
  <c r="AK223" i="1"/>
  <c r="AH224" i="1"/>
  <c r="AI224" i="1"/>
  <c r="AJ224" i="1"/>
  <c r="AK224" i="1"/>
  <c r="Q224" i="1" l="1"/>
  <c r="U224" i="1"/>
  <c r="S224" i="1" s="1"/>
  <c r="V224" i="1"/>
  <c r="W224" i="1"/>
  <c r="X224" i="1"/>
  <c r="M224" i="1"/>
  <c r="R225" i="1" s="1"/>
  <c r="N224" i="1"/>
  <c r="T230" i="1" l="1"/>
  <c r="Q223" i="1"/>
  <c r="T229" i="1" s="1"/>
  <c r="U223" i="1"/>
  <c r="V223" i="1"/>
  <c r="W223" i="1"/>
  <c r="X223" i="1"/>
  <c r="M223" i="1"/>
  <c r="R224" i="1" s="1"/>
  <c r="N223" i="1"/>
  <c r="AH222" i="1"/>
  <c r="AI222" i="1"/>
  <c r="AJ222" i="1"/>
  <c r="AK222" i="1"/>
  <c r="S223" i="1" l="1"/>
  <c r="Q222" i="1"/>
  <c r="S222" i="1"/>
  <c r="U222" i="1"/>
  <c r="V222" i="1"/>
  <c r="W222" i="1"/>
  <c r="X222" i="1"/>
  <c r="M222" i="1"/>
  <c r="R223" i="1" s="1"/>
  <c r="N222" i="1"/>
  <c r="T228" i="1" l="1"/>
  <c r="AH221" i="1"/>
  <c r="AI221" i="1"/>
  <c r="AJ221" i="1"/>
  <c r="AK221" i="1"/>
  <c r="Q221" i="1" l="1"/>
  <c r="U221" i="1"/>
  <c r="V221" i="1"/>
  <c r="W221" i="1"/>
  <c r="X221" i="1"/>
  <c r="M221" i="1"/>
  <c r="R222" i="1" s="1"/>
  <c r="N221" i="1"/>
  <c r="S221" i="1" l="1"/>
  <c r="T227" i="1"/>
  <c r="G152" i="5"/>
  <c r="H152" i="5"/>
  <c r="G153" i="5"/>
  <c r="H153" i="5"/>
  <c r="G154" i="5"/>
  <c r="H154" i="5"/>
  <c r="G155" i="5"/>
  <c r="H155" i="5"/>
  <c r="AH220" i="1" l="1"/>
  <c r="AI220" i="1"/>
  <c r="AJ220" i="1"/>
  <c r="AK220" i="1"/>
  <c r="X220" i="1"/>
  <c r="Q220" i="1"/>
  <c r="S220" i="1" s="1"/>
  <c r="U220" i="1"/>
  <c r="T226" i="1" l="1"/>
  <c r="V220" i="1"/>
  <c r="W220" i="1" s="1"/>
  <c r="M220" i="1"/>
  <c r="N220" i="1"/>
  <c r="AH216" i="1"/>
  <c r="AI216" i="1"/>
  <c r="AJ216" i="1"/>
  <c r="AK216" i="1"/>
  <c r="AH217" i="1"/>
  <c r="AI217" i="1"/>
  <c r="AJ217" i="1"/>
  <c r="AK217" i="1"/>
  <c r="AH218" i="1"/>
  <c r="AI218" i="1"/>
  <c r="AJ218" i="1"/>
  <c r="AK218" i="1"/>
  <c r="AH219" i="1"/>
  <c r="AI219" i="1"/>
  <c r="AJ219" i="1"/>
  <c r="AK219" i="1"/>
  <c r="R221" i="1" l="1"/>
  <c r="Q219" i="1"/>
  <c r="T225" i="1" s="1"/>
  <c r="U219" i="1"/>
  <c r="V219" i="1"/>
  <c r="W219" i="1" s="1"/>
  <c r="X219" i="1"/>
  <c r="M219" i="1"/>
  <c r="R220" i="1" s="1"/>
  <c r="N219" i="1"/>
  <c r="S219" i="1" l="1"/>
  <c r="Q218" i="1"/>
  <c r="S218" i="1"/>
  <c r="U218" i="1"/>
  <c r="V218" i="1"/>
  <c r="W218" i="1"/>
  <c r="X218" i="1"/>
  <c r="M218" i="1"/>
  <c r="R219" i="1" s="1"/>
  <c r="N218" i="1"/>
  <c r="T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Q217" i="1" l="1"/>
  <c r="S217" i="1"/>
  <c r="U217" i="1"/>
  <c r="V217" i="1"/>
  <c r="W217" i="1"/>
  <c r="X217" i="1"/>
  <c r="M217" i="1"/>
  <c r="R218" i="1" s="1"/>
  <c r="N217" i="1"/>
  <c r="T223" i="1" l="1"/>
  <c r="Q216" i="1"/>
  <c r="U216" i="1"/>
  <c r="V216" i="1"/>
  <c r="W216" i="1" s="1"/>
  <c r="X216" i="1"/>
  <c r="M216" i="1"/>
  <c r="R217" i="1" s="1"/>
  <c r="N216" i="1"/>
  <c r="AH215" i="1"/>
  <c r="AI215" i="1"/>
  <c r="AJ215" i="1"/>
  <c r="AK215" i="1"/>
  <c r="S216" i="1" l="1"/>
  <c r="T222" i="1"/>
  <c r="Q215" i="1"/>
  <c r="U215" i="1"/>
  <c r="V215" i="1"/>
  <c r="W215" i="1" s="1"/>
  <c r="X215" i="1"/>
  <c r="M215" i="1"/>
  <c r="R216" i="1" s="1"/>
  <c r="N215" i="1"/>
  <c r="AH214" i="1"/>
  <c r="AI214" i="1"/>
  <c r="AJ214" i="1"/>
  <c r="AK214" i="1"/>
  <c r="S215" i="1" l="1"/>
  <c r="T221" i="1"/>
  <c r="Q214" i="1"/>
  <c r="S214" i="1"/>
  <c r="U214" i="1"/>
  <c r="V214" i="1"/>
  <c r="W214" i="1"/>
  <c r="X214" i="1"/>
  <c r="M214" i="1"/>
  <c r="R215" i="1" s="1"/>
  <c r="N214" i="1"/>
  <c r="T220" i="1" l="1"/>
  <c r="AH213" i="1"/>
  <c r="AI213" i="1"/>
  <c r="AJ213" i="1"/>
  <c r="AK213" i="1"/>
  <c r="Q213" i="1" l="1"/>
  <c r="S213" i="1"/>
  <c r="U213" i="1"/>
  <c r="V213" i="1"/>
  <c r="W213" i="1"/>
  <c r="X213" i="1"/>
  <c r="M213" i="1"/>
  <c r="R214" i="1" s="1"/>
  <c r="N213" i="1"/>
  <c r="T219" i="1" l="1"/>
  <c r="AH211" i="1"/>
  <c r="AI211" i="1"/>
  <c r="AJ211" i="1"/>
  <c r="AK211" i="1"/>
  <c r="AH212" i="1"/>
  <c r="AI212" i="1"/>
  <c r="AJ212" i="1"/>
  <c r="AK212" i="1"/>
  <c r="Q212" i="1" l="1"/>
  <c r="S212" i="1"/>
  <c r="U212" i="1"/>
  <c r="V212" i="1"/>
  <c r="W212" i="1"/>
  <c r="X212" i="1"/>
  <c r="M212" i="1"/>
  <c r="R213" i="1" s="1"/>
  <c r="N212" i="1"/>
  <c r="T218" i="1" l="1"/>
  <c r="Q211" i="1"/>
  <c r="S211" i="1"/>
  <c r="U211" i="1"/>
  <c r="V211" i="1"/>
  <c r="W211" i="1" s="1"/>
  <c r="X211" i="1"/>
  <c r="M211" i="1"/>
  <c r="R212" i="1" s="1"/>
  <c r="N211" i="1"/>
  <c r="T217" i="1" l="1"/>
  <c r="AH209" i="1"/>
  <c r="AI209" i="1"/>
  <c r="AJ209" i="1"/>
  <c r="AK209" i="1"/>
  <c r="AH210" i="1"/>
  <c r="AI210" i="1"/>
  <c r="AJ210" i="1"/>
  <c r="AK210" i="1"/>
  <c r="Q210" i="1" l="1"/>
  <c r="S210" i="1"/>
  <c r="U210" i="1"/>
  <c r="V210" i="1"/>
  <c r="W210" i="1"/>
  <c r="X210" i="1"/>
  <c r="T216" i="1" l="1"/>
  <c r="M210" i="1"/>
  <c r="N210" i="1"/>
  <c r="R211" i="1" l="1"/>
  <c r="Q209" i="1"/>
  <c r="U209" i="1"/>
  <c r="V209" i="1"/>
  <c r="W209" i="1" s="1"/>
  <c r="X209" i="1"/>
  <c r="M209" i="1"/>
  <c r="R210" i="1" s="1"/>
  <c r="N209" i="1"/>
  <c r="T215" i="1" l="1"/>
  <c r="S209" i="1"/>
  <c r="AH205" i="1"/>
  <c r="AI205" i="1"/>
  <c r="AJ205" i="1"/>
  <c r="AH206" i="1"/>
  <c r="AI206" i="1"/>
  <c r="AJ206" i="1"/>
  <c r="AH207" i="1"/>
  <c r="AI207" i="1"/>
  <c r="AJ207" i="1"/>
  <c r="AH208" i="1"/>
  <c r="AI208" i="1"/>
  <c r="AJ208" i="1"/>
  <c r="AK208" i="1"/>
  <c r="Q208" i="1" l="1"/>
  <c r="U208" i="1"/>
  <c r="S208" i="1" s="1"/>
  <c r="V208" i="1"/>
  <c r="W208" i="1"/>
  <c r="X208" i="1"/>
  <c r="M208" i="1"/>
  <c r="R209" i="1" s="1"/>
  <c r="N208" i="1"/>
  <c r="T214" i="1" l="1"/>
  <c r="AK207" i="1"/>
  <c r="AK206" i="1"/>
  <c r="Q207" i="1" l="1"/>
  <c r="U207" i="1"/>
  <c r="S207" i="1" s="1"/>
  <c r="V207" i="1"/>
  <c r="W207" i="1" s="1"/>
  <c r="X207" i="1"/>
  <c r="M207" i="1"/>
  <c r="R208" i="1" s="1"/>
  <c r="N207" i="1"/>
  <c r="T213" i="1" l="1"/>
  <c r="AK205" i="1"/>
  <c r="Q206" i="1"/>
  <c r="T212" i="1" s="1"/>
  <c r="U206" i="1"/>
  <c r="V206" i="1"/>
  <c r="W206" i="1"/>
  <c r="X206" i="1"/>
  <c r="M206" i="1"/>
  <c r="R207" i="1" s="1"/>
  <c r="N206" i="1"/>
  <c r="S206" i="1" l="1"/>
  <c r="R206" i="1"/>
  <c r="Q205" i="1"/>
  <c r="T211" i="1" s="1"/>
  <c r="S205" i="1"/>
  <c r="U205" i="1"/>
  <c r="V205" i="1"/>
  <c r="W205" i="1"/>
  <c r="X205" i="1"/>
  <c r="M205" i="1"/>
  <c r="N205" i="1"/>
  <c r="AH204" i="1" l="1"/>
  <c r="AI204" i="1"/>
  <c r="AJ204" i="1"/>
  <c r="AK204" i="1"/>
  <c r="Q204" i="1" l="1"/>
  <c r="U204" i="1"/>
  <c r="S204" i="1" s="1"/>
  <c r="V204" i="1"/>
  <c r="W204" i="1"/>
  <c r="X204" i="1"/>
  <c r="M204" i="1"/>
  <c r="R205" i="1" s="1"/>
  <c r="N204" i="1"/>
  <c r="T210" i="1" l="1"/>
  <c r="AH203" i="1"/>
  <c r="AI203" i="1"/>
  <c r="AJ203" i="1"/>
  <c r="AK203" i="1"/>
  <c r="AH201" i="1" l="1"/>
  <c r="AI201" i="1"/>
  <c r="AJ201" i="1"/>
  <c r="AK201" i="1"/>
  <c r="AH202" i="1"/>
  <c r="AI202" i="1"/>
  <c r="AJ202" i="1"/>
  <c r="AK202" i="1"/>
  <c r="M203" i="1"/>
  <c r="R204" i="1" s="1"/>
  <c r="N203" i="1"/>
  <c r="Q203" i="1"/>
  <c r="U203" i="1"/>
  <c r="V203" i="1"/>
  <c r="W203" i="1"/>
  <c r="X203" i="1"/>
  <c r="S203" i="1" l="1"/>
  <c r="T209" i="1"/>
  <c r="Q202" i="1"/>
  <c r="T208" i="1" s="1"/>
  <c r="U202" i="1"/>
  <c r="V202" i="1"/>
  <c r="W202" i="1" s="1"/>
  <c r="X202" i="1"/>
  <c r="M202" i="1"/>
  <c r="R203" i="1" s="1"/>
  <c r="N202" i="1"/>
  <c r="S202" i="1" l="1"/>
  <c r="Q201" i="1"/>
  <c r="T207" i="1" s="1"/>
  <c r="U201" i="1"/>
  <c r="V201" i="1"/>
  <c r="W201" i="1" s="1"/>
  <c r="X201" i="1"/>
  <c r="M201" i="1"/>
  <c r="R202" i="1" s="1"/>
  <c r="N201" i="1"/>
  <c r="S201" i="1" l="1"/>
  <c r="AH200" i="1"/>
  <c r="AI200" i="1"/>
  <c r="AJ200" i="1"/>
  <c r="AK200" i="1"/>
  <c r="Q200" i="1" l="1"/>
  <c r="U200" i="1"/>
  <c r="S200" i="1" s="1"/>
  <c r="V200" i="1"/>
  <c r="W200" i="1"/>
  <c r="X200" i="1"/>
  <c r="M200" i="1"/>
  <c r="R201" i="1" s="1"/>
  <c r="N200" i="1"/>
  <c r="T206" i="1" l="1"/>
  <c r="AH199" i="1"/>
  <c r="AI199" i="1"/>
  <c r="AJ199" i="1"/>
  <c r="AK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Q199" i="1" l="1"/>
  <c r="S199" i="1"/>
  <c r="U199" i="1"/>
  <c r="V199" i="1"/>
  <c r="W199" i="1"/>
  <c r="X199" i="1"/>
  <c r="M199" i="1"/>
  <c r="R200" i="1" s="1"/>
  <c r="N199" i="1"/>
  <c r="T205" i="1" l="1"/>
  <c r="AH198" i="1"/>
  <c r="AI198" i="1"/>
  <c r="AJ198" i="1"/>
  <c r="AK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N198" i="1"/>
  <c r="Q198" i="1"/>
  <c r="U198" i="1"/>
  <c r="V198" i="1"/>
  <c r="W198" i="1" s="1"/>
  <c r="X198" i="1"/>
  <c r="T204" i="1" l="1"/>
  <c r="S198" i="1"/>
  <c r="M198" i="1"/>
  <c r="R199" i="1" l="1"/>
  <c r="G143" i="5"/>
  <c r="H143" i="5"/>
  <c r="G144" i="5"/>
  <c r="H144" i="5"/>
  <c r="AH197" i="1"/>
  <c r="AI197" i="1"/>
  <c r="AJ197" i="1"/>
  <c r="AK197" i="1"/>
  <c r="Q197" i="1" l="1"/>
  <c r="S197" i="1"/>
  <c r="U197" i="1"/>
  <c r="V197" i="1"/>
  <c r="W197" i="1"/>
  <c r="X197" i="1"/>
  <c r="M197" i="1"/>
  <c r="R198" i="1" s="1"/>
  <c r="N197" i="1"/>
  <c r="T203" i="1" l="1"/>
  <c r="AH196" i="1"/>
  <c r="AI196" i="1"/>
  <c r="AJ196" i="1"/>
  <c r="AK196" i="1"/>
  <c r="Q196" i="1"/>
  <c r="S196" i="1"/>
  <c r="U196" i="1"/>
  <c r="V196" i="1"/>
  <c r="W196" i="1"/>
  <c r="X196" i="1"/>
  <c r="T202" i="1" l="1"/>
  <c r="M196" i="1"/>
  <c r="N196" i="1"/>
  <c r="R197" i="1" l="1"/>
  <c r="AH195" i="1"/>
  <c r="AI195" i="1"/>
  <c r="AJ195" i="1"/>
  <c r="AK195" i="1"/>
  <c r="Q195" i="1" l="1"/>
  <c r="S195" i="1" s="1"/>
  <c r="U195" i="1"/>
  <c r="V195" i="1"/>
  <c r="W195" i="1"/>
  <c r="X195" i="1"/>
  <c r="M195" i="1"/>
  <c r="R196" i="1" s="1"/>
  <c r="N195" i="1"/>
  <c r="AH194" i="1"/>
  <c r="AI194" i="1"/>
  <c r="AJ194" i="1"/>
  <c r="AK194" i="1"/>
  <c r="T201" i="1" l="1"/>
  <c r="N194" i="1"/>
  <c r="Q194" i="1"/>
  <c r="T200" i="1" s="1"/>
  <c r="U194" i="1"/>
  <c r="V194" i="1"/>
  <c r="W194" i="1"/>
  <c r="X194" i="1"/>
  <c r="M194" i="1"/>
  <c r="R195" i="1" s="1"/>
  <c r="S194" i="1" l="1"/>
  <c r="AK193" i="1"/>
  <c r="AJ193" i="1"/>
  <c r="AI193" i="1"/>
  <c r="AH193" i="1"/>
  <c r="Q193" i="1" l="1"/>
  <c r="S193" i="1"/>
  <c r="U193" i="1"/>
  <c r="V193" i="1"/>
  <c r="W193" i="1"/>
  <c r="X193" i="1"/>
  <c r="M193" i="1"/>
  <c r="R194" i="1" s="1"/>
  <c r="N193" i="1"/>
  <c r="T199" i="1" l="1"/>
  <c r="AH191" i="1"/>
  <c r="AI191" i="1"/>
  <c r="AJ191" i="1"/>
  <c r="AK191" i="1"/>
  <c r="AH192" i="1"/>
  <c r="AI192" i="1"/>
  <c r="AJ192" i="1"/>
  <c r="AK192" i="1"/>
  <c r="Q191" i="1" l="1"/>
  <c r="U191" i="1"/>
  <c r="V191" i="1"/>
  <c r="W191" i="1"/>
  <c r="X191" i="1"/>
  <c r="Q192" i="1"/>
  <c r="T198" i="1" s="1"/>
  <c r="U192" i="1"/>
  <c r="V192" i="1"/>
  <c r="W192" i="1"/>
  <c r="X192" i="1"/>
  <c r="M192" i="1"/>
  <c r="R193" i="1" s="1"/>
  <c r="N192" i="1"/>
  <c r="S192" i="1" l="1"/>
  <c r="S191" i="1"/>
  <c r="T197" i="1"/>
  <c r="G142" i="5"/>
  <c r="H142" i="5"/>
  <c r="M191" i="1"/>
  <c r="N191" i="1"/>
  <c r="R192" i="1" l="1"/>
  <c r="AJ190" i="1"/>
  <c r="AH190" i="1"/>
  <c r="AI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Q189" i="1" l="1"/>
  <c r="S189" i="1"/>
  <c r="U189" i="1"/>
  <c r="V189" i="1"/>
  <c r="W189" i="1" s="1"/>
  <c r="X189" i="1"/>
  <c r="Q190" i="1"/>
  <c r="T196" i="1" s="1"/>
  <c r="U190" i="1"/>
  <c r="V190" i="1"/>
  <c r="W190" i="1"/>
  <c r="X190" i="1"/>
  <c r="AK189" i="1"/>
  <c r="AK190" i="1"/>
  <c r="AH189" i="1"/>
  <c r="AI189" i="1"/>
  <c r="AJ189" i="1"/>
  <c r="M190" i="1"/>
  <c r="R191" i="1" s="1"/>
  <c r="N190" i="1"/>
  <c r="S190" i="1" l="1"/>
  <c r="T195" i="1"/>
  <c r="M189" i="1"/>
  <c r="N189" i="1"/>
  <c r="R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H187" i="1"/>
  <c r="AI187" i="1"/>
  <c r="AJ187" i="1"/>
  <c r="AK187" i="1"/>
  <c r="AH188" i="1"/>
  <c r="AI188" i="1"/>
  <c r="AJ188" i="1"/>
  <c r="AK188" i="1"/>
  <c r="M187" i="1"/>
  <c r="N187" i="1"/>
  <c r="Q187" i="1"/>
  <c r="U187" i="1"/>
  <c r="V187" i="1"/>
  <c r="W187" i="1"/>
  <c r="X187" i="1"/>
  <c r="M188" i="1"/>
  <c r="R189" i="1" s="1"/>
  <c r="N188" i="1"/>
  <c r="Q188" i="1"/>
  <c r="U188" i="1"/>
  <c r="V188" i="1"/>
  <c r="W188" i="1"/>
  <c r="X188" i="1"/>
  <c r="AS243" i="1" l="1"/>
  <c r="AT243" i="1" s="1"/>
  <c r="AS244" i="1"/>
  <c r="AT244" i="1" s="1"/>
  <c r="AS245" i="1"/>
  <c r="AT245" i="1" s="1"/>
  <c r="AS241" i="1"/>
  <c r="AT241" i="1" s="1"/>
  <c r="AS242" i="1"/>
  <c r="AT242" i="1" s="1"/>
  <c r="S187" i="1"/>
  <c r="T194" i="1"/>
  <c r="T193" i="1"/>
  <c r="R188" i="1"/>
  <c r="S188" i="1"/>
  <c r="Q186" i="1" l="1"/>
  <c r="S186" i="1"/>
  <c r="U186" i="1"/>
  <c r="V186" i="1"/>
  <c r="W186" i="1"/>
  <c r="X186" i="1"/>
  <c r="AH186" i="1"/>
  <c r="AI186" i="1"/>
  <c r="AJ186" i="1"/>
  <c r="AK186" i="1"/>
  <c r="M186" i="1"/>
  <c r="R187" i="1" s="1"/>
  <c r="N186" i="1"/>
  <c r="T192" i="1" l="1"/>
  <c r="Q185" i="1"/>
  <c r="U185" i="1"/>
  <c r="V185" i="1"/>
  <c r="W185" i="1"/>
  <c r="X185" i="1"/>
  <c r="AH185" i="1"/>
  <c r="AI185" i="1"/>
  <c r="AJ185" i="1"/>
  <c r="AK185" i="1"/>
  <c r="M185" i="1"/>
  <c r="R186" i="1" s="1"/>
  <c r="N185" i="1"/>
  <c r="S185" i="1" l="1"/>
  <c r="T191" i="1"/>
  <c r="N184" i="1"/>
  <c r="Q184" i="1"/>
  <c r="T190" i="1" s="1"/>
  <c r="U184" i="1"/>
  <c r="V184" i="1"/>
  <c r="W184" i="1"/>
  <c r="X184" i="1"/>
  <c r="AH184" i="1"/>
  <c r="AI184" i="1"/>
  <c r="AJ184" i="1"/>
  <c r="AK184" i="1"/>
  <c r="M184" i="1"/>
  <c r="R185" i="1" s="1"/>
  <c r="S184" i="1" l="1"/>
  <c r="N183" i="1"/>
  <c r="Q183" i="1"/>
  <c r="U183" i="1"/>
  <c r="V183" i="1"/>
  <c r="W183" i="1" s="1"/>
  <c r="X183" i="1"/>
  <c r="AH183" i="1"/>
  <c r="AI183" i="1"/>
  <c r="AJ183" i="1"/>
  <c r="AK183" i="1"/>
  <c r="M183" i="1"/>
  <c r="R184" i="1" l="1"/>
  <c r="T189" i="1"/>
  <c r="S183" i="1"/>
  <c r="AH182" i="1"/>
  <c r="AI182" i="1"/>
  <c r="AJ182" i="1"/>
  <c r="AK182" i="1"/>
  <c r="Q182" i="1"/>
  <c r="S182" i="1"/>
  <c r="U182" i="1"/>
  <c r="V182" i="1"/>
  <c r="W182" i="1"/>
  <c r="X182" i="1"/>
  <c r="M182" i="1"/>
  <c r="R183" i="1" s="1"/>
  <c r="N182" i="1"/>
  <c r="T188" i="1" l="1"/>
  <c r="AH181" i="1"/>
  <c r="AI181" i="1"/>
  <c r="AJ181" i="1"/>
  <c r="AK181" i="1"/>
  <c r="Q181" i="1"/>
  <c r="T187" i="1" s="1"/>
  <c r="U181" i="1"/>
  <c r="V181" i="1"/>
  <c r="W181" i="1"/>
  <c r="X181" i="1"/>
  <c r="M181" i="1"/>
  <c r="R182" i="1" s="1"/>
  <c r="N181" i="1"/>
  <c r="S181" i="1" l="1"/>
  <c r="AH180" i="1"/>
  <c r="AI180" i="1"/>
  <c r="AJ180" i="1"/>
  <c r="AK180" i="1"/>
  <c r="Q180" i="1"/>
  <c r="S180" i="1"/>
  <c r="U180" i="1"/>
  <c r="V180" i="1"/>
  <c r="W180" i="1"/>
  <c r="X180" i="1"/>
  <c r="M180" i="1"/>
  <c r="R181" i="1" s="1"/>
  <c r="N180" i="1"/>
  <c r="T186" i="1" l="1"/>
  <c r="AH179" i="1"/>
  <c r="AI179" i="1"/>
  <c r="AJ179" i="1"/>
  <c r="AK179" i="1"/>
  <c r="Q179" i="1"/>
  <c r="U179" i="1"/>
  <c r="S179" i="1" s="1"/>
  <c r="V179" i="1"/>
  <c r="W179" i="1" s="1"/>
  <c r="X179" i="1"/>
  <c r="M179" i="1"/>
  <c r="R180" i="1" s="1"/>
  <c r="N179" i="1"/>
  <c r="T185" i="1" l="1"/>
  <c r="AH178" i="1"/>
  <c r="AI178" i="1"/>
  <c r="AJ178" i="1"/>
  <c r="AK178" i="1"/>
  <c r="Q178" i="1"/>
  <c r="U178" i="1"/>
  <c r="V178" i="1"/>
  <c r="W178" i="1" s="1"/>
  <c r="X178" i="1"/>
  <c r="M178" i="1"/>
  <c r="R179" i="1" s="1"/>
  <c r="N178" i="1"/>
  <c r="T184" i="1" l="1"/>
  <c r="S178" i="1"/>
  <c r="AH177" i="1"/>
  <c r="AI177" i="1"/>
  <c r="AJ177" i="1"/>
  <c r="AK177" i="1"/>
  <c r="M177" i="1"/>
  <c r="R178" i="1" s="1"/>
  <c r="N177" i="1"/>
  <c r="Q177" i="1"/>
  <c r="S177" i="1"/>
  <c r="U177" i="1"/>
  <c r="V177" i="1"/>
  <c r="W177" i="1" s="1"/>
  <c r="X177" i="1"/>
  <c r="T183" i="1" l="1"/>
  <c r="AK176" i="1"/>
  <c r="AJ176" i="1"/>
  <c r="AI176" i="1"/>
  <c r="AH176" i="1"/>
  <c r="Q176" i="1"/>
  <c r="T182" i="1" s="1"/>
  <c r="U176" i="1"/>
  <c r="V176" i="1"/>
  <c r="W176" i="1" s="1"/>
  <c r="X176" i="1"/>
  <c r="M176" i="1"/>
  <c r="R177" i="1" s="1"/>
  <c r="N176" i="1"/>
  <c r="S176" i="1" l="1"/>
  <c r="AK175" i="1"/>
  <c r="AH175" i="1"/>
  <c r="AI175" i="1"/>
  <c r="AJ175" i="1"/>
  <c r="Q175" i="1"/>
  <c r="S175" i="1"/>
  <c r="U175" i="1"/>
  <c r="V175" i="1"/>
  <c r="W175" i="1"/>
  <c r="X175" i="1"/>
  <c r="M175" i="1"/>
  <c r="R176" i="1" s="1"/>
  <c r="N175" i="1"/>
  <c r="T181" i="1" l="1"/>
  <c r="AH174" i="1"/>
  <c r="AI174" i="1"/>
  <c r="AJ174" i="1"/>
  <c r="AK174" i="1"/>
  <c r="Q174" i="1" l="1"/>
  <c r="S174" i="1"/>
  <c r="U174" i="1"/>
  <c r="V174" i="1"/>
  <c r="W174" i="1"/>
  <c r="X174" i="1"/>
  <c r="M174" i="1"/>
  <c r="R175" i="1" s="1"/>
  <c r="N174" i="1"/>
  <c r="T180" i="1" l="1"/>
  <c r="AK173" i="1"/>
  <c r="AJ173" i="1"/>
  <c r="AI173" i="1"/>
  <c r="AH173" i="1"/>
  <c r="X173" i="1"/>
  <c r="Q173" i="1"/>
  <c r="U173" i="1"/>
  <c r="V173" i="1"/>
  <c r="W173" i="1" s="1"/>
  <c r="M173" i="1"/>
  <c r="R174" i="1" s="1"/>
  <c r="N173" i="1"/>
  <c r="T179" i="1" l="1"/>
  <c r="S173" i="1"/>
  <c r="R173" i="1"/>
  <c r="AK171" i="1"/>
  <c r="AK172" i="1"/>
  <c r="M172" i="1"/>
  <c r="N172" i="1"/>
  <c r="Q172" i="1"/>
  <c r="T178" i="1" s="1"/>
  <c r="U172" i="1"/>
  <c r="V172" i="1"/>
  <c r="W172" i="1" s="1"/>
  <c r="X172" i="1"/>
  <c r="AH172" i="1"/>
  <c r="AI172" i="1"/>
  <c r="AJ172" i="1"/>
  <c r="S172" i="1" l="1"/>
  <c r="AJ171" i="1"/>
  <c r="AI171" i="1"/>
  <c r="AH171" i="1"/>
  <c r="Q171" i="1"/>
  <c r="U171" i="1"/>
  <c r="V171" i="1"/>
  <c r="W171" i="1"/>
  <c r="X171" i="1"/>
  <c r="M171" i="1"/>
  <c r="R172" i="1" s="1"/>
  <c r="N171" i="1"/>
  <c r="S171" i="1" l="1"/>
  <c r="T177" i="1"/>
  <c r="Q170" i="1"/>
  <c r="S170" i="1" s="1"/>
  <c r="U170" i="1"/>
  <c r="V170" i="1"/>
  <c r="W170" i="1"/>
  <c r="X170" i="1"/>
  <c r="AH170" i="1"/>
  <c r="AI170" i="1"/>
  <c r="AJ170" i="1"/>
  <c r="AK170" i="1"/>
  <c r="M170" i="1"/>
  <c r="R171" i="1" s="1"/>
  <c r="N170" i="1"/>
  <c r="T176" i="1" l="1"/>
  <c r="Q169" i="1"/>
  <c r="U169" i="1"/>
  <c r="V169" i="1"/>
  <c r="W169" i="1" s="1"/>
  <c r="X169" i="1"/>
  <c r="AH169" i="1"/>
  <c r="AI169" i="1"/>
  <c r="AJ169" i="1"/>
  <c r="AK169" i="1"/>
  <c r="M169" i="1"/>
  <c r="R170" i="1" s="1"/>
  <c r="N169" i="1"/>
  <c r="T175" i="1" l="1"/>
  <c r="S169" i="1"/>
  <c r="AH167" i="1"/>
  <c r="AI167" i="1"/>
  <c r="AJ167" i="1"/>
  <c r="AK167" i="1"/>
  <c r="AK168" i="1"/>
  <c r="AJ168" i="1"/>
  <c r="AI168" i="1"/>
  <c r="AH168" i="1"/>
  <c r="X168" i="1"/>
  <c r="V168" i="1"/>
  <c r="W168" i="1" s="1"/>
  <c r="U168" i="1"/>
  <c r="S168" i="1"/>
  <c r="Q168" i="1"/>
  <c r="N168" i="1"/>
  <c r="M168" i="1"/>
  <c r="R169" i="1" s="1"/>
  <c r="T174" i="1" l="1"/>
  <c r="Q167" i="1"/>
  <c r="U167" i="1"/>
  <c r="S167" i="1" s="1"/>
  <c r="V167" i="1"/>
  <c r="W167" i="1"/>
  <c r="X167" i="1"/>
  <c r="M167" i="1"/>
  <c r="R168" i="1" s="1"/>
  <c r="N167" i="1"/>
  <c r="T173" i="1" l="1"/>
  <c r="AK166" i="1"/>
  <c r="Q166" i="1"/>
  <c r="T172" i="1" s="1"/>
  <c r="S166" i="1"/>
  <c r="U166" i="1"/>
  <c r="V166" i="1"/>
  <c r="W166" i="1"/>
  <c r="X166" i="1"/>
  <c r="AH166" i="1"/>
  <c r="AI166" i="1"/>
  <c r="AJ166" i="1"/>
  <c r="M166" i="1"/>
  <c r="R167" i="1" s="1"/>
  <c r="N166" i="1"/>
  <c r="AK165" i="1" l="1"/>
  <c r="Q165" i="1"/>
  <c r="T171" i="1" s="1"/>
  <c r="S165" i="1"/>
  <c r="U165" i="1"/>
  <c r="V165" i="1"/>
  <c r="W165" i="1"/>
  <c r="X165" i="1"/>
  <c r="AH165" i="1"/>
  <c r="AI165" i="1"/>
  <c r="AJ165" i="1"/>
  <c r="M165" i="1"/>
  <c r="R166" i="1" s="1"/>
  <c r="N165" i="1"/>
  <c r="AK164" i="1" l="1"/>
  <c r="AJ164" i="1"/>
  <c r="AI164" i="1"/>
  <c r="AH164" i="1"/>
  <c r="Q164" i="1"/>
  <c r="U164" i="1"/>
  <c r="S164" i="1" s="1"/>
  <c r="V164" i="1"/>
  <c r="W164" i="1" s="1"/>
  <c r="X164" i="1"/>
  <c r="M164" i="1"/>
  <c r="R165" i="1" s="1"/>
  <c r="N164" i="1"/>
  <c r="T170" i="1" l="1"/>
  <c r="AK160" i="1"/>
  <c r="AK161" i="1"/>
  <c r="AK162" i="1"/>
  <c r="AK163" i="1"/>
  <c r="AH160" i="1"/>
  <c r="AI160" i="1"/>
  <c r="AJ160" i="1"/>
  <c r="AH161" i="1"/>
  <c r="AI161" i="1"/>
  <c r="AJ161" i="1"/>
  <c r="AH162" i="1"/>
  <c r="AI162" i="1"/>
  <c r="AJ162" i="1"/>
  <c r="AH163" i="1"/>
  <c r="AI163" i="1"/>
  <c r="AJ163" i="1"/>
  <c r="M160" i="1"/>
  <c r="N160" i="1"/>
  <c r="Q160" i="1"/>
  <c r="U160" i="1"/>
  <c r="V160" i="1"/>
  <c r="W160" i="1" s="1"/>
  <c r="X160" i="1"/>
  <c r="M161" i="1"/>
  <c r="R161" i="1" s="1"/>
  <c r="N161" i="1"/>
  <c r="Q161" i="1"/>
  <c r="S161" i="1"/>
  <c r="U161" i="1"/>
  <c r="V161" i="1"/>
  <c r="W161" i="1"/>
  <c r="X161" i="1"/>
  <c r="M162" i="1"/>
  <c r="N162" i="1"/>
  <c r="Q162" i="1"/>
  <c r="R162" i="1"/>
  <c r="U162" i="1"/>
  <c r="V162" i="1"/>
  <c r="W162" i="1" s="1"/>
  <c r="X162" i="1"/>
  <c r="M163" i="1"/>
  <c r="R164" i="1" s="1"/>
  <c r="N163" i="1"/>
  <c r="Q163" i="1"/>
  <c r="U163" i="1"/>
  <c r="V163" i="1"/>
  <c r="W163" i="1" s="1"/>
  <c r="X163" i="1"/>
  <c r="R163" i="1" l="1"/>
  <c r="S163" i="1"/>
  <c r="T169" i="1"/>
  <c r="S162" i="1"/>
  <c r="T168" i="1"/>
  <c r="S160" i="1"/>
  <c r="T166" i="1"/>
  <c r="T167" i="1"/>
  <c r="AK158" i="1"/>
  <c r="AK159" i="1"/>
  <c r="AH158" i="1"/>
  <c r="AI158" i="1"/>
  <c r="AJ158" i="1"/>
  <c r="AH159" i="1"/>
  <c r="AI159" i="1"/>
  <c r="AJ159" i="1"/>
  <c r="M158" i="1"/>
  <c r="N158" i="1"/>
  <c r="Q158" i="1"/>
  <c r="U158" i="1"/>
  <c r="V158" i="1"/>
  <c r="W158" i="1" s="1"/>
  <c r="X158" i="1"/>
  <c r="M159" i="1"/>
  <c r="R160" i="1" s="1"/>
  <c r="N159" i="1"/>
  <c r="Q159" i="1"/>
  <c r="U159" i="1"/>
  <c r="V159" i="1"/>
  <c r="W159" i="1" s="1"/>
  <c r="X159" i="1"/>
  <c r="R159" i="1" l="1"/>
  <c r="S159" i="1"/>
  <c r="T165" i="1"/>
  <c r="S158" i="1"/>
  <c r="T164" i="1"/>
  <c r="B59" i="4"/>
  <c r="A70" i="1"/>
  <c r="A70" i="6" s="1"/>
  <c r="N157" i="1"/>
  <c r="Q157" i="1"/>
  <c r="S157" i="1" s="1"/>
  <c r="U157" i="1"/>
  <c r="V157" i="1"/>
  <c r="W157" i="1" s="1"/>
  <c r="X157" i="1"/>
  <c r="AH157" i="1"/>
  <c r="AI157" i="1"/>
  <c r="AJ157" i="1"/>
  <c r="AK157" i="1"/>
  <c r="M157" i="1"/>
  <c r="R158" i="1" s="1"/>
  <c r="T163" i="1" l="1"/>
  <c r="Q156" i="1"/>
  <c r="U156" i="1"/>
  <c r="V156" i="1"/>
  <c r="W156" i="1" s="1"/>
  <c r="X156" i="1"/>
  <c r="AH156" i="1"/>
  <c r="AI156" i="1"/>
  <c r="AJ156" i="1"/>
  <c r="AK156" i="1"/>
  <c r="M156" i="1"/>
  <c r="R157" i="1" s="1"/>
  <c r="N156" i="1"/>
  <c r="Q155" i="1"/>
  <c r="U155" i="1"/>
  <c r="V155" i="1"/>
  <c r="W155" i="1" s="1"/>
  <c r="X155" i="1"/>
  <c r="AH155" i="1"/>
  <c r="AI155" i="1"/>
  <c r="AJ155" i="1"/>
  <c r="AK155" i="1"/>
  <c r="M155" i="1"/>
  <c r="N155" i="1"/>
  <c r="T162" i="1" l="1"/>
  <c r="S155" i="1"/>
  <c r="S156" i="1"/>
  <c r="T161" i="1"/>
  <c r="R156" i="1"/>
  <c r="Q154" i="1"/>
  <c r="U154" i="1"/>
  <c r="V154" i="1"/>
  <c r="W154" i="1" s="1"/>
  <c r="X154" i="1"/>
  <c r="AH154" i="1"/>
  <c r="AI154" i="1"/>
  <c r="AJ154" i="1"/>
  <c r="AK154" i="1"/>
  <c r="M154" i="1"/>
  <c r="R155" i="1" s="1"/>
  <c r="N154" i="1"/>
  <c r="AK150" i="1"/>
  <c r="AK151" i="1"/>
  <c r="AK152" i="1"/>
  <c r="AK153" i="1"/>
  <c r="AH151" i="1"/>
  <c r="AI151" i="1"/>
  <c r="AJ151" i="1"/>
  <c r="AH152" i="1"/>
  <c r="AI152" i="1"/>
  <c r="AJ152" i="1"/>
  <c r="AH153" i="1"/>
  <c r="AI153" i="1"/>
  <c r="AJ153" i="1"/>
  <c r="M151" i="1"/>
  <c r="N151" i="1"/>
  <c r="Q151" i="1"/>
  <c r="U151" i="1"/>
  <c r="V151" i="1"/>
  <c r="W151" i="1"/>
  <c r="X151" i="1"/>
  <c r="M152" i="1"/>
  <c r="N152" i="1"/>
  <c r="Q152" i="1"/>
  <c r="U152" i="1"/>
  <c r="V152" i="1"/>
  <c r="W152" i="1" s="1"/>
  <c r="X152" i="1"/>
  <c r="M153" i="1"/>
  <c r="N153" i="1"/>
  <c r="Q153" i="1"/>
  <c r="U153" i="1"/>
  <c r="V153" i="1"/>
  <c r="W153" i="1" s="1"/>
  <c r="X153" i="1"/>
  <c r="T160" i="1" l="1"/>
  <c r="T159" i="1"/>
  <c r="R152" i="1"/>
  <c r="R153" i="1"/>
  <c r="T158" i="1"/>
  <c r="S154" i="1"/>
  <c r="S151" i="1"/>
  <c r="T157" i="1"/>
  <c r="R154" i="1"/>
  <c r="S152" i="1"/>
  <c r="S153" i="1"/>
  <c r="Q150" i="1"/>
  <c r="U150" i="1"/>
  <c r="V150" i="1"/>
  <c r="W150" i="1" s="1"/>
  <c r="X150" i="1"/>
  <c r="AH150" i="1"/>
  <c r="AI150" i="1"/>
  <c r="AJ150" i="1"/>
  <c r="M150" i="1"/>
  <c r="N150" i="1"/>
  <c r="Q149" i="1"/>
  <c r="U149" i="1"/>
  <c r="S149" i="1" s="1"/>
  <c r="V149" i="1"/>
  <c r="W149" i="1" s="1"/>
  <c r="X149" i="1"/>
  <c r="AH149" i="1"/>
  <c r="AI149" i="1"/>
  <c r="AJ149" i="1"/>
  <c r="AK149" i="1"/>
  <c r="M149" i="1"/>
  <c r="N149" i="1"/>
  <c r="S150" i="1" l="1"/>
  <c r="R150" i="1"/>
  <c r="R151" i="1"/>
  <c r="T155" i="1"/>
  <c r="T156" i="1"/>
  <c r="Q148" i="1"/>
  <c r="U148" i="1"/>
  <c r="V148" i="1"/>
  <c r="W148" i="1" s="1"/>
  <c r="X148" i="1"/>
  <c r="AH148" i="1"/>
  <c r="AI148" i="1"/>
  <c r="AJ148" i="1"/>
  <c r="AK148" i="1"/>
  <c r="M148" i="1"/>
  <c r="R149" i="1" s="1"/>
  <c r="N148" i="1"/>
  <c r="N147" i="1"/>
  <c r="Q147" i="1"/>
  <c r="U147" i="1"/>
  <c r="V147" i="1"/>
  <c r="W147" i="1"/>
  <c r="X147" i="1"/>
  <c r="AH147" i="1"/>
  <c r="AI147" i="1"/>
  <c r="AJ147" i="1"/>
  <c r="AK147" i="1"/>
  <c r="M147" i="1"/>
  <c r="Q146" i="1"/>
  <c r="U146" i="1"/>
  <c r="V146" i="1"/>
  <c r="W146" i="1" s="1"/>
  <c r="X146" i="1"/>
  <c r="AH146" i="1"/>
  <c r="AI146" i="1"/>
  <c r="AJ146" i="1"/>
  <c r="AK146" i="1"/>
  <c r="M146" i="1"/>
  <c r="N146" i="1"/>
  <c r="Q145" i="1"/>
  <c r="U145" i="1"/>
  <c r="V145" i="1"/>
  <c r="W145" i="1" s="1"/>
  <c r="X145" i="1"/>
  <c r="AH145" i="1"/>
  <c r="AI145" i="1"/>
  <c r="AJ145" i="1"/>
  <c r="AK145" i="1"/>
  <c r="M145" i="1"/>
  <c r="N145" i="1"/>
  <c r="Q144" i="1"/>
  <c r="U144" i="1"/>
  <c r="V144" i="1"/>
  <c r="W144" i="1" s="1"/>
  <c r="X144" i="1"/>
  <c r="AH144" i="1"/>
  <c r="AI144" i="1"/>
  <c r="AJ144" i="1"/>
  <c r="AK144" i="1"/>
  <c r="M144" i="1"/>
  <c r="N144" i="1"/>
  <c r="AH143" i="1"/>
  <c r="AI143" i="1"/>
  <c r="AJ143" i="1"/>
  <c r="AK143" i="1"/>
  <c r="Q143" i="1"/>
  <c r="U143" i="1"/>
  <c r="V143" i="1"/>
  <c r="W143" i="1" s="1"/>
  <c r="X143" i="1"/>
  <c r="M143" i="1"/>
  <c r="N143" i="1"/>
  <c r="T154" i="1" l="1"/>
  <c r="R145" i="1"/>
  <c r="T151" i="1"/>
  <c r="S144" i="1"/>
  <c r="S147" i="1"/>
  <c r="S145" i="1"/>
  <c r="R147" i="1"/>
  <c r="R146" i="1"/>
  <c r="T153" i="1"/>
  <c r="S148" i="1"/>
  <c r="T150" i="1"/>
  <c r="S146" i="1"/>
  <c r="T152" i="1"/>
  <c r="R148" i="1"/>
  <c r="T149" i="1"/>
  <c r="S143" i="1"/>
  <c r="R144" i="1"/>
  <c r="Q142" i="1"/>
  <c r="U142" i="1"/>
  <c r="S142" i="1" s="1"/>
  <c r="V142" i="1"/>
  <c r="W142" i="1" s="1"/>
  <c r="X142" i="1"/>
  <c r="AH142" i="1"/>
  <c r="AI142" i="1"/>
  <c r="AJ142" i="1"/>
  <c r="AK142" i="1"/>
  <c r="M142" i="1"/>
  <c r="R143" i="1" s="1"/>
  <c r="N142" i="1"/>
  <c r="T148" i="1" l="1"/>
  <c r="Q141" i="1" l="1"/>
  <c r="U141" i="1"/>
  <c r="V141" i="1"/>
  <c r="W141" i="1" s="1"/>
  <c r="X141" i="1"/>
  <c r="AH141" i="1"/>
  <c r="AI141" i="1"/>
  <c r="AJ141" i="1"/>
  <c r="AK141" i="1"/>
  <c r="M141" i="1"/>
  <c r="N141" i="1"/>
  <c r="AH140" i="1"/>
  <c r="AI140" i="1"/>
  <c r="AJ140" i="1"/>
  <c r="AK140" i="1"/>
  <c r="AK138" i="1"/>
  <c r="AK139" i="1"/>
  <c r="AH138" i="1"/>
  <c r="AI138" i="1"/>
  <c r="AJ138" i="1"/>
  <c r="AH139" i="1"/>
  <c r="AI139" i="1"/>
  <c r="AJ139" i="1"/>
  <c r="M138" i="1"/>
  <c r="N138" i="1"/>
  <c r="Q138" i="1"/>
  <c r="U138" i="1"/>
  <c r="V138" i="1"/>
  <c r="W138" i="1" s="1"/>
  <c r="X138" i="1"/>
  <c r="M139" i="1"/>
  <c r="N139" i="1"/>
  <c r="Q139" i="1"/>
  <c r="U139" i="1"/>
  <c r="V139" i="1"/>
  <c r="W139" i="1" s="1"/>
  <c r="X139" i="1"/>
  <c r="M140" i="1"/>
  <c r="R140" i="1" s="1"/>
  <c r="N140" i="1"/>
  <c r="Q140" i="1"/>
  <c r="U140" i="1"/>
  <c r="V140" i="1"/>
  <c r="W140" i="1" s="1"/>
  <c r="X140" i="1"/>
  <c r="S140" i="1" l="1"/>
  <c r="R139" i="1"/>
  <c r="T144" i="1"/>
  <c r="S138" i="1"/>
  <c r="R141" i="1"/>
  <c r="R142" i="1"/>
  <c r="S141" i="1"/>
  <c r="T147" i="1"/>
  <c r="T146" i="1"/>
  <c r="T145" i="1"/>
  <c r="S139" i="1"/>
  <c r="Q137" i="1"/>
  <c r="U137" i="1"/>
  <c r="V137" i="1"/>
  <c r="W137" i="1" s="1"/>
  <c r="X137" i="1"/>
  <c r="AH137" i="1"/>
  <c r="AI137" i="1"/>
  <c r="AJ137" i="1"/>
  <c r="AK137" i="1"/>
  <c r="M137" i="1"/>
  <c r="R138" i="1" s="1"/>
  <c r="N137" i="1"/>
  <c r="T143" i="1" l="1"/>
  <c r="S137" i="1"/>
  <c r="Q136" i="1"/>
  <c r="T142" i="1" s="1"/>
  <c r="U136" i="1"/>
  <c r="V136" i="1"/>
  <c r="W136" i="1"/>
  <c r="X136" i="1"/>
  <c r="AH136" i="1"/>
  <c r="AI136" i="1"/>
  <c r="AJ136" i="1"/>
  <c r="AK136" i="1"/>
  <c r="M136" i="1"/>
  <c r="R137" i="1" s="1"/>
  <c r="N136" i="1"/>
  <c r="Q135" i="1"/>
  <c r="U135" i="1"/>
  <c r="V135" i="1"/>
  <c r="W135" i="1" s="1"/>
  <c r="X135" i="1"/>
  <c r="AH135" i="1"/>
  <c r="AT135" i="1" s="1"/>
  <c r="AI135" i="1"/>
  <c r="AJ135" i="1"/>
  <c r="AK135" i="1"/>
  <c r="M135" i="1"/>
  <c r="N135" i="1"/>
  <c r="R136" i="1" l="1"/>
  <c r="S135" i="1"/>
  <c r="S136" i="1"/>
  <c r="T141" i="1"/>
  <c r="Q134" i="1"/>
  <c r="U134" i="1"/>
  <c r="V134" i="1"/>
  <c r="W134" i="1"/>
  <c r="X134" i="1"/>
  <c r="AH134" i="1"/>
  <c r="AT134" i="1" s="1"/>
  <c r="AI134" i="1"/>
  <c r="AJ134" i="1"/>
  <c r="AK134" i="1"/>
  <c r="M134" i="1"/>
  <c r="R135" i="1" s="1"/>
  <c r="N134" i="1"/>
  <c r="S134" i="1" l="1"/>
  <c r="T140" i="1"/>
  <c r="Q133" i="1"/>
  <c r="S133" i="1"/>
  <c r="U133" i="1"/>
  <c r="V133" i="1"/>
  <c r="W133" i="1"/>
  <c r="X133" i="1"/>
  <c r="AH133" i="1"/>
  <c r="AT133" i="1" s="1"/>
  <c r="AI133" i="1"/>
  <c r="AJ133" i="1"/>
  <c r="AK133" i="1"/>
  <c r="M133" i="1"/>
  <c r="R134" i="1" s="1"/>
  <c r="N133" i="1"/>
  <c r="Q132" i="1"/>
  <c r="S132" i="1"/>
  <c r="U132" i="1"/>
  <c r="V132" i="1"/>
  <c r="W132" i="1"/>
  <c r="X132" i="1"/>
  <c r="AH132" i="1"/>
  <c r="AT132" i="1" s="1"/>
  <c r="AI132" i="1"/>
  <c r="AJ132" i="1"/>
  <c r="AK132" i="1"/>
  <c r="M132" i="1"/>
  <c r="R133" i="1" s="1"/>
  <c r="N132" i="1"/>
  <c r="Q131" i="1"/>
  <c r="U131" i="1"/>
  <c r="V131" i="1"/>
  <c r="W131" i="1" s="1"/>
  <c r="X131" i="1"/>
  <c r="AH131" i="1"/>
  <c r="AT131" i="1" s="1"/>
  <c r="AI131" i="1"/>
  <c r="AJ131" i="1"/>
  <c r="AK131" i="1"/>
  <c r="M131" i="1"/>
  <c r="N131" i="1"/>
  <c r="AK129" i="1"/>
  <c r="AK130" i="1"/>
  <c r="AK128" i="1"/>
  <c r="Q130" i="1"/>
  <c r="U130" i="1"/>
  <c r="V130" i="1"/>
  <c r="W130" i="1" s="1"/>
  <c r="X130" i="1"/>
  <c r="AH130" i="1"/>
  <c r="AT130" i="1" s="1"/>
  <c r="AI130" i="1"/>
  <c r="AJ130" i="1"/>
  <c r="M130" i="1"/>
  <c r="N130" i="1"/>
  <c r="Q129" i="1"/>
  <c r="U129" i="1"/>
  <c r="V129" i="1"/>
  <c r="W129" i="1" s="1"/>
  <c r="X129" i="1"/>
  <c r="AH129" i="1"/>
  <c r="AT129" i="1" s="1"/>
  <c r="AI129" i="1"/>
  <c r="AJ129" i="1"/>
  <c r="M129" i="1"/>
  <c r="N129" i="1"/>
  <c r="Q128" i="1"/>
  <c r="U128" i="1"/>
  <c r="V128" i="1"/>
  <c r="W128" i="1" s="1"/>
  <c r="X128" i="1"/>
  <c r="AH128" i="1"/>
  <c r="AT128" i="1" s="1"/>
  <c r="AI128" i="1"/>
  <c r="AJ128" i="1"/>
  <c r="M128" i="1"/>
  <c r="N128" i="1"/>
  <c r="Q127" i="1"/>
  <c r="U127" i="1"/>
  <c r="V127" i="1"/>
  <c r="W127" i="1" s="1"/>
  <c r="X127" i="1"/>
  <c r="AH127" i="1"/>
  <c r="AT127" i="1" s="1"/>
  <c r="AI127" i="1"/>
  <c r="AJ127" i="1"/>
  <c r="M127" i="1"/>
  <c r="N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Q126" i="1"/>
  <c r="B115" i="4" s="1"/>
  <c r="U126" i="1"/>
  <c r="C115" i="4" s="1"/>
  <c r="V126" i="1"/>
  <c r="W126" i="1" s="1"/>
  <c r="X126" i="1"/>
  <c r="AH126" i="1"/>
  <c r="AT126" i="1" s="1"/>
  <c r="AI126" i="1"/>
  <c r="AJ126" i="1"/>
  <c r="M126" i="1"/>
  <c r="N126" i="1"/>
  <c r="Q125" i="1"/>
  <c r="U125" i="1"/>
  <c r="C114" i="4" s="1"/>
  <c r="V125" i="1"/>
  <c r="W125" i="1" s="1"/>
  <c r="X125" i="1"/>
  <c r="AH125" i="1"/>
  <c r="AT125" i="1" s="1"/>
  <c r="AI125" i="1"/>
  <c r="AJ125" i="1"/>
  <c r="M125" i="1"/>
  <c r="N125" i="1"/>
  <c r="Q124" i="1"/>
  <c r="U124" i="1"/>
  <c r="C113" i="4" s="1"/>
  <c r="V124" i="1"/>
  <c r="W124" i="1" s="1"/>
  <c r="X124" i="1"/>
  <c r="AH124" i="1"/>
  <c r="AT124" i="1" s="1"/>
  <c r="AI124" i="1"/>
  <c r="AJ124" i="1"/>
  <c r="M124" i="1"/>
  <c r="N124" i="1"/>
  <c r="S128" i="1" l="1"/>
  <c r="S130" i="1"/>
  <c r="S125" i="1"/>
  <c r="T131" i="1"/>
  <c r="R131" i="1"/>
  <c r="R128" i="1"/>
  <c r="R129" i="1"/>
  <c r="T133" i="1"/>
  <c r="T130" i="1"/>
  <c r="B114" i="4"/>
  <c r="R127" i="1"/>
  <c r="R125" i="1"/>
  <c r="R126" i="1"/>
  <c r="S124" i="1"/>
  <c r="S126" i="1"/>
  <c r="T135" i="1"/>
  <c r="T137" i="1"/>
  <c r="T132" i="1"/>
  <c r="B113" i="4"/>
  <c r="R130" i="1"/>
  <c r="S127" i="1"/>
  <c r="T134" i="1"/>
  <c r="S129" i="1"/>
  <c r="T136" i="1"/>
  <c r="S131" i="1"/>
  <c r="R132" i="1"/>
  <c r="T139" i="1"/>
  <c r="T138" i="1"/>
  <c r="D55" i="4"/>
  <c r="T66" i="1" s="1"/>
  <c r="D47" i="4"/>
  <c r="T58" i="1" s="1"/>
  <c r="D39" i="4"/>
  <c r="T50" i="1" s="1"/>
  <c r="D27" i="4"/>
  <c r="T38" i="1" s="1"/>
  <c r="D15" i="4"/>
  <c r="T26" i="1" s="1"/>
  <c r="D13" i="4"/>
  <c r="T24" i="1" s="1"/>
  <c r="D9" i="4"/>
  <c r="T20" i="1" s="1"/>
  <c r="D51" i="4"/>
  <c r="T62" i="1" s="1"/>
  <c r="D43" i="4"/>
  <c r="T54" i="1" s="1"/>
  <c r="D35" i="4"/>
  <c r="T46" i="1" s="1"/>
  <c r="D31" i="4"/>
  <c r="T42" i="1" s="1"/>
  <c r="D23" i="4"/>
  <c r="T34" i="1" s="1"/>
  <c r="D19" i="4"/>
  <c r="T30" i="1" s="1"/>
  <c r="D57" i="4"/>
  <c r="T68" i="1" s="1"/>
  <c r="D53" i="4"/>
  <c r="T64" i="1" s="1"/>
  <c r="D49" i="4"/>
  <c r="T60" i="1" s="1"/>
  <c r="D45" i="4"/>
  <c r="T56" i="1" s="1"/>
  <c r="D41" i="4"/>
  <c r="T52" i="1" s="1"/>
  <c r="D37" i="4"/>
  <c r="T48" i="1" s="1"/>
  <c r="D33" i="4"/>
  <c r="T44" i="1" s="1"/>
  <c r="D29" i="4"/>
  <c r="T40" i="1" s="1"/>
  <c r="D25" i="4"/>
  <c r="T36" i="1" s="1"/>
  <c r="D21" i="4"/>
  <c r="T32" i="1" s="1"/>
  <c r="D17" i="4"/>
  <c r="T28" i="1" s="1"/>
  <c r="D14" i="4"/>
  <c r="T25" i="1" s="1"/>
  <c r="D10" i="4"/>
  <c r="T21" i="1" s="1"/>
  <c r="D58" i="4"/>
  <c r="T69" i="1" s="1"/>
  <c r="D54" i="4"/>
  <c r="T65" i="1" s="1"/>
  <c r="D50" i="4"/>
  <c r="T61" i="1" s="1"/>
  <c r="D46" i="4"/>
  <c r="T57" i="1" s="1"/>
  <c r="D42" i="4"/>
  <c r="T53" i="1" s="1"/>
  <c r="D38" i="4"/>
  <c r="T49" i="1" s="1"/>
  <c r="D34" i="4"/>
  <c r="T45" i="1" s="1"/>
  <c r="D30" i="4"/>
  <c r="T41" i="1" s="1"/>
  <c r="D26" i="4"/>
  <c r="T37" i="1" s="1"/>
  <c r="D22" i="4"/>
  <c r="T33" i="1" s="1"/>
  <c r="D18" i="4"/>
  <c r="T29" i="1" s="1"/>
  <c r="D11" i="4"/>
  <c r="T22" i="1" s="1"/>
  <c r="D56" i="4"/>
  <c r="T67" i="1" s="1"/>
  <c r="D48" i="4"/>
  <c r="T59" i="1" s="1"/>
  <c r="D40" i="4"/>
  <c r="T51" i="1" s="1"/>
  <c r="D32" i="4"/>
  <c r="T43" i="1" s="1"/>
  <c r="D24" i="4"/>
  <c r="T35" i="1" s="1"/>
  <c r="D12" i="4"/>
  <c r="T23" i="1" s="1"/>
  <c r="D52" i="4"/>
  <c r="T63" i="1" s="1"/>
  <c r="D44" i="4"/>
  <c r="T55" i="1" s="1"/>
  <c r="D36" i="4"/>
  <c r="T47" i="1" s="1"/>
  <c r="D28" i="4"/>
  <c r="T39" i="1" s="1"/>
  <c r="D20" i="4"/>
  <c r="T31" i="1" s="1"/>
  <c r="D16" i="4"/>
  <c r="T27" i="1" s="1"/>
  <c r="D8" i="4"/>
  <c r="T19" i="1" s="1"/>
  <c r="Q123" i="1" l="1"/>
  <c r="U123" i="1"/>
  <c r="C112" i="4" s="1"/>
  <c r="V123" i="1"/>
  <c r="W123" i="1"/>
  <c r="X123" i="1"/>
  <c r="AH123" i="1"/>
  <c r="AT123" i="1" s="1"/>
  <c r="AI123" i="1"/>
  <c r="AJ123" i="1"/>
  <c r="M123" i="1"/>
  <c r="R124" i="1" s="1"/>
  <c r="N123" i="1"/>
  <c r="S123" i="1" l="1"/>
  <c r="T129" i="1"/>
  <c r="B112" i="4"/>
  <c r="Q122" i="1"/>
  <c r="U122" i="1"/>
  <c r="C111" i="4" s="1"/>
  <c r="V122" i="1"/>
  <c r="W122" i="1" s="1"/>
  <c r="X122" i="1"/>
  <c r="AH122" i="1"/>
  <c r="AT122" i="1" s="1"/>
  <c r="AI122" i="1"/>
  <c r="AJ122" i="1"/>
  <c r="M122" i="1"/>
  <c r="R123" i="1" s="1"/>
  <c r="N122" i="1"/>
  <c r="Q121" i="1"/>
  <c r="U121" i="1"/>
  <c r="C110" i="4" s="1"/>
  <c r="V121" i="1"/>
  <c r="W121" i="1" s="1"/>
  <c r="X121" i="1"/>
  <c r="AH121" i="1"/>
  <c r="AT121" i="1" s="1"/>
  <c r="AI121" i="1"/>
  <c r="AJ121" i="1"/>
  <c r="M121" i="1"/>
  <c r="N121" i="1"/>
  <c r="Q120" i="1"/>
  <c r="U120" i="1"/>
  <c r="C109" i="4" s="1"/>
  <c r="V120" i="1"/>
  <c r="W120" i="1" s="1"/>
  <c r="X120" i="1"/>
  <c r="AH120" i="1"/>
  <c r="AT120" i="1" s="1"/>
  <c r="AI120" i="1"/>
  <c r="AJ120" i="1"/>
  <c r="M119" i="1"/>
  <c r="M120" i="1"/>
  <c r="R120" i="1" s="1"/>
  <c r="N120" i="1"/>
  <c r="Q119" i="1"/>
  <c r="B108" i="4" s="1"/>
  <c r="U119" i="1"/>
  <c r="C108" i="4" s="1"/>
  <c r="V119" i="1"/>
  <c r="W119" i="1" s="1"/>
  <c r="X119" i="1"/>
  <c r="AH119" i="1"/>
  <c r="AT119" i="1" s="1"/>
  <c r="AI119" i="1"/>
  <c r="AJ119" i="1"/>
  <c r="N119" i="1"/>
  <c r="AI118" i="1"/>
  <c r="V2" i="4" s="1"/>
  <c r="AJ118" i="1"/>
  <c r="W2" i="4" s="1"/>
  <c r="Q118" i="1"/>
  <c r="B107" i="4" s="1"/>
  <c r="U118" i="1"/>
  <c r="C107" i="4" s="1"/>
  <c r="V118" i="1"/>
  <c r="W118" i="1" s="1"/>
  <c r="X118" i="1"/>
  <c r="AH118" i="1"/>
  <c r="AT118" i="1" s="1"/>
  <c r="M118" i="1"/>
  <c r="N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V116" i="1" s="1"/>
  <c r="W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Q117" i="1"/>
  <c r="B106" i="4" s="1"/>
  <c r="U117" i="1"/>
  <c r="V117" i="1"/>
  <c r="W117" i="1" s="1"/>
  <c r="X117" i="1"/>
  <c r="AH117" i="1"/>
  <c r="M117" i="1"/>
  <c r="N117" i="1"/>
  <c r="Q116" i="1"/>
  <c r="B105" i="4" s="1"/>
  <c r="U116" i="1"/>
  <c r="C105" i="4" s="1"/>
  <c r="X116" i="1"/>
  <c r="AH116" i="1"/>
  <c r="M116" i="1"/>
  <c r="N116" i="1"/>
  <c r="R121" i="1" l="1"/>
  <c r="S121" i="1"/>
  <c r="T126" i="1"/>
  <c r="B109" i="4"/>
  <c r="S122" i="1"/>
  <c r="S117" i="1"/>
  <c r="C106" i="4"/>
  <c r="S119" i="1"/>
  <c r="B110" i="4"/>
  <c r="T127" i="1"/>
  <c r="R122" i="1"/>
  <c r="R119" i="1"/>
  <c r="S120" i="1"/>
  <c r="T128" i="1"/>
  <c r="B111" i="4"/>
  <c r="R118" i="1"/>
  <c r="S116" i="1"/>
  <c r="S118" i="1"/>
  <c r="R117" i="1"/>
  <c r="Q115" i="1"/>
  <c r="B104" i="4" s="1"/>
  <c r="U115" i="1"/>
  <c r="C104" i="4" s="1"/>
  <c r="V115" i="1"/>
  <c r="W115" i="1" s="1"/>
  <c r="X115" i="1"/>
  <c r="AH115" i="1"/>
  <c r="M115" i="1"/>
  <c r="R116" i="1" s="1"/>
  <c r="N115" i="1"/>
  <c r="AH114" i="1"/>
  <c r="Q114" i="1"/>
  <c r="B103" i="4" s="1"/>
  <c r="U114" i="1"/>
  <c r="C103" i="4" s="1"/>
  <c r="V114" i="1"/>
  <c r="W114" i="1" s="1"/>
  <c r="X114" i="1"/>
  <c r="M114" i="1"/>
  <c r="N114" i="1"/>
  <c r="Q113" i="1"/>
  <c r="B102" i="4" s="1"/>
  <c r="U113" i="1"/>
  <c r="C102" i="4" s="1"/>
  <c r="V113" i="1"/>
  <c r="W113" i="1" s="1"/>
  <c r="X113" i="1"/>
  <c r="AH113" i="1"/>
  <c r="M113" i="1"/>
  <c r="N113" i="1"/>
  <c r="Q108" i="1"/>
  <c r="B97" i="4" s="1"/>
  <c r="Q112" i="1"/>
  <c r="B101" i="4" s="1"/>
  <c r="U112" i="1"/>
  <c r="C101" i="4" s="1"/>
  <c r="V112" i="1"/>
  <c r="W112" i="1" s="1"/>
  <c r="X112" i="1"/>
  <c r="AH112" i="1"/>
  <c r="M112" i="1"/>
  <c r="N112" i="1"/>
  <c r="Q111" i="1"/>
  <c r="B100" i="4" s="1"/>
  <c r="U111" i="1"/>
  <c r="C100" i="4" s="1"/>
  <c r="V111" i="1"/>
  <c r="W111" i="1" s="1"/>
  <c r="X111" i="1"/>
  <c r="AH111" i="1"/>
  <c r="M111" i="1"/>
  <c r="N111" i="1"/>
  <c r="Q110" i="1"/>
  <c r="B99" i="4" s="1"/>
  <c r="U110" i="1"/>
  <c r="C99" i="4" s="1"/>
  <c r="V110" i="1"/>
  <c r="W110" i="1" s="1"/>
  <c r="X110" i="1"/>
  <c r="AH110" i="1"/>
  <c r="M110" i="1"/>
  <c r="N110" i="1"/>
  <c r="Q109" i="1"/>
  <c r="B98" i="4" s="1"/>
  <c r="U109" i="1"/>
  <c r="C98" i="4" s="1"/>
  <c r="V109" i="1"/>
  <c r="W109" i="1" s="1"/>
  <c r="X109" i="1"/>
  <c r="AH109" i="1"/>
  <c r="M109" i="1"/>
  <c r="N109" i="1"/>
  <c r="U108" i="1"/>
  <c r="X108" i="1"/>
  <c r="AH108" i="1"/>
  <c r="M108" i="1"/>
  <c r="N108" i="1"/>
  <c r="D112" i="4" l="1"/>
  <c r="T123" i="1" s="1"/>
  <c r="D107" i="4"/>
  <c r="T118" i="1" s="1"/>
  <c r="D114" i="4"/>
  <c r="T125" i="1" s="1"/>
  <c r="D113" i="4"/>
  <c r="T124" i="1" s="1"/>
  <c r="D108" i="4"/>
  <c r="T119" i="1" s="1"/>
  <c r="S108" i="1"/>
  <c r="C97" i="4"/>
  <c r="D103" i="4" s="1"/>
  <c r="T114" i="1" s="1"/>
  <c r="D106" i="4"/>
  <c r="T117" i="1" s="1"/>
  <c r="D105" i="4"/>
  <c r="T116" i="1" s="1"/>
  <c r="D109" i="4"/>
  <c r="T120" i="1" s="1"/>
  <c r="D110" i="4"/>
  <c r="T121" i="1" s="1"/>
  <c r="D111" i="4"/>
  <c r="T122" i="1" s="1"/>
  <c r="D115" i="4"/>
  <c r="D104" i="4"/>
  <c r="T115" i="1" s="1"/>
  <c r="R110" i="1"/>
  <c r="S114" i="1"/>
  <c r="S110" i="1"/>
  <c r="S113" i="1"/>
  <c r="R113" i="1"/>
  <c r="R111" i="1"/>
  <c r="R114" i="1"/>
  <c r="R109" i="1"/>
  <c r="S109" i="1"/>
  <c r="S111" i="1"/>
  <c r="R115" i="1"/>
  <c r="S115" i="1"/>
  <c r="R112" i="1"/>
  <c r="S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B2" i="4" s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V108" i="1" s="1"/>
  <c r="W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A2" i="4" l="1"/>
  <c r="D107" i="1"/>
  <c r="D124" i="2" s="1"/>
  <c r="P124" i="2"/>
  <c r="N111" i="3" s="1"/>
  <c r="B111" i="3"/>
  <c r="U124" i="2"/>
  <c r="R111" i="3" s="1"/>
  <c r="X107" i="1"/>
  <c r="Q107" i="1"/>
  <c r="B96" i="4" s="1"/>
  <c r="U107" i="1"/>
  <c r="V107" i="1"/>
  <c r="W107" i="1" s="1"/>
  <c r="AH107" i="1"/>
  <c r="M107" i="1"/>
  <c r="R108" i="1" s="1"/>
  <c r="N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Q106" i="1"/>
  <c r="B95" i="4" s="1"/>
  <c r="U106" i="1"/>
  <c r="C95" i="4" s="1"/>
  <c r="V106" i="1"/>
  <c r="W106" i="1" s="1"/>
  <c r="X106" i="1"/>
  <c r="AH106" i="1"/>
  <c r="M106" i="1"/>
  <c r="N106" i="1"/>
  <c r="M102" i="1"/>
  <c r="N102" i="1"/>
  <c r="Q102" i="1"/>
  <c r="B91" i="4" s="1"/>
  <c r="U102" i="1"/>
  <c r="C91" i="4" s="1"/>
  <c r="V102" i="1"/>
  <c r="W102" i="1" s="1"/>
  <c r="X102" i="1"/>
  <c r="AH102" i="1"/>
  <c r="M103" i="1"/>
  <c r="N103" i="1"/>
  <c r="Q103" i="1"/>
  <c r="B92" i="4" s="1"/>
  <c r="U103" i="1"/>
  <c r="C92" i="4" s="1"/>
  <c r="V103" i="1"/>
  <c r="W103" i="1" s="1"/>
  <c r="X103" i="1"/>
  <c r="AH103" i="1"/>
  <c r="M104" i="1"/>
  <c r="N104" i="1"/>
  <c r="Q104" i="1"/>
  <c r="B93" i="4" s="1"/>
  <c r="U104" i="1"/>
  <c r="C93" i="4" s="1"/>
  <c r="V104" i="1"/>
  <c r="W104" i="1" s="1"/>
  <c r="X104" i="1"/>
  <c r="AH104" i="1"/>
  <c r="M105" i="1"/>
  <c r="R106" i="1" s="1"/>
  <c r="N105" i="1"/>
  <c r="Q105" i="1"/>
  <c r="B94" i="4" s="1"/>
  <c r="U105" i="1"/>
  <c r="C94" i="4" s="1"/>
  <c r="V105" i="1"/>
  <c r="W105" i="1" s="1"/>
  <c r="X105" i="1"/>
  <c r="AH105" i="1"/>
  <c r="Q101" i="1"/>
  <c r="B90" i="4" s="1"/>
  <c r="U101" i="1"/>
  <c r="C90" i="4" s="1"/>
  <c r="V101" i="1"/>
  <c r="W101" i="1" s="1"/>
  <c r="X101" i="1"/>
  <c r="AH101" i="1"/>
  <c r="M101" i="1"/>
  <c r="N101" i="1"/>
  <c r="Q100" i="1"/>
  <c r="B89" i="4" s="1"/>
  <c r="U100" i="1"/>
  <c r="C89" i="4" s="1"/>
  <c r="V100" i="1"/>
  <c r="W100" i="1" s="1"/>
  <c r="X100" i="1"/>
  <c r="AH100" i="1"/>
  <c r="M100" i="1"/>
  <c r="N100" i="1"/>
  <c r="Q99" i="1"/>
  <c r="B88" i="4" s="1"/>
  <c r="U99" i="1"/>
  <c r="C88" i="4" s="1"/>
  <c r="V99" i="1"/>
  <c r="W99" i="1" s="1"/>
  <c r="X99" i="1"/>
  <c r="AH99" i="1"/>
  <c r="M99" i="1"/>
  <c r="N99" i="1"/>
  <c r="D95" i="4" l="1"/>
  <c r="T106" i="1" s="1"/>
  <c r="S107" i="1"/>
  <c r="C96" i="4"/>
  <c r="D99" i="4" s="1"/>
  <c r="T110" i="1" s="1"/>
  <c r="D94" i="4"/>
  <c r="T105" i="1" s="1"/>
  <c r="S100" i="1"/>
  <c r="R101" i="1"/>
  <c r="S101" i="1"/>
  <c r="R104" i="1"/>
  <c r="R103" i="1"/>
  <c r="S106" i="1"/>
  <c r="S99" i="1"/>
  <c r="D111" i="3"/>
  <c r="K124" i="2"/>
  <c r="J111" i="3" s="1"/>
  <c r="R100" i="1"/>
  <c r="R107" i="1"/>
  <c r="R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S103" i="1"/>
  <c r="S105" i="1"/>
  <c r="S102" i="1"/>
  <c r="S104" i="1"/>
  <c r="R105" i="1"/>
  <c r="AH97" i="1"/>
  <c r="AH98" i="1"/>
  <c r="Q98" i="1"/>
  <c r="B87" i="4" s="1"/>
  <c r="U98" i="1"/>
  <c r="C87" i="4" s="1"/>
  <c r="V98" i="1"/>
  <c r="W98" i="1" s="1"/>
  <c r="X98" i="1"/>
  <c r="M98" i="1"/>
  <c r="R99" i="1" s="1"/>
  <c r="N98" i="1"/>
  <c r="Q97" i="1"/>
  <c r="B86" i="4" s="1"/>
  <c r="U97" i="1"/>
  <c r="C86" i="4" s="1"/>
  <c r="V97" i="1"/>
  <c r="W97" i="1" s="1"/>
  <c r="X97" i="1"/>
  <c r="M97" i="1"/>
  <c r="N97" i="1"/>
  <c r="AH96" i="1"/>
  <c r="Q96" i="1"/>
  <c r="B85" i="4" s="1"/>
  <c r="U96" i="1"/>
  <c r="C85" i="4" s="1"/>
  <c r="V96" i="1"/>
  <c r="W96" i="1" s="1"/>
  <c r="X96" i="1"/>
  <c r="M96" i="1"/>
  <c r="N96" i="1"/>
  <c r="AH92" i="1"/>
  <c r="AH93" i="1"/>
  <c r="AH94" i="1"/>
  <c r="AH95" i="1"/>
  <c r="M92" i="1"/>
  <c r="N92" i="1"/>
  <c r="Q92" i="1"/>
  <c r="B81" i="4" s="1"/>
  <c r="U92" i="1"/>
  <c r="C81" i="4" s="1"/>
  <c r="V92" i="1"/>
  <c r="W92" i="1" s="1"/>
  <c r="X92" i="1"/>
  <c r="M93" i="1"/>
  <c r="N93" i="1"/>
  <c r="Q93" i="1"/>
  <c r="B82" i="4" s="1"/>
  <c r="U93" i="1"/>
  <c r="C82" i="4" s="1"/>
  <c r="V93" i="1"/>
  <c r="W93" i="1" s="1"/>
  <c r="X93" i="1"/>
  <c r="M94" i="1"/>
  <c r="N94" i="1"/>
  <c r="Q94" i="1"/>
  <c r="B83" i="4" s="1"/>
  <c r="U94" i="1"/>
  <c r="C83" i="4" s="1"/>
  <c r="V94" i="1"/>
  <c r="W94" i="1" s="1"/>
  <c r="X94" i="1"/>
  <c r="M95" i="1"/>
  <c r="N95" i="1"/>
  <c r="Q95" i="1"/>
  <c r="B84" i="4" s="1"/>
  <c r="U95" i="1"/>
  <c r="C84" i="4" s="1"/>
  <c r="V95" i="1"/>
  <c r="W95" i="1" s="1"/>
  <c r="X95" i="1"/>
  <c r="D102" i="4" l="1"/>
  <c r="T113" i="1" s="1"/>
  <c r="D90" i="4"/>
  <c r="T101" i="1" s="1"/>
  <c r="D97" i="4"/>
  <c r="T108" i="1" s="1"/>
  <c r="D100" i="4"/>
  <c r="T111" i="1" s="1"/>
  <c r="D101" i="4"/>
  <c r="T112" i="1" s="1"/>
  <c r="D96" i="4"/>
  <c r="T107" i="1" s="1"/>
  <c r="D98" i="4"/>
  <c r="T109" i="1" s="1"/>
  <c r="D88" i="4"/>
  <c r="T99" i="1" s="1"/>
  <c r="D89" i="4"/>
  <c r="T100" i="1" s="1"/>
  <c r="D87" i="4"/>
  <c r="T98" i="1" s="1"/>
  <c r="D91" i="4"/>
  <c r="T102" i="1" s="1"/>
  <c r="D93" i="4"/>
  <c r="T104" i="1" s="1"/>
  <c r="D92" i="4"/>
  <c r="T103" i="1" s="1"/>
  <c r="S98" i="1"/>
  <c r="S94" i="1"/>
  <c r="S97" i="1"/>
  <c r="S96" i="1"/>
  <c r="S95" i="1"/>
  <c r="R94" i="1"/>
  <c r="S93" i="1"/>
  <c r="R98" i="1"/>
  <c r="S92" i="1"/>
  <c r="R96" i="1"/>
  <c r="R97" i="1"/>
  <c r="R95" i="1"/>
  <c r="R93" i="1"/>
  <c r="A22" i="2"/>
  <c r="A10" i="3"/>
  <c r="AH91" i="1"/>
  <c r="X91" i="1"/>
  <c r="Q91" i="1"/>
  <c r="B80" i="4" s="1"/>
  <c r="U91" i="1"/>
  <c r="C80" i="4" s="1"/>
  <c r="V91" i="1"/>
  <c r="W91" i="1" s="1"/>
  <c r="M91" i="1"/>
  <c r="R92" i="1" s="1"/>
  <c r="N91" i="1"/>
  <c r="M90" i="1"/>
  <c r="N90" i="1"/>
  <c r="Q90" i="1"/>
  <c r="B79" i="4" s="1"/>
  <c r="U90" i="1"/>
  <c r="C79" i="4" s="1"/>
  <c r="V90" i="1"/>
  <c r="W90" i="1" s="1"/>
  <c r="X90" i="1"/>
  <c r="AH90" i="1"/>
  <c r="D86" i="4" l="1"/>
  <c r="T97" i="1" s="1"/>
  <c r="D85" i="4"/>
  <c r="T96" i="1" s="1"/>
  <c r="S91" i="1"/>
  <c r="S90" i="1"/>
  <c r="R91" i="1"/>
  <c r="A23" i="2"/>
  <c r="A12" i="3" s="1"/>
  <c r="A11" i="3"/>
  <c r="F46" i="2"/>
  <c r="F33" i="3" s="1"/>
  <c r="F45" i="2"/>
  <c r="F32" i="3" s="1"/>
  <c r="AH89" i="1"/>
  <c r="Q89" i="1"/>
  <c r="B78" i="4" s="1"/>
  <c r="U89" i="1"/>
  <c r="C78" i="4" s="1"/>
  <c r="V89" i="1"/>
  <c r="W89" i="1" s="1"/>
  <c r="X89" i="1"/>
  <c r="M89" i="1"/>
  <c r="N89" i="1"/>
  <c r="AH88" i="1"/>
  <c r="X88" i="1"/>
  <c r="Q88" i="1"/>
  <c r="B77" i="4" s="1"/>
  <c r="U88" i="1"/>
  <c r="C77" i="4" s="1"/>
  <c r="V88" i="1"/>
  <c r="W88" i="1" s="1"/>
  <c r="M88" i="1"/>
  <c r="N88" i="1"/>
  <c r="AH87" i="1"/>
  <c r="Q87" i="1"/>
  <c r="B76" i="4" s="1"/>
  <c r="U87" i="1"/>
  <c r="C76" i="4" s="1"/>
  <c r="V87" i="1"/>
  <c r="W87" i="1" s="1"/>
  <c r="X87" i="1"/>
  <c r="M87" i="1"/>
  <c r="N87" i="1"/>
  <c r="AH86" i="1"/>
  <c r="Q86" i="1"/>
  <c r="B75" i="4" s="1"/>
  <c r="U86" i="1"/>
  <c r="C75" i="4" s="1"/>
  <c r="V86" i="1"/>
  <c r="W86" i="1" s="1"/>
  <c r="X86" i="1"/>
  <c r="M86" i="1"/>
  <c r="N86" i="1"/>
  <c r="AH85" i="1"/>
  <c r="Q85" i="1"/>
  <c r="B74" i="4" s="1"/>
  <c r="U85" i="1"/>
  <c r="C74" i="4" s="1"/>
  <c r="V85" i="1"/>
  <c r="W85" i="1" s="1"/>
  <c r="X85" i="1"/>
  <c r="M85" i="1"/>
  <c r="N85" i="1"/>
  <c r="AH84" i="1"/>
  <c r="Q84" i="1"/>
  <c r="B73" i="4" s="1"/>
  <c r="U84" i="1"/>
  <c r="C73" i="4" s="1"/>
  <c r="V84" i="1"/>
  <c r="W84" i="1" s="1"/>
  <c r="X84" i="1"/>
  <c r="M84" i="1"/>
  <c r="N84" i="1"/>
  <c r="AH83" i="1"/>
  <c r="Q83" i="1"/>
  <c r="B72" i="4" s="1"/>
  <c r="U83" i="1"/>
  <c r="C72" i="4" s="1"/>
  <c r="V83" i="1"/>
  <c r="W83" i="1" s="1"/>
  <c r="X83" i="1"/>
  <c r="M83" i="1"/>
  <c r="N83" i="1"/>
  <c r="AH82" i="1"/>
  <c r="Q82" i="1"/>
  <c r="B71" i="4" s="1"/>
  <c r="U82" i="1"/>
  <c r="C71" i="4" s="1"/>
  <c r="V82" i="1"/>
  <c r="W82" i="1" s="1"/>
  <c r="X82" i="1"/>
  <c r="M82" i="1"/>
  <c r="N82" i="1"/>
  <c r="AH81" i="1"/>
  <c r="X81" i="1"/>
  <c r="Q81" i="1"/>
  <c r="B70" i="4" s="1"/>
  <c r="U81" i="1"/>
  <c r="C70" i="4" s="1"/>
  <c r="V81" i="1"/>
  <c r="W81" i="1" s="1"/>
  <c r="M81" i="1"/>
  <c r="N81" i="1"/>
  <c r="AH80" i="1"/>
  <c r="C79" i="1"/>
  <c r="B79" i="1"/>
  <c r="U80" i="1" s="1"/>
  <c r="C69" i="4" s="1"/>
  <c r="X79" i="1"/>
  <c r="X80" i="1"/>
  <c r="V80" i="1"/>
  <c r="W80" i="1" s="1"/>
  <c r="M80" i="1"/>
  <c r="N80" i="1"/>
  <c r="AH79" i="1"/>
  <c r="AH78" i="1"/>
  <c r="X78" i="1"/>
  <c r="Q78" i="1"/>
  <c r="B67" i="4" s="1"/>
  <c r="U78" i="1"/>
  <c r="C67" i="4" s="1"/>
  <c r="V78" i="1"/>
  <c r="W78" i="1" s="1"/>
  <c r="M78" i="1"/>
  <c r="N78" i="1"/>
  <c r="A78" i="1"/>
  <c r="AH77" i="1"/>
  <c r="M77" i="1"/>
  <c r="N77" i="1"/>
  <c r="Q77" i="1"/>
  <c r="B66" i="4" s="1"/>
  <c r="U77" i="1"/>
  <c r="C66" i="4" s="1"/>
  <c r="V77" i="1"/>
  <c r="W77" i="1" s="1"/>
  <c r="X77" i="1"/>
  <c r="AH76" i="1"/>
  <c r="AH75" i="1"/>
  <c r="X73" i="1"/>
  <c r="X74" i="1"/>
  <c r="X75" i="1"/>
  <c r="X76" i="1"/>
  <c r="Q73" i="1"/>
  <c r="B62" i="4" s="1"/>
  <c r="U73" i="1"/>
  <c r="C62" i="4" s="1"/>
  <c r="Q74" i="1"/>
  <c r="B63" i="4" s="1"/>
  <c r="U74" i="1"/>
  <c r="C63" i="4" s="1"/>
  <c r="Q75" i="1"/>
  <c r="B64" i="4" s="1"/>
  <c r="U75" i="1"/>
  <c r="C64" i="4" s="1"/>
  <c r="Q76" i="1"/>
  <c r="B65" i="4" s="1"/>
  <c r="U76" i="1"/>
  <c r="C65" i="4" s="1"/>
  <c r="F76" i="1"/>
  <c r="B76" i="6" s="1"/>
  <c r="V76" i="1"/>
  <c r="M76" i="1"/>
  <c r="N76" i="1"/>
  <c r="F75" i="1"/>
  <c r="B75" i="6" s="1"/>
  <c r="V75" i="1"/>
  <c r="M75" i="1"/>
  <c r="N75" i="1"/>
  <c r="F74" i="1"/>
  <c r="B74" i="6" s="1"/>
  <c r="V74" i="1"/>
  <c r="M74" i="1"/>
  <c r="N74" i="1"/>
  <c r="F73" i="1"/>
  <c r="B73" i="6" s="1"/>
  <c r="V73" i="1"/>
  <c r="M73" i="1"/>
  <c r="N73" i="1"/>
  <c r="Q72" i="1"/>
  <c r="B61" i="4" s="1"/>
  <c r="U72" i="1"/>
  <c r="C61" i="4" s="1"/>
  <c r="V72" i="1"/>
  <c r="X72" i="1"/>
  <c r="M72" i="1"/>
  <c r="N72" i="1"/>
  <c r="F72" i="1"/>
  <c r="B72" i="6" s="1"/>
  <c r="Q71" i="1"/>
  <c r="V71" i="1"/>
  <c r="X71" i="1"/>
  <c r="Q2" i="4" s="1"/>
  <c r="M71" i="1"/>
  <c r="N71" i="1"/>
  <c r="F71" i="1"/>
  <c r="B71" i="6" s="1"/>
  <c r="V70" i="1"/>
  <c r="F70" i="1"/>
  <c r="B70" i="1"/>
  <c r="A59" i="4"/>
  <c r="B60" i="4" l="1"/>
  <c r="U2" i="4"/>
  <c r="F2" i="4"/>
  <c r="B70" i="6"/>
  <c r="A67" i="4"/>
  <c r="A78" i="6"/>
  <c r="D67" i="4"/>
  <c r="T78" i="1" s="1"/>
  <c r="D78" i="4"/>
  <c r="T89" i="1" s="1"/>
  <c r="D82" i="4"/>
  <c r="T93" i="1" s="1"/>
  <c r="D76" i="4"/>
  <c r="T87" i="1" s="1"/>
  <c r="D77" i="4"/>
  <c r="T88" i="1" s="1"/>
  <c r="D81" i="4"/>
  <c r="T92" i="1" s="1"/>
  <c r="D80" i="4"/>
  <c r="T91" i="1" s="1"/>
  <c r="D83" i="4"/>
  <c r="T94" i="1" s="1"/>
  <c r="D84" i="4"/>
  <c r="T95" i="1" s="1"/>
  <c r="D79" i="4"/>
  <c r="T90" i="1" s="1"/>
  <c r="S78" i="1"/>
  <c r="R83" i="1"/>
  <c r="R87" i="1"/>
  <c r="F48" i="2"/>
  <c r="F35" i="3" s="1"/>
  <c r="R77" i="1"/>
  <c r="S88" i="1"/>
  <c r="S84" i="1"/>
  <c r="R81" i="1"/>
  <c r="F49" i="2"/>
  <c r="F36" i="3" s="1"/>
  <c r="F47" i="2"/>
  <c r="F34" i="3" s="1"/>
  <c r="R78" i="1"/>
  <c r="S82" i="1"/>
  <c r="N79" i="1"/>
  <c r="S85" i="1"/>
  <c r="U79" i="1"/>
  <c r="B96" i="2"/>
  <c r="Q79" i="1"/>
  <c r="B68" i="4" s="1"/>
  <c r="S83" i="1"/>
  <c r="A71" i="1"/>
  <c r="A87" i="2"/>
  <c r="R73" i="1"/>
  <c r="R74" i="1"/>
  <c r="S76" i="1"/>
  <c r="S77" i="1"/>
  <c r="A79" i="1"/>
  <c r="A95" i="2"/>
  <c r="S86" i="1"/>
  <c r="R88" i="1"/>
  <c r="R89" i="1"/>
  <c r="R90" i="1"/>
  <c r="S89" i="1"/>
  <c r="Q80" i="1"/>
  <c r="B69" i="4" s="1"/>
  <c r="D75" i="4" s="1"/>
  <c r="T86" i="1" s="1"/>
  <c r="C96" i="2"/>
  <c r="R82" i="1"/>
  <c r="U71" i="1"/>
  <c r="N2" i="4" s="1"/>
  <c r="B87" i="2"/>
  <c r="V79" i="1"/>
  <c r="W79" i="1" s="1"/>
  <c r="S81" i="1"/>
  <c r="R85" i="1"/>
  <c r="R86" i="1"/>
  <c r="S87" i="1"/>
  <c r="R84" i="1"/>
  <c r="W71" i="1"/>
  <c r="W73" i="1"/>
  <c r="W74" i="1"/>
  <c r="W76" i="1"/>
  <c r="W72" i="1"/>
  <c r="W75" i="1"/>
  <c r="R75" i="1"/>
  <c r="R76" i="1"/>
  <c r="R72" i="1"/>
  <c r="S72" i="1"/>
  <c r="S75" i="1"/>
  <c r="M79" i="1"/>
  <c r="R80" i="1" s="1"/>
  <c r="S74" i="1"/>
  <c r="W70" i="1"/>
  <c r="N70" i="1"/>
  <c r="M70" i="1"/>
  <c r="S73" i="1"/>
  <c r="A68" i="4" l="1"/>
  <c r="A79" i="6"/>
  <c r="K2" i="4"/>
  <c r="P2" i="4"/>
  <c r="A60" i="4"/>
  <c r="A71" i="6"/>
  <c r="O2" i="4"/>
  <c r="C59" i="4"/>
  <c r="S71" i="1"/>
  <c r="C60" i="4"/>
  <c r="S79" i="1"/>
  <c r="C68" i="4"/>
  <c r="D73" i="4" s="1"/>
  <c r="T84" i="1" s="1"/>
  <c r="S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R79" i="1"/>
  <c r="A72" i="1"/>
  <c r="A88" i="2"/>
  <c r="R71" i="1"/>
  <c r="A61" i="4" l="1"/>
  <c r="A72" i="6"/>
  <c r="A69" i="4"/>
  <c r="A80" i="6"/>
  <c r="L2" i="4"/>
  <c r="D68" i="4"/>
  <c r="D71" i="4"/>
  <c r="T82" i="1" s="1"/>
  <c r="D66" i="4"/>
  <c r="T77" i="1" s="1"/>
  <c r="D69" i="4"/>
  <c r="T80" i="1" s="1"/>
  <c r="D59" i="4"/>
  <c r="T70" i="1" s="1"/>
  <c r="D65" i="4"/>
  <c r="D60" i="4"/>
  <c r="T71" i="1" s="1"/>
  <c r="D62" i="4"/>
  <c r="D63" i="4"/>
  <c r="D64" i="4"/>
  <c r="T75" i="1" s="1"/>
  <c r="D61" i="4"/>
  <c r="T72" i="1" s="1"/>
  <c r="D70" i="4"/>
  <c r="T81" i="1" s="1"/>
  <c r="D74" i="4"/>
  <c r="T85" i="1" s="1"/>
  <c r="T76" i="1"/>
  <c r="T74" i="1"/>
  <c r="T73" i="1"/>
  <c r="T79" i="1"/>
  <c r="D72" i="4"/>
  <c r="T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S136" i="1"/>
  <c r="AT136" i="1" s="1"/>
  <c r="A138" i="1" l="1"/>
  <c r="A137" i="6"/>
  <c r="AS137" i="1"/>
  <c r="AT137" i="1" s="1"/>
  <c r="A139" i="1" l="1"/>
  <c r="A138" i="6"/>
  <c r="AS138" i="1"/>
  <c r="AT138" i="1" s="1"/>
  <c r="A140" i="1" l="1"/>
  <c r="A139" i="6"/>
  <c r="AS139" i="1"/>
  <c r="AT139" i="1" s="1"/>
  <c r="A141" i="1" l="1"/>
  <c r="A140" i="6"/>
  <c r="AS140" i="1"/>
  <c r="AT140" i="1" s="1"/>
  <c r="A142" i="1" l="1"/>
  <c r="A141" i="6"/>
  <c r="AS141" i="1"/>
  <c r="AT141" i="1" s="1"/>
  <c r="A143" i="1" l="1"/>
  <c r="A142" i="6"/>
  <c r="AS142" i="1"/>
  <c r="AT142" i="1" s="1"/>
  <c r="A144" i="1" l="1"/>
  <c r="A143" i="6"/>
  <c r="AS143" i="1"/>
  <c r="AT143" i="1" s="1"/>
  <c r="A145" i="1" l="1"/>
  <c r="A144" i="6"/>
  <c r="AS144" i="1"/>
  <c r="AT144" i="1" s="1"/>
  <c r="A146" i="1" l="1"/>
  <c r="A145" i="6"/>
  <c r="AS145" i="1"/>
  <c r="AT145" i="1" s="1"/>
  <c r="A147" i="1" l="1"/>
  <c r="A146" i="6"/>
  <c r="AS146" i="1"/>
  <c r="AT146" i="1" s="1"/>
  <c r="A148" i="1" l="1"/>
  <c r="A147" i="6"/>
  <c r="AS147" i="1"/>
  <c r="AT147" i="1" s="1"/>
  <c r="A149" i="1" l="1"/>
  <c r="A148" i="6"/>
  <c r="AS148" i="1"/>
  <c r="AT148" i="1" s="1"/>
  <c r="A150" i="1" l="1"/>
  <c r="A149" i="6"/>
  <c r="AS149" i="1"/>
  <c r="AT149" i="1" s="1"/>
  <c r="A151" i="1" l="1"/>
  <c r="A150" i="6"/>
  <c r="AS150" i="1"/>
  <c r="AT150" i="1" s="1"/>
  <c r="A152" i="1" l="1"/>
  <c r="A151" i="6"/>
  <c r="AS151" i="1"/>
  <c r="AT151" i="1" s="1"/>
  <c r="A153" i="1" l="1"/>
  <c r="A152" i="6"/>
  <c r="AS152" i="1"/>
  <c r="AT152" i="1" s="1"/>
  <c r="A154" i="1" l="1"/>
  <c r="A153" i="6"/>
  <c r="AS153" i="1"/>
  <c r="AT153" i="1" s="1"/>
  <c r="A155" i="1" l="1"/>
  <c r="A154" i="6"/>
  <c r="AS154" i="1"/>
  <c r="AT154" i="1" s="1"/>
  <c r="A156" i="1" l="1"/>
  <c r="A155" i="6"/>
  <c r="AS155" i="1"/>
  <c r="AT155" i="1" s="1"/>
  <c r="A157" i="1" l="1"/>
  <c r="A156" i="6"/>
  <c r="AS156" i="1"/>
  <c r="AT156" i="1" s="1"/>
  <c r="A158" i="1" l="1"/>
  <c r="A157" i="6"/>
  <c r="AS157" i="1"/>
  <c r="AT157" i="1" s="1"/>
  <c r="A159" i="1" l="1"/>
  <c r="A158" i="6"/>
  <c r="AS158" i="1"/>
  <c r="AT158" i="1" s="1"/>
  <c r="A160" i="1" l="1"/>
  <c r="A159" i="6"/>
  <c r="AS159" i="1"/>
  <c r="AT159" i="1" s="1"/>
  <c r="A161" i="1" l="1"/>
  <c r="A160" i="6"/>
  <c r="AS160" i="1"/>
  <c r="AT160" i="1" s="1"/>
  <c r="A162" i="1" l="1"/>
  <c r="A161" i="6"/>
  <c r="AS161" i="1"/>
  <c r="AT161" i="1" s="1"/>
  <c r="A163" i="1" l="1"/>
  <c r="A162" i="6"/>
  <c r="AS162" i="1"/>
  <c r="AT162" i="1" s="1"/>
  <c r="A164" i="1" l="1"/>
  <c r="A163" i="6"/>
  <c r="AS163" i="1"/>
  <c r="AT163" i="1" s="1"/>
  <c r="A165" i="1" l="1"/>
  <c r="A164" i="6"/>
  <c r="AS164" i="1"/>
  <c r="AT164" i="1" s="1"/>
  <c r="A166" i="1" l="1"/>
  <c r="A165" i="6"/>
  <c r="AS165" i="1"/>
  <c r="AT165" i="1" s="1"/>
  <c r="A167" i="1" l="1"/>
  <c r="A166" i="6"/>
  <c r="AS166" i="1"/>
  <c r="AT166" i="1" s="1"/>
  <c r="A168" i="1" l="1"/>
  <c r="A167" i="6"/>
  <c r="AS167" i="1"/>
  <c r="AT167" i="1" s="1"/>
  <c r="A169" i="1" l="1"/>
  <c r="A168" i="6"/>
  <c r="AS168" i="1"/>
  <c r="AT168" i="1" s="1"/>
  <c r="A169" i="6" l="1"/>
  <c r="AS169" i="1"/>
  <c r="AT169" i="1" s="1"/>
  <c r="A170" i="1"/>
  <c r="A170" i="6" l="1"/>
  <c r="AS170" i="1"/>
  <c r="AT170" i="1" s="1"/>
  <c r="A171" i="1"/>
  <c r="A171" i="6" l="1"/>
  <c r="AS171" i="1"/>
  <c r="AT171" i="1" s="1"/>
  <c r="A172" i="1"/>
  <c r="A172" i="6" l="1"/>
  <c r="AS172" i="1"/>
  <c r="AT172" i="1" s="1"/>
  <c r="A173" i="1"/>
  <c r="A173" i="6" l="1"/>
  <c r="AS173" i="1"/>
  <c r="AT173" i="1" s="1"/>
  <c r="A174" i="1"/>
  <c r="A174" i="6" l="1"/>
  <c r="AS174" i="1"/>
  <c r="AT174" i="1" s="1"/>
  <c r="A175" i="1"/>
  <c r="A175" i="6" l="1"/>
  <c r="AS175" i="1"/>
  <c r="AT175" i="1" s="1"/>
  <c r="A176" i="1"/>
  <c r="A176" i="6" l="1"/>
  <c r="AS176" i="1"/>
  <c r="AT176" i="1" s="1"/>
  <c r="A177" i="1"/>
  <c r="A177" i="6" l="1"/>
  <c r="AS177" i="1"/>
  <c r="AT177" i="1" s="1"/>
  <c r="A178" i="1"/>
  <c r="A178" i="6" l="1"/>
  <c r="AS178" i="1"/>
  <c r="AT178" i="1" s="1"/>
  <c r="A179" i="1"/>
  <c r="A179" i="6" l="1"/>
  <c r="AS179" i="1"/>
  <c r="AT179" i="1" s="1"/>
  <c r="A180" i="1"/>
  <c r="A180" i="6" l="1"/>
  <c r="AS180" i="1"/>
  <c r="AT180" i="1" s="1"/>
  <c r="A181" i="1"/>
  <c r="A181" i="6" l="1"/>
  <c r="AS181" i="1"/>
  <c r="AT181" i="1" s="1"/>
  <c r="A182" i="1"/>
  <c r="A182" i="6" l="1"/>
  <c r="AS182" i="1"/>
  <c r="AT182" i="1" s="1"/>
  <c r="A183" i="1"/>
  <c r="A183" i="6" l="1"/>
  <c r="AS183" i="1"/>
  <c r="AT183" i="1" s="1"/>
  <c r="A184" i="1"/>
  <c r="A184" i="6" l="1"/>
  <c r="AS184" i="1"/>
  <c r="AT184" i="1" s="1"/>
  <c r="A185" i="1"/>
  <c r="A185" i="6" l="1"/>
  <c r="AS185" i="1"/>
  <c r="AT185" i="1" s="1"/>
  <c r="A186" i="1"/>
  <c r="A186" i="6" l="1"/>
  <c r="AS186" i="1"/>
  <c r="AT186" i="1" s="1"/>
  <c r="A187" i="1"/>
  <c r="A187" i="6" l="1"/>
  <c r="A188" i="1"/>
  <c r="AS187" i="1"/>
  <c r="AT187" i="1" s="1"/>
  <c r="A188" i="6" l="1"/>
  <c r="A189" i="1"/>
  <c r="AS188" i="1"/>
  <c r="AT188" i="1" s="1"/>
  <c r="A189" i="6" l="1"/>
  <c r="A190" i="1"/>
  <c r="AS189" i="1"/>
  <c r="AT189" i="1" s="1"/>
  <c r="A190" i="6" l="1"/>
  <c r="A191" i="1"/>
  <c r="AS190" i="1"/>
  <c r="AT190" i="1" s="1"/>
  <c r="A191" i="6" l="1"/>
  <c r="A192" i="1"/>
  <c r="AS191" i="1"/>
  <c r="AT191" i="1" s="1"/>
  <c r="A192" i="6" l="1"/>
  <c r="A193" i="1"/>
  <c r="AS192" i="1"/>
  <c r="AT192" i="1" s="1"/>
  <c r="A193" i="6" l="1"/>
  <c r="A194" i="1"/>
  <c r="AS193" i="1"/>
  <c r="AT193" i="1" s="1"/>
  <c r="A194" i="6" l="1"/>
  <c r="A195" i="1"/>
  <c r="AS194" i="1"/>
  <c r="AT194" i="1" s="1"/>
  <c r="A195" i="6" l="1"/>
  <c r="A196" i="1"/>
  <c r="AS195" i="1"/>
  <c r="AT195" i="1" s="1"/>
  <c r="A196" i="6" l="1"/>
  <c r="A197" i="1"/>
  <c r="AS196" i="1"/>
  <c r="AT196" i="1" s="1"/>
  <c r="A197" i="6" l="1"/>
  <c r="A198" i="1"/>
  <c r="AS197" i="1"/>
  <c r="AT197" i="1" s="1"/>
  <c r="A199" i="1" l="1"/>
  <c r="A198" i="6"/>
  <c r="AS198" i="1"/>
  <c r="AT198" i="1" s="1"/>
  <c r="A200" i="1" l="1"/>
  <c r="A199" i="6"/>
  <c r="AS199" i="1"/>
  <c r="AT199" i="1" s="1"/>
  <c r="A201" i="1" l="1"/>
  <c r="AS200" i="1"/>
  <c r="AT200" i="1" s="1"/>
  <c r="A202" i="1" l="1"/>
  <c r="AS201" i="1"/>
  <c r="AT201" i="1" s="1"/>
  <c r="A203" i="1" l="1"/>
  <c r="AS202" i="1"/>
  <c r="AT202" i="1" s="1"/>
  <c r="A204" i="1" l="1"/>
  <c r="AS203" i="1"/>
  <c r="AT203" i="1" s="1"/>
  <c r="A205" i="1" l="1"/>
  <c r="AS204" i="1"/>
  <c r="AT204" i="1" s="1"/>
  <c r="A206" i="1" l="1"/>
  <c r="AS205" i="1"/>
  <c r="AT205" i="1" s="1"/>
  <c r="A207" i="1" l="1"/>
  <c r="AS206" i="1"/>
  <c r="AT206" i="1" s="1"/>
  <c r="A208" i="1" l="1"/>
  <c r="AS207" i="1"/>
  <c r="AT207" i="1" s="1"/>
  <c r="A209" i="1" l="1"/>
  <c r="AS208" i="1"/>
  <c r="AT208" i="1" s="1"/>
  <c r="A210" i="1" l="1"/>
  <c r="AS209" i="1"/>
  <c r="AT209" i="1" s="1"/>
  <c r="A211" i="1" l="1"/>
  <c r="AS210" i="1"/>
  <c r="AT210" i="1" s="1"/>
  <c r="A212" i="1" l="1"/>
  <c r="AS211" i="1"/>
  <c r="AT211" i="1" s="1"/>
  <c r="A213" i="1" l="1"/>
  <c r="AS212" i="1"/>
  <c r="AT212" i="1" s="1"/>
  <c r="A214" i="1" l="1"/>
  <c r="AS213" i="1"/>
  <c r="AT213" i="1" s="1"/>
  <c r="A215" i="1" l="1"/>
  <c r="AS214" i="1"/>
  <c r="AT214" i="1" s="1"/>
  <c r="A216" i="1" l="1"/>
  <c r="AS215" i="1"/>
  <c r="AT215" i="1" s="1"/>
  <c r="A217" i="1" l="1"/>
  <c r="AS216" i="1"/>
  <c r="AT216" i="1" s="1"/>
  <c r="A218" i="1" l="1"/>
  <c r="AS217" i="1"/>
  <c r="AT217" i="1" s="1"/>
  <c r="A219" i="1" l="1"/>
  <c r="AS218" i="1"/>
  <c r="AT218" i="1" s="1"/>
  <c r="A220" i="1" l="1"/>
  <c r="AS219" i="1"/>
  <c r="AT219" i="1" s="1"/>
  <c r="A221" i="1" l="1"/>
  <c r="AS220" i="1"/>
  <c r="AT220" i="1" s="1"/>
  <c r="A222" i="1" l="1"/>
  <c r="AS221" i="1"/>
  <c r="AT221" i="1" s="1"/>
  <c r="A223" i="1" l="1"/>
  <c r="AS222" i="1"/>
  <c r="AT222" i="1" s="1"/>
  <c r="A224" i="1" l="1"/>
  <c r="AS223" i="1"/>
  <c r="AT223" i="1" s="1"/>
  <c r="A225" i="1" l="1"/>
  <c r="AS224" i="1"/>
  <c r="AT224" i="1" s="1"/>
  <c r="A226" i="1" l="1"/>
  <c r="AS225" i="1"/>
  <c r="AT225" i="1" s="1"/>
  <c r="A227" i="1" l="1"/>
  <c r="AS226" i="1"/>
  <c r="AT226" i="1" s="1"/>
  <c r="A228" i="1" l="1"/>
  <c r="AS227" i="1"/>
  <c r="AT227" i="1" s="1"/>
  <c r="A229" i="1" l="1"/>
  <c r="AS228" i="1"/>
  <c r="AT228" i="1" s="1"/>
  <c r="A230" i="1" l="1"/>
  <c r="AS229" i="1"/>
  <c r="AT229" i="1" s="1"/>
  <c r="A231" i="1" l="1"/>
  <c r="AS230" i="1"/>
  <c r="AT230" i="1" s="1"/>
  <c r="A232" i="1" l="1"/>
  <c r="AS231" i="1"/>
  <c r="AT231" i="1" s="1"/>
  <c r="A233" i="1" l="1"/>
  <c r="AS232" i="1"/>
  <c r="AT232" i="1" s="1"/>
  <c r="A234" i="1" l="1"/>
  <c r="AS233" i="1"/>
  <c r="AT233" i="1" s="1"/>
  <c r="A235" i="1" l="1"/>
  <c r="AS234" i="1"/>
  <c r="AT234" i="1" s="1"/>
  <c r="A236" i="1" l="1"/>
  <c r="AS235" i="1"/>
  <c r="AT235" i="1" s="1"/>
  <c r="A237" i="1" l="1"/>
  <c r="AS236" i="1"/>
  <c r="AT236" i="1" s="1"/>
  <c r="A238" i="1" l="1"/>
  <c r="AS237" i="1"/>
  <c r="AT237" i="1" s="1"/>
  <c r="A239" i="1" l="1"/>
  <c r="AS238" i="1"/>
  <c r="AT238" i="1" s="1"/>
  <c r="A240" i="1" l="1"/>
  <c r="AS239" i="1"/>
  <c r="AT239" i="1" s="1"/>
  <c r="A241" i="1" l="1"/>
  <c r="AS240" i="1"/>
  <c r="AT240" i="1" s="1"/>
</calcChain>
</file>

<file path=xl/sharedStrings.xml><?xml version="1.0" encoding="utf-8"?>
<sst xmlns="http://schemas.openxmlformats.org/spreadsheetml/2006/main" count="474" uniqueCount="444">
  <si>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</si>
  <si>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</si>
  <si>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</si>
  <si>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</si>
  <si>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</si>
  <si>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</si>
  <si>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</si>
  <si>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</si>
  <si>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</si>
  <si>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</si>
  <si>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</si>
  <si>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</si>
  <si>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</si>
  <si>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</si>
  <si>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</si>
  <si>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</si>
  <si>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</si>
  <si>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</si>
  <si>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</si>
  <si>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</si>
  <si>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</si>
  <si>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</si>
  <si>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</si>
  <si>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</si>
  <si>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</si>
  <si>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</si>
  <si>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</si>
  <si>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</si>
  <si>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</si>
  <si>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</si>
  <si>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</si>
  <si>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</si>
  <si>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</si>
  <si>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</si>
  <si>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</si>
  <si>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</si>
  <si>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</si>
  <si>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</si>
  <si>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</si>
  <si>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</si>
  <si>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</si>
  <si>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</si>
  <si>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</si>
  <si>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</si>
  <si>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</si>
  <si>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</si>
  <si>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</si>
  <si>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</si>
  <si>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</si>
  <si>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</si>
  <si>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</si>
  <si>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</si>
  <si>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</si>
  <si>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</si>
  <si>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</si>
  <si>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</si>
  <si>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</si>
  <si>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</si>
  <si>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</si>
  <si>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</si>
  <si>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</si>
  <si>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</si>
  <si>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</si>
  <si>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</si>
  <si>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</si>
  <si>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</si>
  <si>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</si>
  <si>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</si>
  <si>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</si>
  <si>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</si>
  <si>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</si>
  <si>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</si>
  <si>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</si>
  <si>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</si>
  <si>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</si>
  <si>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</si>
  <si>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</si>
  <si>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</si>
  <si>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</si>
  <si>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</si>
  <si>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</si>
  <si>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</si>
  <si>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</si>
  <si>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</si>
  <si>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</si>
  <si>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</si>
  <si>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</si>
  <si>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</si>
  <si>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</si>
  <si>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</si>
  <si>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</si>
  <si>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</si>
  <si>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</si>
  <si>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</si>
  <si>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</si>
  <si>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</si>
  <si>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</si>
  <si>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</si>
  <si>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</si>
  <si>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</si>
  <si>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</si>
  <si>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</si>
  <si>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</si>
  <si>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</si>
  <si>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</si>
  <si>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</si>
  <si>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</si>
  <si>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</si>
  <si>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</si>
  <si>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</si>
  <si>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</si>
  <si>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</si>
  <si>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</si>
  <si>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</si>
  <si>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</si>
  <si>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</si>
  <si>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</si>
  <si>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</si>
  <si>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</si>
  <si>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</si>
  <si>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</si>
  <si>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</si>
  <si>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</si>
  <si>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</si>
  <si>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</si>
  <si>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</si>
  <si>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</si>
  <si>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</si>
  <si>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</si>
  <si>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</si>
  <si>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</si>
  <si>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</si>
  <si>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</si>
  <si>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</si>
  <si>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</si>
  <si>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</si>
  <si>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</si>
  <si>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</si>
  <si>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</si>
  <si>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</si>
  <si>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</si>
  <si>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</si>
  <si>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</si>
  <si>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</si>
  <si>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</si>
  <si>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</si>
  <si>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</si>
  <si>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</si>
  <si>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</si>
  <si>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</si>
  <si>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</si>
  <si>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</si>
  <si>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</si>
  <si>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</si>
  <si>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</si>
  <si>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</si>
  <si>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</si>
  <si>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</si>
  <si>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</si>
  <si>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</si>
  <si>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</si>
  <si>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</si>
  <si>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</si>
  <si>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</si>
  <si>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</si>
  <si>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Bremer Wartburg Recovered</t>
  </si>
  <si>
    <t>Bremer True SS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</si>
  <si>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</si>
  <si>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</si>
  <si>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</si>
  <si>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</si>
  <si>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</si>
  <si>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</si>
  <si>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</si>
  <si>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</si>
  <si>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</si>
  <si>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</si>
  <si>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</si>
  <si>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</si>
  <si>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</si>
  <si>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</si>
  <si>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</si>
  <si>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</si>
  <si>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</si>
  <si>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</si>
  <si>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</si>
  <si>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</si>
  <si>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</si>
  <si>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</si>
  <si>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</si>
  <si>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</si>
  <si>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</si>
  <si>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</si>
  <si>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</si>
  <si>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</si>
  <si>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</si>
  <si>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</si>
  <si>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</si>
  <si>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</si>
  <si>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</si>
  <si>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</si>
  <si>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</si>
  <si>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</si>
  <si>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</si>
  <si>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</si>
  <si>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</si>
  <si>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</si>
  <si>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</si>
  <si>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</si>
  <si>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</si>
  <si>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</si>
  <si>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</si>
  <si>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</si>
  <si>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</si>
  <si>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</si>
  <si>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</si>
  <si>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</si>
  <si>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</si>
  <si>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</si>
  <si>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</si>
  <si>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</si>
  <si>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</si>
  <si>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</si>
  <si>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</si>
  <si>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</si>
  <si>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</si>
  <si>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</si>
  <si>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</si>
  <si>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</si>
  <si>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</si>
  <si>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</si>
  <si>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</si>
  <si>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</si>
  <si>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</si>
  <si>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</si>
  <si>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</si>
  <si>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</si>
  <si>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</si>
  <si>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</si>
  <si>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</si>
  <si>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</si>
  <si>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</si>
  <si>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</si>
  <si>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</si>
  <si>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</si>
  <si>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</si>
  <si>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</si>
  <si>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</si>
  <si>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</si>
  <si>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</si>
  <si>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</si>
  <si>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</si>
  <si>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</si>
  <si>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</si>
  <si>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</si>
  <si>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</si>
  <si>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</si>
  <si>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</si>
  <si>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</si>
  <si>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</si>
  <si>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</si>
  <si>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</si>
  <si>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</si>
  <si>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</si>
  <si>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</si>
  <si>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</si>
  <si>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</si>
  <si>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</si>
  <si>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</si>
  <si>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</si>
  <si>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</si>
  <si>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</si>
  <si>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</si>
  <si>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</si>
  <si>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</si>
  <si>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</si>
  <si>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</si>
  <si>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</si>
  <si>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</si>
  <si>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</si>
  <si>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</si>
  <si>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</si>
  <si>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</si>
  <si>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</si>
  <si>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</si>
  <si>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</si>
  <si>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</si>
  <si>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</si>
  <si>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</si>
  <si>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</si>
  <si>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</si>
  <si>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</si>
  <si>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</si>
  <si>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</si>
  <si>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</si>
  <si>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</si>
  <si>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</si>
  <si>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</si>
  <si>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</si>
  <si>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</si>
  <si>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</si>
  <si>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</si>
  <si>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</si>
  <si>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</si>
  <si>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</si>
  <si>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</si>
  <si>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</si>
  <si>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</si>
  <si>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</si>
  <si>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</si>
  <si>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</si>
  <si>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</si>
  <si>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</si>
  <si>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</si>
  <si>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</si>
  <si>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</si>
  <si>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</si>
  <si>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</si>
  <si>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</si>
  <si>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</si>
  <si>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</si>
  <si>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</si>
  <si>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</si>
  <si>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</si>
  <si>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</si>
  <si>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</si>
  <si>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</si>
  <si>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</si>
  <si>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</si>
  <si>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</si>
  <si>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</si>
  <si>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</si>
  <si>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</si>
  <si>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</si>
  <si>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</si>
  <si>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</si>
  <si>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</si>
  <si>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</si>
  <si>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</si>
  <si>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</si>
  <si>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</si>
  <si>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</si>
  <si>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</si>
  <si>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</si>
  <si>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</si>
  <si>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</si>
  <si>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</si>
  <si>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</si>
  <si>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</si>
  <si>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</si>
  <si>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</si>
  <si>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</si>
  <si>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</si>
  <si>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</si>
  <si>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</si>
  <si>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</si>
  <si>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</si>
  <si>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</si>
  <si>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</si>
  <si>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</si>
  <si>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</si>
  <si>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</si>
  <si>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</si>
  <si>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</si>
  <si>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</si>
  <si>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</si>
  <si>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</si>
  <si>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</si>
  <si>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</si>
  <si>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</si>
  <si>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</si>
  <si>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</si>
  <si>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</si>
  <si>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</si>
  <si>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</si>
  <si>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</si>
  <si>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</si>
  <si>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</si>
  <si>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</si>
  <si>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</si>
  <si>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</si>
  <si>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</si>
  <si>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</si>
  <si>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</si>
  <si>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</si>
  <si>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</si>
  <si>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</si>
  <si>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</si>
  <si>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</si>
  <si>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</si>
  <si>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</si>
  <si>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</si>
  <si>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</si>
  <si>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</si>
  <si>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</si>
  <si>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</si>
  <si>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</si>
  <si>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</si>
  <si>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Butler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</si>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</sst>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0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N258"/>
  <sheetViews>
    <sheetView tabSelected="1" zoomScale="112" zoomScaleNormal="112" workbookViewId="0">
      <pane xSplit="1" ySplit="1" topLeftCell="X243" activePane="bottomRight" state="frozen"/>
      <selection pane="topRight" activeCell="B1" sqref="B1"/>
      <selection pane="bottomLeft" activeCell="A2" sqref="A2"/>
      <selection pane="bottomRight" activeCell="AH257" sqref="AH257:AJ258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5" max="16" width="0" hidden="1" customWidth="1"/>
    <col min="41" max="44" width="8.7265625" hidden="1" customWidth="1"/>
    <col min="45" max="45" width="8.7265625" customWidth="1"/>
  </cols>
  <sheetData>
    <row r="1" spans="1:66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49</v>
      </c>
      <c r="U1" t="s">
        <v>15</v>
      </c>
      <c r="V1" t="s">
        <v>16</v>
      </c>
      <c r="W1" t="s">
        <v>17</v>
      </c>
      <c r="X1" t="s">
        <v>18</v>
      </c>
      <c r="Y1" t="s">
        <v>20</v>
      </c>
      <c r="Z1" t="s">
        <v>42</v>
      </c>
      <c r="AA1" t="s">
        <v>43</v>
      </c>
      <c r="AB1" t="s">
        <v>21</v>
      </c>
      <c r="AC1" t="s">
        <v>44</v>
      </c>
      <c r="AD1" t="s">
        <v>40</v>
      </c>
      <c r="AE1" t="s">
        <v>45</v>
      </c>
      <c r="AF1" t="s">
        <v>39</v>
      </c>
      <c r="AG1" t="s">
        <v>41</v>
      </c>
      <c r="AH1" t="s">
        <v>46</v>
      </c>
      <c r="AI1" t="s">
        <v>47</v>
      </c>
      <c r="AJ1" t="s">
        <v>48</v>
      </c>
      <c r="AK1" t="s">
        <v>53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165</v>
      </c>
      <c r="AT1" t="s">
        <v>166</v>
      </c>
      <c r="AU1" t="s">
        <v>210</v>
      </c>
      <c r="AV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219</v>
      </c>
      <c r="BF1" t="s">
        <v>220</v>
      </c>
      <c r="BG1" t="s">
        <v>399</v>
      </c>
      <c r="BH1" t="s">
        <v>400</v>
      </c>
      <c r="BI1" t="s">
        <v>393</v>
      </c>
      <c r="BJ1" t="s">
        <v>394</v>
      </c>
      <c r="BK1" t="s">
        <v>395</v>
      </c>
      <c r="BL1" t="s">
        <v>396</v>
      </c>
      <c r="BM1" t="s">
        <v>397</v>
      </c>
      <c r="BN1" t="s">
        <v>398</v>
      </c>
    </row>
    <row r="2" spans="1:66" x14ac:dyDescent="0.35">
      <c r="A2" s="14">
        <v>43898</v>
      </c>
      <c r="C2">
        <v>3</v>
      </c>
      <c r="E2">
        <v>0</v>
      </c>
      <c r="M2" t="s">
        <v>19</v>
      </c>
      <c r="N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66" x14ac:dyDescent="0.35">
      <c r="A3" s="14">
        <v>43899</v>
      </c>
      <c r="C3">
        <v>5</v>
      </c>
      <c r="E3">
        <v>0</v>
      </c>
      <c r="M3" t="s">
        <v>19</v>
      </c>
      <c r="N3" t="s">
        <v>19</v>
      </c>
      <c r="Q3">
        <v>2</v>
      </c>
      <c r="X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66" x14ac:dyDescent="0.35">
      <c r="A4" s="14">
        <v>43900</v>
      </c>
      <c r="B4">
        <v>27</v>
      </c>
      <c r="C4">
        <v>13</v>
      </c>
      <c r="E4">
        <v>0</v>
      </c>
      <c r="M4">
        <v>14</v>
      </c>
      <c r="N4" s="2">
        <v>0.48</v>
      </c>
      <c r="Q4">
        <v>8</v>
      </c>
      <c r="X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66" x14ac:dyDescent="0.35">
      <c r="A5" s="14">
        <v>43901</v>
      </c>
      <c r="B5">
        <v>35</v>
      </c>
      <c r="C5">
        <v>14</v>
      </c>
      <c r="E5">
        <v>0</v>
      </c>
      <c r="M5">
        <v>21</v>
      </c>
      <c r="N5" s="2">
        <v>0.4</v>
      </c>
      <c r="Q5">
        <v>1</v>
      </c>
      <c r="R5">
        <v>7</v>
      </c>
      <c r="X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66" x14ac:dyDescent="0.35">
      <c r="A6" s="14">
        <v>43903</v>
      </c>
      <c r="C6">
        <v>17</v>
      </c>
      <c r="E6">
        <v>0</v>
      </c>
      <c r="M6" t="s">
        <v>19</v>
      </c>
      <c r="N6" t="s">
        <v>19</v>
      </c>
      <c r="Q6">
        <v>3</v>
      </c>
      <c r="X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66" x14ac:dyDescent="0.35">
      <c r="A7" s="14">
        <v>43904</v>
      </c>
      <c r="C7">
        <v>18</v>
      </c>
      <c r="E7">
        <v>0</v>
      </c>
      <c r="M7" t="s">
        <v>19</v>
      </c>
      <c r="N7" t="s">
        <v>19</v>
      </c>
      <c r="Q7">
        <v>1</v>
      </c>
      <c r="X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66" x14ac:dyDescent="0.35">
      <c r="A8" s="14">
        <v>43908</v>
      </c>
      <c r="C8">
        <v>38</v>
      </c>
      <c r="D8">
        <f>AQ8</f>
        <v>4</v>
      </c>
      <c r="E8">
        <v>0</v>
      </c>
      <c r="M8" t="s">
        <v>19</v>
      </c>
      <c r="N8" t="s">
        <v>19</v>
      </c>
      <c r="Q8">
        <v>20</v>
      </c>
      <c r="X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66" x14ac:dyDescent="0.35">
      <c r="A9" s="14">
        <v>43909</v>
      </c>
      <c r="B9">
        <v>686</v>
      </c>
      <c r="C9">
        <v>44</v>
      </c>
      <c r="D9">
        <f t="shared" ref="D9:D71" si="0">AQ9</f>
        <v>8</v>
      </c>
      <c r="E9">
        <v>0</v>
      </c>
      <c r="M9">
        <v>642</v>
      </c>
      <c r="N9" s="2">
        <v>0.06</v>
      </c>
      <c r="Q9">
        <v>6</v>
      </c>
      <c r="X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66" x14ac:dyDescent="0.35">
      <c r="A10" s="14">
        <v>43913</v>
      </c>
      <c r="B10">
        <v>2148</v>
      </c>
      <c r="C10">
        <v>105</v>
      </c>
      <c r="D10">
        <f t="shared" si="0"/>
        <v>11</v>
      </c>
      <c r="E10">
        <v>0</v>
      </c>
      <c r="M10">
        <v>2043</v>
      </c>
      <c r="N10" s="2">
        <v>0.05</v>
      </c>
      <c r="Q10">
        <v>61</v>
      </c>
      <c r="R10">
        <v>1401</v>
      </c>
      <c r="S10" s="2">
        <v>0.04</v>
      </c>
      <c r="T10" s="2"/>
      <c r="X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66" x14ac:dyDescent="0.35">
      <c r="A11" s="14">
        <v>43914</v>
      </c>
      <c r="C11" t="s">
        <v>19</v>
      </c>
      <c r="D11">
        <f t="shared" si="0"/>
        <v>13</v>
      </c>
      <c r="E11">
        <v>1</v>
      </c>
      <c r="M11" t="s">
        <v>19</v>
      </c>
      <c r="N11" t="s">
        <v>19</v>
      </c>
      <c r="X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66" x14ac:dyDescent="0.35">
      <c r="A12" s="14">
        <v>43917</v>
      </c>
      <c r="B12">
        <v>3975</v>
      </c>
      <c r="C12">
        <v>235</v>
      </c>
      <c r="D12">
        <f t="shared" si="0"/>
        <v>17</v>
      </c>
      <c r="E12">
        <v>3</v>
      </c>
      <c r="M12">
        <v>3740</v>
      </c>
      <c r="N12" s="2">
        <v>0.06</v>
      </c>
      <c r="X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66" x14ac:dyDescent="0.35">
      <c r="A13" s="14">
        <v>43918</v>
      </c>
      <c r="B13">
        <v>4673</v>
      </c>
      <c r="C13">
        <v>298</v>
      </c>
      <c r="D13">
        <f t="shared" si="0"/>
        <v>21</v>
      </c>
      <c r="E13">
        <v>3</v>
      </c>
      <c r="M13">
        <v>4375</v>
      </c>
      <c r="N13" s="2">
        <v>0.06</v>
      </c>
      <c r="Q13">
        <v>63</v>
      </c>
      <c r="R13">
        <v>635</v>
      </c>
      <c r="S13" s="2">
        <v>0.09</v>
      </c>
      <c r="T13" s="2"/>
      <c r="U13">
        <v>698</v>
      </c>
      <c r="X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66" x14ac:dyDescent="0.35">
      <c r="A14" s="14">
        <v>43919</v>
      </c>
      <c r="B14">
        <v>5349</v>
      </c>
      <c r="C14">
        <v>336</v>
      </c>
      <c r="D14">
        <f t="shared" si="0"/>
        <v>30</v>
      </c>
      <c r="E14">
        <v>4</v>
      </c>
      <c r="F14">
        <v>51</v>
      </c>
      <c r="M14">
        <v>5013</v>
      </c>
      <c r="N14" s="2">
        <v>0.06</v>
      </c>
      <c r="O14">
        <v>17</v>
      </c>
      <c r="P14">
        <v>185</v>
      </c>
      <c r="Q14">
        <v>38</v>
      </c>
      <c r="R14">
        <v>638</v>
      </c>
      <c r="S14" s="2">
        <v>0.06</v>
      </c>
      <c r="T14" s="2"/>
      <c r="U14">
        <v>676</v>
      </c>
      <c r="W14" s="2">
        <v>0.15</v>
      </c>
      <c r="X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66" x14ac:dyDescent="0.35">
      <c r="A15" s="14">
        <v>43920</v>
      </c>
      <c r="B15">
        <v>6586</v>
      </c>
      <c r="C15">
        <v>424</v>
      </c>
      <c r="D15">
        <f t="shared" si="0"/>
        <v>60</v>
      </c>
      <c r="E15">
        <v>6</v>
      </c>
      <c r="F15">
        <v>51</v>
      </c>
      <c r="M15">
        <v>6162</v>
      </c>
      <c r="N15" s="2">
        <v>0.06</v>
      </c>
      <c r="O15">
        <v>23</v>
      </c>
      <c r="P15">
        <v>203</v>
      </c>
      <c r="Q15">
        <v>88</v>
      </c>
      <c r="R15">
        <v>1149</v>
      </c>
      <c r="S15" s="2">
        <v>7.0000000000000007E-2</v>
      </c>
      <c r="T15" s="2"/>
      <c r="U15">
        <v>1237</v>
      </c>
      <c r="W15" s="2">
        <v>0.12</v>
      </c>
      <c r="X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66" x14ac:dyDescent="0.35">
      <c r="A16" s="14">
        <v>43921</v>
      </c>
      <c r="B16">
        <v>7385</v>
      </c>
      <c r="C16">
        <v>497</v>
      </c>
      <c r="D16">
        <f t="shared" si="0"/>
        <v>69</v>
      </c>
      <c r="E16">
        <v>7</v>
      </c>
      <c r="F16">
        <v>61</v>
      </c>
      <c r="G16">
        <v>47</v>
      </c>
      <c r="H16">
        <v>27</v>
      </c>
      <c r="M16">
        <v>6888</v>
      </c>
      <c r="N16" s="2">
        <v>7.0000000000000007E-2</v>
      </c>
      <c r="O16">
        <v>33</v>
      </c>
      <c r="P16">
        <v>268</v>
      </c>
      <c r="Q16">
        <v>73</v>
      </c>
      <c r="R16">
        <v>726</v>
      </c>
      <c r="S16" s="2">
        <v>0.09</v>
      </c>
      <c r="T16" s="2"/>
      <c r="U16">
        <v>799</v>
      </c>
      <c r="W16" s="2">
        <v>0.12</v>
      </c>
      <c r="X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5" x14ac:dyDescent="0.35">
      <c r="A17" s="14">
        <v>43922</v>
      </c>
      <c r="B17">
        <v>7853</v>
      </c>
      <c r="C17">
        <v>549</v>
      </c>
      <c r="D17">
        <f t="shared" si="0"/>
        <v>83</v>
      </c>
      <c r="E17">
        <v>9</v>
      </c>
      <c r="F17">
        <v>63</v>
      </c>
      <c r="G17">
        <v>69</v>
      </c>
      <c r="H17">
        <v>34</v>
      </c>
      <c r="M17">
        <v>7304</v>
      </c>
      <c r="N17" s="2">
        <v>7.0000000000000007E-2</v>
      </c>
      <c r="O17">
        <v>183</v>
      </c>
      <c r="P17">
        <v>303</v>
      </c>
      <c r="Q17">
        <v>52</v>
      </c>
      <c r="R17">
        <v>416</v>
      </c>
      <c r="S17" s="2">
        <v>0.11</v>
      </c>
      <c r="T17" s="2"/>
      <c r="U17">
        <v>468</v>
      </c>
      <c r="W17" s="2">
        <v>0.11</v>
      </c>
      <c r="X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5" x14ac:dyDescent="0.35">
      <c r="A18" s="14">
        <v>43923</v>
      </c>
      <c r="B18">
        <v>8668</v>
      </c>
      <c r="C18">
        <v>614</v>
      </c>
      <c r="D18">
        <f t="shared" si="0"/>
        <v>117</v>
      </c>
      <c r="E18">
        <v>11</v>
      </c>
      <c r="F18">
        <v>87</v>
      </c>
      <c r="G18">
        <v>76</v>
      </c>
      <c r="H18">
        <v>42</v>
      </c>
      <c r="M18">
        <v>8054</v>
      </c>
      <c r="N18" s="2">
        <v>7.0000000000000007E-2</v>
      </c>
      <c r="Q18">
        <v>65</v>
      </c>
      <c r="R18">
        <v>750</v>
      </c>
      <c r="S18" s="2">
        <v>0.08</v>
      </c>
      <c r="T18" s="2"/>
      <c r="U18">
        <v>815</v>
      </c>
      <c r="X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5" x14ac:dyDescent="0.35">
      <c r="A19" s="14">
        <v>43924</v>
      </c>
      <c r="B19">
        <v>699</v>
      </c>
      <c r="C19">
        <v>699</v>
      </c>
      <c r="D19">
        <f t="shared" si="0"/>
        <v>150</v>
      </c>
      <c r="E19">
        <v>11</v>
      </c>
      <c r="F19">
        <v>80</v>
      </c>
      <c r="G19">
        <v>87</v>
      </c>
      <c r="H19">
        <v>44</v>
      </c>
      <c r="O19">
        <v>204</v>
      </c>
      <c r="P19">
        <v>415</v>
      </c>
      <c r="Q19">
        <v>85</v>
      </c>
      <c r="R19" t="s">
        <v>19</v>
      </c>
      <c r="S19" t="s">
        <v>19</v>
      </c>
      <c r="T19" s="8">
        <f>Sheet2!D8</f>
        <v>9.8870658427445135E-2</v>
      </c>
      <c r="U19" t="s">
        <v>19</v>
      </c>
      <c r="W19" s="2">
        <v>0.11</v>
      </c>
      <c r="X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5" x14ac:dyDescent="0.35">
      <c r="A20" s="14">
        <v>43925</v>
      </c>
      <c r="B20">
        <v>10240</v>
      </c>
      <c r="C20">
        <v>786</v>
      </c>
      <c r="D20">
        <f t="shared" si="0"/>
        <v>195</v>
      </c>
      <c r="E20">
        <v>14</v>
      </c>
      <c r="F20">
        <v>85</v>
      </c>
      <c r="G20">
        <v>88</v>
      </c>
      <c r="H20">
        <v>44</v>
      </c>
      <c r="M20">
        <v>9454</v>
      </c>
      <c r="N20" s="2">
        <v>0.08</v>
      </c>
      <c r="O20">
        <v>213</v>
      </c>
      <c r="P20">
        <v>488</v>
      </c>
      <c r="Q20">
        <v>172</v>
      </c>
      <c r="R20">
        <v>1400</v>
      </c>
      <c r="S20" s="2">
        <v>0.11</v>
      </c>
      <c r="T20" s="8">
        <f>Sheet2!D9</f>
        <v>0.10292796838512663</v>
      </c>
      <c r="U20">
        <v>1572</v>
      </c>
      <c r="W20" s="2">
        <v>0.11</v>
      </c>
      <c r="X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5" x14ac:dyDescent="0.35">
      <c r="A21" s="14">
        <v>43926</v>
      </c>
      <c r="B21">
        <v>10841</v>
      </c>
      <c r="C21">
        <v>868</v>
      </c>
      <c r="D21">
        <f t="shared" si="0"/>
        <v>243</v>
      </c>
      <c r="E21">
        <v>22</v>
      </c>
      <c r="F21">
        <v>91</v>
      </c>
      <c r="G21">
        <v>103</v>
      </c>
      <c r="H21">
        <v>60</v>
      </c>
      <c r="M21">
        <v>9973</v>
      </c>
      <c r="N21" s="2">
        <v>0.08</v>
      </c>
      <c r="O21">
        <v>235</v>
      </c>
      <c r="P21">
        <v>542</v>
      </c>
      <c r="Q21">
        <v>82</v>
      </c>
      <c r="R21">
        <v>519</v>
      </c>
      <c r="S21" s="2">
        <v>0.14000000000000001</v>
      </c>
      <c r="T21" s="8">
        <f>Sheet2!D10</f>
        <v>0.11234522942461762</v>
      </c>
      <c r="U21">
        <v>601</v>
      </c>
      <c r="W21" s="2">
        <v>0.1</v>
      </c>
      <c r="X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5" x14ac:dyDescent="0.35">
      <c r="A22" s="14">
        <v>43927</v>
      </c>
      <c r="B22">
        <v>11599</v>
      </c>
      <c r="C22">
        <v>946</v>
      </c>
      <c r="D22">
        <f t="shared" si="0"/>
        <v>286</v>
      </c>
      <c r="E22">
        <v>25</v>
      </c>
      <c r="F22">
        <v>99</v>
      </c>
      <c r="G22">
        <v>123</v>
      </c>
      <c r="H22">
        <v>49</v>
      </c>
      <c r="M22">
        <v>10653</v>
      </c>
      <c r="N22" s="2">
        <v>0.08</v>
      </c>
      <c r="O22">
        <v>251</v>
      </c>
      <c r="P22">
        <v>596</v>
      </c>
      <c r="Q22">
        <v>78</v>
      </c>
      <c r="R22">
        <v>680</v>
      </c>
      <c r="S22" s="2">
        <v>0.1</v>
      </c>
      <c r="T22" s="8">
        <f>Sheet2!D11</f>
        <v>0.1210851785358069</v>
      </c>
      <c r="U22">
        <v>758</v>
      </c>
      <c r="W22" s="2">
        <v>0.1</v>
      </c>
      <c r="X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5" x14ac:dyDescent="0.35">
      <c r="A23" s="14">
        <v>43928</v>
      </c>
      <c r="B23">
        <v>12718</v>
      </c>
      <c r="C23">
        <v>1048</v>
      </c>
      <c r="D23">
        <f t="shared" si="0"/>
        <v>311</v>
      </c>
      <c r="E23">
        <v>26</v>
      </c>
      <c r="F23">
        <v>104</v>
      </c>
      <c r="G23">
        <v>130</v>
      </c>
      <c r="H23">
        <v>53</v>
      </c>
      <c r="M23">
        <v>11670</v>
      </c>
      <c r="N23" s="2">
        <v>0.08</v>
      </c>
      <c r="O23">
        <v>298</v>
      </c>
      <c r="P23">
        <v>646</v>
      </c>
      <c r="Q23">
        <v>102</v>
      </c>
      <c r="R23">
        <v>1017</v>
      </c>
      <c r="S23" s="2">
        <v>0.09</v>
      </c>
      <c r="T23" s="8">
        <f>Sheet2!D12</f>
        <v>0.11925745359084942</v>
      </c>
      <c r="U23">
        <v>1119</v>
      </c>
      <c r="W23" s="2">
        <v>0.1</v>
      </c>
      <c r="X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5" x14ac:dyDescent="0.35">
      <c r="A24" s="14">
        <v>43929</v>
      </c>
      <c r="B24">
        <v>13966</v>
      </c>
      <c r="C24">
        <v>1145</v>
      </c>
      <c r="D24">
        <f t="shared" si="0"/>
        <v>347</v>
      </c>
      <c r="E24">
        <v>27</v>
      </c>
      <c r="F24">
        <v>122</v>
      </c>
      <c r="G24">
        <v>125</v>
      </c>
      <c r="H24">
        <v>60</v>
      </c>
      <c r="M24">
        <v>12821</v>
      </c>
      <c r="N24" s="2">
        <v>0.08</v>
      </c>
      <c r="Q24">
        <v>97</v>
      </c>
      <c r="R24">
        <v>1151</v>
      </c>
      <c r="S24" s="2">
        <v>0.08</v>
      </c>
      <c r="T24" s="8">
        <f>Sheet2!D13</f>
        <v>0.11140193031244888</v>
      </c>
      <c r="U24">
        <v>1248</v>
      </c>
      <c r="W24" s="2">
        <v>0.11</v>
      </c>
      <c r="X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5" x14ac:dyDescent="0.35">
      <c r="A25" s="14">
        <v>43930</v>
      </c>
      <c r="B25">
        <v>14973</v>
      </c>
      <c r="C25">
        <v>1270</v>
      </c>
      <c r="D25">
        <f t="shared" si="0"/>
        <v>437</v>
      </c>
      <c r="E25">
        <v>29</v>
      </c>
      <c r="G25">
        <v>118</v>
      </c>
      <c r="H25">
        <v>58</v>
      </c>
      <c r="M25">
        <v>13703</v>
      </c>
      <c r="N25" s="2">
        <v>0.08</v>
      </c>
      <c r="Q25">
        <v>125</v>
      </c>
      <c r="R25">
        <v>882</v>
      </c>
      <c r="S25" s="2">
        <v>0.12</v>
      </c>
      <c r="T25" s="8">
        <f>Sheet2!D14</f>
        <v>0.11752577319587629</v>
      </c>
      <c r="U25">
        <v>1007</v>
      </c>
      <c r="X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5" x14ac:dyDescent="0.35">
      <c r="A26" s="14">
        <v>43931</v>
      </c>
      <c r="B26">
        <v>15953</v>
      </c>
      <c r="C26">
        <v>1388</v>
      </c>
      <c r="D26">
        <f t="shared" si="0"/>
        <v>506</v>
      </c>
      <c r="E26">
        <v>31</v>
      </c>
      <c r="F26">
        <v>119</v>
      </c>
      <c r="G26">
        <v>125</v>
      </c>
      <c r="H26">
        <v>54</v>
      </c>
      <c r="M26">
        <v>14565</v>
      </c>
      <c r="N26" s="2">
        <v>0.09</v>
      </c>
      <c r="Q26">
        <v>118</v>
      </c>
      <c r="R26">
        <v>862</v>
      </c>
      <c r="S26" s="2">
        <v>0.12</v>
      </c>
      <c r="T26" s="8">
        <f>Sheet2!D15</f>
        <v>0.10624571036376115</v>
      </c>
      <c r="U26">
        <v>980</v>
      </c>
      <c r="W26" s="2">
        <v>0.09</v>
      </c>
      <c r="X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5" x14ac:dyDescent="0.35">
      <c r="A27" s="14">
        <v>43932</v>
      </c>
      <c r="B27">
        <v>17132</v>
      </c>
      <c r="C27">
        <v>1510</v>
      </c>
      <c r="D27">
        <f t="shared" si="0"/>
        <v>574</v>
      </c>
      <c r="E27">
        <v>34</v>
      </c>
      <c r="F27">
        <v>118</v>
      </c>
      <c r="G27">
        <v>124</v>
      </c>
      <c r="H27">
        <v>58</v>
      </c>
      <c r="M27">
        <v>15622</v>
      </c>
      <c r="N27" s="2">
        <v>0.09</v>
      </c>
      <c r="Q27">
        <v>122</v>
      </c>
      <c r="R27">
        <v>1057</v>
      </c>
      <c r="S27" s="2">
        <v>0.1</v>
      </c>
      <c r="T27" s="8">
        <f>Sheet2!D16</f>
        <v>0.10504933255948927</v>
      </c>
      <c r="U27">
        <v>1179</v>
      </c>
      <c r="V27">
        <v>802</v>
      </c>
      <c r="W27" s="2">
        <v>0.15</v>
      </c>
      <c r="X27">
        <v>3</v>
      </c>
      <c r="AO27">
        <f>Sheet1!M27</f>
        <v>15320</v>
      </c>
      <c r="AP27">
        <f>Sheet1!Q27</f>
        <v>1461</v>
      </c>
      <c r="AQ27">
        <f>Sheet1!I27</f>
        <v>574</v>
      </c>
      <c r="AS27">
        <v>674</v>
      </c>
    </row>
    <row r="28" spans="1:45" x14ac:dyDescent="0.35">
      <c r="A28" s="14">
        <v>43933</v>
      </c>
      <c r="B28">
        <v>17592</v>
      </c>
      <c r="C28">
        <v>1587</v>
      </c>
      <c r="D28">
        <f t="shared" si="0"/>
        <v>657</v>
      </c>
      <c r="E28">
        <v>41</v>
      </c>
      <c r="F28">
        <v>129</v>
      </c>
      <c r="G28">
        <v>136</v>
      </c>
      <c r="H28">
        <v>66</v>
      </c>
      <c r="M28">
        <v>16005</v>
      </c>
      <c r="N28" s="2">
        <v>0.09</v>
      </c>
      <c r="Q28">
        <v>77</v>
      </c>
      <c r="R28">
        <v>383</v>
      </c>
      <c r="S28" s="2">
        <v>0.17</v>
      </c>
      <c r="T28" s="8">
        <f>Sheet2!D17</f>
        <v>0.10650274033476521</v>
      </c>
      <c r="U28">
        <v>460</v>
      </c>
      <c r="V28">
        <v>805</v>
      </c>
      <c r="W28" s="2">
        <v>0.16</v>
      </c>
      <c r="X28">
        <v>7</v>
      </c>
      <c r="AO28">
        <f>Sheet1!M28</f>
        <v>16336</v>
      </c>
      <c r="AP28">
        <f>Sheet1!Q28</f>
        <v>1598</v>
      </c>
      <c r="AQ28">
        <f>Sheet1!I28</f>
        <v>657</v>
      </c>
      <c r="AS28">
        <v>741</v>
      </c>
    </row>
    <row r="29" spans="1:45" x14ac:dyDescent="0.35">
      <c r="A29" s="14">
        <v>43934</v>
      </c>
      <c r="B29">
        <v>18696</v>
      </c>
      <c r="C29">
        <v>1710</v>
      </c>
      <c r="D29">
        <f t="shared" si="0"/>
        <v>755</v>
      </c>
      <c r="E29">
        <v>43</v>
      </c>
      <c r="F29">
        <v>142</v>
      </c>
      <c r="G29">
        <v>142</v>
      </c>
      <c r="H29">
        <v>70</v>
      </c>
      <c r="M29">
        <v>16986</v>
      </c>
      <c r="N29" s="2">
        <v>0.09</v>
      </c>
      <c r="Q29">
        <v>123</v>
      </c>
      <c r="R29">
        <v>981</v>
      </c>
      <c r="S29" s="2">
        <v>0.11</v>
      </c>
      <c r="T29" s="8">
        <f>Sheet2!D18</f>
        <v>0.10765112019163027</v>
      </c>
      <c r="U29">
        <v>1104</v>
      </c>
      <c r="V29">
        <v>877</v>
      </c>
      <c r="W29" s="2">
        <v>0.16</v>
      </c>
      <c r="X29">
        <v>2</v>
      </c>
      <c r="AO29">
        <f>Sheet1!M29</f>
        <v>17427</v>
      </c>
      <c r="AP29">
        <f>Sheet1!Q29</f>
        <v>1741</v>
      </c>
      <c r="AQ29">
        <f>Sheet1!I29</f>
        <v>755</v>
      </c>
      <c r="AS29">
        <v>790</v>
      </c>
    </row>
    <row r="30" spans="1:45" x14ac:dyDescent="0.35">
      <c r="A30" s="14">
        <v>43935</v>
      </c>
      <c r="B30">
        <v>19366</v>
      </c>
      <c r="C30">
        <v>1899</v>
      </c>
      <c r="D30">
        <f t="shared" si="0"/>
        <v>796</v>
      </c>
      <c r="E30">
        <v>49</v>
      </c>
      <c r="F30">
        <v>163</v>
      </c>
      <c r="G30">
        <v>163</v>
      </c>
      <c r="H30">
        <v>73</v>
      </c>
      <c r="M30">
        <v>17467</v>
      </c>
      <c r="N30" s="2">
        <v>0.1</v>
      </c>
      <c r="Q30">
        <v>189</v>
      </c>
      <c r="R30">
        <v>481</v>
      </c>
      <c r="S30" s="2">
        <v>0.28000000000000003</v>
      </c>
      <c r="T30" s="8">
        <f>Sheet2!D19</f>
        <v>0.12800842358604092</v>
      </c>
      <c r="U30">
        <v>670</v>
      </c>
      <c r="V30">
        <v>1060</v>
      </c>
      <c r="W30" s="2">
        <v>0.15</v>
      </c>
      <c r="X30">
        <v>6</v>
      </c>
      <c r="AO30">
        <f>Sheet1!M30</f>
        <v>18432</v>
      </c>
      <c r="AP30">
        <f>Sheet1!Q30</f>
        <v>1918</v>
      </c>
      <c r="AQ30">
        <f>Sheet1!I30</f>
        <v>796</v>
      </c>
      <c r="AS30">
        <v>790</v>
      </c>
    </row>
    <row r="31" spans="1:45" x14ac:dyDescent="0.35">
      <c r="A31" s="14">
        <v>43936</v>
      </c>
      <c r="B31">
        <v>19869</v>
      </c>
      <c r="C31">
        <v>1995</v>
      </c>
      <c r="D31">
        <f t="shared" si="0"/>
        <v>822</v>
      </c>
      <c r="E31">
        <v>43</v>
      </c>
      <c r="F31">
        <v>171</v>
      </c>
      <c r="G31">
        <v>167</v>
      </c>
      <c r="H31">
        <v>76</v>
      </c>
      <c r="M31">
        <v>17874</v>
      </c>
      <c r="N31" s="2">
        <v>0.1</v>
      </c>
      <c r="Q31">
        <v>96</v>
      </c>
      <c r="R31">
        <v>407</v>
      </c>
      <c r="S31" s="2">
        <v>0.19</v>
      </c>
      <c r="T31" s="8">
        <f>Sheet2!D20</f>
        <v>0.14399457902761309</v>
      </c>
      <c r="U31">
        <v>503</v>
      </c>
      <c r="V31">
        <v>1044</v>
      </c>
      <c r="W31" s="2">
        <v>0.16</v>
      </c>
      <c r="X31">
        <v>-6</v>
      </c>
      <c r="AO31">
        <f>Sheet1!M31</f>
        <v>19384</v>
      </c>
      <c r="AP31">
        <f>Sheet1!Q31</f>
        <v>2121</v>
      </c>
      <c r="AQ31">
        <f>Sheet1!I31</f>
        <v>822</v>
      </c>
      <c r="AS31">
        <v>908</v>
      </c>
    </row>
    <row r="32" spans="1:45" x14ac:dyDescent="0.35">
      <c r="A32" s="14">
        <v>43937</v>
      </c>
      <c r="B32">
        <v>20675</v>
      </c>
      <c r="C32">
        <v>2141</v>
      </c>
      <c r="D32">
        <f t="shared" si="0"/>
        <v>928</v>
      </c>
      <c r="E32">
        <v>60</v>
      </c>
      <c r="F32">
        <v>176</v>
      </c>
      <c r="G32">
        <v>176</v>
      </c>
      <c r="H32">
        <v>85</v>
      </c>
      <c r="M32">
        <v>18534</v>
      </c>
      <c r="N32" s="2">
        <v>0.1</v>
      </c>
      <c r="Q32">
        <v>146</v>
      </c>
      <c r="R32">
        <v>660</v>
      </c>
      <c r="S32" s="2">
        <v>0.18</v>
      </c>
      <c r="T32" s="8">
        <f>Sheet2!D21</f>
        <v>0.15275341985268326</v>
      </c>
      <c r="U32">
        <v>806</v>
      </c>
      <c r="V32">
        <v>1094</v>
      </c>
      <c r="X32">
        <v>17</v>
      </c>
      <c r="AO32">
        <f>Sheet1!M32</f>
        <v>19864</v>
      </c>
      <c r="AP32">
        <f>Sheet1!Q32</f>
        <v>2203</v>
      </c>
      <c r="AQ32">
        <f>Sheet1!I32</f>
        <v>928</v>
      </c>
      <c r="AS32">
        <v>987</v>
      </c>
    </row>
    <row r="33" spans="1:45" x14ac:dyDescent="0.35">
      <c r="A33" s="14">
        <v>43938</v>
      </c>
      <c r="B33">
        <v>21792</v>
      </c>
      <c r="C33">
        <v>2332</v>
      </c>
      <c r="D33">
        <f t="shared" si="0"/>
        <v>1018</v>
      </c>
      <c r="E33">
        <v>64</v>
      </c>
      <c r="F33">
        <v>182</v>
      </c>
      <c r="G33">
        <v>182</v>
      </c>
      <c r="H33">
        <v>88</v>
      </c>
      <c r="M33">
        <v>19460</v>
      </c>
      <c r="N33" s="2">
        <v>0.11</v>
      </c>
      <c r="Q33">
        <v>191</v>
      </c>
      <c r="R33">
        <v>926</v>
      </c>
      <c r="S33" s="2">
        <v>0.17</v>
      </c>
      <c r="T33" s="8">
        <f>Sheet2!D22</f>
        <v>0.16167151909573557</v>
      </c>
      <c r="U33">
        <v>1117</v>
      </c>
      <c r="V33">
        <v>1261</v>
      </c>
      <c r="X33">
        <v>4</v>
      </c>
      <c r="AO33">
        <f>Sheet1!M33</f>
        <v>20359</v>
      </c>
      <c r="AP33">
        <f>Sheet1!Q33</f>
        <v>2286</v>
      </c>
      <c r="AQ33">
        <f>Sheet1!I33</f>
        <v>1018</v>
      </c>
      <c r="AS33">
        <v>1007</v>
      </c>
    </row>
    <row r="34" spans="1:45" x14ac:dyDescent="0.35">
      <c r="A34" s="14">
        <v>43939</v>
      </c>
      <c r="B34">
        <v>22947</v>
      </c>
      <c r="C34">
        <v>2513</v>
      </c>
      <c r="D34">
        <f t="shared" si="0"/>
        <v>1099</v>
      </c>
      <c r="E34">
        <v>74</v>
      </c>
      <c r="F34">
        <v>193</v>
      </c>
      <c r="G34">
        <v>193</v>
      </c>
      <c r="H34">
        <v>84</v>
      </c>
      <c r="M34">
        <v>20434</v>
      </c>
      <c r="N34" s="2">
        <v>0.11</v>
      </c>
      <c r="Q34">
        <v>181</v>
      </c>
      <c r="R34">
        <v>974</v>
      </c>
      <c r="S34" s="2">
        <v>0.16</v>
      </c>
      <c r="T34" s="8">
        <f>Sheet2!D23</f>
        <v>0.17248495270851247</v>
      </c>
      <c r="U34">
        <v>1155</v>
      </c>
      <c r="V34">
        <v>1344</v>
      </c>
      <c r="W34" s="2">
        <v>0.14000000000000001</v>
      </c>
      <c r="X34">
        <v>10</v>
      </c>
      <c r="AO34">
        <f>Sheet1!M34</f>
        <v>21612</v>
      </c>
      <c r="AP34">
        <f>Sheet1!Q34</f>
        <v>2555</v>
      </c>
      <c r="AQ34">
        <f>Sheet1!I34</f>
        <v>1099</v>
      </c>
      <c r="AS34">
        <v>1095</v>
      </c>
    </row>
    <row r="35" spans="1:45" x14ac:dyDescent="0.35">
      <c r="A35" s="14">
        <v>43940</v>
      </c>
      <c r="B35">
        <v>24550</v>
      </c>
      <c r="C35">
        <v>2902</v>
      </c>
      <c r="D35">
        <f t="shared" si="0"/>
        <v>1182</v>
      </c>
      <c r="E35">
        <v>75</v>
      </c>
      <c r="F35">
        <v>198</v>
      </c>
      <c r="G35">
        <v>198</v>
      </c>
      <c r="H35">
        <v>86</v>
      </c>
      <c r="M35">
        <v>21648</v>
      </c>
      <c r="N35" s="2">
        <v>0.12</v>
      </c>
      <c r="Q35">
        <v>389</v>
      </c>
      <c r="R35">
        <v>1214</v>
      </c>
      <c r="S35" s="2">
        <v>0.24</v>
      </c>
      <c r="T35" s="8">
        <f>Sheet2!D24</f>
        <v>0.18899108939350387</v>
      </c>
      <c r="U35">
        <v>1603</v>
      </c>
      <c r="V35">
        <v>1656</v>
      </c>
      <c r="W35" s="2">
        <v>0.12</v>
      </c>
      <c r="X35">
        <v>1</v>
      </c>
      <c r="AO35">
        <f>Sheet1!M35</f>
        <v>22694</v>
      </c>
      <c r="AP35">
        <f>Sheet1!Q35</f>
        <v>2707</v>
      </c>
      <c r="AQ35">
        <f>Sheet1!I35</f>
        <v>1182</v>
      </c>
      <c r="AS35">
        <v>1171</v>
      </c>
    </row>
    <row r="36" spans="1:45" x14ac:dyDescent="0.35">
      <c r="A36" s="14">
        <v>43941</v>
      </c>
      <c r="B36">
        <v>25820</v>
      </c>
      <c r="C36">
        <v>3159</v>
      </c>
      <c r="D36">
        <f t="shared" si="0"/>
        <v>1291</v>
      </c>
      <c r="E36">
        <v>79</v>
      </c>
      <c r="F36">
        <v>214</v>
      </c>
      <c r="G36">
        <v>214</v>
      </c>
      <c r="H36">
        <v>91</v>
      </c>
      <c r="M36">
        <v>22661</v>
      </c>
      <c r="N36" s="2">
        <v>0.12</v>
      </c>
      <c r="Q36">
        <v>257</v>
      </c>
      <c r="R36">
        <v>1013</v>
      </c>
      <c r="S36" s="2">
        <v>0.2</v>
      </c>
      <c r="T36" s="8">
        <f>Sheet2!D25</f>
        <v>0.20339696799550813</v>
      </c>
      <c r="U36">
        <v>1270</v>
      </c>
      <c r="V36">
        <v>1845</v>
      </c>
      <c r="W36" s="2">
        <v>0.12</v>
      </c>
      <c r="X36">
        <v>4</v>
      </c>
      <c r="AO36">
        <f>Sheet1!M36</f>
        <v>24463</v>
      </c>
      <c r="AP36">
        <f>Sheet1!Q36</f>
        <v>3168</v>
      </c>
      <c r="AQ36">
        <f>Sheet1!I36</f>
        <v>1291</v>
      </c>
      <c r="AS36">
        <v>1235</v>
      </c>
    </row>
    <row r="37" spans="1:45" x14ac:dyDescent="0.35">
      <c r="A37" s="14">
        <v>43942</v>
      </c>
      <c r="B37">
        <v>27615</v>
      </c>
      <c r="C37">
        <v>3641</v>
      </c>
      <c r="D37">
        <f t="shared" si="0"/>
        <v>1356</v>
      </c>
      <c r="E37">
        <v>83</v>
      </c>
      <c r="F37">
        <v>214</v>
      </c>
      <c r="G37">
        <v>214</v>
      </c>
      <c r="H37">
        <v>89</v>
      </c>
      <c r="M37">
        <v>23974</v>
      </c>
      <c r="N37" s="2">
        <v>0.13</v>
      </c>
      <c r="Q37">
        <v>482</v>
      </c>
      <c r="R37">
        <v>1313</v>
      </c>
      <c r="S37" s="2">
        <v>0.27</v>
      </c>
      <c r="T37" s="8">
        <f>Sheet2!D26</f>
        <v>0.21117711237725784</v>
      </c>
      <c r="U37">
        <v>1795</v>
      </c>
      <c r="V37">
        <v>2265</v>
      </c>
      <c r="W37" s="2">
        <v>0.09</v>
      </c>
      <c r="X37">
        <v>4</v>
      </c>
      <c r="AO37">
        <f>Sheet1!M37</f>
        <v>25824</v>
      </c>
      <c r="AP37">
        <f>Sheet1!Q37</f>
        <v>3483</v>
      </c>
      <c r="AQ37">
        <f>Sheet1!I37</f>
        <v>1356</v>
      </c>
      <c r="AS37">
        <v>1293</v>
      </c>
    </row>
    <row r="38" spans="1:45" x14ac:dyDescent="0.35">
      <c r="A38" s="14">
        <v>43943</v>
      </c>
      <c r="B38">
        <v>28244</v>
      </c>
      <c r="C38">
        <v>3748</v>
      </c>
      <c r="D38">
        <f t="shared" si="0"/>
        <v>1395</v>
      </c>
      <c r="E38">
        <v>90</v>
      </c>
      <c r="F38">
        <v>272</v>
      </c>
      <c r="G38">
        <v>272</v>
      </c>
      <c r="H38">
        <v>92</v>
      </c>
      <c r="M38">
        <v>24496</v>
      </c>
      <c r="N38" s="2">
        <v>0.13</v>
      </c>
      <c r="Q38">
        <v>107</v>
      </c>
      <c r="R38">
        <v>522</v>
      </c>
      <c r="S38" s="2">
        <v>0.17</v>
      </c>
      <c r="T38" s="8">
        <f>Sheet2!D27</f>
        <v>0.20931343283582091</v>
      </c>
      <c r="U38">
        <v>629</v>
      </c>
      <c r="V38">
        <v>2230</v>
      </c>
      <c r="W38" s="2">
        <v>0.12</v>
      </c>
      <c r="X38">
        <v>7</v>
      </c>
      <c r="AO38">
        <f>Sheet1!M38</f>
        <v>27612</v>
      </c>
      <c r="AP38">
        <f>Sheet1!Q38</f>
        <v>3971</v>
      </c>
      <c r="AQ38">
        <f>Sheet1!I38</f>
        <v>1395</v>
      </c>
      <c r="AS38">
        <v>1428</v>
      </c>
    </row>
    <row r="39" spans="1:45" x14ac:dyDescent="0.35">
      <c r="A39" s="14">
        <v>43944</v>
      </c>
      <c r="B39">
        <v>29262</v>
      </c>
      <c r="C39">
        <v>3924</v>
      </c>
      <c r="D39">
        <f t="shared" si="0"/>
        <v>1551</v>
      </c>
      <c r="E39">
        <v>96</v>
      </c>
      <c r="F39">
        <v>282</v>
      </c>
      <c r="G39">
        <v>282</v>
      </c>
      <c r="H39">
        <v>102</v>
      </c>
      <c r="M39">
        <v>25338</v>
      </c>
      <c r="N39" s="2">
        <v>0.13</v>
      </c>
      <c r="Q39">
        <v>176</v>
      </c>
      <c r="R39">
        <v>842</v>
      </c>
      <c r="S39" s="2">
        <v>0.17</v>
      </c>
      <c r="T39" s="8">
        <f>Sheet2!D28</f>
        <v>0.20763945499010131</v>
      </c>
      <c r="U39">
        <v>1018</v>
      </c>
      <c r="V39">
        <v>2336</v>
      </c>
      <c r="W39" s="2">
        <v>0.12</v>
      </c>
      <c r="X39">
        <v>6</v>
      </c>
      <c r="AO39">
        <f>Sheet1!M39</f>
        <v>28164</v>
      </c>
      <c r="AP39">
        <f>Sheet1!Q39</f>
        <v>4074</v>
      </c>
      <c r="AQ39">
        <f>Sheet1!I39</f>
        <v>1551</v>
      </c>
      <c r="AS39">
        <v>1492</v>
      </c>
    </row>
    <row r="40" spans="1:45" x14ac:dyDescent="0.35">
      <c r="A40" s="14">
        <v>43945</v>
      </c>
      <c r="B40">
        <v>31973</v>
      </c>
      <c r="C40">
        <v>4445</v>
      </c>
      <c r="D40">
        <f t="shared" si="0"/>
        <v>1649</v>
      </c>
      <c r="E40">
        <v>107</v>
      </c>
      <c r="F40">
        <v>407</v>
      </c>
      <c r="G40">
        <v>278</v>
      </c>
      <c r="H40">
        <v>104</v>
      </c>
      <c r="M40">
        <v>27528</v>
      </c>
      <c r="N40" s="2">
        <v>0.14000000000000001</v>
      </c>
      <c r="Q40">
        <v>521</v>
      </c>
      <c r="R40">
        <v>2190</v>
      </c>
      <c r="S40" s="2">
        <v>0.19</v>
      </c>
      <c r="T40" s="8">
        <f>Sheet2!D29</f>
        <v>0.2075434633140163</v>
      </c>
      <c r="U40">
        <v>2711</v>
      </c>
      <c r="V40">
        <v>2734</v>
      </c>
      <c r="X40">
        <v>11</v>
      </c>
      <c r="AO40">
        <f>Sheet1!M40</f>
        <v>29050</v>
      </c>
      <c r="AP40">
        <f>Sheet1!Q40</f>
        <v>4244</v>
      </c>
      <c r="AQ40">
        <f>Sheet1!I40</f>
        <v>1649</v>
      </c>
      <c r="AS40">
        <v>1604</v>
      </c>
    </row>
    <row r="41" spans="1:45" x14ac:dyDescent="0.35">
      <c r="A41" s="14">
        <v>43946</v>
      </c>
      <c r="B41">
        <v>34350</v>
      </c>
      <c r="C41">
        <v>5092</v>
      </c>
      <c r="D41">
        <f t="shared" si="0"/>
        <v>1772</v>
      </c>
      <c r="E41">
        <v>111</v>
      </c>
      <c r="F41">
        <v>293</v>
      </c>
      <c r="G41">
        <v>293</v>
      </c>
      <c r="H41">
        <v>108</v>
      </c>
      <c r="M41">
        <v>29258</v>
      </c>
      <c r="N41" s="2">
        <v>0.15</v>
      </c>
      <c r="Q41">
        <v>647</v>
      </c>
      <c r="R41">
        <v>1730</v>
      </c>
      <c r="S41" s="2">
        <v>0.27</v>
      </c>
      <c r="T41" s="8">
        <f>Sheet2!D30</f>
        <v>0.22616855213540296</v>
      </c>
      <c r="U41">
        <v>2377</v>
      </c>
      <c r="V41">
        <v>3258</v>
      </c>
      <c r="W41" s="2">
        <v>0.09</v>
      </c>
      <c r="X41">
        <v>4</v>
      </c>
      <c r="AO41">
        <f>Sheet1!M41</f>
        <v>31714</v>
      </c>
      <c r="AP41">
        <f>Sheet1!Q41</f>
        <v>4815</v>
      </c>
      <c r="AQ41">
        <f>Sheet1!I41</f>
        <v>1772</v>
      </c>
      <c r="AS41">
        <v>1723</v>
      </c>
    </row>
    <row r="42" spans="1:45" x14ac:dyDescent="0.35">
      <c r="A42" s="14">
        <v>43947</v>
      </c>
      <c r="B42">
        <v>36090</v>
      </c>
      <c r="C42">
        <v>5476</v>
      </c>
      <c r="D42">
        <f t="shared" si="0"/>
        <v>1921</v>
      </c>
      <c r="E42">
        <v>118</v>
      </c>
      <c r="F42">
        <v>286</v>
      </c>
      <c r="G42">
        <v>286</v>
      </c>
      <c r="H42">
        <v>99</v>
      </c>
      <c r="M42">
        <v>30614</v>
      </c>
      <c r="N42" s="2">
        <v>0.15</v>
      </c>
      <c r="Q42">
        <v>384</v>
      </c>
      <c r="R42">
        <v>1356</v>
      </c>
      <c r="S42" s="2">
        <v>0.22</v>
      </c>
      <c r="T42" s="8">
        <f>Sheet2!D31</f>
        <v>0.22305025996533795</v>
      </c>
      <c r="U42">
        <v>1740</v>
      </c>
      <c r="V42">
        <v>3458</v>
      </c>
      <c r="W42" s="2">
        <v>0.08</v>
      </c>
      <c r="X42">
        <v>7</v>
      </c>
      <c r="AO42">
        <f>Sheet1!M42</f>
        <v>34150</v>
      </c>
      <c r="AP42">
        <f>Sheet1!Q42</f>
        <v>5532</v>
      </c>
      <c r="AQ42">
        <f>Sheet1!I42</f>
        <v>1921</v>
      </c>
      <c r="AS42">
        <v>1900</v>
      </c>
    </row>
    <row r="43" spans="1:45" x14ac:dyDescent="0.35">
      <c r="A43" s="14">
        <v>43948</v>
      </c>
      <c r="B43">
        <v>38150</v>
      </c>
      <c r="C43">
        <v>5868</v>
      </c>
      <c r="D43">
        <f t="shared" si="0"/>
        <v>2172</v>
      </c>
      <c r="E43">
        <v>127</v>
      </c>
      <c r="F43">
        <v>300</v>
      </c>
      <c r="G43">
        <v>300</v>
      </c>
      <c r="H43">
        <v>100</v>
      </c>
      <c r="M43">
        <v>32282</v>
      </c>
      <c r="N43" s="2">
        <v>0.15</v>
      </c>
      <c r="Q43">
        <v>392</v>
      </c>
      <c r="R43">
        <v>1668</v>
      </c>
      <c r="S43" s="2">
        <v>0.19</v>
      </c>
      <c r="T43" s="8">
        <f>Sheet2!D32</f>
        <v>0.2197080291970803</v>
      </c>
      <c r="U43">
        <v>2060</v>
      </c>
      <c r="V43">
        <v>3720</v>
      </c>
      <c r="W43" s="2">
        <v>0.08</v>
      </c>
      <c r="X43">
        <v>9</v>
      </c>
      <c r="AO43">
        <f>Sheet1!M43</f>
        <v>36120</v>
      </c>
      <c r="AP43">
        <f>Sheet1!Q43</f>
        <v>5997</v>
      </c>
      <c r="AQ43">
        <f>Sheet1!I43</f>
        <v>2172</v>
      </c>
      <c r="AS43">
        <v>2021</v>
      </c>
    </row>
    <row r="44" spans="1:45" x14ac:dyDescent="0.35">
      <c r="A44" s="14">
        <v>43949</v>
      </c>
      <c r="B44">
        <v>39823</v>
      </c>
      <c r="C44">
        <v>6376</v>
      </c>
      <c r="D44">
        <f t="shared" si="0"/>
        <v>2301</v>
      </c>
      <c r="E44">
        <v>136</v>
      </c>
      <c r="F44">
        <v>304</v>
      </c>
      <c r="G44">
        <v>304</v>
      </c>
      <c r="H44">
        <v>98</v>
      </c>
      <c r="M44">
        <v>33447</v>
      </c>
      <c r="N44" s="2">
        <v>0.16</v>
      </c>
      <c r="Q44">
        <v>508</v>
      </c>
      <c r="R44">
        <v>1165</v>
      </c>
      <c r="S44" s="2">
        <v>0.3</v>
      </c>
      <c r="T44" s="8">
        <f>Sheet2!D33</f>
        <v>0.22403342070773263</v>
      </c>
      <c r="U44">
        <v>1673</v>
      </c>
      <c r="V44">
        <v>4076</v>
      </c>
      <c r="W44" s="2">
        <v>7.0000000000000007E-2</v>
      </c>
      <c r="X44">
        <v>9</v>
      </c>
      <c r="AO44">
        <f>Sheet1!M44</f>
        <v>38196</v>
      </c>
      <c r="AP44">
        <f>Sheet1!Q44</f>
        <v>6438</v>
      </c>
      <c r="AQ44">
        <f>Sheet1!I44</f>
        <v>2301</v>
      </c>
      <c r="AS44">
        <v>2164</v>
      </c>
    </row>
    <row r="45" spans="1:45" x14ac:dyDescent="0.35">
      <c r="A45" s="14">
        <v>43950</v>
      </c>
      <c r="B45">
        <v>41337</v>
      </c>
      <c r="C45">
        <v>6843</v>
      </c>
      <c r="D45">
        <f t="shared" si="0"/>
        <v>2422</v>
      </c>
      <c r="E45">
        <v>148</v>
      </c>
      <c r="F45">
        <v>323</v>
      </c>
      <c r="G45">
        <v>323</v>
      </c>
      <c r="H45">
        <v>100</v>
      </c>
      <c r="M45">
        <v>34494</v>
      </c>
      <c r="N45" s="2">
        <v>0.17</v>
      </c>
      <c r="Q45">
        <v>467</v>
      </c>
      <c r="R45">
        <v>1047</v>
      </c>
      <c r="S45" s="2">
        <v>0.31</v>
      </c>
      <c r="T45" s="8">
        <f>Sheet2!D34</f>
        <v>0.23638585503704271</v>
      </c>
      <c r="U45">
        <v>1514</v>
      </c>
      <c r="V45">
        <v>4267</v>
      </c>
      <c r="W45" s="2">
        <v>0.08</v>
      </c>
      <c r="X45">
        <v>12</v>
      </c>
      <c r="AO45">
        <f>Sheet1!M45</f>
        <v>40301</v>
      </c>
      <c r="AP45">
        <f>Sheet1!Q45</f>
        <v>7031</v>
      </c>
      <c r="AQ45">
        <f>Sheet1!I45</f>
        <v>2422</v>
      </c>
      <c r="AS45">
        <v>2428</v>
      </c>
    </row>
    <row r="46" spans="1:45" x14ac:dyDescent="0.35">
      <c r="A46" s="14">
        <v>43951</v>
      </c>
      <c r="B46">
        <v>42667</v>
      </c>
      <c r="C46">
        <v>7145</v>
      </c>
      <c r="D46">
        <f t="shared" si="0"/>
        <v>2788</v>
      </c>
      <c r="E46">
        <v>162</v>
      </c>
      <c r="F46">
        <v>335</v>
      </c>
      <c r="G46">
        <v>335</v>
      </c>
      <c r="H46">
        <v>121</v>
      </c>
      <c r="M46">
        <v>35522</v>
      </c>
      <c r="N46" s="2">
        <v>0.17</v>
      </c>
      <c r="Q46">
        <v>302</v>
      </c>
      <c r="R46">
        <v>1028</v>
      </c>
      <c r="S46" s="2">
        <v>0.23</v>
      </c>
      <c r="T46" s="8">
        <f>Sheet2!D35</f>
        <v>0.2402834763148079</v>
      </c>
      <c r="U46">
        <v>1330</v>
      </c>
      <c r="V46">
        <v>4286</v>
      </c>
      <c r="W46" s="2">
        <v>0.08</v>
      </c>
      <c r="X46">
        <v>14</v>
      </c>
      <c r="AO46">
        <f>Sheet1!M46</f>
        <v>42493</v>
      </c>
      <c r="AP46">
        <f>Sheet1!Q46</f>
        <v>7698</v>
      </c>
      <c r="AQ46">
        <f>Sheet1!I46</f>
        <v>2788</v>
      </c>
      <c r="AS46">
        <v>2697</v>
      </c>
    </row>
    <row r="47" spans="1:45" x14ac:dyDescent="0.35">
      <c r="A47" s="14">
        <v>43952</v>
      </c>
      <c r="B47">
        <v>45593</v>
      </c>
      <c r="C47">
        <v>7884</v>
      </c>
      <c r="D47">
        <f t="shared" si="0"/>
        <v>3051</v>
      </c>
      <c r="E47">
        <v>170</v>
      </c>
      <c r="F47">
        <v>345</v>
      </c>
      <c r="G47">
        <v>348</v>
      </c>
      <c r="H47">
        <v>113</v>
      </c>
      <c r="M47">
        <v>37709</v>
      </c>
      <c r="N47" s="2">
        <v>0.17</v>
      </c>
      <c r="Q47">
        <v>739</v>
      </c>
      <c r="R47">
        <v>2187</v>
      </c>
      <c r="S47" s="2">
        <v>0.25</v>
      </c>
      <c r="T47" s="8">
        <f>Sheet2!D36</f>
        <v>0.25249632892804696</v>
      </c>
      <c r="U47">
        <v>2926</v>
      </c>
      <c r="V47">
        <v>4815</v>
      </c>
      <c r="W47" s="2">
        <v>7.0000000000000007E-2</v>
      </c>
      <c r="X47">
        <v>8</v>
      </c>
      <c r="AO47">
        <f>Sheet1!M47</f>
        <v>44241</v>
      </c>
      <c r="AP47">
        <f>Sheet1!Q47</f>
        <v>8016</v>
      </c>
      <c r="AQ47">
        <f>Sheet1!I47</f>
        <v>3051</v>
      </c>
      <c r="AS47">
        <v>2899</v>
      </c>
    </row>
    <row r="48" spans="1:45" x14ac:dyDescent="0.35">
      <c r="A48" s="14">
        <v>43953</v>
      </c>
      <c r="B48">
        <v>49727</v>
      </c>
      <c r="C48">
        <v>8641</v>
      </c>
      <c r="D48">
        <f t="shared" si="0"/>
        <v>3339</v>
      </c>
      <c r="E48">
        <v>175</v>
      </c>
      <c r="F48">
        <v>353</v>
      </c>
      <c r="G48">
        <v>353</v>
      </c>
      <c r="H48">
        <v>131</v>
      </c>
      <c r="M48">
        <v>41086</v>
      </c>
      <c r="N48" s="2">
        <v>0.17</v>
      </c>
      <c r="Q48">
        <v>757</v>
      </c>
      <c r="R48">
        <v>3377</v>
      </c>
      <c r="S48" s="2">
        <v>0.18</v>
      </c>
      <c r="T48" s="8">
        <f>Sheet2!D37</f>
        <v>0.23079924562658516</v>
      </c>
      <c r="U48">
        <v>4134</v>
      </c>
      <c r="V48">
        <v>5567</v>
      </c>
      <c r="W48" s="2">
        <v>0.06</v>
      </c>
      <c r="X48">
        <v>5</v>
      </c>
      <c r="AO48">
        <f>Sheet1!M48</f>
        <v>47194</v>
      </c>
      <c r="AP48">
        <f>Sheet1!Q48</f>
        <v>8817</v>
      </c>
      <c r="AQ48">
        <f>Sheet1!I48</f>
        <v>3339</v>
      </c>
      <c r="AS48">
        <v>2899</v>
      </c>
    </row>
    <row r="49" spans="1:45" x14ac:dyDescent="0.35">
      <c r="A49" s="14">
        <v>43954</v>
      </c>
      <c r="B49">
        <v>53186</v>
      </c>
      <c r="C49">
        <v>9169</v>
      </c>
      <c r="D49">
        <f t="shared" si="0"/>
        <v>3613</v>
      </c>
      <c r="E49">
        <v>184</v>
      </c>
      <c r="F49">
        <v>378</v>
      </c>
      <c r="G49">
        <v>378</v>
      </c>
      <c r="H49">
        <v>133</v>
      </c>
      <c r="M49">
        <v>44017</v>
      </c>
      <c r="N49" s="2">
        <v>0.17</v>
      </c>
      <c r="Q49">
        <v>528</v>
      </c>
      <c r="R49">
        <v>2931</v>
      </c>
      <c r="S49" s="2">
        <v>0.15</v>
      </c>
      <c r="T49" s="8">
        <f>Sheet2!D38</f>
        <v>0.21601544220870378</v>
      </c>
      <c r="U49">
        <v>3459</v>
      </c>
      <c r="V49">
        <v>5660</v>
      </c>
      <c r="W49" s="2">
        <v>7.0000000000000007E-2</v>
      </c>
      <c r="X49">
        <v>9</v>
      </c>
      <c r="AO49">
        <f>Sheet1!M49</f>
        <v>49914</v>
      </c>
      <c r="AP49">
        <f>Sheet1!Q49</f>
        <v>9334</v>
      </c>
      <c r="AQ49">
        <f>Sheet1!I49</f>
        <v>3613</v>
      </c>
      <c r="AS49">
        <v>3325</v>
      </c>
    </row>
    <row r="50" spans="1:45" x14ac:dyDescent="0.35">
      <c r="A50" s="14">
        <v>43955</v>
      </c>
      <c r="B50">
        <v>57161</v>
      </c>
      <c r="C50">
        <v>9703</v>
      </c>
      <c r="D50">
        <f t="shared" si="0"/>
        <v>3894</v>
      </c>
      <c r="E50">
        <v>188</v>
      </c>
      <c r="F50">
        <v>389</v>
      </c>
      <c r="G50">
        <v>389</v>
      </c>
      <c r="H50">
        <v>143</v>
      </c>
      <c r="M50">
        <v>47458</v>
      </c>
      <c r="N50" s="2">
        <v>0.17</v>
      </c>
      <c r="Q50">
        <v>534</v>
      </c>
      <c r="R50">
        <v>3441</v>
      </c>
      <c r="S50" s="2">
        <v>0.13</v>
      </c>
      <c r="T50" s="8">
        <f>Sheet2!D39</f>
        <v>0.20172531692178214</v>
      </c>
      <c r="U50">
        <v>3975</v>
      </c>
      <c r="V50">
        <v>6029</v>
      </c>
      <c r="W50" s="2">
        <v>0.06</v>
      </c>
      <c r="X50">
        <v>4</v>
      </c>
      <c r="AO50">
        <f>Sheet1!M50</f>
        <v>53320</v>
      </c>
      <c r="AP50">
        <f>Sheet1!Q50</f>
        <v>9931</v>
      </c>
      <c r="AQ50">
        <f>Sheet1!I50</f>
        <v>3894</v>
      </c>
      <c r="AS50">
        <v>3486</v>
      </c>
    </row>
    <row r="51" spans="1:45" x14ac:dyDescent="0.35">
      <c r="A51" s="14">
        <v>43956</v>
      </c>
      <c r="B51">
        <v>60569</v>
      </c>
      <c r="C51">
        <v>10111</v>
      </c>
      <c r="D51">
        <f t="shared" si="0"/>
        <v>4081</v>
      </c>
      <c r="E51">
        <v>207</v>
      </c>
      <c r="F51">
        <v>407</v>
      </c>
      <c r="G51">
        <v>407</v>
      </c>
      <c r="H51">
        <v>152</v>
      </c>
      <c r="M51">
        <v>50458</v>
      </c>
      <c r="N51" s="2">
        <v>0.17</v>
      </c>
      <c r="Q51">
        <v>408</v>
      </c>
      <c r="R51">
        <v>3000</v>
      </c>
      <c r="S51" s="2">
        <v>0.12</v>
      </c>
      <c r="T51" s="8">
        <f>Sheet2!D40</f>
        <v>0.18003470548539477</v>
      </c>
      <c r="U51">
        <v>3408</v>
      </c>
      <c r="V51">
        <v>6332</v>
      </c>
      <c r="W51" s="2">
        <v>0.06</v>
      </c>
      <c r="X51">
        <v>19</v>
      </c>
      <c r="AO51">
        <f>Sheet1!M51</f>
        <v>56419</v>
      </c>
      <c r="AP51">
        <f>Sheet1!Q51</f>
        <v>10421</v>
      </c>
      <c r="AQ51">
        <f>Sheet1!I51</f>
        <v>4081</v>
      </c>
      <c r="AS51">
        <v>3572</v>
      </c>
    </row>
    <row r="52" spans="1:45" x14ac:dyDescent="0.35">
      <c r="A52" s="14">
        <v>43957</v>
      </c>
      <c r="B52">
        <v>63171</v>
      </c>
      <c r="C52">
        <v>10404</v>
      </c>
      <c r="D52">
        <f t="shared" si="0"/>
        <v>4174</v>
      </c>
      <c r="E52">
        <v>219</v>
      </c>
      <c r="F52">
        <v>414</v>
      </c>
      <c r="G52">
        <v>413</v>
      </c>
      <c r="H52">
        <v>150</v>
      </c>
      <c r="M52">
        <v>52767</v>
      </c>
      <c r="N52" s="2">
        <v>0.16</v>
      </c>
      <c r="Q52">
        <v>293</v>
      </c>
      <c r="R52">
        <v>2309</v>
      </c>
      <c r="S52" s="2">
        <v>0.11</v>
      </c>
      <c r="T52" s="8">
        <f>Sheet2!D41</f>
        <v>0.16309425666391866</v>
      </c>
      <c r="U52">
        <v>2602</v>
      </c>
      <c r="V52">
        <v>6382</v>
      </c>
      <c r="W52" s="2">
        <v>0.06</v>
      </c>
      <c r="X52">
        <v>12</v>
      </c>
      <c r="AO52">
        <f>Sheet1!M52</f>
        <v>59157</v>
      </c>
      <c r="AP52">
        <f>Sheet1!Q52</f>
        <v>10803</v>
      </c>
      <c r="AQ52">
        <f>Sheet1!I52</f>
        <v>4174</v>
      </c>
      <c r="AS52">
        <v>3803</v>
      </c>
    </row>
    <row r="53" spans="1:45" x14ac:dyDescent="0.35">
      <c r="A53" s="14">
        <v>43958</v>
      </c>
      <c r="B53">
        <v>66427</v>
      </c>
      <c r="C53">
        <v>11059</v>
      </c>
      <c r="D53">
        <f t="shared" si="0"/>
        <v>4525</v>
      </c>
      <c r="E53">
        <v>231</v>
      </c>
      <c r="F53">
        <v>417</v>
      </c>
      <c r="G53">
        <v>417</v>
      </c>
      <c r="H53">
        <v>151</v>
      </c>
      <c r="M53">
        <v>55368</v>
      </c>
      <c r="N53" s="2">
        <v>0.17</v>
      </c>
      <c r="Q53">
        <v>655</v>
      </c>
      <c r="R53">
        <v>2601</v>
      </c>
      <c r="S53" s="2">
        <v>0.2</v>
      </c>
      <c r="T53" s="8">
        <f>Sheet2!D42</f>
        <v>0.16473063973063973</v>
      </c>
      <c r="U53">
        <v>3256</v>
      </c>
      <c r="V53">
        <v>6562</v>
      </c>
      <c r="W53" s="2">
        <v>0.06</v>
      </c>
      <c r="X53">
        <v>12</v>
      </c>
      <c r="AO53">
        <f>Sheet1!M53</f>
        <v>61641</v>
      </c>
      <c r="AP53">
        <f>Sheet1!Q53</f>
        <v>11113</v>
      </c>
      <c r="AQ53">
        <f>Sheet1!I53</f>
        <v>4525</v>
      </c>
      <c r="AS53">
        <v>4266</v>
      </c>
    </row>
    <row r="54" spans="1:45" x14ac:dyDescent="0.35">
      <c r="A54" s="14">
        <v>43959</v>
      </c>
      <c r="B54">
        <v>70261</v>
      </c>
      <c r="C54">
        <v>11457</v>
      </c>
      <c r="D54">
        <f t="shared" si="0"/>
        <v>4785</v>
      </c>
      <c r="E54">
        <v>243</v>
      </c>
      <c r="F54">
        <v>407</v>
      </c>
      <c r="G54">
        <v>407</v>
      </c>
      <c r="H54">
        <v>164</v>
      </c>
      <c r="M54">
        <v>58804</v>
      </c>
      <c r="N54" s="2">
        <v>0.16</v>
      </c>
      <c r="Q54">
        <v>398</v>
      </c>
      <c r="R54">
        <v>3436</v>
      </c>
      <c r="S54" s="2">
        <v>0.1</v>
      </c>
      <c r="T54" s="8">
        <f>Sheet2!D43</f>
        <v>0.14484352197178532</v>
      </c>
      <c r="U54">
        <v>3834</v>
      </c>
      <c r="V54">
        <v>6529</v>
      </c>
      <c r="W54" s="2">
        <v>0.06</v>
      </c>
      <c r="X54">
        <v>12</v>
      </c>
      <c r="AO54">
        <f>Sheet1!M54</f>
        <v>64027</v>
      </c>
      <c r="AP54">
        <f>Sheet1!Q54</f>
        <v>11445</v>
      </c>
      <c r="AQ54">
        <f>Sheet1!I54</f>
        <v>4785</v>
      </c>
      <c r="AS54">
        <v>4685</v>
      </c>
    </row>
    <row r="55" spans="1:45" x14ac:dyDescent="0.35">
      <c r="A55" s="14">
        <v>43960</v>
      </c>
      <c r="B55">
        <v>71476</v>
      </c>
      <c r="C55">
        <v>11671</v>
      </c>
      <c r="D55">
        <f t="shared" si="0"/>
        <v>5102</v>
      </c>
      <c r="E55">
        <v>252</v>
      </c>
      <c r="F55">
        <v>402</v>
      </c>
      <c r="G55">
        <v>402</v>
      </c>
      <c r="H55">
        <v>161</v>
      </c>
      <c r="M55">
        <v>59805</v>
      </c>
      <c r="N55" s="2">
        <v>0.16</v>
      </c>
      <c r="Q55">
        <v>214</v>
      </c>
      <c r="R55">
        <v>1001</v>
      </c>
      <c r="S55" s="2">
        <v>0.18</v>
      </c>
      <c r="T55" s="8">
        <f>Sheet2!D44</f>
        <v>0.13931675019541129</v>
      </c>
      <c r="U55">
        <v>1215</v>
      </c>
      <c r="V55">
        <v>6408</v>
      </c>
      <c r="W55" s="2">
        <v>0.06</v>
      </c>
      <c r="X55">
        <v>9</v>
      </c>
      <c r="AO55">
        <f>Sheet1!M55</f>
        <v>66660</v>
      </c>
      <c r="AP55">
        <f>Sheet1!Q55</f>
        <v>11844</v>
      </c>
      <c r="AQ55">
        <f>Sheet1!I55</f>
        <v>5102</v>
      </c>
      <c r="AS55">
        <v>5011</v>
      </c>
    </row>
    <row r="56" spans="1:45" x14ac:dyDescent="0.35">
      <c r="A56" s="14">
        <v>43961</v>
      </c>
      <c r="B56">
        <v>74174</v>
      </c>
      <c r="C56">
        <v>11959</v>
      </c>
      <c r="D56">
        <f t="shared" si="0"/>
        <v>5496</v>
      </c>
      <c r="E56">
        <v>265</v>
      </c>
      <c r="F56">
        <v>413</v>
      </c>
      <c r="G56">
        <v>413</v>
      </c>
      <c r="H56">
        <v>157</v>
      </c>
      <c r="M56">
        <v>62215</v>
      </c>
      <c r="N56" s="2">
        <v>0.16</v>
      </c>
      <c r="Q56">
        <v>288</v>
      </c>
      <c r="R56">
        <v>2410</v>
      </c>
      <c r="S56" s="2">
        <v>0.11</v>
      </c>
      <c r="T56" s="8">
        <f>Sheet2!D45</f>
        <v>0.13293310463121785</v>
      </c>
      <c r="U56">
        <v>2698</v>
      </c>
      <c r="V56">
        <v>6540</v>
      </c>
      <c r="W56" s="2">
        <v>0.06</v>
      </c>
      <c r="X56">
        <v>13</v>
      </c>
      <c r="AO56">
        <f>Sheet1!M56</f>
        <v>70433</v>
      </c>
      <c r="AP56">
        <f>Sheet1!Q56</f>
        <v>12289</v>
      </c>
      <c r="AQ56">
        <f>Sheet1!I56</f>
        <v>5496</v>
      </c>
      <c r="AS56">
        <v>5154</v>
      </c>
    </row>
    <row r="57" spans="1:45" x14ac:dyDescent="0.35">
      <c r="A57" s="14">
        <v>43962</v>
      </c>
      <c r="B57">
        <v>77792</v>
      </c>
      <c r="C57">
        <v>12373</v>
      </c>
      <c r="D57">
        <f t="shared" si="0"/>
        <v>5900</v>
      </c>
      <c r="E57">
        <v>271</v>
      </c>
      <c r="F57">
        <v>394</v>
      </c>
      <c r="G57">
        <v>394</v>
      </c>
      <c r="H57">
        <v>152</v>
      </c>
      <c r="M57">
        <v>65419</v>
      </c>
      <c r="N57" s="2">
        <v>0.16</v>
      </c>
      <c r="Q57">
        <v>414</v>
      </c>
      <c r="R57">
        <v>3204</v>
      </c>
      <c r="S57" s="2">
        <v>0.11</v>
      </c>
      <c r="T57" s="8">
        <f>Sheet2!D46</f>
        <v>0.12941689690271921</v>
      </c>
      <c r="U57">
        <v>3618</v>
      </c>
      <c r="V57">
        <v>6853</v>
      </c>
      <c r="W57" s="2">
        <v>0.06</v>
      </c>
      <c r="X57">
        <v>6</v>
      </c>
      <c r="AO57">
        <f>Sheet1!M57</f>
        <v>71641</v>
      </c>
      <c r="AP57">
        <f>Sheet1!Q57</f>
        <v>12491</v>
      </c>
      <c r="AQ57">
        <f>Sheet1!I57</f>
        <v>5900</v>
      </c>
      <c r="AS57">
        <v>5249</v>
      </c>
    </row>
    <row r="58" spans="1:45" x14ac:dyDescent="0.35">
      <c r="A58" s="14">
        <v>43963</v>
      </c>
      <c r="B58">
        <v>81288</v>
      </c>
      <c r="C58">
        <v>12912</v>
      </c>
      <c r="D58">
        <f t="shared" si="0"/>
        <v>6046</v>
      </c>
      <c r="E58">
        <v>289</v>
      </c>
      <c r="F58">
        <v>385</v>
      </c>
      <c r="G58">
        <v>385</v>
      </c>
      <c r="H58">
        <v>143</v>
      </c>
      <c r="M58">
        <v>68376</v>
      </c>
      <c r="N58" s="2">
        <v>0.16</v>
      </c>
      <c r="Q58">
        <v>539</v>
      </c>
      <c r="R58">
        <v>2957</v>
      </c>
      <c r="S58" s="2">
        <v>0.15</v>
      </c>
      <c r="T58" s="8">
        <f>Sheet2!D47</f>
        <v>0.13518992229354698</v>
      </c>
      <c r="U58">
        <v>3496</v>
      </c>
      <c r="V58">
        <v>7005</v>
      </c>
      <c r="W58" s="2">
        <v>0.05</v>
      </c>
      <c r="X58">
        <v>18</v>
      </c>
      <c r="AO58">
        <f>Sheet1!M58</f>
        <v>74325</v>
      </c>
      <c r="AP58">
        <f>Sheet1!Q58</f>
        <v>12821</v>
      </c>
      <c r="AQ58">
        <f>Sheet1!I58</f>
        <v>6046</v>
      </c>
      <c r="AS58">
        <v>5618</v>
      </c>
    </row>
    <row r="59" spans="1:45" x14ac:dyDescent="0.35">
      <c r="A59" s="14">
        <v>43964</v>
      </c>
      <c r="B59">
        <v>85719</v>
      </c>
      <c r="C59">
        <v>13289</v>
      </c>
      <c r="D59">
        <f t="shared" si="0"/>
        <v>6166</v>
      </c>
      <c r="E59">
        <v>306</v>
      </c>
      <c r="F59">
        <v>388</v>
      </c>
      <c r="G59">
        <v>388</v>
      </c>
      <c r="H59">
        <v>133</v>
      </c>
      <c r="M59">
        <v>72430</v>
      </c>
      <c r="N59" s="2">
        <v>0.16</v>
      </c>
      <c r="Q59">
        <v>377</v>
      </c>
      <c r="R59">
        <v>4054</v>
      </c>
      <c r="S59" s="2">
        <v>0.09</v>
      </c>
      <c r="T59" s="8">
        <f>Sheet2!D48</f>
        <v>0.12794926379279759</v>
      </c>
      <c r="U59">
        <v>4431</v>
      </c>
      <c r="V59">
        <v>7029</v>
      </c>
      <c r="W59" s="2">
        <v>0.06</v>
      </c>
      <c r="X59">
        <v>17</v>
      </c>
      <c r="AO59">
        <f>Sheet1!M59</f>
        <v>77935</v>
      </c>
      <c r="AP59">
        <f>Sheet1!Q59</f>
        <v>13260</v>
      </c>
      <c r="AQ59">
        <f>Sheet1!I59</f>
        <v>6166</v>
      </c>
      <c r="AS59">
        <v>5954</v>
      </c>
    </row>
    <row r="60" spans="1:45" x14ac:dyDescent="0.35">
      <c r="A60" s="14">
        <v>43965</v>
      </c>
      <c r="B60">
        <v>89294</v>
      </c>
      <c r="C60">
        <v>13675</v>
      </c>
      <c r="D60">
        <f t="shared" si="0"/>
        <v>6637</v>
      </c>
      <c r="E60">
        <v>318</v>
      </c>
      <c r="F60">
        <v>405</v>
      </c>
      <c r="G60">
        <v>405</v>
      </c>
      <c r="H60">
        <v>134</v>
      </c>
      <c r="M60">
        <v>75619</v>
      </c>
      <c r="N60" s="2">
        <v>0.15</v>
      </c>
      <c r="Q60">
        <v>386</v>
      </c>
      <c r="R60">
        <v>3189</v>
      </c>
      <c r="S60" s="2">
        <v>0.11</v>
      </c>
      <c r="T60" s="8">
        <f>Sheet2!D49</f>
        <v>0.11440066471334237</v>
      </c>
      <c r="U60">
        <v>3575</v>
      </c>
      <c r="V60">
        <v>7126</v>
      </c>
      <c r="W60" s="2">
        <v>0.06</v>
      </c>
      <c r="X60">
        <v>12</v>
      </c>
      <c r="AO60">
        <f>Sheet1!M60</f>
        <v>81385</v>
      </c>
      <c r="AP60">
        <f>Sheet1!Q60</f>
        <v>13780</v>
      </c>
      <c r="AQ60">
        <f>Sheet1!I60</f>
        <v>6637</v>
      </c>
      <c r="AS60">
        <v>6231</v>
      </c>
    </row>
    <row r="61" spans="1:45" x14ac:dyDescent="0.35">
      <c r="A61" s="14">
        <v>43966</v>
      </c>
      <c r="B61">
        <v>93556</v>
      </c>
      <c r="C61">
        <v>14049</v>
      </c>
      <c r="D61">
        <f t="shared" si="0"/>
        <v>6986</v>
      </c>
      <c r="E61">
        <v>336</v>
      </c>
      <c r="F61">
        <v>387</v>
      </c>
      <c r="G61">
        <v>387</v>
      </c>
      <c r="H61">
        <v>130</v>
      </c>
      <c r="M61">
        <v>79507</v>
      </c>
      <c r="N61" s="2">
        <v>0.15</v>
      </c>
      <c r="Q61">
        <v>374</v>
      </c>
      <c r="R61">
        <v>3888</v>
      </c>
      <c r="S61" s="2">
        <v>0.09</v>
      </c>
      <c r="T61" s="8">
        <f>Sheet2!D50</f>
        <v>0.11126851255634257</v>
      </c>
      <c r="U61">
        <v>4262</v>
      </c>
      <c r="V61">
        <v>7152</v>
      </c>
      <c r="W61" s="2">
        <v>0.05</v>
      </c>
      <c r="X61">
        <v>18</v>
      </c>
      <c r="AO61">
        <f>Sheet1!M61</f>
        <v>85858</v>
      </c>
      <c r="AP61">
        <f>Sheet1!Q61</f>
        <v>14176</v>
      </c>
      <c r="AQ61">
        <f>Sheet1!I61</f>
        <v>6986</v>
      </c>
      <c r="AS61">
        <v>6561</v>
      </c>
    </row>
    <row r="62" spans="1:45" x14ac:dyDescent="0.35">
      <c r="A62" s="14">
        <v>43967</v>
      </c>
      <c r="B62">
        <v>96300</v>
      </c>
      <c r="C62">
        <v>14328</v>
      </c>
      <c r="D62">
        <f t="shared" si="0"/>
        <v>7308</v>
      </c>
      <c r="E62">
        <v>346</v>
      </c>
      <c r="F62">
        <v>385</v>
      </c>
      <c r="G62">
        <v>385</v>
      </c>
      <c r="H62">
        <v>128</v>
      </c>
      <c r="M62">
        <v>81972</v>
      </c>
      <c r="N62" s="2">
        <v>0.15</v>
      </c>
      <c r="Q62">
        <v>279</v>
      </c>
      <c r="R62">
        <v>2465</v>
      </c>
      <c r="S62" s="2">
        <v>0.1</v>
      </c>
      <c r="T62" s="8">
        <f>Sheet2!D51</f>
        <v>0.10703351595230422</v>
      </c>
      <c r="U62">
        <v>2744</v>
      </c>
      <c r="V62">
        <v>7055</v>
      </c>
      <c r="W62" s="2">
        <v>0.05</v>
      </c>
      <c r="X62">
        <v>10</v>
      </c>
      <c r="AO62">
        <f>Sheet1!M62</f>
        <v>89418</v>
      </c>
      <c r="AP62">
        <f>Sheet1!Q62</f>
        <v>14537</v>
      </c>
      <c r="AQ62">
        <f>Sheet1!I62</f>
        <v>7308</v>
      </c>
      <c r="AS62">
        <v>6927</v>
      </c>
    </row>
    <row r="63" spans="1:45" x14ac:dyDescent="0.35">
      <c r="A63" s="14">
        <v>43968</v>
      </c>
      <c r="B63">
        <v>100241</v>
      </c>
      <c r="C63">
        <v>14651</v>
      </c>
      <c r="D63">
        <f t="shared" si="0"/>
        <v>7691</v>
      </c>
      <c r="E63">
        <v>351</v>
      </c>
      <c r="F63">
        <v>374</v>
      </c>
      <c r="G63">
        <v>374</v>
      </c>
      <c r="H63">
        <v>124</v>
      </c>
      <c r="M63">
        <v>85590</v>
      </c>
      <c r="N63" s="2">
        <v>0.15</v>
      </c>
      <c r="Q63">
        <v>323</v>
      </c>
      <c r="R63">
        <v>3618</v>
      </c>
      <c r="S63" s="2">
        <v>0.08</v>
      </c>
      <c r="T63" s="8">
        <f>Sheet2!D52</f>
        <v>0.10327233667088656</v>
      </c>
      <c r="U63">
        <v>3941</v>
      </c>
      <c r="V63">
        <v>7146</v>
      </c>
      <c r="W63" s="2">
        <v>0.05</v>
      </c>
      <c r="X63">
        <v>5</v>
      </c>
      <c r="AO63">
        <f>Sheet1!M63</f>
        <v>93700</v>
      </c>
      <c r="AP63">
        <f>Sheet1!Q63</f>
        <v>14965</v>
      </c>
      <c r="AQ63">
        <f>Sheet1!I63</f>
        <v>7691</v>
      </c>
      <c r="AS63">
        <v>7154</v>
      </c>
    </row>
    <row r="64" spans="1:45" x14ac:dyDescent="0.35">
      <c r="A64" s="14">
        <v>43969</v>
      </c>
      <c r="B64">
        <v>103148</v>
      </c>
      <c r="C64">
        <v>14955</v>
      </c>
      <c r="D64">
        <f t="shared" si="0"/>
        <v>8146</v>
      </c>
      <c r="E64">
        <v>355</v>
      </c>
      <c r="F64">
        <v>382</v>
      </c>
      <c r="G64">
        <v>382</v>
      </c>
      <c r="H64">
        <v>121</v>
      </c>
      <c r="M64">
        <v>88193</v>
      </c>
      <c r="N64" s="2">
        <v>0.14000000000000001</v>
      </c>
      <c r="Q64">
        <v>304</v>
      </c>
      <c r="R64">
        <v>2603</v>
      </c>
      <c r="S64" s="2">
        <v>0.1</v>
      </c>
      <c r="T64" s="8">
        <f>Sheet2!D53</f>
        <v>0.10182994163117211</v>
      </c>
      <c r="U64">
        <v>2907</v>
      </c>
      <c r="V64">
        <v>7276</v>
      </c>
      <c r="W64" s="2">
        <v>0.05</v>
      </c>
      <c r="X64">
        <v>4</v>
      </c>
      <c r="AO64">
        <f>Sheet1!M64</f>
        <v>96453</v>
      </c>
      <c r="AP64">
        <f>Sheet1!Q64</f>
        <v>15227</v>
      </c>
      <c r="AQ64">
        <f>Sheet1!I64</f>
        <v>8146</v>
      </c>
      <c r="AS64">
        <v>7324</v>
      </c>
    </row>
    <row r="65" spans="1:45" x14ac:dyDescent="0.35">
      <c r="A65" s="14">
        <v>43970</v>
      </c>
      <c r="B65">
        <v>107196</v>
      </c>
      <c r="C65">
        <v>15296</v>
      </c>
      <c r="D65">
        <f t="shared" si="0"/>
        <v>8366</v>
      </c>
      <c r="E65">
        <v>367</v>
      </c>
      <c r="F65">
        <v>383</v>
      </c>
      <c r="G65">
        <v>383</v>
      </c>
      <c r="H65">
        <v>126</v>
      </c>
      <c r="M65">
        <v>91900</v>
      </c>
      <c r="N65" s="2">
        <v>0.14000000000000001</v>
      </c>
      <c r="Q65">
        <v>341</v>
      </c>
      <c r="R65">
        <v>3707</v>
      </c>
      <c r="S65" s="2">
        <v>0.08</v>
      </c>
      <c r="T65" s="8">
        <f>Sheet2!D54</f>
        <v>9.2017909526015129E-2</v>
      </c>
      <c r="U65">
        <v>4048</v>
      </c>
      <c r="V65">
        <v>7082</v>
      </c>
      <c r="W65" s="2">
        <v>0.05</v>
      </c>
      <c r="X65">
        <v>12</v>
      </c>
      <c r="AO65">
        <f>Sheet1!M65</f>
        <v>100374</v>
      </c>
      <c r="AP65">
        <f>Sheet1!Q65</f>
        <v>15546</v>
      </c>
      <c r="AQ65">
        <f>Sheet1!I65</f>
        <v>8366</v>
      </c>
      <c r="AS65">
        <v>7847</v>
      </c>
    </row>
    <row r="66" spans="1:45" x14ac:dyDescent="0.35">
      <c r="A66" s="14">
        <v>43971</v>
      </c>
      <c r="B66">
        <v>110213</v>
      </c>
      <c r="C66">
        <v>15534</v>
      </c>
      <c r="D66">
        <f t="shared" si="0"/>
        <v>8519</v>
      </c>
      <c r="E66">
        <v>383</v>
      </c>
      <c r="F66">
        <v>381</v>
      </c>
      <c r="G66">
        <v>381</v>
      </c>
      <c r="H66">
        <v>126</v>
      </c>
      <c r="M66">
        <v>94679</v>
      </c>
      <c r="N66" s="2">
        <v>0.14000000000000001</v>
      </c>
      <c r="Q66">
        <v>238</v>
      </c>
      <c r="R66">
        <v>2779</v>
      </c>
      <c r="S66" s="2">
        <v>0.08</v>
      </c>
      <c r="T66" s="8">
        <f>Sheet2!D55</f>
        <v>9.1655099207969298E-2</v>
      </c>
      <c r="U66">
        <v>3017</v>
      </c>
      <c r="V66">
        <v>6915</v>
      </c>
      <c r="W66" s="2">
        <v>0.06</v>
      </c>
      <c r="X66">
        <v>16</v>
      </c>
      <c r="AO66">
        <f>Sheet1!M66</f>
        <v>103265</v>
      </c>
      <c r="AP66">
        <f>Sheet1!Q66</f>
        <v>15815</v>
      </c>
      <c r="AQ66">
        <f>Sheet1!I66</f>
        <v>8519</v>
      </c>
      <c r="AS66">
        <v>8236</v>
      </c>
    </row>
    <row r="67" spans="1:45" x14ac:dyDescent="0.35">
      <c r="A67" s="14">
        <v>43972</v>
      </c>
      <c r="B67">
        <v>115031</v>
      </c>
      <c r="C67">
        <v>15954</v>
      </c>
      <c r="D67">
        <f t="shared" si="0"/>
        <v>8952</v>
      </c>
      <c r="E67">
        <v>403</v>
      </c>
      <c r="F67">
        <v>376</v>
      </c>
      <c r="G67">
        <v>376</v>
      </c>
      <c r="H67">
        <v>125</v>
      </c>
      <c r="M67">
        <v>99077</v>
      </c>
      <c r="N67" s="2">
        <v>0.14000000000000001</v>
      </c>
      <c r="Q67">
        <v>420</v>
      </c>
      <c r="R67">
        <v>4398</v>
      </c>
      <c r="S67" s="2">
        <v>0.09</v>
      </c>
      <c r="T67" s="8">
        <f>Sheet2!D56</f>
        <v>8.8549559000660527E-2</v>
      </c>
      <c r="U67">
        <v>4818</v>
      </c>
      <c r="V67">
        <v>7046</v>
      </c>
      <c r="W67" s="2">
        <v>0.05</v>
      </c>
      <c r="X67">
        <v>20</v>
      </c>
      <c r="AO67">
        <f>Sheet1!M67</f>
        <v>106564</v>
      </c>
      <c r="AP67">
        <f>Sheet1!Q67</f>
        <v>16091</v>
      </c>
      <c r="AQ67">
        <f>Sheet1!I67</f>
        <v>8952</v>
      </c>
      <c r="AS67">
        <v>8505</v>
      </c>
    </row>
    <row r="68" spans="1:45" x14ac:dyDescent="0.35">
      <c r="A68" s="14">
        <v>43973</v>
      </c>
      <c r="B68">
        <v>119469</v>
      </c>
      <c r="C68">
        <v>16415</v>
      </c>
      <c r="D68">
        <f t="shared" si="0"/>
        <v>9287</v>
      </c>
      <c r="E68">
        <v>419</v>
      </c>
      <c r="F68">
        <v>362</v>
      </c>
      <c r="G68">
        <v>362</v>
      </c>
      <c r="H68">
        <v>123</v>
      </c>
      <c r="M68">
        <v>103054</v>
      </c>
      <c r="N68" s="2">
        <v>0.14000000000000001</v>
      </c>
      <c r="Q68">
        <v>461</v>
      </c>
      <c r="R68">
        <v>3977</v>
      </c>
      <c r="S68" s="2">
        <v>0.1</v>
      </c>
      <c r="T68" s="8">
        <f>Sheet2!D57</f>
        <v>9.130552232470189E-2</v>
      </c>
      <c r="U68">
        <v>4438</v>
      </c>
      <c r="V68">
        <v>7162</v>
      </c>
      <c r="W68" s="2">
        <v>0.05</v>
      </c>
      <c r="X68">
        <v>16</v>
      </c>
      <c r="AO68">
        <f>Sheet1!M68</f>
        <v>109427</v>
      </c>
      <c r="AP68">
        <f>Sheet1!Q68</f>
        <v>16326</v>
      </c>
      <c r="AQ68">
        <f>Sheet1!I68</f>
        <v>9287</v>
      </c>
      <c r="AS68">
        <v>8834</v>
      </c>
    </row>
    <row r="69" spans="1:45" x14ac:dyDescent="0.35">
      <c r="A69" s="14">
        <v>43974</v>
      </c>
      <c r="B69">
        <v>122990</v>
      </c>
      <c r="C69">
        <v>16767</v>
      </c>
      <c r="D69">
        <f t="shared" si="0"/>
        <v>9569</v>
      </c>
      <c r="E69">
        <v>444</v>
      </c>
      <c r="F69">
        <v>262</v>
      </c>
      <c r="G69">
        <v>262</v>
      </c>
      <c r="H69">
        <v>109</v>
      </c>
      <c r="M69">
        <v>106223</v>
      </c>
      <c r="N69" s="2">
        <v>0.14000000000000001</v>
      </c>
      <c r="Q69">
        <v>352</v>
      </c>
      <c r="R69">
        <v>3169</v>
      </c>
      <c r="S69" s="2">
        <v>0.1</v>
      </c>
      <c r="T69" s="8">
        <f>Sheet2!D58</f>
        <v>9.1382540277257396E-2</v>
      </c>
      <c r="U69">
        <v>3521</v>
      </c>
      <c r="V69">
        <v>7136</v>
      </c>
      <c r="W69" s="2">
        <v>0.04</v>
      </c>
      <c r="X69">
        <v>25</v>
      </c>
      <c r="AO69">
        <f>Sheet1!M69</f>
        <v>114060</v>
      </c>
      <c r="AP69">
        <f>Sheet1!Q69</f>
        <v>16709</v>
      </c>
      <c r="AQ69">
        <f>Sheet1!I69</f>
        <v>9569</v>
      </c>
      <c r="AS69">
        <v>9187</v>
      </c>
    </row>
    <row r="70" spans="1:45" x14ac:dyDescent="0.35">
      <c r="A70" s="14">
        <f>A69+1</f>
        <v>43975</v>
      </c>
      <c r="B70">
        <f>114795+C70</f>
        <v>132352</v>
      </c>
      <c r="C70">
        <v>17557</v>
      </c>
      <c r="D70">
        <f t="shared" si="0"/>
        <v>10338</v>
      </c>
      <c r="E70">
        <v>456</v>
      </c>
      <c r="F70">
        <f t="shared" ref="F70:F76" si="1">G70</f>
        <v>377</v>
      </c>
      <c r="G70">
        <v>377</v>
      </c>
      <c r="H70">
        <v>118</v>
      </c>
      <c r="M70">
        <f t="shared" ref="M70:M100" si="2">B70-C70</f>
        <v>114795</v>
      </c>
      <c r="N70" s="3">
        <f t="shared" ref="N70:N100" si="3">C70/B70</f>
        <v>0.13265383220502902</v>
      </c>
      <c r="Q70">
        <v>352</v>
      </c>
      <c r="R70">
        <v>3169</v>
      </c>
      <c r="S70" s="2">
        <v>0.1</v>
      </c>
      <c r="T70" s="8">
        <f>Sheet2!D59</f>
        <v>9.3947468595355924E-2</v>
      </c>
      <c r="U70">
        <v>3521</v>
      </c>
      <c r="V70">
        <f t="shared" ref="V70:V100" si="4">C70-D70-E70</f>
        <v>6763</v>
      </c>
      <c r="W70" s="3">
        <f t="shared" ref="W70:W100" si="5">F70/V70</f>
        <v>5.5744492089309476E-2</v>
      </c>
      <c r="X70">
        <v>25</v>
      </c>
      <c r="AO70">
        <f>Sheet1!M71</f>
        <v>123410</v>
      </c>
      <c r="AP70">
        <f>Sheet1!Q71</f>
        <v>17614</v>
      </c>
      <c r="AQ70">
        <f>Sheet1!I71</f>
        <v>10338</v>
      </c>
      <c r="AS70">
        <v>9341</v>
      </c>
    </row>
    <row r="71" spans="1:45" x14ac:dyDescent="0.35">
      <c r="A71" s="14">
        <f t="shared" ref="A71:A76" si="6">A70+1</f>
        <v>43976</v>
      </c>
      <c r="B71">
        <v>134985</v>
      </c>
      <c r="C71">
        <v>17659</v>
      </c>
      <c r="D71">
        <f t="shared" si="0"/>
        <v>10518</v>
      </c>
      <c r="E71">
        <v>466</v>
      </c>
      <c r="F71">
        <f t="shared" si="1"/>
        <v>379</v>
      </c>
      <c r="G71">
        <v>379</v>
      </c>
      <c r="H71">
        <v>115</v>
      </c>
      <c r="M71">
        <f t="shared" si="2"/>
        <v>117326</v>
      </c>
      <c r="N71" s="3">
        <f t="shared" si="3"/>
        <v>0.13082194317887172</v>
      </c>
      <c r="Q71">
        <f t="shared" ref="Q71:Q100" si="7">C71-C70</f>
        <v>102</v>
      </c>
      <c r="R71">
        <f t="shared" ref="R71:R100" si="8">M71-M70</f>
        <v>2531</v>
      </c>
      <c r="S71" s="3">
        <f t="shared" ref="S71:S100" si="9">Q71/U71</f>
        <v>3.8739080896315989E-2</v>
      </c>
      <c r="T71" s="8">
        <f>Sheet2!D60</f>
        <v>8.7167256501000157E-2</v>
      </c>
      <c r="U71">
        <f t="shared" ref="U71:U100" si="10">B71-B70</f>
        <v>2633</v>
      </c>
      <c r="V71">
        <f t="shared" si="4"/>
        <v>6675</v>
      </c>
      <c r="W71" s="3">
        <f t="shared" si="5"/>
        <v>5.6779026217228468E-2</v>
      </c>
      <c r="X71">
        <f t="shared" ref="X71:X100" si="11">E71-E70</f>
        <v>10</v>
      </c>
      <c r="AO71">
        <f>Sheet1!M72</f>
        <v>126509</v>
      </c>
      <c r="AP71">
        <f>Sheet1!Q72</f>
        <v>17899</v>
      </c>
      <c r="AQ71">
        <f>Sheet1!I72</f>
        <v>10518</v>
      </c>
      <c r="AS71">
        <v>9442</v>
      </c>
    </row>
    <row r="72" spans="1:45" x14ac:dyDescent="0.35">
      <c r="A72" s="14">
        <f t="shared" si="6"/>
        <v>43977</v>
      </c>
      <c r="B72">
        <v>139157</v>
      </c>
      <c r="C72">
        <v>18273</v>
      </c>
      <c r="D72">
        <f t="shared" ref="D72:D116" si="12">AQ72</f>
        <v>10679</v>
      </c>
      <c r="E72">
        <v>488</v>
      </c>
      <c r="F72">
        <f t="shared" si="1"/>
        <v>393</v>
      </c>
      <c r="G72">
        <v>393</v>
      </c>
      <c r="H72">
        <v>109</v>
      </c>
      <c r="M72">
        <f t="shared" si="2"/>
        <v>120884</v>
      </c>
      <c r="N72" s="3">
        <f t="shared" si="3"/>
        <v>0.13131211509302443</v>
      </c>
      <c r="Q72">
        <f t="shared" si="7"/>
        <v>614</v>
      </c>
      <c r="R72">
        <f t="shared" si="8"/>
        <v>3558</v>
      </c>
      <c r="S72" s="3">
        <f t="shared" si="9"/>
        <v>0.14717162032598274</v>
      </c>
      <c r="T72" s="8">
        <f>Sheet2!D61</f>
        <v>9.7205206738131697E-2</v>
      </c>
      <c r="U72">
        <f t="shared" si="10"/>
        <v>4172</v>
      </c>
      <c r="V72">
        <f t="shared" si="4"/>
        <v>7106</v>
      </c>
      <c r="W72" s="3">
        <f t="shared" si="5"/>
        <v>5.5305375738812272E-2</v>
      </c>
      <c r="X72">
        <f t="shared" si="11"/>
        <v>22</v>
      </c>
      <c r="AO72">
        <f>Sheet1!M73</f>
        <v>131452</v>
      </c>
      <c r="AP72">
        <f>Sheet1!Q73</f>
        <v>18289</v>
      </c>
      <c r="AQ72">
        <f>Sheet1!I73</f>
        <v>10679</v>
      </c>
      <c r="AS72">
        <v>9929</v>
      </c>
    </row>
    <row r="73" spans="1:45" x14ac:dyDescent="0.35">
      <c r="A73" s="14">
        <f t="shared" si="6"/>
        <v>43978</v>
      </c>
      <c r="B73">
        <v>142321</v>
      </c>
      <c r="C73">
        <v>18502</v>
      </c>
      <c r="D73">
        <f t="shared" si="12"/>
        <v>10905</v>
      </c>
      <c r="E73">
        <v>500</v>
      </c>
      <c r="F73">
        <f t="shared" si="1"/>
        <v>383</v>
      </c>
      <c r="G73">
        <v>383</v>
      </c>
      <c r="H73">
        <v>112</v>
      </c>
      <c r="M73">
        <f t="shared" si="2"/>
        <v>123819</v>
      </c>
      <c r="N73" s="3">
        <f t="shared" si="3"/>
        <v>0.13000189711989096</v>
      </c>
      <c r="Q73">
        <f t="shared" si="7"/>
        <v>229</v>
      </c>
      <c r="R73">
        <f t="shared" si="8"/>
        <v>2935</v>
      </c>
      <c r="S73" s="3">
        <f t="shared" si="9"/>
        <v>7.2376738305941851E-2</v>
      </c>
      <c r="T73" s="8">
        <f>Sheet2!D62</f>
        <v>9.6318574637377696E-2</v>
      </c>
      <c r="U73">
        <f t="shared" si="10"/>
        <v>3164</v>
      </c>
      <c r="V73">
        <f t="shared" si="4"/>
        <v>7097</v>
      </c>
      <c r="W73" s="3">
        <f t="shared" si="5"/>
        <v>5.3966464703395799E-2</v>
      </c>
      <c r="X73">
        <f t="shared" si="11"/>
        <v>12</v>
      </c>
      <c r="AO73">
        <f>Sheet1!M74</f>
        <v>134069</v>
      </c>
      <c r="AP73">
        <f>Sheet1!Q74</f>
        <v>18461</v>
      </c>
      <c r="AQ73">
        <f>Sheet1!I74</f>
        <v>10905</v>
      </c>
      <c r="AS73">
        <v>10148</v>
      </c>
    </row>
    <row r="74" spans="1:45" x14ac:dyDescent="0.35">
      <c r="A74" s="14">
        <f t="shared" si="6"/>
        <v>43979</v>
      </c>
      <c r="B74">
        <v>146275</v>
      </c>
      <c r="C74">
        <v>18792</v>
      </c>
      <c r="D74">
        <f t="shared" si="12"/>
        <v>11445</v>
      </c>
      <c r="E74">
        <v>520</v>
      </c>
      <c r="F74">
        <f t="shared" si="1"/>
        <v>376</v>
      </c>
      <c r="G74">
        <v>376</v>
      </c>
      <c r="H74">
        <v>117</v>
      </c>
      <c r="M74">
        <f t="shared" si="2"/>
        <v>127483</v>
      </c>
      <c r="N74" s="3">
        <f t="shared" si="3"/>
        <v>0.12847034694923945</v>
      </c>
      <c r="Q74">
        <f t="shared" si="7"/>
        <v>290</v>
      </c>
      <c r="R74">
        <f t="shared" si="8"/>
        <v>3664</v>
      </c>
      <c r="S74" s="3">
        <f t="shared" si="9"/>
        <v>7.3343449671219016E-2</v>
      </c>
      <c r="T74" s="8">
        <f>Sheet2!D63</f>
        <v>9.4477030272015122E-2</v>
      </c>
      <c r="U74">
        <f t="shared" si="10"/>
        <v>3954</v>
      </c>
      <c r="V74">
        <f t="shared" si="4"/>
        <v>6827</v>
      </c>
      <c r="W74" s="3">
        <f t="shared" si="5"/>
        <v>5.5075435769737807E-2</v>
      </c>
      <c r="X74">
        <f t="shared" si="11"/>
        <v>20</v>
      </c>
      <c r="AO74">
        <f>Sheet1!M75</f>
        <v>138465</v>
      </c>
      <c r="AP74">
        <f>Sheet1!Q75</f>
        <v>19253</v>
      </c>
      <c r="AQ74">
        <f>Sheet1!I75</f>
        <v>11445</v>
      </c>
      <c r="AS74">
        <v>10570</v>
      </c>
    </row>
    <row r="75" spans="1:45" x14ac:dyDescent="0.35">
      <c r="A75" s="14">
        <f t="shared" si="6"/>
        <v>43980</v>
      </c>
      <c r="B75">
        <v>150110</v>
      </c>
      <c r="C75">
        <v>19135</v>
      </c>
      <c r="D75">
        <f t="shared" si="12"/>
        <v>11872</v>
      </c>
      <c r="E75">
        <v>527</v>
      </c>
      <c r="F75">
        <f t="shared" si="1"/>
        <v>368</v>
      </c>
      <c r="G75">
        <v>368</v>
      </c>
      <c r="H75">
        <v>118</v>
      </c>
      <c r="M75">
        <f t="shared" si="2"/>
        <v>130975</v>
      </c>
      <c r="N75" s="3">
        <f t="shared" si="3"/>
        <v>0.12747318633002463</v>
      </c>
      <c r="Q75">
        <f t="shared" si="7"/>
        <v>343</v>
      </c>
      <c r="R75">
        <f t="shared" si="8"/>
        <v>3492</v>
      </c>
      <c r="S75" s="3">
        <f t="shared" si="9"/>
        <v>8.9439374185136894E-2</v>
      </c>
      <c r="T75" s="8">
        <f>Sheet2!D64</f>
        <v>9.2016129032258059E-2</v>
      </c>
      <c r="U75">
        <f t="shared" si="10"/>
        <v>3835</v>
      </c>
      <c r="V75">
        <f t="shared" si="4"/>
        <v>6736</v>
      </c>
      <c r="W75" s="3">
        <f t="shared" si="5"/>
        <v>5.4631828978622329E-2</v>
      </c>
      <c r="X75">
        <f t="shared" si="11"/>
        <v>7</v>
      </c>
      <c r="Y75">
        <v>69</v>
      </c>
      <c r="AB75">
        <v>59</v>
      </c>
      <c r="AE75">
        <v>6</v>
      </c>
      <c r="AH75">
        <f t="shared" ref="AH75:AH122" si="13">Y75-AB75-AE75</f>
        <v>4</v>
      </c>
      <c r="AO75">
        <f>Sheet1!M76</f>
        <v>141631</v>
      </c>
      <c r="AP75">
        <f>Sheet1!Q76</f>
        <v>19490</v>
      </c>
      <c r="AQ75">
        <f>Sheet1!I76</f>
        <v>11872</v>
      </c>
      <c r="AS75">
        <v>10902</v>
      </c>
    </row>
    <row r="76" spans="1:45" x14ac:dyDescent="0.35">
      <c r="A76" s="14">
        <f t="shared" si="6"/>
        <v>43981</v>
      </c>
      <c r="B76">
        <v>156713</v>
      </c>
      <c r="C76">
        <v>19551</v>
      </c>
      <c r="D76">
        <f t="shared" si="12"/>
        <v>12275</v>
      </c>
      <c r="E76">
        <v>534</v>
      </c>
      <c r="F76">
        <f t="shared" si="1"/>
        <v>341</v>
      </c>
      <c r="G76">
        <v>341</v>
      </c>
      <c r="H76">
        <v>116</v>
      </c>
      <c r="M76">
        <f t="shared" si="2"/>
        <v>137162</v>
      </c>
      <c r="N76" s="3">
        <f t="shared" si="3"/>
        <v>0.12475672088467453</v>
      </c>
      <c r="Q76">
        <f t="shared" si="7"/>
        <v>416</v>
      </c>
      <c r="R76">
        <f t="shared" si="8"/>
        <v>6187</v>
      </c>
      <c r="S76" s="3">
        <f t="shared" si="9"/>
        <v>6.3001665909435109E-2</v>
      </c>
      <c r="T76" s="8">
        <f>Sheet2!D65</f>
        <v>8.4140305573488269E-2</v>
      </c>
      <c r="U76">
        <f t="shared" si="10"/>
        <v>6603</v>
      </c>
      <c r="V76">
        <f t="shared" si="4"/>
        <v>6742</v>
      </c>
      <c r="W76" s="3">
        <f t="shared" si="5"/>
        <v>5.0578463363986949E-2</v>
      </c>
      <c r="X76">
        <f t="shared" si="11"/>
        <v>7</v>
      </c>
      <c r="Y76">
        <v>70</v>
      </c>
      <c r="AB76">
        <v>59</v>
      </c>
      <c r="AE76">
        <v>6</v>
      </c>
      <c r="AH76">
        <f t="shared" si="13"/>
        <v>5</v>
      </c>
      <c r="AO76">
        <f>Sheet1!M77</f>
        <v>145207</v>
      </c>
      <c r="AP76">
        <f>Sheet1!Q77</f>
        <v>19719</v>
      </c>
      <c r="AQ76">
        <f>Sheet1!I77</f>
        <v>12275</v>
      </c>
      <c r="AS76">
        <v>11111</v>
      </c>
    </row>
    <row r="77" spans="1:45" x14ac:dyDescent="0.35">
      <c r="A77" s="14">
        <v>43983</v>
      </c>
      <c r="B77">
        <v>159292</v>
      </c>
      <c r="C77">
        <v>19688</v>
      </c>
      <c r="D77">
        <f t="shared" si="12"/>
        <v>12784</v>
      </c>
      <c r="E77">
        <v>538</v>
      </c>
      <c r="F77">
        <v>339</v>
      </c>
      <c r="G77">
        <v>339</v>
      </c>
      <c r="H77">
        <v>125</v>
      </c>
      <c r="M77">
        <f t="shared" si="2"/>
        <v>139604</v>
      </c>
      <c r="N77" s="3">
        <f t="shared" si="3"/>
        <v>0.1235969163548703</v>
      </c>
      <c r="Q77">
        <f t="shared" si="7"/>
        <v>137</v>
      </c>
      <c r="R77">
        <f t="shared" si="8"/>
        <v>2442</v>
      </c>
      <c r="S77" s="3">
        <f t="shared" si="9"/>
        <v>5.3121364870104694E-2</v>
      </c>
      <c r="T77" s="8">
        <f>Sheet2!D66</f>
        <v>7.9101707498144019E-2</v>
      </c>
      <c r="U77">
        <f t="shared" si="10"/>
        <v>2579</v>
      </c>
      <c r="V77">
        <f t="shared" si="4"/>
        <v>6366</v>
      </c>
      <c r="W77" s="3">
        <f t="shared" si="5"/>
        <v>5.3251649387370405E-2</v>
      </c>
      <c r="X77">
        <f t="shared" si="11"/>
        <v>4</v>
      </c>
      <c r="Y77">
        <v>70</v>
      </c>
      <c r="AB77">
        <v>59</v>
      </c>
      <c r="AE77">
        <v>6</v>
      </c>
      <c r="AH77">
        <f t="shared" si="13"/>
        <v>5</v>
      </c>
      <c r="AO77">
        <f>Sheet1!M78</f>
        <v>148979</v>
      </c>
      <c r="AP77">
        <f>Sheet1!Q78</f>
        <v>20020</v>
      </c>
      <c r="AQ77">
        <f>Sheet1!I78</f>
        <v>12784</v>
      </c>
      <c r="AS77">
        <v>11185</v>
      </c>
    </row>
    <row r="78" spans="1:45" x14ac:dyDescent="0.35">
      <c r="A78" s="14">
        <f t="shared" ref="A78:A151" si="14">A77+1</f>
        <v>43984</v>
      </c>
      <c r="B78">
        <v>163969</v>
      </c>
      <c r="C78">
        <v>19956</v>
      </c>
      <c r="D78">
        <f t="shared" si="12"/>
        <v>13025</v>
      </c>
      <c r="E78">
        <v>560</v>
      </c>
      <c r="F78">
        <v>327</v>
      </c>
      <c r="H78">
        <v>114</v>
      </c>
      <c r="M78">
        <f t="shared" si="2"/>
        <v>144013</v>
      </c>
      <c r="N78" s="3">
        <f t="shared" si="3"/>
        <v>0.12170593221889503</v>
      </c>
      <c r="Q78">
        <f t="shared" si="7"/>
        <v>268</v>
      </c>
      <c r="R78">
        <f t="shared" si="8"/>
        <v>4409</v>
      </c>
      <c r="S78" s="3">
        <f t="shared" si="9"/>
        <v>5.7301689116955316E-2</v>
      </c>
      <c r="T78" s="8">
        <f>Sheet2!D67</f>
        <v>7.9250621032293675E-2</v>
      </c>
      <c r="U78">
        <f t="shared" si="10"/>
        <v>4677</v>
      </c>
      <c r="V78">
        <f t="shared" si="4"/>
        <v>6371</v>
      </c>
      <c r="W78" s="3">
        <f t="shared" si="5"/>
        <v>5.1326322398367603E-2</v>
      </c>
      <c r="X78">
        <f t="shared" si="11"/>
        <v>22</v>
      </c>
      <c r="Y78">
        <v>69</v>
      </c>
      <c r="AB78">
        <v>59</v>
      </c>
      <c r="AE78">
        <v>6</v>
      </c>
      <c r="AH78">
        <f t="shared" si="13"/>
        <v>4</v>
      </c>
      <c r="AO78">
        <f>Sheet1!M79</f>
        <v>154204</v>
      </c>
      <c r="AP78">
        <f>Sheet1!Q79</f>
        <v>20367</v>
      </c>
      <c r="AQ78">
        <f>Sheet1!I79</f>
        <v>13025</v>
      </c>
      <c r="AS78">
        <v>11604</v>
      </c>
    </row>
    <row r="79" spans="1:45" x14ac:dyDescent="0.35">
      <c r="A79" s="14">
        <f t="shared" si="14"/>
        <v>43985</v>
      </c>
      <c r="B79">
        <f>B78+3732</f>
        <v>167701</v>
      </c>
      <c r="C79">
        <f>C78+201</f>
        <v>20157</v>
      </c>
      <c r="D79">
        <f t="shared" si="12"/>
        <v>13243</v>
      </c>
      <c r="E79">
        <v>566</v>
      </c>
      <c r="F79">
        <v>314</v>
      </c>
      <c r="H79">
        <v>116</v>
      </c>
      <c r="M79">
        <f t="shared" si="2"/>
        <v>147544</v>
      </c>
      <c r="N79" s="3">
        <f t="shared" si="3"/>
        <v>0.12019606323158478</v>
      </c>
      <c r="Q79">
        <f t="shared" si="7"/>
        <v>201</v>
      </c>
      <c r="R79">
        <f t="shared" si="8"/>
        <v>3531</v>
      </c>
      <c r="S79" s="3">
        <f t="shared" si="9"/>
        <v>5.3858520900321546E-2</v>
      </c>
      <c r="T79" s="8">
        <f>Sheet2!D68</f>
        <v>6.6003363228699555E-2</v>
      </c>
      <c r="U79">
        <f t="shared" si="10"/>
        <v>3732</v>
      </c>
      <c r="V79">
        <f t="shared" si="4"/>
        <v>6348</v>
      </c>
      <c r="W79" s="3">
        <f t="shared" si="5"/>
        <v>4.9464398235664779E-2</v>
      </c>
      <c r="X79">
        <f t="shared" si="11"/>
        <v>6</v>
      </c>
      <c r="Y79">
        <v>69</v>
      </c>
      <c r="AB79">
        <v>59</v>
      </c>
      <c r="AE79">
        <v>6</v>
      </c>
      <c r="AH79">
        <f t="shared" si="13"/>
        <v>4</v>
      </c>
      <c r="AO79">
        <f>Sheet1!M80</f>
        <v>158728</v>
      </c>
      <c r="AP79">
        <f>Sheet1!Q80</f>
        <v>20633</v>
      </c>
      <c r="AQ79">
        <f>Sheet1!I80</f>
        <v>13243</v>
      </c>
      <c r="AS79">
        <v>11925</v>
      </c>
    </row>
    <row r="80" spans="1:45" x14ac:dyDescent="0.35">
      <c r="A80" s="14">
        <f t="shared" si="14"/>
        <v>43986</v>
      </c>
      <c r="B80">
        <v>174127</v>
      </c>
      <c r="C80">
        <v>20706</v>
      </c>
      <c r="D80">
        <f t="shared" si="12"/>
        <v>13650</v>
      </c>
      <c r="E80">
        <v>579</v>
      </c>
      <c r="F80">
        <v>310</v>
      </c>
      <c r="H80">
        <v>105</v>
      </c>
      <c r="M80">
        <f t="shared" si="2"/>
        <v>153421</v>
      </c>
      <c r="N80" s="4">
        <f t="shared" si="3"/>
        <v>0.11891320702705496</v>
      </c>
      <c r="Q80">
        <f t="shared" si="7"/>
        <v>549</v>
      </c>
      <c r="R80">
        <f t="shared" si="8"/>
        <v>5877</v>
      </c>
      <c r="S80" s="3">
        <f t="shared" si="9"/>
        <v>8.5434173669467789E-2</v>
      </c>
      <c r="T80" s="8">
        <f>Sheet2!D69</f>
        <v>6.9295101553166066E-2</v>
      </c>
      <c r="U80">
        <f t="shared" si="10"/>
        <v>6426</v>
      </c>
      <c r="V80">
        <f t="shared" si="4"/>
        <v>6477</v>
      </c>
      <c r="W80" s="3">
        <f t="shared" si="5"/>
        <v>4.7861664350779681E-2</v>
      </c>
      <c r="X80">
        <f t="shared" si="11"/>
        <v>13</v>
      </c>
      <c r="Y80">
        <v>70</v>
      </c>
      <c r="AB80">
        <v>61</v>
      </c>
      <c r="AE80">
        <v>6</v>
      </c>
      <c r="AH80">
        <f t="shared" si="13"/>
        <v>3</v>
      </c>
      <c r="AO80">
        <f>Sheet1!M81</f>
        <v>163773</v>
      </c>
      <c r="AP80">
        <f>Sheet1!Q81</f>
        <v>20964</v>
      </c>
      <c r="AQ80">
        <f>Sheet1!I81</f>
        <v>13650</v>
      </c>
      <c r="AS80">
        <v>12183</v>
      </c>
    </row>
    <row r="81" spans="1:45" x14ac:dyDescent="0.35">
      <c r="A81" s="14">
        <f t="shared" si="14"/>
        <v>43987</v>
      </c>
      <c r="B81">
        <v>179816</v>
      </c>
      <c r="C81">
        <v>21096</v>
      </c>
      <c r="D81">
        <f t="shared" si="12"/>
        <v>14027</v>
      </c>
      <c r="E81">
        <v>591</v>
      </c>
      <c r="F81">
        <v>299</v>
      </c>
      <c r="H81">
        <v>102</v>
      </c>
      <c r="M81">
        <f t="shared" si="2"/>
        <v>158720</v>
      </c>
      <c r="N81" s="4">
        <f t="shared" si="3"/>
        <v>0.11731992703652623</v>
      </c>
      <c r="Q81">
        <f t="shared" si="7"/>
        <v>390</v>
      </c>
      <c r="R81">
        <f t="shared" si="8"/>
        <v>5299</v>
      </c>
      <c r="S81" s="3">
        <f t="shared" si="9"/>
        <v>6.8553348567410799E-2</v>
      </c>
      <c r="T81" s="8">
        <f>Sheet2!D70</f>
        <v>6.8692048537610684E-2</v>
      </c>
      <c r="U81">
        <f t="shared" si="10"/>
        <v>5689</v>
      </c>
      <c r="V81">
        <f t="shared" si="4"/>
        <v>6478</v>
      </c>
      <c r="W81" s="3">
        <f t="shared" si="5"/>
        <v>4.6156221055881443E-2</v>
      </c>
      <c r="X81">
        <f t="shared" si="11"/>
        <v>12</v>
      </c>
      <c r="Y81">
        <v>71</v>
      </c>
      <c r="AB81">
        <v>61</v>
      </c>
      <c r="AE81">
        <v>6</v>
      </c>
      <c r="AH81">
        <f t="shared" si="13"/>
        <v>4</v>
      </c>
      <c r="AO81">
        <f>Sheet1!M82</f>
        <v>167899</v>
      </c>
      <c r="AP81">
        <f>Sheet1!Q82</f>
        <v>21246</v>
      </c>
      <c r="AQ81">
        <f>Sheet1!I82</f>
        <v>14027</v>
      </c>
      <c r="AS81">
        <v>12490</v>
      </c>
    </row>
    <row r="82" spans="1:45" x14ac:dyDescent="0.35">
      <c r="A82" s="14">
        <f t="shared" si="14"/>
        <v>43988</v>
      </c>
      <c r="B82">
        <v>184554</v>
      </c>
      <c r="C82">
        <v>21438</v>
      </c>
      <c r="D82">
        <f t="shared" si="12"/>
        <v>14398</v>
      </c>
      <c r="E82">
        <v>597</v>
      </c>
      <c r="F82">
        <v>288</v>
      </c>
      <c r="H82">
        <v>92</v>
      </c>
      <c r="M82">
        <f t="shared" si="2"/>
        <v>163116</v>
      </c>
      <c r="N82" s="4">
        <f t="shared" si="3"/>
        <v>0.11616112357358822</v>
      </c>
      <c r="Q82">
        <f t="shared" si="7"/>
        <v>342</v>
      </c>
      <c r="R82">
        <f t="shared" si="8"/>
        <v>4396</v>
      </c>
      <c r="S82" s="3">
        <f t="shared" si="9"/>
        <v>7.2182355424229627E-2</v>
      </c>
      <c r="T82" s="8">
        <f>Sheet2!D71</f>
        <v>6.6862153060039481E-2</v>
      </c>
      <c r="U82">
        <f t="shared" si="10"/>
        <v>4738</v>
      </c>
      <c r="V82">
        <f t="shared" si="4"/>
        <v>6443</v>
      </c>
      <c r="W82" s="3">
        <f t="shared" si="5"/>
        <v>4.4699674064876613E-2</v>
      </c>
      <c r="X82">
        <f t="shared" si="11"/>
        <v>6</v>
      </c>
      <c r="Y82">
        <v>71</v>
      </c>
      <c r="AB82">
        <v>61</v>
      </c>
      <c r="AE82">
        <v>6</v>
      </c>
      <c r="AH82">
        <f t="shared" si="13"/>
        <v>4</v>
      </c>
      <c r="AO82">
        <f>Sheet1!M83</f>
        <v>171630</v>
      </c>
      <c r="AP82">
        <f>Sheet1!Q83</f>
        <v>21468</v>
      </c>
      <c r="AQ82">
        <f>Sheet1!I83</f>
        <v>14398</v>
      </c>
      <c r="AS82">
        <v>12673</v>
      </c>
    </row>
    <row r="83" spans="1:45" x14ac:dyDescent="0.35">
      <c r="A83" s="14">
        <f t="shared" si="14"/>
        <v>43989</v>
      </c>
      <c r="B83">
        <v>187939</v>
      </c>
      <c r="C83">
        <v>21635</v>
      </c>
      <c r="D83">
        <f t="shared" si="12"/>
        <v>14733</v>
      </c>
      <c r="E83">
        <v>604</v>
      </c>
      <c r="F83">
        <v>269</v>
      </c>
      <c r="H83">
        <v>86</v>
      </c>
      <c r="M83">
        <f t="shared" si="2"/>
        <v>166304</v>
      </c>
      <c r="N83" s="4">
        <f t="shared" si="3"/>
        <v>0.11511713907172008</v>
      </c>
      <c r="Q83">
        <f t="shared" si="7"/>
        <v>197</v>
      </c>
      <c r="R83">
        <f t="shared" si="8"/>
        <v>3188</v>
      </c>
      <c r="S83" s="3">
        <f t="shared" si="9"/>
        <v>5.8197932053175777E-2</v>
      </c>
      <c r="T83" s="8">
        <f>Sheet2!D72</f>
        <v>6.6739255748414786E-2</v>
      </c>
      <c r="U83">
        <f t="shared" si="10"/>
        <v>3385</v>
      </c>
      <c r="V83">
        <f t="shared" si="4"/>
        <v>6298</v>
      </c>
      <c r="W83" s="3">
        <f t="shared" si="5"/>
        <v>4.2711972054620517E-2</v>
      </c>
      <c r="X83">
        <f t="shared" si="11"/>
        <v>7</v>
      </c>
      <c r="Y83">
        <v>71</v>
      </c>
      <c r="AB83">
        <v>61</v>
      </c>
      <c r="AE83">
        <v>6</v>
      </c>
      <c r="AH83">
        <f t="shared" si="13"/>
        <v>4</v>
      </c>
      <c r="AO83">
        <f>Sheet1!M84</f>
        <v>178589</v>
      </c>
      <c r="AP83">
        <f>Sheet1!Q84</f>
        <v>21857</v>
      </c>
      <c r="AQ83">
        <f>Sheet1!I84</f>
        <v>14733</v>
      </c>
      <c r="AS83">
        <v>12797</v>
      </c>
    </row>
    <row r="84" spans="1:45" x14ac:dyDescent="0.35">
      <c r="A84" s="14">
        <f t="shared" si="14"/>
        <v>43990</v>
      </c>
      <c r="B84">
        <v>192950</v>
      </c>
      <c r="C84">
        <v>21919</v>
      </c>
      <c r="D84">
        <f t="shared" si="12"/>
        <v>15165</v>
      </c>
      <c r="E84">
        <v>606</v>
      </c>
      <c r="F84">
        <v>265</v>
      </c>
      <c r="H84">
        <v>85</v>
      </c>
      <c r="M84">
        <f t="shared" si="2"/>
        <v>171031</v>
      </c>
      <c r="N84" s="4">
        <f t="shared" si="3"/>
        <v>0.11359937807722208</v>
      </c>
      <c r="Q84">
        <f t="shared" si="7"/>
        <v>284</v>
      </c>
      <c r="R84">
        <f t="shared" si="8"/>
        <v>4727</v>
      </c>
      <c r="S84" s="3">
        <f t="shared" si="9"/>
        <v>5.6675314308521255E-2</v>
      </c>
      <c r="T84" s="8">
        <f>Sheet2!D73</f>
        <v>6.628439004100066E-2</v>
      </c>
      <c r="U84">
        <f t="shared" si="10"/>
        <v>5011</v>
      </c>
      <c r="V84">
        <f t="shared" si="4"/>
        <v>6148</v>
      </c>
      <c r="W84" s="3">
        <f t="shared" si="5"/>
        <v>4.3103448275862072E-2</v>
      </c>
      <c r="X84">
        <f t="shared" si="11"/>
        <v>2</v>
      </c>
      <c r="Y84">
        <v>74</v>
      </c>
      <c r="AB84">
        <v>61</v>
      </c>
      <c r="AE84">
        <v>6</v>
      </c>
      <c r="AH84">
        <f t="shared" si="13"/>
        <v>7</v>
      </c>
      <c r="AO84">
        <f>Sheet1!M85</f>
        <v>184105</v>
      </c>
      <c r="AP84">
        <f>Sheet1!Q85</f>
        <v>22227</v>
      </c>
      <c r="AQ84">
        <f>Sheet1!I85</f>
        <v>15165</v>
      </c>
      <c r="AS84">
        <v>12844</v>
      </c>
    </row>
    <row r="85" spans="1:45" x14ac:dyDescent="0.35">
      <c r="A85" s="14">
        <f t="shared" si="14"/>
        <v>43991</v>
      </c>
      <c r="B85">
        <v>197340</v>
      </c>
      <c r="C85">
        <v>22179</v>
      </c>
      <c r="D85">
        <f t="shared" si="12"/>
        <v>15352</v>
      </c>
      <c r="E85">
        <v>622</v>
      </c>
      <c r="F85">
        <v>255</v>
      </c>
      <c r="H85">
        <v>82</v>
      </c>
      <c r="M85">
        <f t="shared" si="2"/>
        <v>175161</v>
      </c>
      <c r="N85" s="4">
        <f t="shared" si="3"/>
        <v>0.11238978412891457</v>
      </c>
      <c r="Q85">
        <f t="shared" si="7"/>
        <v>260</v>
      </c>
      <c r="R85">
        <f t="shared" si="8"/>
        <v>4130</v>
      </c>
      <c r="S85" s="3">
        <f t="shared" si="9"/>
        <v>5.9225512528473807E-2</v>
      </c>
      <c r="T85" s="8">
        <f>Sheet2!D74</f>
        <v>6.6614725360342811E-2</v>
      </c>
      <c r="U85">
        <f t="shared" si="10"/>
        <v>4390</v>
      </c>
      <c r="V85">
        <f t="shared" si="4"/>
        <v>6205</v>
      </c>
      <c r="W85" s="3">
        <f t="shared" si="5"/>
        <v>4.1095890410958902E-2</v>
      </c>
      <c r="X85">
        <f t="shared" si="11"/>
        <v>16</v>
      </c>
      <c r="Y85">
        <v>74</v>
      </c>
      <c r="AB85">
        <v>63</v>
      </c>
      <c r="AE85">
        <v>6</v>
      </c>
      <c r="AH85">
        <f t="shared" si="13"/>
        <v>5</v>
      </c>
      <c r="AO85">
        <f>Sheet1!M86</f>
        <v>186560</v>
      </c>
      <c r="AP85">
        <f>Sheet1!Q86</f>
        <v>22349</v>
      </c>
      <c r="AQ85">
        <f>Sheet1!I86</f>
        <v>15352</v>
      </c>
      <c r="AS85">
        <v>13244</v>
      </c>
    </row>
    <row r="86" spans="1:45" x14ac:dyDescent="0.35">
      <c r="A86" s="14">
        <f t="shared" si="14"/>
        <v>43992</v>
      </c>
      <c r="B86">
        <v>202594</v>
      </c>
      <c r="C86">
        <v>22454</v>
      </c>
      <c r="D86">
        <f t="shared" si="12"/>
        <v>15483</v>
      </c>
      <c r="E86">
        <v>629</v>
      </c>
      <c r="F86">
        <v>245</v>
      </c>
      <c r="H86">
        <v>73</v>
      </c>
      <c r="M86">
        <f t="shared" si="2"/>
        <v>180140</v>
      </c>
      <c r="N86" s="4">
        <f t="shared" si="3"/>
        <v>0.11083250244331026</v>
      </c>
      <c r="Q86">
        <f t="shared" si="7"/>
        <v>275</v>
      </c>
      <c r="R86">
        <f t="shared" si="8"/>
        <v>4979</v>
      </c>
      <c r="S86" s="3">
        <f t="shared" si="9"/>
        <v>5.234107346783403E-2</v>
      </c>
      <c r="T86" s="8">
        <f>Sheet2!D75</f>
        <v>6.5829822600521601E-2</v>
      </c>
      <c r="U86">
        <f t="shared" si="10"/>
        <v>5254</v>
      </c>
      <c r="V86">
        <f t="shared" si="4"/>
        <v>6342</v>
      </c>
      <c r="W86" s="3">
        <f t="shared" si="5"/>
        <v>3.8631346578366449E-2</v>
      </c>
      <c r="X86">
        <f t="shared" si="11"/>
        <v>7</v>
      </c>
      <c r="Y86">
        <v>74</v>
      </c>
      <c r="AB86">
        <v>63</v>
      </c>
      <c r="AE86">
        <v>6</v>
      </c>
      <c r="AH86">
        <f t="shared" si="13"/>
        <v>5</v>
      </c>
      <c r="AO86">
        <f>Sheet1!M87</f>
        <v>191575</v>
      </c>
      <c r="AP86">
        <f>Sheet1!Q87</f>
        <v>22615</v>
      </c>
      <c r="AQ86">
        <f>Sheet1!I87</f>
        <v>15483</v>
      </c>
      <c r="AS86">
        <v>13532</v>
      </c>
    </row>
    <row r="87" spans="1:45" x14ac:dyDescent="0.35">
      <c r="A87" s="14">
        <f t="shared" si="14"/>
        <v>43993</v>
      </c>
      <c r="B87">
        <v>207057</v>
      </c>
      <c r="C87">
        <v>22785</v>
      </c>
      <c r="D87">
        <f t="shared" si="12"/>
        <v>15906</v>
      </c>
      <c r="E87">
        <v>638</v>
      </c>
      <c r="F87">
        <v>242</v>
      </c>
      <c r="H87">
        <v>75</v>
      </c>
      <c r="M87">
        <f t="shared" si="2"/>
        <v>184272</v>
      </c>
      <c r="N87" s="4">
        <f t="shared" si="3"/>
        <v>0.11004216230313392</v>
      </c>
      <c r="Q87">
        <f t="shared" si="7"/>
        <v>331</v>
      </c>
      <c r="R87">
        <f t="shared" si="8"/>
        <v>4132</v>
      </c>
      <c r="S87" s="3">
        <f t="shared" si="9"/>
        <v>7.4165359623571583E-2</v>
      </c>
      <c r="T87" s="8">
        <f>Sheet2!D76</f>
        <v>6.3133920437291227E-2</v>
      </c>
      <c r="U87">
        <f t="shared" si="10"/>
        <v>4463</v>
      </c>
      <c r="V87">
        <f t="shared" si="4"/>
        <v>6241</v>
      </c>
      <c r="W87" s="3">
        <f t="shared" si="5"/>
        <v>3.8775837205576029E-2</v>
      </c>
      <c r="X87">
        <f t="shared" si="11"/>
        <v>9</v>
      </c>
      <c r="Y87">
        <v>74</v>
      </c>
      <c r="AB87">
        <v>64</v>
      </c>
      <c r="AE87">
        <v>6</v>
      </c>
      <c r="AH87">
        <f t="shared" si="13"/>
        <v>4</v>
      </c>
      <c r="AO87">
        <f>Sheet1!M88</f>
        <v>196354</v>
      </c>
      <c r="AP87">
        <f>Sheet1!Q88</f>
        <v>22916</v>
      </c>
      <c r="AQ87">
        <f>Sheet1!I88</f>
        <v>15906</v>
      </c>
      <c r="AS87">
        <v>13806</v>
      </c>
    </row>
    <row r="88" spans="1:45" x14ac:dyDescent="0.35">
      <c r="A88" s="14">
        <f t="shared" si="14"/>
        <v>43994</v>
      </c>
      <c r="B88">
        <v>212827</v>
      </c>
      <c r="C88">
        <v>23166</v>
      </c>
      <c r="D88">
        <f t="shared" si="12"/>
        <v>16256</v>
      </c>
      <c r="E88">
        <v>641</v>
      </c>
      <c r="F88">
        <v>225</v>
      </c>
      <c r="H88">
        <v>81</v>
      </c>
      <c r="M88">
        <f t="shared" si="2"/>
        <v>189661</v>
      </c>
      <c r="N88" s="4">
        <f t="shared" si="3"/>
        <v>0.10884897123015407</v>
      </c>
      <c r="Q88">
        <f t="shared" si="7"/>
        <v>381</v>
      </c>
      <c r="R88">
        <f t="shared" si="8"/>
        <v>5389</v>
      </c>
      <c r="S88" s="3">
        <f t="shared" si="9"/>
        <v>6.6031195840554599E-2</v>
      </c>
      <c r="T88" s="8">
        <f>Sheet2!D77</f>
        <v>6.2706370603738154E-2</v>
      </c>
      <c r="U88">
        <f t="shared" si="10"/>
        <v>5770</v>
      </c>
      <c r="V88">
        <f t="shared" si="4"/>
        <v>6269</v>
      </c>
      <c r="W88" s="3">
        <f t="shared" si="5"/>
        <v>3.5890891689264633E-2</v>
      </c>
      <c r="X88">
        <f t="shared" si="11"/>
        <v>3</v>
      </c>
      <c r="Y88">
        <v>74</v>
      </c>
      <c r="AB88">
        <v>65</v>
      </c>
      <c r="AE88">
        <v>6</v>
      </c>
      <c r="AH88">
        <f t="shared" si="13"/>
        <v>3</v>
      </c>
      <c r="AO88">
        <f>Sheet1!M89</f>
        <v>201690</v>
      </c>
      <c r="AP88">
        <f>Sheet1!Q89</f>
        <v>23221</v>
      </c>
      <c r="AQ88">
        <f>Sheet1!I89</f>
        <v>16256</v>
      </c>
      <c r="AS88">
        <v>14058</v>
      </c>
    </row>
    <row r="89" spans="1:45" ht="15" thickBot="1" x14ac:dyDescent="0.4">
      <c r="A89" s="14">
        <f t="shared" si="14"/>
        <v>43995</v>
      </c>
      <c r="B89">
        <v>218960</v>
      </c>
      <c r="C89">
        <v>23551</v>
      </c>
      <c r="D89">
        <f t="shared" si="12"/>
        <v>16599</v>
      </c>
      <c r="E89">
        <v>650</v>
      </c>
      <c r="F89">
        <v>200</v>
      </c>
      <c r="H89">
        <v>76</v>
      </c>
      <c r="M89">
        <f t="shared" si="2"/>
        <v>195409</v>
      </c>
      <c r="N89" s="4">
        <f t="shared" si="3"/>
        <v>0.10755845816587505</v>
      </c>
      <c r="Q89">
        <f t="shared" si="7"/>
        <v>385</v>
      </c>
      <c r="R89">
        <f t="shared" si="8"/>
        <v>5748</v>
      </c>
      <c r="S89" s="3">
        <f t="shared" si="9"/>
        <v>6.2775150823414311E-2</v>
      </c>
      <c r="T89" s="8">
        <f>Sheet2!D78</f>
        <v>6.1413706911585188E-2</v>
      </c>
      <c r="U89">
        <f t="shared" si="10"/>
        <v>6133</v>
      </c>
      <c r="V89">
        <f t="shared" si="4"/>
        <v>6302</v>
      </c>
      <c r="W89" s="3">
        <f t="shared" si="5"/>
        <v>3.1735956839098696E-2</v>
      </c>
      <c r="X89">
        <f t="shared" si="11"/>
        <v>9</v>
      </c>
      <c r="Y89">
        <v>74</v>
      </c>
      <c r="AB89">
        <v>65</v>
      </c>
      <c r="AE89">
        <v>6</v>
      </c>
      <c r="AH89">
        <f t="shared" si="13"/>
        <v>3</v>
      </c>
      <c r="AO89">
        <f>Sheet1!M90</f>
        <v>206070</v>
      </c>
      <c r="AP89">
        <f>Sheet1!Q90</f>
        <v>23472</v>
      </c>
      <c r="AQ89">
        <f>Sheet1!I90</f>
        <v>16599</v>
      </c>
      <c r="AS89">
        <v>14301</v>
      </c>
    </row>
    <row r="90" spans="1:45" ht="15" thickBot="1" x14ac:dyDescent="0.4">
      <c r="A90" s="14">
        <f t="shared" si="14"/>
        <v>43996</v>
      </c>
      <c r="B90" s="5">
        <v>224663</v>
      </c>
      <c r="C90" s="5">
        <v>23879</v>
      </c>
      <c r="D90">
        <f t="shared" si="12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M90">
        <f t="shared" si="2"/>
        <v>200784</v>
      </c>
      <c r="N90" s="4">
        <f t="shared" si="3"/>
        <v>0.10628808482037541</v>
      </c>
      <c r="Q90">
        <f t="shared" si="7"/>
        <v>328</v>
      </c>
      <c r="R90">
        <f t="shared" si="8"/>
        <v>5375</v>
      </c>
      <c r="S90" s="3">
        <f t="shared" si="9"/>
        <v>5.7513589338944418E-2</v>
      </c>
      <c r="T90" s="8">
        <f>Sheet2!D79</f>
        <v>6.1104454852412594E-2</v>
      </c>
      <c r="U90">
        <f t="shared" si="10"/>
        <v>5703</v>
      </c>
      <c r="V90">
        <f t="shared" si="4"/>
        <v>6315</v>
      </c>
      <c r="W90" s="3">
        <f t="shared" si="5"/>
        <v>3.2145684877276329E-2</v>
      </c>
      <c r="X90">
        <f t="shared" si="11"/>
        <v>1</v>
      </c>
      <c r="Y90">
        <v>74</v>
      </c>
      <c r="AB90">
        <v>65</v>
      </c>
      <c r="AE90">
        <v>6</v>
      </c>
      <c r="AH90">
        <f t="shared" si="13"/>
        <v>3</v>
      </c>
      <c r="AO90">
        <f>Sheet1!M91</f>
        <v>211534</v>
      </c>
      <c r="AP90">
        <f>Sheet1!Q91</f>
        <v>23802</v>
      </c>
      <c r="AQ90">
        <f>Sheet1!I91</f>
        <v>16913</v>
      </c>
      <c r="AS90" s="5">
        <v>14359</v>
      </c>
    </row>
    <row r="91" spans="1:45" x14ac:dyDescent="0.35">
      <c r="A91" s="14">
        <f t="shared" si="14"/>
        <v>43997</v>
      </c>
      <c r="B91">
        <v>227409</v>
      </c>
      <c r="C91">
        <v>24041</v>
      </c>
      <c r="D91">
        <f t="shared" si="12"/>
        <v>17270</v>
      </c>
      <c r="E91">
        <v>653</v>
      </c>
      <c r="F91">
        <v>197</v>
      </c>
      <c r="H91">
        <v>71</v>
      </c>
      <c r="M91" s="7">
        <f t="shared" si="2"/>
        <v>203368</v>
      </c>
      <c r="N91" s="4">
        <f t="shared" si="3"/>
        <v>0.1057170120795571</v>
      </c>
      <c r="Q91">
        <f t="shared" si="7"/>
        <v>162</v>
      </c>
      <c r="R91">
        <f t="shared" si="8"/>
        <v>2584</v>
      </c>
      <c r="S91" s="3">
        <f t="shared" si="9"/>
        <v>5.8994901675163872E-2</v>
      </c>
      <c r="T91" s="8">
        <f>Sheet2!D80</f>
        <v>6.1580428915522796E-2</v>
      </c>
      <c r="U91">
        <f t="shared" si="10"/>
        <v>2746</v>
      </c>
      <c r="V91">
        <f t="shared" si="4"/>
        <v>6118</v>
      </c>
      <c r="W91" s="3">
        <f t="shared" si="5"/>
        <v>3.2200065380843412E-2</v>
      </c>
      <c r="X91">
        <f t="shared" si="11"/>
        <v>2</v>
      </c>
      <c r="Y91">
        <v>74</v>
      </c>
      <c r="AB91">
        <v>66</v>
      </c>
      <c r="AE91">
        <v>6</v>
      </c>
      <c r="AH91">
        <f t="shared" si="13"/>
        <v>2</v>
      </c>
      <c r="AO91">
        <f>Sheet1!M92</f>
        <v>217163</v>
      </c>
      <c r="AP91">
        <f>Sheet1!Q92</f>
        <v>24114</v>
      </c>
      <c r="AQ91">
        <f>Sheet1!I92</f>
        <v>17270</v>
      </c>
      <c r="AS91">
        <v>14431</v>
      </c>
    </row>
    <row r="92" spans="1:45" x14ac:dyDescent="0.35">
      <c r="A92" s="14">
        <f t="shared" si="14"/>
        <v>43998</v>
      </c>
      <c r="B92">
        <v>230263</v>
      </c>
      <c r="C92">
        <v>24161</v>
      </c>
      <c r="D92">
        <f t="shared" si="12"/>
        <v>17432</v>
      </c>
      <c r="E92">
        <v>661</v>
      </c>
      <c r="F92">
        <v>193</v>
      </c>
      <c r="H92">
        <v>71</v>
      </c>
      <c r="M92" s="7">
        <f t="shared" si="2"/>
        <v>206102</v>
      </c>
      <c r="N92" s="4">
        <f t="shared" si="3"/>
        <v>0.1049278433790926</v>
      </c>
      <c r="Q92">
        <f t="shared" si="7"/>
        <v>120</v>
      </c>
      <c r="R92">
        <f t="shared" si="8"/>
        <v>2734</v>
      </c>
      <c r="S92" s="3">
        <f t="shared" si="9"/>
        <v>4.2046250875963559E-2</v>
      </c>
      <c r="T92" s="8">
        <f>Sheet2!D81</f>
        <v>6.0201075236157094E-2</v>
      </c>
      <c r="U92">
        <f t="shared" si="10"/>
        <v>2854</v>
      </c>
      <c r="V92">
        <f t="shared" si="4"/>
        <v>6068</v>
      </c>
      <c r="W92" s="3">
        <f t="shared" si="5"/>
        <v>3.1806196440342785E-2</v>
      </c>
      <c r="X92">
        <f t="shared" si="11"/>
        <v>8</v>
      </c>
      <c r="Y92">
        <v>74</v>
      </c>
      <c r="AB92">
        <v>66</v>
      </c>
      <c r="AE92">
        <v>6</v>
      </c>
      <c r="AH92">
        <f t="shared" si="13"/>
        <v>2</v>
      </c>
      <c r="AO92">
        <f>Sheet1!M93</f>
        <v>222351</v>
      </c>
      <c r="AP92">
        <f>Sheet1!Q93</f>
        <v>24388</v>
      </c>
      <c r="AQ92">
        <f>Sheet1!I93</f>
        <v>17432</v>
      </c>
      <c r="AS92">
        <v>14798</v>
      </c>
    </row>
    <row r="93" spans="1:45" x14ac:dyDescent="0.35">
      <c r="A93" s="14">
        <f t="shared" si="14"/>
        <v>43999</v>
      </c>
      <c r="B93">
        <v>234405</v>
      </c>
      <c r="C93">
        <v>24379</v>
      </c>
      <c r="D93">
        <f t="shared" si="12"/>
        <v>17586</v>
      </c>
      <c r="E93">
        <v>671</v>
      </c>
      <c r="F93">
        <v>188</v>
      </c>
      <c r="H93">
        <v>64</v>
      </c>
      <c r="M93" s="7">
        <f t="shared" si="2"/>
        <v>210026</v>
      </c>
      <c r="N93" s="4">
        <f t="shared" si="3"/>
        <v>0.10400375418613084</v>
      </c>
      <c r="Q93">
        <f t="shared" si="7"/>
        <v>218</v>
      </c>
      <c r="R93">
        <f t="shared" si="8"/>
        <v>3924</v>
      </c>
      <c r="S93" s="3">
        <f t="shared" si="9"/>
        <v>5.2631578947368418E-2</v>
      </c>
      <c r="T93" s="8">
        <f>Sheet2!D82</f>
        <v>6.0513658797271386E-2</v>
      </c>
      <c r="U93">
        <f t="shared" si="10"/>
        <v>4142</v>
      </c>
      <c r="V93">
        <f t="shared" si="4"/>
        <v>6122</v>
      </c>
      <c r="W93" s="3">
        <f t="shared" si="5"/>
        <v>3.070891865403463E-2</v>
      </c>
      <c r="X93">
        <f t="shared" si="11"/>
        <v>10</v>
      </c>
      <c r="Y93">
        <v>75</v>
      </c>
      <c r="AB93">
        <v>66</v>
      </c>
      <c r="AE93">
        <v>6</v>
      </c>
      <c r="AH93">
        <f t="shared" si="13"/>
        <v>3</v>
      </c>
      <c r="AO93">
        <f>Sheet1!M94</f>
        <v>225799</v>
      </c>
      <c r="AP93">
        <f>Sheet1!Q94</f>
        <v>24538</v>
      </c>
      <c r="AQ93">
        <f>Sheet1!I94</f>
        <v>17586</v>
      </c>
      <c r="AS93">
        <v>15155</v>
      </c>
    </row>
    <row r="94" spans="1:45" x14ac:dyDescent="0.35">
      <c r="A94" s="14">
        <f t="shared" si="14"/>
        <v>44000</v>
      </c>
      <c r="B94">
        <v>239596</v>
      </c>
      <c r="C94">
        <v>24735</v>
      </c>
      <c r="D94">
        <f t="shared" si="12"/>
        <v>18022</v>
      </c>
      <c r="E94">
        <v>677</v>
      </c>
      <c r="F94">
        <v>176</v>
      </c>
      <c r="H94">
        <v>63</v>
      </c>
      <c r="M94" s="7">
        <f t="shared" si="2"/>
        <v>214861</v>
      </c>
      <c r="N94" s="4">
        <f t="shared" si="3"/>
        <v>0.10323628107313979</v>
      </c>
      <c r="Q94">
        <f t="shared" si="7"/>
        <v>356</v>
      </c>
      <c r="R94">
        <f t="shared" si="8"/>
        <v>4835</v>
      </c>
      <c r="S94" s="3">
        <f t="shared" si="9"/>
        <v>6.8580235022153727E-2</v>
      </c>
      <c r="T94" s="8">
        <f>Sheet2!D83</f>
        <v>5.9928086296444263E-2</v>
      </c>
      <c r="U94">
        <f t="shared" si="10"/>
        <v>5191</v>
      </c>
      <c r="V94">
        <f t="shared" si="4"/>
        <v>6036</v>
      </c>
      <c r="W94" s="3">
        <f t="shared" si="5"/>
        <v>2.9158383035122599E-2</v>
      </c>
      <c r="X94">
        <f t="shared" si="11"/>
        <v>6</v>
      </c>
      <c r="Y94">
        <v>81</v>
      </c>
      <c r="AB94">
        <v>66</v>
      </c>
      <c r="AE94">
        <v>6</v>
      </c>
      <c r="AH94">
        <f t="shared" si="13"/>
        <v>9</v>
      </c>
      <c r="AO94">
        <f>Sheet1!M95</f>
        <v>228972</v>
      </c>
      <c r="AP94">
        <f>Sheet1!Q95</f>
        <v>24672</v>
      </c>
      <c r="AQ94">
        <f>Sheet1!I95</f>
        <v>18022</v>
      </c>
      <c r="AS94">
        <v>15417</v>
      </c>
    </row>
    <row r="95" spans="1:45" x14ac:dyDescent="0.35">
      <c r="A95" s="14">
        <f t="shared" si="14"/>
        <v>44001</v>
      </c>
      <c r="B95">
        <v>245278</v>
      </c>
      <c r="C95">
        <v>25127</v>
      </c>
      <c r="D95">
        <f t="shared" si="12"/>
        <v>18352</v>
      </c>
      <c r="E95">
        <v>680</v>
      </c>
      <c r="F95">
        <v>197</v>
      </c>
      <c r="H95">
        <v>60</v>
      </c>
      <c r="M95" s="7">
        <f t="shared" si="2"/>
        <v>220151</v>
      </c>
      <c r="N95" s="4">
        <f t="shared" si="3"/>
        <v>0.10244294229405002</v>
      </c>
      <c r="Q95">
        <f t="shared" si="7"/>
        <v>392</v>
      </c>
      <c r="R95">
        <f t="shared" si="8"/>
        <v>5290</v>
      </c>
      <c r="S95" s="3">
        <f t="shared" si="9"/>
        <v>6.8989792326645552E-2</v>
      </c>
      <c r="T95" s="8">
        <f>Sheet2!D84</f>
        <v>6.0429570737419495E-2</v>
      </c>
      <c r="U95">
        <f t="shared" si="10"/>
        <v>5682</v>
      </c>
      <c r="V95">
        <f t="shared" si="4"/>
        <v>6095</v>
      </c>
      <c r="W95" s="3">
        <f t="shared" si="5"/>
        <v>3.2321575061525838E-2</v>
      </c>
      <c r="X95">
        <f t="shared" si="11"/>
        <v>3</v>
      </c>
      <c r="Y95">
        <v>81</v>
      </c>
      <c r="AB95">
        <v>66</v>
      </c>
      <c r="AE95">
        <v>6</v>
      </c>
      <c r="AH95">
        <f t="shared" si="13"/>
        <v>9</v>
      </c>
      <c r="AO95">
        <f>Sheet1!M96</f>
        <v>232580</v>
      </c>
      <c r="AP95">
        <f>Sheet1!Q96</f>
        <v>24823</v>
      </c>
      <c r="AQ95">
        <f>Sheet1!I96</f>
        <v>18352</v>
      </c>
      <c r="AS95">
        <v>15674</v>
      </c>
    </row>
    <row r="96" spans="1:45" x14ac:dyDescent="0.35">
      <c r="A96" s="14">
        <f t="shared" si="14"/>
        <v>44002</v>
      </c>
      <c r="B96">
        <v>249207</v>
      </c>
      <c r="C96">
        <v>25424</v>
      </c>
      <c r="D96">
        <f t="shared" si="12"/>
        <v>18741</v>
      </c>
      <c r="E96">
        <v>681</v>
      </c>
      <c r="F96">
        <v>182</v>
      </c>
      <c r="H96">
        <v>58</v>
      </c>
      <c r="M96" s="7">
        <f t="shared" si="2"/>
        <v>223783</v>
      </c>
      <c r="N96" s="4">
        <f t="shared" si="3"/>
        <v>0.10201960619083733</v>
      </c>
      <c r="Q96">
        <f t="shared" si="7"/>
        <v>297</v>
      </c>
      <c r="R96">
        <f t="shared" si="8"/>
        <v>3632</v>
      </c>
      <c r="S96" s="3">
        <f t="shared" si="9"/>
        <v>7.5591753626877062E-2</v>
      </c>
      <c r="T96" s="8">
        <f>Sheet2!D85</f>
        <v>6.1923496545111908E-2</v>
      </c>
      <c r="U96">
        <f t="shared" si="10"/>
        <v>3929</v>
      </c>
      <c r="V96">
        <f t="shared" si="4"/>
        <v>6002</v>
      </c>
      <c r="W96" s="3">
        <f t="shared" si="5"/>
        <v>3.0323225591469511E-2</v>
      </c>
      <c r="X96">
        <f t="shared" si="11"/>
        <v>1</v>
      </c>
      <c r="Y96">
        <v>81</v>
      </c>
      <c r="AB96">
        <v>68</v>
      </c>
      <c r="AE96">
        <v>6</v>
      </c>
      <c r="AH96">
        <f t="shared" si="13"/>
        <v>7</v>
      </c>
      <c r="AO96">
        <f>Sheet1!M97</f>
        <v>238178</v>
      </c>
      <c r="AP96">
        <f>Sheet1!Q97</f>
        <v>25153</v>
      </c>
      <c r="AQ96">
        <f>Sheet1!I97</f>
        <v>18741</v>
      </c>
      <c r="AS96">
        <v>15904</v>
      </c>
    </row>
    <row r="97" spans="1:45" x14ac:dyDescent="0.35">
      <c r="A97" s="14">
        <f t="shared" si="14"/>
        <v>44003</v>
      </c>
      <c r="B97">
        <v>256960</v>
      </c>
      <c r="C97">
        <v>25865</v>
      </c>
      <c r="D97">
        <f t="shared" si="12"/>
        <v>19086</v>
      </c>
      <c r="E97">
        <v>685</v>
      </c>
      <c r="F97">
        <v>170</v>
      </c>
      <c r="H97">
        <v>53</v>
      </c>
      <c r="M97" s="7">
        <f t="shared" si="2"/>
        <v>231095</v>
      </c>
      <c r="N97" s="4">
        <f t="shared" si="3"/>
        <v>0.10065768991282691</v>
      </c>
      <c r="Q97">
        <f t="shared" si="7"/>
        <v>441</v>
      </c>
      <c r="R97">
        <f t="shared" si="8"/>
        <v>7312</v>
      </c>
      <c r="S97" s="8">
        <f t="shared" si="9"/>
        <v>5.6881207274603378E-2</v>
      </c>
      <c r="T97" s="8">
        <f>Sheet2!D86</f>
        <v>6.149177942223736E-2</v>
      </c>
      <c r="U97">
        <f t="shared" si="10"/>
        <v>7753</v>
      </c>
      <c r="V97">
        <f t="shared" si="4"/>
        <v>6094</v>
      </c>
      <c r="W97" s="3">
        <f t="shared" si="5"/>
        <v>2.789629143419757E-2</v>
      </c>
      <c r="X97">
        <f t="shared" si="11"/>
        <v>4</v>
      </c>
      <c r="Y97">
        <v>82</v>
      </c>
      <c r="AB97">
        <v>68</v>
      </c>
      <c r="AE97">
        <v>6</v>
      </c>
      <c r="AH97">
        <f t="shared" si="13"/>
        <v>8</v>
      </c>
      <c r="AO97">
        <f>Sheet1!M98</f>
        <v>243014</v>
      </c>
      <c r="AP97">
        <f>Sheet1!Q98</f>
        <v>25459</v>
      </c>
      <c r="AQ97">
        <f>Sheet1!I98</f>
        <v>19086</v>
      </c>
      <c r="AS97">
        <v>16018</v>
      </c>
    </row>
    <row r="98" spans="1:45" x14ac:dyDescent="0.35">
      <c r="A98" s="14">
        <f t="shared" si="14"/>
        <v>44004</v>
      </c>
      <c r="B98">
        <v>259002</v>
      </c>
      <c r="C98">
        <v>26048</v>
      </c>
      <c r="D98">
        <f t="shared" si="12"/>
        <v>19466</v>
      </c>
      <c r="E98">
        <v>686</v>
      </c>
      <c r="F98">
        <v>169</v>
      </c>
      <c r="H98">
        <v>51</v>
      </c>
      <c r="M98" s="7">
        <f t="shared" si="2"/>
        <v>232954</v>
      </c>
      <c r="N98" s="4">
        <f t="shared" si="3"/>
        <v>0.1005706519640775</v>
      </c>
      <c r="Q98">
        <f t="shared" si="7"/>
        <v>183</v>
      </c>
      <c r="R98">
        <f t="shared" si="8"/>
        <v>1859</v>
      </c>
      <c r="S98" s="8">
        <f t="shared" si="9"/>
        <v>8.9618021547502452E-2</v>
      </c>
      <c r="T98" s="8">
        <f>Sheet2!D87</f>
        <v>6.3526730604880829E-2</v>
      </c>
      <c r="U98">
        <f t="shared" si="10"/>
        <v>2042</v>
      </c>
      <c r="V98">
        <f t="shared" si="4"/>
        <v>5896</v>
      </c>
      <c r="W98" s="3">
        <f t="shared" si="5"/>
        <v>2.8663500678426053E-2</v>
      </c>
      <c r="X98">
        <f t="shared" si="11"/>
        <v>1</v>
      </c>
      <c r="Y98">
        <v>82</v>
      </c>
      <c r="AB98">
        <v>68</v>
      </c>
      <c r="AE98">
        <v>6</v>
      </c>
      <c r="AH98">
        <f t="shared" si="13"/>
        <v>8</v>
      </c>
      <c r="AO98">
        <f>Sheet1!M99</f>
        <v>249270</v>
      </c>
      <c r="AP98">
        <f>Sheet1!Q99</f>
        <v>25902</v>
      </c>
      <c r="AQ98">
        <f>Sheet1!I99</f>
        <v>19466</v>
      </c>
      <c r="AS98">
        <v>16101</v>
      </c>
    </row>
    <row r="99" spans="1:45" x14ac:dyDescent="0.35">
      <c r="A99" s="14">
        <f t="shared" si="14"/>
        <v>44005</v>
      </c>
      <c r="B99">
        <v>264265</v>
      </c>
      <c r="C99">
        <v>26343</v>
      </c>
      <c r="D99">
        <f t="shared" si="12"/>
        <v>19713</v>
      </c>
      <c r="E99">
        <v>688</v>
      </c>
      <c r="F99">
        <v>163</v>
      </c>
      <c r="H99">
        <v>47</v>
      </c>
      <c r="M99" s="7">
        <f t="shared" si="2"/>
        <v>237922</v>
      </c>
      <c r="N99" s="4">
        <f t="shared" si="3"/>
        <v>9.9684029288782089E-2</v>
      </c>
      <c r="Q99">
        <f t="shared" si="7"/>
        <v>295</v>
      </c>
      <c r="R99">
        <f t="shared" si="8"/>
        <v>4968</v>
      </c>
      <c r="S99" s="8">
        <f t="shared" si="9"/>
        <v>5.6051681550446514E-2</v>
      </c>
      <c r="T99" s="8">
        <f>Sheet2!D88</f>
        <v>6.4172695723780954E-2</v>
      </c>
      <c r="U99">
        <f t="shared" si="10"/>
        <v>5263</v>
      </c>
      <c r="V99">
        <f t="shared" si="4"/>
        <v>5942</v>
      </c>
      <c r="W99" s="3">
        <f t="shared" si="5"/>
        <v>2.7431841130932347E-2</v>
      </c>
      <c r="X99">
        <f t="shared" si="11"/>
        <v>2</v>
      </c>
      <c r="Y99">
        <v>82</v>
      </c>
      <c r="AB99">
        <v>68</v>
      </c>
      <c r="AE99">
        <v>6</v>
      </c>
      <c r="AH99">
        <f t="shared" si="13"/>
        <v>8</v>
      </c>
      <c r="AO99">
        <f>Sheet1!M100</f>
        <v>252919</v>
      </c>
      <c r="AP99">
        <f>Sheet1!Q100</f>
        <v>26065</v>
      </c>
      <c r="AQ99">
        <f>Sheet1!I100</f>
        <v>19713</v>
      </c>
      <c r="AS99">
        <v>16398</v>
      </c>
    </row>
    <row r="100" spans="1:45" x14ac:dyDescent="0.35">
      <c r="A100" s="14">
        <f t="shared" si="14"/>
        <v>44006</v>
      </c>
      <c r="B100">
        <v>268435</v>
      </c>
      <c r="C100">
        <v>26601</v>
      </c>
      <c r="D100">
        <f t="shared" si="12"/>
        <v>19954</v>
      </c>
      <c r="E100">
        <v>690</v>
      </c>
      <c r="F100">
        <v>140</v>
      </c>
      <c r="H100">
        <v>43</v>
      </c>
      <c r="M100" s="7">
        <f t="shared" si="2"/>
        <v>241834</v>
      </c>
      <c r="N100" s="4">
        <f t="shared" si="3"/>
        <v>9.9096615568014607E-2</v>
      </c>
      <c r="Q100">
        <f t="shared" si="7"/>
        <v>258</v>
      </c>
      <c r="R100">
        <f t="shared" si="8"/>
        <v>3912</v>
      </c>
      <c r="S100" s="8">
        <f t="shared" si="9"/>
        <v>6.1870503597122303E-2</v>
      </c>
      <c r="T100" s="8">
        <f>Sheet2!D89</f>
        <v>6.5295327652071702E-2</v>
      </c>
      <c r="U100">
        <f t="shared" si="10"/>
        <v>4170</v>
      </c>
      <c r="V100">
        <f t="shared" si="4"/>
        <v>5957</v>
      </c>
      <c r="W100" s="3">
        <f t="shared" si="5"/>
        <v>2.3501762632197415E-2</v>
      </c>
      <c r="X100">
        <f t="shared" si="11"/>
        <v>2</v>
      </c>
      <c r="Y100">
        <v>85</v>
      </c>
      <c r="AB100">
        <v>69</v>
      </c>
      <c r="AE100">
        <v>6</v>
      </c>
      <c r="AH100">
        <f t="shared" si="13"/>
        <v>10</v>
      </c>
      <c r="AO100">
        <f>Sheet1!M101</f>
        <v>258299</v>
      </c>
      <c r="AP100">
        <f>Sheet1!Q101</f>
        <v>26418</v>
      </c>
      <c r="AQ100">
        <f>Sheet1!I101</f>
        <v>19954</v>
      </c>
      <c r="AS100">
        <v>16727</v>
      </c>
    </row>
    <row r="101" spans="1:45" x14ac:dyDescent="0.35">
      <c r="A101" s="14">
        <f t="shared" si="14"/>
        <v>44007</v>
      </c>
      <c r="B101">
        <v>275442</v>
      </c>
      <c r="C101">
        <v>27062</v>
      </c>
      <c r="D101">
        <f t="shared" si="12"/>
        <v>20260</v>
      </c>
      <c r="E101">
        <v>694</v>
      </c>
      <c r="F101">
        <v>137</v>
      </c>
      <c r="H101">
        <v>42</v>
      </c>
      <c r="M101" s="7">
        <f t="shared" ref="M101:M132" si="15">B101-C101</f>
        <v>248380</v>
      </c>
      <c r="N101" s="4">
        <f t="shared" ref="N101:N132" si="16">C101/B101</f>
        <v>9.8249359211739676E-2</v>
      </c>
      <c r="Q101">
        <f t="shared" ref="Q101:Q132" si="17">C101-C100</f>
        <v>461</v>
      </c>
      <c r="R101">
        <f t="shared" ref="R101:R122" si="18">M101-M100</f>
        <v>6546</v>
      </c>
      <c r="S101" s="8">
        <f t="shared" ref="S101:S122" si="19">Q101/U101</f>
        <v>6.5791351505637224E-2</v>
      </c>
      <c r="T101" s="8">
        <f>Sheet2!D90</f>
        <v>6.4916587624839595E-2</v>
      </c>
      <c r="U101">
        <f t="shared" ref="U101:U132" si="20">B101-B100</f>
        <v>7007</v>
      </c>
      <c r="V101">
        <f t="shared" ref="V101:V132" si="21">C101-D101-E101</f>
        <v>6108</v>
      </c>
      <c r="W101" s="3">
        <f t="shared" ref="W101:W132" si="22">F101/V101</f>
        <v>2.2429600523903078E-2</v>
      </c>
      <c r="X101">
        <f t="shared" ref="X101:X132" si="23">E101-E100</f>
        <v>4</v>
      </c>
      <c r="Y101">
        <v>85</v>
      </c>
      <c r="AB101">
        <v>70</v>
      </c>
      <c r="AE101">
        <v>6</v>
      </c>
      <c r="AH101">
        <f t="shared" si="13"/>
        <v>9</v>
      </c>
      <c r="AO101">
        <f>Sheet1!M102</f>
        <v>262529</v>
      </c>
      <c r="AP101">
        <f>Sheet1!Q102</f>
        <v>26618</v>
      </c>
      <c r="AQ101">
        <f>Sheet1!I102</f>
        <v>20260</v>
      </c>
      <c r="AS101">
        <v>16926</v>
      </c>
    </row>
    <row r="102" spans="1:45" x14ac:dyDescent="0.35">
      <c r="A102" s="14">
        <f t="shared" si="14"/>
        <v>44008</v>
      </c>
      <c r="B102">
        <v>282023</v>
      </c>
      <c r="C102">
        <v>27593</v>
      </c>
      <c r="D102">
        <f t="shared" si="12"/>
        <v>20655</v>
      </c>
      <c r="E102">
        <v>702</v>
      </c>
      <c r="F102">
        <v>141</v>
      </c>
      <c r="H102">
        <v>42</v>
      </c>
      <c r="M102" s="7">
        <f t="shared" si="15"/>
        <v>254430</v>
      </c>
      <c r="N102" s="4">
        <f t="shared" si="16"/>
        <v>9.7839537910028612E-2</v>
      </c>
      <c r="Q102">
        <f t="shared" si="17"/>
        <v>531</v>
      </c>
      <c r="R102">
        <f t="shared" si="18"/>
        <v>6050</v>
      </c>
      <c r="S102" s="8">
        <f t="shared" si="19"/>
        <v>8.0686825710378357E-2</v>
      </c>
      <c r="T102" s="8">
        <f>Sheet2!D91</f>
        <v>6.7111171587971155E-2</v>
      </c>
      <c r="U102">
        <f t="shared" si="20"/>
        <v>6581</v>
      </c>
      <c r="V102">
        <f t="shared" si="21"/>
        <v>6236</v>
      </c>
      <c r="W102" s="3">
        <f t="shared" si="22"/>
        <v>2.2610647851186657E-2</v>
      </c>
      <c r="X102">
        <f t="shared" si="23"/>
        <v>8</v>
      </c>
      <c r="Y102">
        <v>85</v>
      </c>
      <c r="AB102">
        <v>70</v>
      </c>
      <c r="AE102">
        <v>6</v>
      </c>
      <c r="AH102">
        <f t="shared" si="13"/>
        <v>9</v>
      </c>
      <c r="AO102">
        <f>Sheet1!M103</f>
        <v>266597</v>
      </c>
      <c r="AP102">
        <f>Sheet1!Q103</f>
        <v>26854</v>
      </c>
      <c r="AQ102">
        <f>Sheet1!I103</f>
        <v>20655</v>
      </c>
      <c r="AS102">
        <v>17206</v>
      </c>
    </row>
    <row r="103" spans="1:45" x14ac:dyDescent="0.35">
      <c r="A103" s="14">
        <f t="shared" si="14"/>
        <v>44009</v>
      </c>
      <c r="B103">
        <v>288212</v>
      </c>
      <c r="C103">
        <v>27934</v>
      </c>
      <c r="D103">
        <f t="shared" si="12"/>
        <v>20893</v>
      </c>
      <c r="E103">
        <v>704</v>
      </c>
      <c r="F103">
        <v>131</v>
      </c>
      <c r="H103">
        <v>40</v>
      </c>
      <c r="M103" s="7">
        <f t="shared" si="15"/>
        <v>260278</v>
      </c>
      <c r="N103" s="4">
        <f t="shared" si="16"/>
        <v>9.6921710407616615E-2</v>
      </c>
      <c r="Q103">
        <f t="shared" si="17"/>
        <v>341</v>
      </c>
      <c r="R103">
        <f t="shared" si="18"/>
        <v>5848</v>
      </c>
      <c r="S103" s="8">
        <f t="shared" si="19"/>
        <v>5.5097754079819032E-2</v>
      </c>
      <c r="T103" s="8">
        <f>Sheet2!D92</f>
        <v>6.4350724266119722E-2</v>
      </c>
      <c r="U103">
        <f t="shared" si="20"/>
        <v>6189</v>
      </c>
      <c r="V103">
        <f t="shared" si="21"/>
        <v>6337</v>
      </c>
      <c r="W103" s="3">
        <f t="shared" si="22"/>
        <v>2.0672242385987059E-2</v>
      </c>
      <c r="X103">
        <f t="shared" si="23"/>
        <v>2</v>
      </c>
      <c r="Y103">
        <v>85</v>
      </c>
      <c r="AB103">
        <v>70</v>
      </c>
      <c r="AE103">
        <v>6</v>
      </c>
      <c r="AH103">
        <f t="shared" si="13"/>
        <v>9</v>
      </c>
      <c r="AO103">
        <f>Sheet1!M104</f>
        <v>272740</v>
      </c>
      <c r="AP103">
        <f>Sheet1!Q104</f>
        <v>27239</v>
      </c>
      <c r="AQ103">
        <f>Sheet1!I104</f>
        <v>20893</v>
      </c>
      <c r="AS103">
        <v>17436</v>
      </c>
    </row>
    <row r="104" spans="1:45" x14ac:dyDescent="0.35">
      <c r="A104" s="14">
        <f t="shared" si="14"/>
        <v>44010</v>
      </c>
      <c r="B104">
        <v>295920</v>
      </c>
      <c r="C104">
        <v>28478</v>
      </c>
      <c r="D104">
        <f t="shared" si="12"/>
        <v>21195</v>
      </c>
      <c r="E104">
        <v>704</v>
      </c>
      <c r="F104">
        <v>118</v>
      </c>
      <c r="H104">
        <v>36</v>
      </c>
      <c r="M104" s="7">
        <f t="shared" si="15"/>
        <v>267442</v>
      </c>
      <c r="N104" s="4">
        <f t="shared" si="16"/>
        <v>9.6235469045688027E-2</v>
      </c>
      <c r="Q104">
        <f t="shared" si="17"/>
        <v>544</v>
      </c>
      <c r="R104">
        <f t="shared" si="18"/>
        <v>7164</v>
      </c>
      <c r="S104" s="8">
        <f t="shared" si="19"/>
        <v>7.0576024909185256E-2</v>
      </c>
      <c r="T104" s="8">
        <f>Sheet2!D93</f>
        <v>6.7068788501026697E-2</v>
      </c>
      <c r="U104">
        <f t="shared" si="20"/>
        <v>7708</v>
      </c>
      <c r="V104">
        <f t="shared" si="21"/>
        <v>6579</v>
      </c>
      <c r="W104" s="3">
        <f t="shared" si="22"/>
        <v>1.7935856513147896E-2</v>
      </c>
      <c r="X104">
        <f t="shared" si="23"/>
        <v>0</v>
      </c>
      <c r="Y104">
        <v>85</v>
      </c>
      <c r="AB104">
        <v>70</v>
      </c>
      <c r="AE104">
        <v>6</v>
      </c>
      <c r="AH104">
        <f t="shared" si="13"/>
        <v>9</v>
      </c>
      <c r="AO104">
        <f>Sheet1!M105</f>
        <v>279856</v>
      </c>
      <c r="AP104">
        <f>Sheet1!Q105</f>
        <v>27682</v>
      </c>
      <c r="AQ104">
        <f>Sheet1!I105</f>
        <v>21195</v>
      </c>
      <c r="AS104">
        <v>17573</v>
      </c>
    </row>
    <row r="105" spans="1:45" x14ac:dyDescent="0.35">
      <c r="A105" s="14">
        <f t="shared" si="14"/>
        <v>44011</v>
      </c>
      <c r="B105">
        <v>300437</v>
      </c>
      <c r="C105">
        <v>28735</v>
      </c>
      <c r="D105">
        <f t="shared" si="12"/>
        <v>21585</v>
      </c>
      <c r="E105">
        <v>707</v>
      </c>
      <c r="F105">
        <v>119</v>
      </c>
      <c r="H105">
        <v>35</v>
      </c>
      <c r="M105" s="7">
        <f t="shared" si="15"/>
        <v>271702</v>
      </c>
      <c r="N105" s="4">
        <f t="shared" si="16"/>
        <v>9.5644011889347846E-2</v>
      </c>
      <c r="Q105">
        <f t="shared" si="17"/>
        <v>257</v>
      </c>
      <c r="R105">
        <f t="shared" si="18"/>
        <v>4260</v>
      </c>
      <c r="S105" s="8">
        <f t="shared" si="19"/>
        <v>5.6896170024352447E-2</v>
      </c>
      <c r="T105" s="8">
        <f>Sheet2!D94</f>
        <v>6.4848557982382038E-2</v>
      </c>
      <c r="U105">
        <f t="shared" si="20"/>
        <v>4517</v>
      </c>
      <c r="V105">
        <f t="shared" si="21"/>
        <v>6443</v>
      </c>
      <c r="W105" s="3">
        <f t="shared" si="22"/>
        <v>1.8469656992084433E-2</v>
      </c>
      <c r="X105">
        <f t="shared" si="23"/>
        <v>3</v>
      </c>
      <c r="Y105">
        <v>85</v>
      </c>
      <c r="AB105">
        <v>70</v>
      </c>
      <c r="AE105">
        <v>6</v>
      </c>
      <c r="AH105">
        <f t="shared" si="13"/>
        <v>9</v>
      </c>
      <c r="AO105">
        <f>Sheet1!M106</f>
        <v>286241</v>
      </c>
      <c r="AP105">
        <f>Sheet1!Q106</f>
        <v>28071</v>
      </c>
      <c r="AQ105">
        <f>Sheet1!I106</f>
        <v>21585</v>
      </c>
      <c r="AS105">
        <v>17758</v>
      </c>
    </row>
    <row r="106" spans="1:45" x14ac:dyDescent="0.35">
      <c r="A106" s="14">
        <f t="shared" si="14"/>
        <v>44012</v>
      </c>
      <c r="B106">
        <v>303775</v>
      </c>
      <c r="C106">
        <v>28944</v>
      </c>
      <c r="D106">
        <f t="shared" si="12"/>
        <v>21829</v>
      </c>
      <c r="E106">
        <v>713</v>
      </c>
      <c r="F106">
        <v>133</v>
      </c>
      <c r="H106">
        <v>34</v>
      </c>
      <c r="M106" s="7">
        <f t="shared" si="15"/>
        <v>274831</v>
      </c>
      <c r="N106" s="4">
        <f t="shared" si="16"/>
        <v>9.5281046827421612E-2</v>
      </c>
      <c r="Q106">
        <f t="shared" si="17"/>
        <v>209</v>
      </c>
      <c r="R106">
        <f t="shared" si="18"/>
        <v>3129</v>
      </c>
      <c r="S106" s="8">
        <f t="shared" si="19"/>
        <v>6.2612342720191727E-2</v>
      </c>
      <c r="T106" s="8">
        <f>Sheet2!D95</f>
        <v>6.583143507972665E-2</v>
      </c>
      <c r="U106">
        <f t="shared" si="20"/>
        <v>3338</v>
      </c>
      <c r="V106">
        <f t="shared" si="21"/>
        <v>6402</v>
      </c>
      <c r="W106" s="3">
        <f t="shared" si="22"/>
        <v>2.077475788815995E-2</v>
      </c>
      <c r="X106">
        <f t="shared" si="23"/>
        <v>6</v>
      </c>
      <c r="Y106">
        <v>87</v>
      </c>
      <c r="AB106">
        <v>78</v>
      </c>
      <c r="AE106">
        <v>6</v>
      </c>
      <c r="AH106">
        <f t="shared" si="13"/>
        <v>3</v>
      </c>
      <c r="AO106">
        <f>Sheet1!M107</f>
        <v>292644</v>
      </c>
      <c r="AP106">
        <f>Sheet1!Q107</f>
        <v>28438</v>
      </c>
      <c r="AQ106">
        <f>Sheet1!I107</f>
        <v>21829</v>
      </c>
      <c r="AS106">
        <v>23078</v>
      </c>
    </row>
    <row r="107" spans="1:45" x14ac:dyDescent="0.35">
      <c r="A107" s="14">
        <f t="shared" si="14"/>
        <v>44013</v>
      </c>
      <c r="B107">
        <v>308680</v>
      </c>
      <c r="C107">
        <v>29347</v>
      </c>
      <c r="D107">
        <f t="shared" si="12"/>
        <v>22052</v>
      </c>
      <c r="E107">
        <v>717</v>
      </c>
      <c r="F107">
        <v>149</v>
      </c>
      <c r="H107">
        <v>37</v>
      </c>
      <c r="M107" s="7">
        <f t="shared" si="15"/>
        <v>279333</v>
      </c>
      <c r="N107" s="4">
        <f t="shared" si="16"/>
        <v>9.5072567059738239E-2</v>
      </c>
      <c r="Q107">
        <f t="shared" si="17"/>
        <v>403</v>
      </c>
      <c r="R107">
        <f t="shared" si="18"/>
        <v>4502</v>
      </c>
      <c r="S107" s="8">
        <f t="shared" si="19"/>
        <v>8.2161060142711517E-2</v>
      </c>
      <c r="T107" s="8">
        <f>Sheet2!D96</f>
        <v>6.8232078519070691E-2</v>
      </c>
      <c r="U107">
        <f t="shared" si="20"/>
        <v>4905</v>
      </c>
      <c r="V107">
        <f t="shared" si="21"/>
        <v>6578</v>
      </c>
      <c r="W107" s="3">
        <f t="shared" si="22"/>
        <v>2.2651261781696564E-2</v>
      </c>
      <c r="X107">
        <f t="shared" si="23"/>
        <v>4</v>
      </c>
      <c r="Y107">
        <v>88</v>
      </c>
      <c r="Z107">
        <v>50</v>
      </c>
      <c r="AA107">
        <v>2118</v>
      </c>
      <c r="AB107">
        <v>78</v>
      </c>
      <c r="AE107">
        <v>6</v>
      </c>
      <c r="AH107">
        <f t="shared" si="13"/>
        <v>4</v>
      </c>
      <c r="AO107">
        <f>Sheet1!M108</f>
        <v>297214</v>
      </c>
      <c r="AP107">
        <f>Sheet1!Q108</f>
        <v>28677</v>
      </c>
      <c r="AQ107">
        <f>Sheet1!I108</f>
        <v>22052</v>
      </c>
      <c r="AS107">
        <v>23503</v>
      </c>
    </row>
    <row r="108" spans="1:45" x14ac:dyDescent="0.35">
      <c r="A108" s="14">
        <f t="shared" si="14"/>
        <v>44014</v>
      </c>
      <c r="B108">
        <v>316405</v>
      </c>
      <c r="C108">
        <v>30060</v>
      </c>
      <c r="D108">
        <f t="shared" si="12"/>
        <v>22436</v>
      </c>
      <c r="E108">
        <v>717</v>
      </c>
      <c r="F108">
        <v>145</v>
      </c>
      <c r="H108">
        <v>36</v>
      </c>
      <c r="M108" s="7">
        <f t="shared" si="15"/>
        <v>286345</v>
      </c>
      <c r="N108" s="4">
        <f t="shared" si="16"/>
        <v>9.5004819772127491E-2</v>
      </c>
      <c r="Q108">
        <f t="shared" si="17"/>
        <v>713</v>
      </c>
      <c r="R108">
        <f t="shared" si="18"/>
        <v>7012</v>
      </c>
      <c r="S108" s="8">
        <f t="shared" si="19"/>
        <v>9.229773462783171E-2</v>
      </c>
      <c r="T108" s="8">
        <f>Sheet2!D97</f>
        <v>7.3187998925859921E-2</v>
      </c>
      <c r="U108">
        <f t="shared" si="20"/>
        <v>7725</v>
      </c>
      <c r="V108">
        <f t="shared" si="21"/>
        <v>6907</v>
      </c>
      <c r="W108" s="3">
        <f t="shared" si="22"/>
        <v>2.0993195309106705E-2</v>
      </c>
      <c r="X108">
        <f t="shared" si="23"/>
        <v>0</v>
      </c>
      <c r="Y108">
        <v>90</v>
      </c>
      <c r="Z108">
        <v>52</v>
      </c>
      <c r="AA108">
        <v>2158</v>
      </c>
      <c r="AB108">
        <v>79</v>
      </c>
      <c r="AE108">
        <v>6</v>
      </c>
      <c r="AH108">
        <f t="shared" si="13"/>
        <v>5</v>
      </c>
      <c r="AO108">
        <f>Sheet1!M109</f>
        <v>302720</v>
      </c>
      <c r="AP108">
        <f>Sheet1!Q109</f>
        <v>28964</v>
      </c>
      <c r="AQ108">
        <f>Sheet1!I109</f>
        <v>22436</v>
      </c>
      <c r="AS108">
        <v>23916</v>
      </c>
    </row>
    <row r="109" spans="1:45" x14ac:dyDescent="0.35">
      <c r="A109" s="14">
        <f t="shared" si="14"/>
        <v>44015</v>
      </c>
      <c r="B109">
        <v>320924</v>
      </c>
      <c r="C109">
        <v>30355</v>
      </c>
      <c r="D109">
        <f t="shared" si="12"/>
        <v>22791</v>
      </c>
      <c r="E109">
        <v>720</v>
      </c>
      <c r="F109">
        <v>146</v>
      </c>
      <c r="H109">
        <v>40</v>
      </c>
      <c r="M109" s="7">
        <f t="shared" si="15"/>
        <v>290569</v>
      </c>
      <c r="N109" s="4">
        <f t="shared" si="16"/>
        <v>9.4586257182385863E-2</v>
      </c>
      <c r="Q109">
        <f t="shared" si="17"/>
        <v>295</v>
      </c>
      <c r="R109">
        <f t="shared" si="18"/>
        <v>4224</v>
      </c>
      <c r="S109" s="8">
        <f t="shared" si="19"/>
        <v>6.5279929187873426E-2</v>
      </c>
      <c r="T109" s="8">
        <f>Sheet2!D98</f>
        <v>7.1000745482121277E-2</v>
      </c>
      <c r="U109">
        <f t="shared" si="20"/>
        <v>4519</v>
      </c>
      <c r="V109">
        <f t="shared" si="21"/>
        <v>6844</v>
      </c>
      <c r="W109" s="3">
        <f t="shared" si="22"/>
        <v>2.1332554061952076E-2</v>
      </c>
      <c r="X109">
        <f t="shared" si="23"/>
        <v>3</v>
      </c>
      <c r="Y109">
        <v>91</v>
      </c>
      <c r="Z109">
        <v>55</v>
      </c>
      <c r="AA109">
        <v>2185</v>
      </c>
      <c r="AB109">
        <v>79</v>
      </c>
      <c r="AE109">
        <v>6</v>
      </c>
      <c r="AH109">
        <f t="shared" si="13"/>
        <v>6</v>
      </c>
      <c r="AQ109">
        <f>Sheet1!I110</f>
        <v>22791</v>
      </c>
      <c r="AS109">
        <v>24243</v>
      </c>
    </row>
    <row r="110" spans="1:45" x14ac:dyDescent="0.35">
      <c r="A110" s="14">
        <f t="shared" si="14"/>
        <v>44016</v>
      </c>
      <c r="B110">
        <v>327936</v>
      </c>
      <c r="C110">
        <v>30922</v>
      </c>
      <c r="D110">
        <f t="shared" si="12"/>
        <v>23120</v>
      </c>
      <c r="E110">
        <v>721</v>
      </c>
      <c r="F110">
        <v>134</v>
      </c>
      <c r="H110">
        <v>40</v>
      </c>
      <c r="M110" s="7">
        <f t="shared" si="15"/>
        <v>297014</v>
      </c>
      <c r="N110" s="4">
        <f t="shared" si="16"/>
        <v>9.429278883684622E-2</v>
      </c>
      <c r="Q110">
        <f t="shared" si="17"/>
        <v>567</v>
      </c>
      <c r="R110">
        <f t="shared" si="18"/>
        <v>6445</v>
      </c>
      <c r="S110" s="8">
        <f t="shared" si="19"/>
        <v>8.0861380490587567E-2</v>
      </c>
      <c r="T110" s="8">
        <f>Sheet2!D99</f>
        <v>7.5219011177122139E-2</v>
      </c>
      <c r="U110">
        <f t="shared" si="20"/>
        <v>7012</v>
      </c>
      <c r="V110">
        <f t="shared" si="21"/>
        <v>7081</v>
      </c>
      <c r="W110" s="3">
        <f t="shared" si="22"/>
        <v>1.8923880807795508E-2</v>
      </c>
      <c r="X110">
        <f t="shared" si="23"/>
        <v>1</v>
      </c>
      <c r="Y110">
        <v>92</v>
      </c>
      <c r="Z110">
        <v>56</v>
      </c>
      <c r="AA110">
        <v>2247</v>
      </c>
      <c r="AB110">
        <v>79</v>
      </c>
      <c r="AE110">
        <v>6</v>
      </c>
      <c r="AH110">
        <f t="shared" si="13"/>
        <v>7</v>
      </c>
      <c r="AQ110">
        <f>Sheet1!I111</f>
        <v>23120</v>
      </c>
      <c r="AS110">
        <v>24526</v>
      </c>
    </row>
    <row r="111" spans="1:45" x14ac:dyDescent="0.35">
      <c r="A111" s="14">
        <f t="shared" si="14"/>
        <v>44017</v>
      </c>
      <c r="B111">
        <v>332114</v>
      </c>
      <c r="C111">
        <v>31243</v>
      </c>
      <c r="D111">
        <f t="shared" si="12"/>
        <v>23576</v>
      </c>
      <c r="E111">
        <v>721</v>
      </c>
      <c r="F111">
        <v>141</v>
      </c>
      <c r="H111">
        <v>43</v>
      </c>
      <c r="M111" s="7">
        <f t="shared" si="15"/>
        <v>300871</v>
      </c>
      <c r="N111" s="4">
        <f t="shared" si="16"/>
        <v>9.4073119471025007E-2</v>
      </c>
      <c r="Q111">
        <f t="shared" si="17"/>
        <v>321</v>
      </c>
      <c r="R111">
        <f t="shared" si="18"/>
        <v>3857</v>
      </c>
      <c r="S111" s="8">
        <f t="shared" si="19"/>
        <v>7.6831019626615607E-2</v>
      </c>
      <c r="T111" s="8">
        <f>Sheet2!D100</f>
        <v>7.6393877438249436E-2</v>
      </c>
      <c r="U111">
        <f t="shared" si="20"/>
        <v>4178</v>
      </c>
      <c r="V111">
        <f t="shared" si="21"/>
        <v>6946</v>
      </c>
      <c r="W111" s="3">
        <f t="shared" si="22"/>
        <v>2.0299452922545348E-2</v>
      </c>
      <c r="X111">
        <f t="shared" si="23"/>
        <v>0</v>
      </c>
      <c r="Y111">
        <v>93</v>
      </c>
      <c r="Z111">
        <v>57</v>
      </c>
      <c r="AA111">
        <v>2279</v>
      </c>
      <c r="AB111">
        <v>79</v>
      </c>
      <c r="AE111">
        <v>6</v>
      </c>
      <c r="AH111">
        <f t="shared" si="13"/>
        <v>8</v>
      </c>
      <c r="AQ111">
        <f>Sheet1!I112</f>
        <v>23576</v>
      </c>
      <c r="AS111">
        <v>24671</v>
      </c>
    </row>
    <row r="112" spans="1:45" x14ac:dyDescent="0.35">
      <c r="A112" s="14">
        <f t="shared" si="14"/>
        <v>44018</v>
      </c>
      <c r="B112">
        <v>335716</v>
      </c>
      <c r="C112">
        <v>31656</v>
      </c>
      <c r="D112">
        <f t="shared" si="12"/>
        <v>23862</v>
      </c>
      <c r="E112">
        <v>721</v>
      </c>
      <c r="F112">
        <v>151</v>
      </c>
      <c r="H112">
        <v>41</v>
      </c>
      <c r="M112" s="7">
        <f t="shared" si="15"/>
        <v>304060</v>
      </c>
      <c r="N112" s="4">
        <f t="shared" si="16"/>
        <v>9.4293986583898301E-2</v>
      </c>
      <c r="Q112">
        <f t="shared" si="17"/>
        <v>413</v>
      </c>
      <c r="R112">
        <f t="shared" si="18"/>
        <v>3189</v>
      </c>
      <c r="S112" s="8">
        <f t="shared" si="19"/>
        <v>0.11465852304275402</v>
      </c>
      <c r="T112" s="8">
        <f>Sheet2!D101</f>
        <v>8.2797131437965923E-2</v>
      </c>
      <c r="U112">
        <f t="shared" si="20"/>
        <v>3602</v>
      </c>
      <c r="V112">
        <f t="shared" si="21"/>
        <v>7073</v>
      </c>
      <c r="W112" s="3">
        <f t="shared" si="22"/>
        <v>2.1348791177718082E-2</v>
      </c>
      <c r="X112">
        <f t="shared" si="23"/>
        <v>0</v>
      </c>
      <c r="Y112">
        <v>93</v>
      </c>
      <c r="Z112">
        <v>60</v>
      </c>
      <c r="AA112">
        <v>2303</v>
      </c>
      <c r="AB112">
        <v>78</v>
      </c>
      <c r="AE112">
        <v>6</v>
      </c>
      <c r="AH112">
        <f t="shared" si="13"/>
        <v>9</v>
      </c>
      <c r="AQ112">
        <f>Sheet1!I113</f>
        <v>23862</v>
      </c>
      <c r="AS112">
        <v>24958</v>
      </c>
    </row>
    <row r="113" spans="1:46" x14ac:dyDescent="0.35">
      <c r="A113" s="14">
        <f t="shared" si="14"/>
        <v>44019</v>
      </c>
      <c r="B113">
        <v>339040</v>
      </c>
      <c r="C113">
        <v>31929</v>
      </c>
      <c r="D113">
        <f t="shared" si="12"/>
        <v>24045</v>
      </c>
      <c r="E113">
        <v>725</v>
      </c>
      <c r="F113">
        <v>165</v>
      </c>
      <c r="H113">
        <v>44</v>
      </c>
      <c r="M113" s="7">
        <f t="shared" si="15"/>
        <v>307111</v>
      </c>
      <c r="N113" s="4">
        <f t="shared" si="16"/>
        <v>9.4174728645587541E-2</v>
      </c>
      <c r="Q113">
        <f t="shared" si="17"/>
        <v>273</v>
      </c>
      <c r="R113">
        <f t="shared" si="18"/>
        <v>3051</v>
      </c>
      <c r="S113" s="8">
        <f t="shared" si="19"/>
        <v>8.2129963898916969E-2</v>
      </c>
      <c r="T113" s="8">
        <f>Sheet2!D102</f>
        <v>8.4644831986388766E-2</v>
      </c>
      <c r="U113">
        <f t="shared" si="20"/>
        <v>3324</v>
      </c>
      <c r="V113">
        <f t="shared" si="21"/>
        <v>7159</v>
      </c>
      <c r="W113" s="3">
        <f t="shared" si="22"/>
        <v>2.3047911719513897E-2</v>
      </c>
      <c r="X113">
        <f t="shared" si="23"/>
        <v>4</v>
      </c>
      <c r="Y113">
        <v>95</v>
      </c>
      <c r="Z113">
        <v>60</v>
      </c>
      <c r="AA113">
        <v>2306</v>
      </c>
      <c r="AB113">
        <v>80</v>
      </c>
      <c r="AE113">
        <v>6</v>
      </c>
      <c r="AH113">
        <f t="shared" si="13"/>
        <v>9</v>
      </c>
      <c r="AQ113">
        <f>Sheet1!I114</f>
        <v>24045</v>
      </c>
      <c r="AS113">
        <v>25415</v>
      </c>
    </row>
    <row r="114" spans="1:46" x14ac:dyDescent="0.35">
      <c r="A114" s="14">
        <f t="shared" si="14"/>
        <v>44020</v>
      </c>
      <c r="B114">
        <v>344474</v>
      </c>
      <c r="C114">
        <v>32343</v>
      </c>
      <c r="D114">
        <f t="shared" si="12"/>
        <v>24235</v>
      </c>
      <c r="E114">
        <v>732</v>
      </c>
      <c r="F114">
        <v>165</v>
      </c>
      <c r="H114">
        <v>44</v>
      </c>
      <c r="M114" s="7">
        <f t="shared" si="15"/>
        <v>312131</v>
      </c>
      <c r="N114" s="4">
        <f t="shared" si="16"/>
        <v>9.3890975806592086E-2</v>
      </c>
      <c r="Q114">
        <f t="shared" si="17"/>
        <v>414</v>
      </c>
      <c r="R114">
        <f t="shared" si="18"/>
        <v>5020</v>
      </c>
      <c r="S114" s="8">
        <f t="shared" si="19"/>
        <v>7.6186970923813033E-2</v>
      </c>
      <c r="T114" s="8">
        <f>Sheet2!D103</f>
        <v>8.370117896854222E-2</v>
      </c>
      <c r="U114">
        <f t="shared" si="20"/>
        <v>5434</v>
      </c>
      <c r="V114">
        <f t="shared" si="21"/>
        <v>7376</v>
      </c>
      <c r="W114" s="3">
        <f t="shared" si="22"/>
        <v>2.2369848156182214E-2</v>
      </c>
      <c r="X114">
        <f t="shared" si="23"/>
        <v>7</v>
      </c>
      <c r="Y114">
        <v>97</v>
      </c>
      <c r="Z114">
        <v>61</v>
      </c>
      <c r="AA114">
        <v>2332</v>
      </c>
      <c r="AB114">
        <v>80</v>
      </c>
      <c r="AE114">
        <v>7</v>
      </c>
      <c r="AH114">
        <f t="shared" si="13"/>
        <v>10</v>
      </c>
      <c r="AQ114">
        <f>Sheet1!I115</f>
        <v>24235</v>
      </c>
      <c r="AS114">
        <v>25868</v>
      </c>
    </row>
    <row r="115" spans="1:46" x14ac:dyDescent="0.35">
      <c r="A115" s="14">
        <f t="shared" si="14"/>
        <v>44021</v>
      </c>
      <c r="B115">
        <v>352106</v>
      </c>
      <c r="C115">
        <v>33012</v>
      </c>
      <c r="D115">
        <f t="shared" si="12"/>
        <v>24651</v>
      </c>
      <c r="E115">
        <v>739</v>
      </c>
      <c r="F115">
        <v>168</v>
      </c>
      <c r="H115">
        <v>49</v>
      </c>
      <c r="M115" s="7">
        <f t="shared" si="15"/>
        <v>319094</v>
      </c>
      <c r="N115" s="4">
        <f t="shared" si="16"/>
        <v>9.3755857611060311E-2</v>
      </c>
      <c r="Q115">
        <f t="shared" si="17"/>
        <v>669</v>
      </c>
      <c r="R115">
        <f t="shared" si="18"/>
        <v>6963</v>
      </c>
      <c r="S115" s="8">
        <f t="shared" si="19"/>
        <v>8.765723270440251E-2</v>
      </c>
      <c r="T115" s="8">
        <f>Sheet2!D104</f>
        <v>8.2686759474524529E-2</v>
      </c>
      <c r="U115">
        <f t="shared" si="20"/>
        <v>7632</v>
      </c>
      <c r="V115">
        <f t="shared" si="21"/>
        <v>7622</v>
      </c>
      <c r="W115" s="3">
        <f t="shared" si="22"/>
        <v>2.2041458934662819E-2</v>
      </c>
      <c r="X115">
        <f t="shared" si="23"/>
        <v>7</v>
      </c>
      <c r="Y115">
        <v>102</v>
      </c>
      <c r="Z115">
        <v>62</v>
      </c>
      <c r="AA115">
        <v>2373</v>
      </c>
      <c r="AB115">
        <v>80</v>
      </c>
      <c r="AE115">
        <v>7</v>
      </c>
      <c r="AH115">
        <f t="shared" si="13"/>
        <v>15</v>
      </c>
      <c r="AQ115">
        <f>Sheet1!I116</f>
        <v>24651</v>
      </c>
      <c r="AS115">
        <v>26232</v>
      </c>
    </row>
    <row r="116" spans="1:46" x14ac:dyDescent="0.35">
      <c r="A116" s="14">
        <f t="shared" si="14"/>
        <v>44022</v>
      </c>
      <c r="B116">
        <v>361252</v>
      </c>
      <c r="C116">
        <v>33756</v>
      </c>
      <c r="D116">
        <f t="shared" si="12"/>
        <v>25051</v>
      </c>
      <c r="E116">
        <v>742</v>
      </c>
      <c r="F116">
        <v>169</v>
      </c>
      <c r="H116">
        <v>54</v>
      </c>
      <c r="M116" s="7">
        <f t="shared" si="15"/>
        <v>327496</v>
      </c>
      <c r="N116" s="4">
        <f t="shared" si="16"/>
        <v>9.3441697208596769E-2</v>
      </c>
      <c r="Q116">
        <f t="shared" si="17"/>
        <v>744</v>
      </c>
      <c r="R116">
        <f t="shared" si="18"/>
        <v>8402</v>
      </c>
      <c r="S116" s="8">
        <f t="shared" si="19"/>
        <v>8.1347036956046365E-2</v>
      </c>
      <c r="T116" s="8">
        <f>Sheet2!D105</f>
        <v>8.433346558222575E-2</v>
      </c>
      <c r="U116">
        <f t="shared" si="20"/>
        <v>9146</v>
      </c>
      <c r="V116">
        <f t="shared" si="21"/>
        <v>7963</v>
      </c>
      <c r="W116" s="3">
        <f t="shared" si="22"/>
        <v>2.1223157101594878E-2</v>
      </c>
      <c r="X116">
        <f t="shared" si="23"/>
        <v>3</v>
      </c>
      <c r="Y116">
        <v>105</v>
      </c>
      <c r="Z116">
        <v>63</v>
      </c>
      <c r="AA116">
        <v>2413</v>
      </c>
      <c r="AB116">
        <v>79</v>
      </c>
      <c r="AE116">
        <v>7</v>
      </c>
      <c r="AH116">
        <f t="shared" si="13"/>
        <v>19</v>
      </c>
      <c r="AQ116">
        <f>Sheet1!I117</f>
        <v>25051</v>
      </c>
      <c r="AS116">
        <v>25750</v>
      </c>
    </row>
    <row r="117" spans="1:46" x14ac:dyDescent="0.35">
      <c r="A117" s="14">
        <f t="shared" si="14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M117" s="7">
        <f t="shared" si="15"/>
        <v>333323</v>
      </c>
      <c r="N117" s="4">
        <f t="shared" si="16"/>
        <v>9.3792649705564099E-2</v>
      </c>
      <c r="Q117">
        <f t="shared" si="17"/>
        <v>743</v>
      </c>
      <c r="R117">
        <f t="shared" si="18"/>
        <v>5827</v>
      </c>
      <c r="S117" s="8">
        <f t="shared" si="19"/>
        <v>0.11308980213089802</v>
      </c>
      <c r="T117" s="8">
        <f>Sheet2!D106</f>
        <v>8.9680589680589687E-2</v>
      </c>
      <c r="U117">
        <f t="shared" si="20"/>
        <v>6570</v>
      </c>
      <c r="V117">
        <f t="shared" si="21"/>
        <v>7670</v>
      </c>
      <c r="W117" s="3">
        <f t="shared" si="22"/>
        <v>2.3207301173402868E-2</v>
      </c>
      <c r="X117">
        <f t="shared" si="23"/>
        <v>6</v>
      </c>
      <c r="Y117">
        <v>109</v>
      </c>
      <c r="Z117">
        <v>64</v>
      </c>
      <c r="AA117">
        <v>2464</v>
      </c>
      <c r="AB117">
        <v>79</v>
      </c>
      <c r="AE117">
        <v>7</v>
      </c>
      <c r="AH117">
        <f t="shared" si="13"/>
        <v>23</v>
      </c>
      <c r="AQ117">
        <f>Sheet1!I118</f>
        <v>25371</v>
      </c>
      <c r="AS117">
        <v>26081</v>
      </c>
    </row>
    <row r="118" spans="1:46" x14ac:dyDescent="0.35">
      <c r="A118" s="14">
        <f t="shared" si="14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M118" s="7">
        <f t="shared" si="15"/>
        <v>339815</v>
      </c>
      <c r="N118" s="4">
        <f t="shared" si="16"/>
        <v>9.3384238174896023E-2</v>
      </c>
      <c r="Q118">
        <f t="shared" si="17"/>
        <v>503</v>
      </c>
      <c r="R118">
        <f t="shared" si="18"/>
        <v>6492</v>
      </c>
      <c r="S118" s="8">
        <f t="shared" si="19"/>
        <v>7.1908506075768402E-2</v>
      </c>
      <c r="T118" s="8">
        <f>Sheet2!D107</f>
        <v>8.8026602346439359E-2</v>
      </c>
      <c r="U118">
        <f t="shared" si="20"/>
        <v>6995</v>
      </c>
      <c r="V118">
        <f t="shared" si="21"/>
        <v>8047</v>
      </c>
      <c r="W118" s="3">
        <f t="shared" si="22"/>
        <v>2.1995774822915374E-2</v>
      </c>
      <c r="X118">
        <f t="shared" si="23"/>
        <v>1</v>
      </c>
      <c r="Y118">
        <v>112</v>
      </c>
      <c r="Z118">
        <v>70</v>
      </c>
      <c r="AA118">
        <v>2510</v>
      </c>
      <c r="AB118">
        <v>79</v>
      </c>
      <c r="AC118">
        <v>52</v>
      </c>
      <c r="AD118">
        <v>1882</v>
      </c>
      <c r="AE118">
        <v>7</v>
      </c>
      <c r="AF118">
        <v>2</v>
      </c>
      <c r="AG118">
        <v>59</v>
      </c>
      <c r="AH118">
        <f t="shared" si="13"/>
        <v>26</v>
      </c>
      <c r="AI118">
        <f t="shared" ref="AI118:AJ122" si="24">Z118-AC118-AF118</f>
        <v>16</v>
      </c>
      <c r="AJ118">
        <f t="shared" si="24"/>
        <v>569</v>
      </c>
      <c r="AT118">
        <f>AH118-AS118</f>
        <v>26</v>
      </c>
    </row>
    <row r="119" spans="1:46" x14ac:dyDescent="0.35">
      <c r="A119" s="14">
        <f t="shared" si="14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M119" s="7">
        <f t="shared" si="15"/>
        <v>342106</v>
      </c>
      <c r="N119" s="4">
        <f t="shared" si="16"/>
        <v>9.4018135208999806E-2</v>
      </c>
      <c r="Q119">
        <f t="shared" si="17"/>
        <v>500</v>
      </c>
      <c r="R119">
        <f t="shared" si="18"/>
        <v>2291</v>
      </c>
      <c r="S119" s="8">
        <f t="shared" si="19"/>
        <v>0.17914725904693657</v>
      </c>
      <c r="T119" s="8">
        <f>Sheet2!D108</f>
        <v>9.1807505012890284E-2</v>
      </c>
      <c r="U119">
        <f t="shared" si="20"/>
        <v>2791</v>
      </c>
      <c r="V119">
        <f t="shared" si="21"/>
        <v>8144</v>
      </c>
      <c r="W119" s="3">
        <f t="shared" si="22"/>
        <v>2.1242632612966602E-2</v>
      </c>
      <c r="X119">
        <f t="shared" si="23"/>
        <v>4</v>
      </c>
      <c r="Y119">
        <v>116</v>
      </c>
      <c r="Z119">
        <v>70</v>
      </c>
      <c r="AA119">
        <v>2527</v>
      </c>
      <c r="AB119">
        <v>79</v>
      </c>
      <c r="AC119">
        <v>54</v>
      </c>
      <c r="AD119">
        <v>1895</v>
      </c>
      <c r="AE119">
        <v>7</v>
      </c>
      <c r="AF119">
        <v>2</v>
      </c>
      <c r="AG119">
        <v>59</v>
      </c>
      <c r="AH119">
        <f t="shared" si="13"/>
        <v>30</v>
      </c>
      <c r="AI119">
        <f t="shared" si="24"/>
        <v>14</v>
      </c>
      <c r="AJ119">
        <f t="shared" si="24"/>
        <v>573</v>
      </c>
      <c r="AT119">
        <f t="shared" ref="AT119:AT137" si="25">AH119-AS119</f>
        <v>30</v>
      </c>
    </row>
    <row r="120" spans="1:46" x14ac:dyDescent="0.35">
      <c r="A120" s="14">
        <f t="shared" si="14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M120" s="7">
        <f t="shared" si="15"/>
        <v>345469</v>
      </c>
      <c r="N120" s="4">
        <f t="shared" si="16"/>
        <v>9.3968250637950793E-2</v>
      </c>
      <c r="Q120">
        <f t="shared" si="17"/>
        <v>328</v>
      </c>
      <c r="R120">
        <f t="shared" si="18"/>
        <v>3363</v>
      </c>
      <c r="S120" s="8">
        <f t="shared" si="19"/>
        <v>8.8864806285559469E-2</v>
      </c>
      <c r="T120" s="8">
        <f>Sheet2!D109</f>
        <v>9.2311696916633143E-2</v>
      </c>
      <c r="U120">
        <f t="shared" si="20"/>
        <v>3691</v>
      </c>
      <c r="V120">
        <f t="shared" si="21"/>
        <v>8176</v>
      </c>
      <c r="W120" s="3">
        <f t="shared" si="22"/>
        <v>2.2749510763209392E-2</v>
      </c>
      <c r="X120">
        <f t="shared" si="23"/>
        <v>2</v>
      </c>
      <c r="Y120">
        <v>116</v>
      </c>
      <c r="Z120">
        <v>71</v>
      </c>
      <c r="AA120">
        <v>2539</v>
      </c>
      <c r="AB120">
        <v>79</v>
      </c>
      <c r="AC120">
        <v>55</v>
      </c>
      <c r="AD120">
        <v>1898</v>
      </c>
      <c r="AE120">
        <v>7</v>
      </c>
      <c r="AF120">
        <v>2</v>
      </c>
      <c r="AG120">
        <v>59</v>
      </c>
      <c r="AH120">
        <f t="shared" si="13"/>
        <v>30</v>
      </c>
      <c r="AI120">
        <f t="shared" si="24"/>
        <v>14</v>
      </c>
      <c r="AJ120">
        <f t="shared" si="24"/>
        <v>582</v>
      </c>
      <c r="AT120">
        <f t="shared" si="25"/>
        <v>30</v>
      </c>
    </row>
    <row r="121" spans="1:46" x14ac:dyDescent="0.35">
      <c r="A121" s="14">
        <f t="shared" si="14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M121" s="7">
        <f t="shared" si="15"/>
        <v>348729</v>
      </c>
      <c r="N121" s="4">
        <f t="shared" si="16"/>
        <v>9.3657167361896221E-2</v>
      </c>
      <c r="Q121">
        <f t="shared" si="17"/>
        <v>206</v>
      </c>
      <c r="R121">
        <f t="shared" si="18"/>
        <v>3260</v>
      </c>
      <c r="S121" s="8">
        <f t="shared" si="19"/>
        <v>5.9434506635891518E-2</v>
      </c>
      <c r="T121" s="8">
        <f>Sheet2!D110</f>
        <v>9.1658186691817037E-2</v>
      </c>
      <c r="U121">
        <f t="shared" si="20"/>
        <v>3466</v>
      </c>
      <c r="V121">
        <f t="shared" si="21"/>
        <v>8175</v>
      </c>
      <c r="W121" s="3">
        <f t="shared" si="22"/>
        <v>2.3241590214067277E-2</v>
      </c>
      <c r="X121">
        <f t="shared" si="23"/>
        <v>4</v>
      </c>
      <c r="Y121">
        <v>116</v>
      </c>
      <c r="Z121">
        <v>71</v>
      </c>
      <c r="AA121">
        <v>2551</v>
      </c>
      <c r="AB121">
        <v>79</v>
      </c>
      <c r="AC121">
        <v>55</v>
      </c>
      <c r="AD121">
        <v>1898</v>
      </c>
      <c r="AE121">
        <v>7</v>
      </c>
      <c r="AF121">
        <v>2</v>
      </c>
      <c r="AG121">
        <v>59</v>
      </c>
      <c r="AH121">
        <f t="shared" si="13"/>
        <v>30</v>
      </c>
      <c r="AI121">
        <f t="shared" si="24"/>
        <v>14</v>
      </c>
      <c r="AJ121">
        <f t="shared" si="24"/>
        <v>594</v>
      </c>
      <c r="AT121">
        <f t="shared" si="25"/>
        <v>30</v>
      </c>
    </row>
    <row r="122" spans="1:46" x14ac:dyDescent="0.35">
      <c r="A122" s="14">
        <f t="shared" si="14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M122" s="7">
        <f t="shared" si="15"/>
        <v>356175</v>
      </c>
      <c r="N122" s="4">
        <f t="shared" si="16"/>
        <v>9.349930773302928E-2</v>
      </c>
      <c r="Q122">
        <f t="shared" si="17"/>
        <v>701</v>
      </c>
      <c r="R122">
        <f t="shared" si="18"/>
        <v>7446</v>
      </c>
      <c r="S122" s="8">
        <f t="shared" si="19"/>
        <v>8.6043942555541916E-2</v>
      </c>
      <c r="T122" s="8">
        <f>Sheet2!D111</f>
        <v>9.1285595255599664E-2</v>
      </c>
      <c r="U122">
        <f t="shared" si="20"/>
        <v>8147</v>
      </c>
      <c r="V122">
        <f t="shared" si="21"/>
        <v>8607</v>
      </c>
      <c r="W122" s="3">
        <f t="shared" si="22"/>
        <v>2.265597769257581E-2</v>
      </c>
      <c r="X122">
        <f t="shared" si="23"/>
        <v>18</v>
      </c>
      <c r="Y122">
        <v>125</v>
      </c>
      <c r="Z122">
        <v>74</v>
      </c>
      <c r="AA122">
        <v>2582</v>
      </c>
      <c r="AB122">
        <v>79</v>
      </c>
      <c r="AC122">
        <v>56</v>
      </c>
      <c r="AD122">
        <v>1907</v>
      </c>
      <c r="AE122">
        <v>7</v>
      </c>
      <c r="AF122">
        <v>2</v>
      </c>
      <c r="AG122">
        <v>60</v>
      </c>
      <c r="AH122">
        <f t="shared" si="13"/>
        <v>39</v>
      </c>
      <c r="AI122">
        <f t="shared" si="24"/>
        <v>16</v>
      </c>
      <c r="AJ122">
        <f t="shared" si="24"/>
        <v>615</v>
      </c>
      <c r="AT122">
        <f t="shared" si="25"/>
        <v>39</v>
      </c>
    </row>
    <row r="123" spans="1:46" x14ac:dyDescent="0.35">
      <c r="A123" s="14">
        <f t="shared" si="14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M123" s="7">
        <f t="shared" si="15"/>
        <v>365396</v>
      </c>
      <c r="N123" s="4">
        <f t="shared" si="16"/>
        <v>9.3337171101604915E-2</v>
      </c>
      <c r="Q123">
        <f t="shared" si="17"/>
        <v>879</v>
      </c>
      <c r="R123">
        <f t="shared" ref="R123:R154" si="26">M123-M122</f>
        <v>9221</v>
      </c>
      <c r="S123" s="8">
        <f t="shared" ref="S123:S154" si="27">Q123/U123</f>
        <v>8.7029702970297024E-2</v>
      </c>
      <c r="T123" s="8">
        <f>Sheet2!D112</f>
        <v>9.2432950191570884E-2</v>
      </c>
      <c r="U123">
        <f t="shared" si="20"/>
        <v>10100</v>
      </c>
      <c r="V123">
        <f t="shared" si="21"/>
        <v>9283</v>
      </c>
      <c r="W123" s="3">
        <f t="shared" si="22"/>
        <v>2.2621997199181298E-2</v>
      </c>
      <c r="X123">
        <f t="shared" si="23"/>
        <v>5</v>
      </c>
      <c r="Y123">
        <v>131</v>
      </c>
      <c r="Z123">
        <v>78</v>
      </c>
      <c r="AA123">
        <v>2644</v>
      </c>
      <c r="AB123">
        <v>79</v>
      </c>
      <c r="AC123">
        <v>59</v>
      </c>
      <c r="AD123">
        <v>1916</v>
      </c>
      <c r="AE123">
        <v>7</v>
      </c>
      <c r="AF123">
        <v>2</v>
      </c>
      <c r="AG123">
        <v>60</v>
      </c>
      <c r="AH123">
        <f t="shared" ref="AH123:AH154" si="28">Y123-AB123-AE123</f>
        <v>45</v>
      </c>
      <c r="AI123">
        <f t="shared" ref="AI123:AI154" si="29">Z123-AC123-AF123</f>
        <v>17</v>
      </c>
      <c r="AJ123">
        <f t="shared" ref="AJ123:AJ154" si="30">AA123-AD123-AG123</f>
        <v>668</v>
      </c>
      <c r="AT123">
        <f t="shared" si="25"/>
        <v>45</v>
      </c>
    </row>
    <row r="124" spans="1:46" x14ac:dyDescent="0.35">
      <c r="A124" s="14">
        <f t="shared" si="14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M124" s="7">
        <f t="shared" si="15"/>
        <v>365823</v>
      </c>
      <c r="N124" s="4">
        <f t="shared" si="16"/>
        <v>9.3882980040918843E-2</v>
      </c>
      <c r="Q124">
        <f t="shared" si="17"/>
        <v>287</v>
      </c>
      <c r="R124">
        <f t="shared" si="26"/>
        <v>427</v>
      </c>
      <c r="S124" s="8">
        <f t="shared" si="27"/>
        <v>0.40196078431372551</v>
      </c>
      <c r="T124" s="8">
        <f>Sheet2!D113</f>
        <v>9.4808377896613186E-2</v>
      </c>
      <c r="U124">
        <f t="shared" si="20"/>
        <v>714</v>
      </c>
      <c r="V124">
        <f t="shared" si="21"/>
        <v>9318</v>
      </c>
      <c r="W124" s="3">
        <f t="shared" si="22"/>
        <v>2.2537025112685124E-2</v>
      </c>
      <c r="X124">
        <f t="shared" si="23"/>
        <v>3</v>
      </c>
      <c r="Y124">
        <v>131</v>
      </c>
      <c r="Z124">
        <v>80</v>
      </c>
      <c r="AA124">
        <v>2650</v>
      </c>
      <c r="AB124">
        <v>79</v>
      </c>
      <c r="AC124">
        <v>59</v>
      </c>
      <c r="AD124">
        <v>1921</v>
      </c>
      <c r="AE124">
        <v>7</v>
      </c>
      <c r="AF124">
        <v>2</v>
      </c>
      <c r="AG124">
        <v>60</v>
      </c>
      <c r="AH124">
        <f t="shared" si="28"/>
        <v>45</v>
      </c>
      <c r="AI124">
        <f t="shared" si="29"/>
        <v>19</v>
      </c>
      <c r="AJ124">
        <f t="shared" si="30"/>
        <v>669</v>
      </c>
      <c r="AT124">
        <f t="shared" si="25"/>
        <v>45</v>
      </c>
    </row>
    <row r="125" spans="1:46" x14ac:dyDescent="0.35">
      <c r="A125" s="14">
        <f t="shared" si="14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M125" s="7">
        <f t="shared" si="15"/>
        <v>375933</v>
      </c>
      <c r="N125" s="4">
        <f t="shared" si="16"/>
        <v>9.3038067826787654E-2</v>
      </c>
      <c r="Q125">
        <f t="shared" si="17"/>
        <v>661</v>
      </c>
      <c r="R125">
        <f t="shared" si="26"/>
        <v>10110</v>
      </c>
      <c r="S125" s="8">
        <f t="shared" si="27"/>
        <v>6.1368489462445455E-2</v>
      </c>
      <c r="T125" s="8">
        <f>Sheet2!D114</f>
        <v>8.9768145161290322E-2</v>
      </c>
      <c r="U125">
        <f t="shared" si="20"/>
        <v>10771</v>
      </c>
      <c r="V125">
        <f t="shared" si="21"/>
        <v>9897</v>
      </c>
      <c r="W125" s="3">
        <f t="shared" si="22"/>
        <v>2.1622713953723352E-2</v>
      </c>
      <c r="X125">
        <f t="shared" si="23"/>
        <v>7</v>
      </c>
      <c r="Y125">
        <v>135</v>
      </c>
      <c r="Z125">
        <v>80</v>
      </c>
      <c r="AA125">
        <v>2683</v>
      </c>
      <c r="AB125">
        <v>79</v>
      </c>
      <c r="AC125">
        <v>63</v>
      </c>
      <c r="AD125">
        <v>1930</v>
      </c>
      <c r="AE125">
        <v>7</v>
      </c>
      <c r="AF125">
        <v>2</v>
      </c>
      <c r="AG125">
        <v>60</v>
      </c>
      <c r="AH125">
        <f t="shared" si="28"/>
        <v>49</v>
      </c>
      <c r="AI125">
        <f t="shared" si="29"/>
        <v>15</v>
      </c>
      <c r="AJ125">
        <f t="shared" si="30"/>
        <v>693</v>
      </c>
      <c r="AT125">
        <f t="shared" si="25"/>
        <v>49</v>
      </c>
    </row>
    <row r="126" spans="1:46" x14ac:dyDescent="0.35">
      <c r="A126" s="14">
        <f t="shared" si="14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M126" s="7">
        <f t="shared" si="15"/>
        <v>380360</v>
      </c>
      <c r="N126" s="4">
        <f t="shared" si="16"/>
        <v>9.2797668311600967E-2</v>
      </c>
      <c r="Q126">
        <f t="shared" si="17"/>
        <v>343</v>
      </c>
      <c r="R126">
        <f t="shared" si="26"/>
        <v>4427</v>
      </c>
      <c r="S126" s="8">
        <f t="shared" si="27"/>
        <v>7.1907756813417184E-2</v>
      </c>
      <c r="T126" s="8">
        <f t="shared" ref="T126:T133" si="31">SUM(Q120:Q126)/SUM(U120:U126)</f>
        <v>8.1735039247221489E-2</v>
      </c>
      <c r="U126">
        <f t="shared" si="20"/>
        <v>4770</v>
      </c>
      <c r="V126">
        <f t="shared" si="21"/>
        <v>10164</v>
      </c>
      <c r="W126" s="3">
        <f t="shared" si="22"/>
        <v>2.1743408107044469E-2</v>
      </c>
      <c r="X126">
        <f t="shared" si="23"/>
        <v>1</v>
      </c>
      <c r="Y126">
        <v>135</v>
      </c>
      <c r="Z126">
        <v>81</v>
      </c>
      <c r="AA126">
        <v>2694</v>
      </c>
      <c r="AB126">
        <v>79</v>
      </c>
      <c r="AC126">
        <v>64</v>
      </c>
      <c r="AD126">
        <v>1932</v>
      </c>
      <c r="AE126">
        <v>7</v>
      </c>
      <c r="AF126">
        <v>2</v>
      </c>
      <c r="AG126">
        <v>60</v>
      </c>
      <c r="AH126">
        <f t="shared" si="28"/>
        <v>49</v>
      </c>
      <c r="AI126">
        <f t="shared" si="29"/>
        <v>15</v>
      </c>
      <c r="AJ126">
        <f t="shared" si="30"/>
        <v>702</v>
      </c>
      <c r="AT126">
        <f t="shared" si="25"/>
        <v>49</v>
      </c>
    </row>
    <row r="127" spans="1:46" x14ac:dyDescent="0.35">
      <c r="A127" s="14">
        <f t="shared" si="14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M127" s="7">
        <f t="shared" si="15"/>
        <v>383802</v>
      </c>
      <c r="N127" s="4">
        <f t="shared" si="16"/>
        <v>9.3140463256785461E-2</v>
      </c>
      <c r="Q127">
        <f t="shared" si="17"/>
        <v>512</v>
      </c>
      <c r="R127">
        <f t="shared" si="26"/>
        <v>3442</v>
      </c>
      <c r="S127" s="8">
        <f t="shared" si="27"/>
        <v>0.12948912493677289</v>
      </c>
      <c r="T127" s="8">
        <f t="shared" si="31"/>
        <v>8.5611373503172564E-2</v>
      </c>
      <c r="U127">
        <f t="shared" si="20"/>
        <v>3954</v>
      </c>
      <c r="V127">
        <f t="shared" si="21"/>
        <v>10314</v>
      </c>
      <c r="W127" s="3">
        <f t="shared" si="22"/>
        <v>2.1621097537327903E-2</v>
      </c>
      <c r="X127">
        <f t="shared" si="23"/>
        <v>5</v>
      </c>
      <c r="Y127">
        <v>140</v>
      </c>
      <c r="Z127">
        <v>84</v>
      </c>
      <c r="AA127">
        <v>2707</v>
      </c>
      <c r="AB127">
        <v>79</v>
      </c>
      <c r="AC127">
        <v>65</v>
      </c>
      <c r="AD127">
        <v>1934</v>
      </c>
      <c r="AE127">
        <v>7</v>
      </c>
      <c r="AF127">
        <v>2</v>
      </c>
      <c r="AG127">
        <v>60</v>
      </c>
      <c r="AH127">
        <f t="shared" si="28"/>
        <v>54</v>
      </c>
      <c r="AI127">
        <f t="shared" si="29"/>
        <v>17</v>
      </c>
      <c r="AJ127">
        <f t="shared" si="30"/>
        <v>713</v>
      </c>
      <c r="AT127">
        <f t="shared" si="25"/>
        <v>54</v>
      </c>
    </row>
    <row r="128" spans="1:46" x14ac:dyDescent="0.35">
      <c r="A128" s="14">
        <f t="shared" si="14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 s="7">
        <f t="shared" si="15"/>
        <v>388115</v>
      </c>
      <c r="N128" s="4">
        <f t="shared" si="16"/>
        <v>9.299428849191882E-2</v>
      </c>
      <c r="Q128">
        <f t="shared" si="17"/>
        <v>374</v>
      </c>
      <c r="R128">
        <f t="shared" si="26"/>
        <v>4313</v>
      </c>
      <c r="S128" s="8">
        <f t="shared" si="27"/>
        <v>7.9795178152336249E-2</v>
      </c>
      <c r="T128" s="8">
        <f t="shared" si="31"/>
        <v>8.7082493104327474E-2</v>
      </c>
      <c r="U128">
        <f t="shared" si="20"/>
        <v>4687</v>
      </c>
      <c r="V128">
        <f t="shared" si="21"/>
        <v>10378</v>
      </c>
      <c r="W128" s="3">
        <f t="shared" si="22"/>
        <v>2.1584120254384276E-2</v>
      </c>
      <c r="X128">
        <f t="shared" si="23"/>
        <v>10</v>
      </c>
      <c r="Y128">
        <v>143</v>
      </c>
      <c r="Z128">
        <v>85</v>
      </c>
      <c r="AA128">
        <v>2724</v>
      </c>
      <c r="AB128">
        <v>79</v>
      </c>
      <c r="AC128">
        <v>65</v>
      </c>
      <c r="AD128">
        <v>1951</v>
      </c>
      <c r="AE128">
        <v>7</v>
      </c>
      <c r="AF128">
        <v>2</v>
      </c>
      <c r="AG128">
        <v>61</v>
      </c>
      <c r="AH128">
        <f t="shared" si="28"/>
        <v>57</v>
      </c>
      <c r="AI128">
        <f t="shared" si="29"/>
        <v>18</v>
      </c>
      <c r="AJ128">
        <f t="shared" si="30"/>
        <v>712</v>
      </c>
      <c r="AK128">
        <f t="shared" ref="AK128:AK169" si="32">-(J128-J127)+L128</f>
        <v>2</v>
      </c>
      <c r="AT128">
        <f t="shared" si="25"/>
        <v>57</v>
      </c>
    </row>
    <row r="129" spans="1:46" x14ac:dyDescent="0.35">
      <c r="A129" s="14">
        <f t="shared" si="14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 s="7">
        <f t="shared" si="15"/>
        <v>396225</v>
      </c>
      <c r="N129" s="4">
        <f t="shared" si="16"/>
        <v>9.2754399703251861E-2</v>
      </c>
      <c r="Q129">
        <f t="shared" si="17"/>
        <v>716</v>
      </c>
      <c r="R129">
        <f t="shared" si="26"/>
        <v>8110</v>
      </c>
      <c r="S129" s="8">
        <f t="shared" si="27"/>
        <v>8.1123951960117832E-2</v>
      </c>
      <c r="T129" s="8">
        <f t="shared" si="31"/>
        <v>8.607548719821094E-2</v>
      </c>
      <c r="U129">
        <f t="shared" si="20"/>
        <v>8826</v>
      </c>
      <c r="V129">
        <f t="shared" si="21"/>
        <v>10831</v>
      </c>
      <c r="W129" s="3">
        <f t="shared" si="22"/>
        <v>2.1419998153448434E-2</v>
      </c>
      <c r="X129">
        <f t="shared" si="23"/>
        <v>7</v>
      </c>
      <c r="Y129">
        <v>151</v>
      </c>
      <c r="Z129">
        <v>88</v>
      </c>
      <c r="AA129">
        <v>2766</v>
      </c>
      <c r="AB129">
        <v>79</v>
      </c>
      <c r="AC129">
        <v>67</v>
      </c>
      <c r="AD129">
        <v>1965</v>
      </c>
      <c r="AE129">
        <v>7</v>
      </c>
      <c r="AF129">
        <v>2</v>
      </c>
      <c r="AG129">
        <v>61</v>
      </c>
      <c r="AH129">
        <f t="shared" si="28"/>
        <v>65</v>
      </c>
      <c r="AI129">
        <f t="shared" si="29"/>
        <v>19</v>
      </c>
      <c r="AJ129">
        <f t="shared" si="30"/>
        <v>740</v>
      </c>
      <c r="AK129">
        <f t="shared" si="32"/>
        <v>5</v>
      </c>
      <c r="AT129">
        <f t="shared" si="25"/>
        <v>65</v>
      </c>
    </row>
    <row r="130" spans="1:46" x14ac:dyDescent="0.35">
      <c r="A130" s="14">
        <f t="shared" si="14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 s="7">
        <f t="shared" si="15"/>
        <v>400296</v>
      </c>
      <c r="N130" s="4">
        <f t="shared" si="16"/>
        <v>9.2825933245100356E-2</v>
      </c>
      <c r="Q130">
        <f t="shared" si="17"/>
        <v>451</v>
      </c>
      <c r="R130">
        <f t="shared" si="26"/>
        <v>4071</v>
      </c>
      <c r="S130" s="8">
        <f t="shared" si="27"/>
        <v>9.9734630694383014E-2</v>
      </c>
      <c r="T130" s="8">
        <f t="shared" si="31"/>
        <v>8.7438552452672319E-2</v>
      </c>
      <c r="U130">
        <f t="shared" si="20"/>
        <v>4522</v>
      </c>
      <c r="V130">
        <f t="shared" si="21"/>
        <v>10992</v>
      </c>
      <c r="W130" s="3">
        <f t="shared" si="22"/>
        <v>2.0924308588064048E-2</v>
      </c>
      <c r="X130">
        <f t="shared" si="23"/>
        <v>5</v>
      </c>
      <c r="Y130">
        <v>154</v>
      </c>
      <c r="Z130">
        <v>88</v>
      </c>
      <c r="AA130">
        <v>2783</v>
      </c>
      <c r="AB130">
        <v>79</v>
      </c>
      <c r="AC130">
        <v>70</v>
      </c>
      <c r="AD130">
        <v>1978</v>
      </c>
      <c r="AE130">
        <v>7</v>
      </c>
      <c r="AF130">
        <v>2</v>
      </c>
      <c r="AG130">
        <v>61</v>
      </c>
      <c r="AH130">
        <f t="shared" si="28"/>
        <v>68</v>
      </c>
      <c r="AI130">
        <f t="shared" si="29"/>
        <v>16</v>
      </c>
      <c r="AJ130">
        <f t="shared" si="30"/>
        <v>744</v>
      </c>
      <c r="AK130">
        <f t="shared" si="32"/>
        <v>9</v>
      </c>
      <c r="AT130">
        <f t="shared" si="25"/>
        <v>68</v>
      </c>
    </row>
    <row r="131" spans="1:46" x14ac:dyDescent="0.35">
      <c r="A131" s="14">
        <f t="shared" si="14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 s="7">
        <f t="shared" si="15"/>
        <v>405623</v>
      </c>
      <c r="N131" s="4">
        <f t="shared" si="16"/>
        <v>9.3075253045828851E-2</v>
      </c>
      <c r="Q131">
        <f t="shared" si="17"/>
        <v>668</v>
      </c>
      <c r="R131">
        <f t="shared" si="26"/>
        <v>5327</v>
      </c>
      <c r="S131" s="8">
        <f t="shared" si="27"/>
        <v>0.11142618849040867</v>
      </c>
      <c r="T131" s="8">
        <f t="shared" si="31"/>
        <v>8.5582998276852382E-2</v>
      </c>
      <c r="U131">
        <f t="shared" si="20"/>
        <v>5995</v>
      </c>
      <c r="V131">
        <f t="shared" si="21"/>
        <v>11340</v>
      </c>
      <c r="W131" s="3">
        <f t="shared" si="22"/>
        <v>1.9400352733686066E-2</v>
      </c>
      <c r="X131">
        <f t="shared" si="23"/>
        <v>6</v>
      </c>
      <c r="Y131">
        <v>163</v>
      </c>
      <c r="Z131">
        <v>92</v>
      </c>
      <c r="AA131">
        <v>2827</v>
      </c>
      <c r="AB131">
        <v>79</v>
      </c>
      <c r="AC131">
        <v>75</v>
      </c>
      <c r="AD131">
        <v>2022</v>
      </c>
      <c r="AE131">
        <v>7</v>
      </c>
      <c r="AF131">
        <v>2</v>
      </c>
      <c r="AG131">
        <v>61</v>
      </c>
      <c r="AH131">
        <f t="shared" si="28"/>
        <v>77</v>
      </c>
      <c r="AI131">
        <f t="shared" si="29"/>
        <v>15</v>
      </c>
      <c r="AJ131">
        <f t="shared" si="30"/>
        <v>744</v>
      </c>
      <c r="AK131">
        <f t="shared" si="32"/>
        <v>4</v>
      </c>
      <c r="AT131">
        <f t="shared" si="25"/>
        <v>77</v>
      </c>
    </row>
    <row r="132" spans="1:46" x14ac:dyDescent="0.35">
      <c r="A132" s="14">
        <f t="shared" si="14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 s="7">
        <f t="shared" si="15"/>
        <v>409321</v>
      </c>
      <c r="N132" s="4">
        <f t="shared" si="16"/>
        <v>9.3092301318083825E-2</v>
      </c>
      <c r="Q132">
        <f t="shared" si="17"/>
        <v>388</v>
      </c>
      <c r="R132">
        <f t="shared" si="26"/>
        <v>3698</v>
      </c>
      <c r="S132" s="8">
        <f t="shared" si="27"/>
        <v>9.4958394517865877E-2</v>
      </c>
      <c r="T132" s="8">
        <f t="shared" si="31"/>
        <v>9.3702497285559169E-2</v>
      </c>
      <c r="U132">
        <f t="shared" si="20"/>
        <v>4086</v>
      </c>
      <c r="V132">
        <f t="shared" si="21"/>
        <v>11586</v>
      </c>
      <c r="W132" s="3">
        <f t="shared" si="22"/>
        <v>1.9506300707750734E-2</v>
      </c>
      <c r="X132">
        <f t="shared" si="23"/>
        <v>0</v>
      </c>
      <c r="Y132">
        <v>166</v>
      </c>
      <c r="Z132">
        <v>95</v>
      </c>
      <c r="AA132">
        <v>2841</v>
      </c>
      <c r="AB132">
        <v>79</v>
      </c>
      <c r="AC132">
        <v>78</v>
      </c>
      <c r="AD132">
        <v>2022</v>
      </c>
      <c r="AE132">
        <v>7</v>
      </c>
      <c r="AF132">
        <v>2</v>
      </c>
      <c r="AG132">
        <v>61</v>
      </c>
      <c r="AH132">
        <f t="shared" si="28"/>
        <v>80</v>
      </c>
      <c r="AI132">
        <f t="shared" si="29"/>
        <v>15</v>
      </c>
      <c r="AJ132">
        <f t="shared" si="30"/>
        <v>758</v>
      </c>
      <c r="AK132">
        <f t="shared" si="32"/>
        <v>3</v>
      </c>
      <c r="AT132">
        <f t="shared" si="25"/>
        <v>80</v>
      </c>
    </row>
    <row r="133" spans="1:46" x14ac:dyDescent="0.35">
      <c r="A133" s="14">
        <f t="shared" si="14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 s="7">
        <f t="shared" ref="M133:M150" si="33">B133-C133</f>
        <v>413315</v>
      </c>
      <c r="N133" s="4">
        <f t="shared" ref="N133:N150" si="34">C133/B133</f>
        <v>9.3084388583766511E-2</v>
      </c>
      <c r="Q133">
        <f t="shared" ref="Q133:Q150" si="35">C133-C132</f>
        <v>406</v>
      </c>
      <c r="R133">
        <f t="shared" si="26"/>
        <v>3994</v>
      </c>
      <c r="S133" s="8">
        <f t="shared" si="27"/>
        <v>9.227272727272727E-2</v>
      </c>
      <c r="T133" s="8">
        <f t="shared" si="31"/>
        <v>9.6380586783657796E-2</v>
      </c>
      <c r="U133">
        <f t="shared" ref="U133:U150" si="36">B133-B132</f>
        <v>4400</v>
      </c>
      <c r="V133">
        <f t="shared" ref="V133:V150" si="37">C133-D133-E133</f>
        <v>11866</v>
      </c>
      <c r="W133" s="3">
        <f t="shared" ref="W133:W150" si="38">F133/V133</f>
        <v>2.0310129782572055E-2</v>
      </c>
      <c r="X133">
        <f t="shared" ref="X133:X150" si="39">E133-E132</f>
        <v>3</v>
      </c>
      <c r="Y133">
        <v>164</v>
      </c>
      <c r="Z133">
        <v>97</v>
      </c>
      <c r="AA133">
        <v>2853</v>
      </c>
      <c r="AB133">
        <v>79</v>
      </c>
      <c r="AC133">
        <v>78</v>
      </c>
      <c r="AD133">
        <v>2028</v>
      </c>
      <c r="AE133">
        <v>7</v>
      </c>
      <c r="AF133">
        <v>2</v>
      </c>
      <c r="AG133">
        <v>61</v>
      </c>
      <c r="AH133">
        <f t="shared" si="28"/>
        <v>78</v>
      </c>
      <c r="AI133">
        <f t="shared" si="29"/>
        <v>17</v>
      </c>
      <c r="AJ133">
        <f t="shared" si="30"/>
        <v>764</v>
      </c>
      <c r="AK133">
        <f t="shared" si="32"/>
        <v>2</v>
      </c>
      <c r="AT133">
        <f t="shared" si="25"/>
        <v>78</v>
      </c>
    </row>
    <row r="134" spans="1:46" x14ac:dyDescent="0.35">
      <c r="A134" s="14">
        <f t="shared" si="14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 s="7">
        <f t="shared" si="33"/>
        <v>416054</v>
      </c>
      <c r="N134" s="4">
        <f t="shared" si="34"/>
        <v>9.3153324382290889E-2</v>
      </c>
      <c r="Q134">
        <f t="shared" si="35"/>
        <v>316</v>
      </c>
      <c r="R134">
        <f t="shared" si="26"/>
        <v>2739</v>
      </c>
      <c r="S134" s="8">
        <f t="shared" si="27"/>
        <v>0.10343698854337152</v>
      </c>
      <c r="T134" s="8">
        <f t="shared" ref="T134:T172" si="40">SUM(Q128:Q134)/SUM(U128:U134)</f>
        <v>9.3306345056366147E-2</v>
      </c>
      <c r="U134">
        <f t="shared" si="36"/>
        <v>3055</v>
      </c>
      <c r="V134">
        <f t="shared" si="37"/>
        <v>11426</v>
      </c>
      <c r="W134" s="3">
        <f t="shared" si="38"/>
        <v>2.2142482058463153E-2</v>
      </c>
      <c r="X134">
        <f t="shared" si="39"/>
        <v>7</v>
      </c>
      <c r="Y134">
        <v>167</v>
      </c>
      <c r="Z134">
        <v>99</v>
      </c>
      <c r="AA134">
        <v>2870</v>
      </c>
      <c r="AB134">
        <v>80</v>
      </c>
      <c r="AC134">
        <v>81</v>
      </c>
      <c r="AD134">
        <v>2038</v>
      </c>
      <c r="AE134">
        <v>7</v>
      </c>
      <c r="AF134">
        <v>2</v>
      </c>
      <c r="AG134">
        <v>62</v>
      </c>
      <c r="AH134">
        <f t="shared" si="28"/>
        <v>80</v>
      </c>
      <c r="AI134">
        <f t="shared" si="29"/>
        <v>16</v>
      </c>
      <c r="AJ134">
        <f t="shared" si="30"/>
        <v>770</v>
      </c>
      <c r="AK134">
        <f t="shared" si="32"/>
        <v>9</v>
      </c>
      <c r="AT134">
        <f t="shared" si="25"/>
        <v>80</v>
      </c>
    </row>
    <row r="135" spans="1:46" x14ac:dyDescent="0.35">
      <c r="A135" s="14">
        <f t="shared" si="14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 s="7">
        <f t="shared" si="33"/>
        <v>420769</v>
      </c>
      <c r="N135" s="4">
        <f t="shared" si="34"/>
        <v>9.3099895681561504E-2</v>
      </c>
      <c r="Q135">
        <f t="shared" si="35"/>
        <v>457</v>
      </c>
      <c r="R135">
        <f t="shared" si="26"/>
        <v>4715</v>
      </c>
      <c r="S135" s="8">
        <f t="shared" si="27"/>
        <v>8.8360402165506571E-2</v>
      </c>
      <c r="T135" s="8">
        <f t="shared" si="40"/>
        <v>9.4353228311515422E-2</v>
      </c>
      <c r="U135">
        <f t="shared" si="36"/>
        <v>5172</v>
      </c>
      <c r="V135">
        <f t="shared" si="37"/>
        <v>11137</v>
      </c>
      <c r="W135" s="3">
        <f t="shared" si="38"/>
        <v>2.2088533716440692E-2</v>
      </c>
      <c r="X135">
        <f t="shared" si="39"/>
        <v>8</v>
      </c>
      <c r="Y135">
        <v>170</v>
      </c>
      <c r="Z135">
        <v>100</v>
      </c>
      <c r="AA135">
        <v>2898</v>
      </c>
      <c r="AB135">
        <v>84</v>
      </c>
      <c r="AC135">
        <v>81</v>
      </c>
      <c r="AD135">
        <v>2082</v>
      </c>
      <c r="AE135">
        <v>7</v>
      </c>
      <c r="AF135">
        <v>2</v>
      </c>
      <c r="AG135">
        <v>62</v>
      </c>
      <c r="AH135">
        <f t="shared" si="28"/>
        <v>79</v>
      </c>
      <c r="AI135">
        <f t="shared" si="29"/>
        <v>17</v>
      </c>
      <c r="AJ135">
        <f t="shared" si="30"/>
        <v>754</v>
      </c>
      <c r="AK135">
        <f t="shared" si="32"/>
        <v>1</v>
      </c>
      <c r="AT135">
        <f t="shared" si="25"/>
        <v>79</v>
      </c>
    </row>
    <row r="136" spans="1:46" x14ac:dyDescent="0.35">
      <c r="A136" s="14">
        <f t="shared" si="14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 s="7">
        <f t="shared" si="33"/>
        <v>425833</v>
      </c>
      <c r="N136" s="4">
        <f t="shared" si="34"/>
        <v>9.3129143480214588E-2</v>
      </c>
      <c r="Q136">
        <f t="shared" si="35"/>
        <v>535</v>
      </c>
      <c r="R136">
        <f t="shared" si="26"/>
        <v>5064</v>
      </c>
      <c r="S136" s="8">
        <f t="shared" si="27"/>
        <v>9.5552777281657439E-2</v>
      </c>
      <c r="T136" s="8">
        <f t="shared" si="40"/>
        <v>9.8114471960766392E-2</v>
      </c>
      <c r="U136">
        <f t="shared" si="36"/>
        <v>5599</v>
      </c>
      <c r="V136">
        <f t="shared" si="37"/>
        <v>11140</v>
      </c>
      <c r="W136" s="3">
        <f t="shared" si="38"/>
        <v>2.1274685816876124E-2</v>
      </c>
      <c r="X136">
        <f t="shared" si="39"/>
        <v>10</v>
      </c>
      <c r="Y136">
        <v>175</v>
      </c>
      <c r="Z136">
        <v>102</v>
      </c>
      <c r="AA136">
        <v>2919</v>
      </c>
      <c r="AB136">
        <v>88</v>
      </c>
      <c r="AC136">
        <v>83</v>
      </c>
      <c r="AD136">
        <v>2143</v>
      </c>
      <c r="AE136">
        <v>7</v>
      </c>
      <c r="AF136">
        <v>2</v>
      </c>
      <c r="AG136">
        <v>62</v>
      </c>
      <c r="AH136">
        <f t="shared" si="28"/>
        <v>80</v>
      </c>
      <c r="AI136">
        <f t="shared" si="29"/>
        <v>17</v>
      </c>
      <c r="AJ136">
        <f t="shared" si="30"/>
        <v>714</v>
      </c>
      <c r="AK136">
        <f t="shared" si="32"/>
        <v>11</v>
      </c>
      <c r="AS136">
        <f>COUNTIF('Wartburg Positive Tests'!G:G,"&lt;="&amp;covid19!A136)-COUNTIF('Wartburg Positive Tests'!H:H,"&lt;="&amp;covid19!A136)</f>
        <v>1</v>
      </c>
      <c r="AT136">
        <f t="shared" si="25"/>
        <v>79</v>
      </c>
    </row>
    <row r="137" spans="1:46" x14ac:dyDescent="0.35">
      <c r="A137" s="14">
        <f t="shared" si="14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 s="7">
        <f t="shared" si="33"/>
        <v>431023</v>
      </c>
      <c r="N137" s="4">
        <f t="shared" si="34"/>
        <v>9.3531610083764982E-2</v>
      </c>
      <c r="Q137">
        <f t="shared" si="35"/>
        <v>744</v>
      </c>
      <c r="R137">
        <f t="shared" si="26"/>
        <v>5190</v>
      </c>
      <c r="S137" s="8">
        <f t="shared" si="27"/>
        <v>0.12537917087967643</v>
      </c>
      <c r="T137" s="8">
        <f t="shared" si="40"/>
        <v>0.10262550743261004</v>
      </c>
      <c r="U137">
        <f t="shared" si="36"/>
        <v>5934</v>
      </c>
      <c r="V137">
        <f t="shared" si="37"/>
        <v>11114</v>
      </c>
      <c r="W137" s="3">
        <f t="shared" si="38"/>
        <v>2.0244736368544177E-2</v>
      </c>
      <c r="X137">
        <f t="shared" si="39"/>
        <v>11</v>
      </c>
      <c r="Y137">
        <v>179</v>
      </c>
      <c r="Z137">
        <v>106</v>
      </c>
      <c r="AA137">
        <v>2953</v>
      </c>
      <c r="AB137">
        <v>88</v>
      </c>
      <c r="AC137">
        <v>83</v>
      </c>
      <c r="AD137">
        <v>2181</v>
      </c>
      <c r="AE137">
        <v>7</v>
      </c>
      <c r="AF137">
        <v>2</v>
      </c>
      <c r="AG137">
        <v>62</v>
      </c>
      <c r="AH137">
        <f t="shared" si="28"/>
        <v>84</v>
      </c>
      <c r="AI137">
        <f t="shared" si="29"/>
        <v>21</v>
      </c>
      <c r="AJ137">
        <f t="shared" si="30"/>
        <v>710</v>
      </c>
      <c r="AK137">
        <f t="shared" si="32"/>
        <v>3</v>
      </c>
      <c r="AS137">
        <f>COUNTIF('Wartburg Positive Tests'!G:G,"&lt;="&amp;covid19!A137)-COUNTIF('Wartburg Positive Tests'!H:H,"&lt;="&amp;covid19!A137)</f>
        <v>1</v>
      </c>
      <c r="AT137">
        <f t="shared" si="25"/>
        <v>83</v>
      </c>
    </row>
    <row r="138" spans="1:46" x14ac:dyDescent="0.35">
      <c r="A138" s="14">
        <f t="shared" si="14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 s="7">
        <f t="shared" si="33"/>
        <v>435488</v>
      </c>
      <c r="N138" s="4">
        <f t="shared" si="34"/>
        <v>9.353593172711662E-2</v>
      </c>
      <c r="Q138">
        <f t="shared" si="35"/>
        <v>463</v>
      </c>
      <c r="R138">
        <f t="shared" si="26"/>
        <v>4465</v>
      </c>
      <c r="S138" s="8">
        <f t="shared" si="27"/>
        <v>9.395292207792208E-2</v>
      </c>
      <c r="T138" s="8">
        <f t="shared" si="40"/>
        <v>9.9746789654548737E-2</v>
      </c>
      <c r="U138">
        <f t="shared" si="36"/>
        <v>4928</v>
      </c>
      <c r="V138">
        <f t="shared" si="37"/>
        <v>11263</v>
      </c>
      <c r="W138" s="3">
        <f t="shared" si="38"/>
        <v>2.1486282517979224E-2</v>
      </c>
      <c r="X138">
        <f t="shared" si="39"/>
        <v>7</v>
      </c>
      <c r="Y138">
        <v>182</v>
      </c>
      <c r="Z138">
        <v>111</v>
      </c>
      <c r="AA138">
        <v>2971</v>
      </c>
      <c r="AB138">
        <v>90</v>
      </c>
      <c r="AC138">
        <v>89</v>
      </c>
      <c r="AD138">
        <v>2246</v>
      </c>
      <c r="AE138">
        <v>7</v>
      </c>
      <c r="AF138">
        <v>2</v>
      </c>
      <c r="AG138">
        <v>62</v>
      </c>
      <c r="AH138">
        <f t="shared" si="28"/>
        <v>85</v>
      </c>
      <c r="AI138">
        <f t="shared" si="29"/>
        <v>20</v>
      </c>
      <c r="AJ138">
        <f t="shared" si="30"/>
        <v>663</v>
      </c>
      <c r="AK138">
        <f t="shared" si="32"/>
        <v>9</v>
      </c>
      <c r="AS138">
        <f>COUNTIF('Wartburg Positive Tests'!G:G,"&lt;="&amp;covid19!A138)-COUNTIF('Wartburg Positive Tests'!H:H,"&lt;="&amp;covid19!A138)</f>
        <v>2</v>
      </c>
      <c r="AT138">
        <f>AH138-AS138</f>
        <v>83</v>
      </c>
    </row>
    <row r="139" spans="1:46" x14ac:dyDescent="0.35">
      <c r="A139" s="14">
        <f t="shared" si="14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 s="7">
        <f t="shared" si="33"/>
        <v>440348</v>
      </c>
      <c r="N139" s="4">
        <f t="shared" si="34"/>
        <v>9.3613377573956214E-2</v>
      </c>
      <c r="Q139">
        <f t="shared" si="35"/>
        <v>543</v>
      </c>
      <c r="R139">
        <f t="shared" si="26"/>
        <v>4860</v>
      </c>
      <c r="S139" s="8">
        <f t="shared" si="27"/>
        <v>0.10049972237645752</v>
      </c>
      <c r="T139" s="8">
        <f t="shared" si="40"/>
        <v>0.10043199675277609</v>
      </c>
      <c r="U139">
        <f t="shared" si="36"/>
        <v>5403</v>
      </c>
      <c r="V139">
        <f t="shared" si="37"/>
        <v>11689</v>
      </c>
      <c r="W139" s="3">
        <f t="shared" si="38"/>
        <v>1.9762169561125843E-2</v>
      </c>
      <c r="X139">
        <f t="shared" si="39"/>
        <v>2</v>
      </c>
      <c r="Y139">
        <v>187</v>
      </c>
      <c r="Z139">
        <v>111</v>
      </c>
      <c r="AA139">
        <v>2987</v>
      </c>
      <c r="AB139">
        <v>91</v>
      </c>
      <c r="AC139">
        <v>92</v>
      </c>
      <c r="AD139">
        <v>2253</v>
      </c>
      <c r="AE139">
        <v>7</v>
      </c>
      <c r="AF139">
        <v>2</v>
      </c>
      <c r="AG139">
        <v>62</v>
      </c>
      <c r="AH139">
        <f t="shared" si="28"/>
        <v>89</v>
      </c>
      <c r="AI139">
        <f t="shared" si="29"/>
        <v>17</v>
      </c>
      <c r="AJ139">
        <f t="shared" si="30"/>
        <v>672</v>
      </c>
      <c r="AK139">
        <f t="shared" si="32"/>
        <v>10</v>
      </c>
      <c r="AS139">
        <f>COUNTIF('Wartburg Positive Tests'!G:G,"&lt;="&amp;covid19!A139)-COUNTIF('Wartburg Positive Tests'!H:H,"&lt;="&amp;covid19!A139)</f>
        <v>2</v>
      </c>
      <c r="AT139">
        <f t="shared" ref="AT139:AT188" si="41">AH139-AS139</f>
        <v>87</v>
      </c>
    </row>
    <row r="140" spans="1:46" x14ac:dyDescent="0.35">
      <c r="A140" s="14">
        <f t="shared" si="14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 s="7">
        <f t="shared" si="33"/>
        <v>442356</v>
      </c>
      <c r="N140" s="4">
        <f t="shared" si="34"/>
        <v>9.3789051456760184E-2</v>
      </c>
      <c r="Q140">
        <f t="shared" si="35"/>
        <v>302</v>
      </c>
      <c r="R140">
        <f t="shared" si="26"/>
        <v>2008</v>
      </c>
      <c r="S140" s="8">
        <f t="shared" si="27"/>
        <v>0.13073593073593073</v>
      </c>
      <c r="T140" s="8">
        <f t="shared" si="40"/>
        <v>0.10370050307089287</v>
      </c>
      <c r="U140">
        <f t="shared" si="36"/>
        <v>2310</v>
      </c>
      <c r="V140">
        <f t="shared" si="37"/>
        <v>11802</v>
      </c>
      <c r="W140" s="3">
        <f t="shared" si="38"/>
        <v>2.0420267751228606E-2</v>
      </c>
      <c r="X140">
        <f t="shared" si="39"/>
        <v>4</v>
      </c>
      <c r="Y140">
        <v>187</v>
      </c>
      <c r="Z140">
        <v>113</v>
      </c>
      <c r="AA140">
        <v>2998</v>
      </c>
      <c r="AB140">
        <v>92</v>
      </c>
      <c r="AC140">
        <v>94</v>
      </c>
      <c r="AD140">
        <v>2260</v>
      </c>
      <c r="AE140">
        <v>7</v>
      </c>
      <c r="AF140">
        <v>2</v>
      </c>
      <c r="AG140">
        <v>62</v>
      </c>
      <c r="AH140">
        <f t="shared" si="28"/>
        <v>88</v>
      </c>
      <c r="AI140">
        <f t="shared" si="29"/>
        <v>17</v>
      </c>
      <c r="AJ140">
        <f t="shared" si="30"/>
        <v>676</v>
      </c>
      <c r="AK140">
        <f t="shared" si="32"/>
        <v>1</v>
      </c>
      <c r="AS140">
        <f>COUNTIF('Wartburg Positive Tests'!G:G,"&lt;="&amp;covid19!A140)-COUNTIF('Wartburg Positive Tests'!H:H,"&lt;="&amp;covid19!A140)</f>
        <v>2</v>
      </c>
      <c r="AT140">
        <f t="shared" si="41"/>
        <v>86</v>
      </c>
    </row>
    <row r="141" spans="1:46" x14ac:dyDescent="0.35">
      <c r="A141" s="14">
        <f t="shared" si="14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 s="7">
        <f t="shared" si="33"/>
        <v>445947</v>
      </c>
      <c r="N141" s="4">
        <f t="shared" si="34"/>
        <v>9.3472838560036103E-2</v>
      </c>
      <c r="Q141">
        <f t="shared" si="35"/>
        <v>200</v>
      </c>
      <c r="R141">
        <f t="shared" si="26"/>
        <v>3591</v>
      </c>
      <c r="S141" s="8">
        <f t="shared" si="27"/>
        <v>5.2756528620416777E-2</v>
      </c>
      <c r="T141" s="8">
        <f t="shared" si="40"/>
        <v>9.7896611039019824E-2</v>
      </c>
      <c r="U141">
        <f t="shared" si="36"/>
        <v>3791</v>
      </c>
      <c r="V141">
        <f t="shared" si="37"/>
        <v>11174</v>
      </c>
      <c r="W141" s="3">
        <f t="shared" si="38"/>
        <v>2.1746912475389298E-2</v>
      </c>
      <c r="X141">
        <f t="shared" si="39"/>
        <v>7</v>
      </c>
      <c r="Y141">
        <v>189</v>
      </c>
      <c r="Z141">
        <v>114</v>
      </c>
      <c r="AA141">
        <v>3007</v>
      </c>
      <c r="AB141">
        <v>93</v>
      </c>
      <c r="AC141">
        <v>96</v>
      </c>
      <c r="AD141">
        <v>2326</v>
      </c>
      <c r="AE141">
        <v>7</v>
      </c>
      <c r="AF141">
        <v>2</v>
      </c>
      <c r="AG141">
        <v>62</v>
      </c>
      <c r="AH141">
        <f t="shared" si="28"/>
        <v>89</v>
      </c>
      <c r="AI141">
        <f t="shared" si="29"/>
        <v>16</v>
      </c>
      <c r="AJ141">
        <f t="shared" si="30"/>
        <v>619</v>
      </c>
      <c r="AK141">
        <f t="shared" si="32"/>
        <v>12</v>
      </c>
      <c r="AS141">
        <f>COUNTIF('Wartburg Positive Tests'!G:G,"&lt;="&amp;covid19!A141)-COUNTIF('Wartburg Positive Tests'!H:H,"&lt;="&amp;covid19!A141)</f>
        <v>2</v>
      </c>
      <c r="AT141">
        <f t="shared" si="41"/>
        <v>87</v>
      </c>
    </row>
    <row r="142" spans="1:46" x14ac:dyDescent="0.35">
      <c r="A142" s="14">
        <f t="shared" si="14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 s="7">
        <f t="shared" si="33"/>
        <v>450768</v>
      </c>
      <c r="N142" s="4">
        <f t="shared" si="34"/>
        <v>9.335049680196307E-2</v>
      </c>
      <c r="Q142">
        <f t="shared" si="35"/>
        <v>430</v>
      </c>
      <c r="R142">
        <f t="shared" si="26"/>
        <v>4821</v>
      </c>
      <c r="S142" s="8">
        <f t="shared" si="27"/>
        <v>8.1889163968767859E-2</v>
      </c>
      <c r="T142" s="8">
        <f t="shared" si="40"/>
        <v>9.6850915221579958E-2</v>
      </c>
      <c r="U142">
        <f t="shared" si="36"/>
        <v>5251</v>
      </c>
      <c r="V142">
        <f t="shared" si="37"/>
        <v>10860</v>
      </c>
      <c r="W142" s="3">
        <f t="shared" si="38"/>
        <v>2.2836095764272559E-2</v>
      </c>
      <c r="X142">
        <f t="shared" si="39"/>
        <v>8</v>
      </c>
      <c r="Y142">
        <v>193</v>
      </c>
      <c r="Z142">
        <v>115</v>
      </c>
      <c r="AA142">
        <v>3031</v>
      </c>
      <c r="AB142">
        <v>103</v>
      </c>
      <c r="AC142">
        <v>97</v>
      </c>
      <c r="AD142">
        <v>2376</v>
      </c>
      <c r="AE142">
        <v>7</v>
      </c>
      <c r="AF142">
        <v>2</v>
      </c>
      <c r="AG142">
        <v>62</v>
      </c>
      <c r="AH142">
        <f t="shared" si="28"/>
        <v>83</v>
      </c>
      <c r="AI142">
        <f t="shared" si="29"/>
        <v>16</v>
      </c>
      <c r="AJ142">
        <f t="shared" si="30"/>
        <v>593</v>
      </c>
      <c r="AK142">
        <f t="shared" si="32"/>
        <v>5</v>
      </c>
      <c r="AS142">
        <f>COUNTIF('Wartburg Positive Tests'!G:G,"&lt;="&amp;covid19!A142)-COUNTIF('Wartburg Positive Tests'!H:H,"&lt;="&amp;covid19!A142)</f>
        <v>2</v>
      </c>
      <c r="AT142">
        <f t="shared" si="41"/>
        <v>81</v>
      </c>
    </row>
    <row r="143" spans="1:46" x14ac:dyDescent="0.35">
      <c r="A143" s="14">
        <f t="shared" si="14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 s="7">
        <f t="shared" si="33"/>
        <v>456637</v>
      </c>
      <c r="N143" s="4">
        <f t="shared" si="34"/>
        <v>9.335718554492442E-2</v>
      </c>
      <c r="Q143">
        <f t="shared" si="35"/>
        <v>608</v>
      </c>
      <c r="R143">
        <f t="shared" si="26"/>
        <v>5869</v>
      </c>
      <c r="S143" s="8">
        <f t="shared" si="27"/>
        <v>9.3870619113787246E-2</v>
      </c>
      <c r="T143" s="8">
        <f t="shared" si="40"/>
        <v>9.6497917522144663E-2</v>
      </c>
      <c r="U143">
        <f t="shared" si="36"/>
        <v>6477</v>
      </c>
      <c r="V143">
        <f t="shared" si="37"/>
        <v>10646</v>
      </c>
      <c r="W143" s="3">
        <f t="shared" si="38"/>
        <v>2.2261882397144467E-2</v>
      </c>
      <c r="X143">
        <f t="shared" si="39"/>
        <v>13</v>
      </c>
      <c r="Y143">
        <v>199</v>
      </c>
      <c r="Z143">
        <v>118</v>
      </c>
      <c r="AA143">
        <v>3060</v>
      </c>
      <c r="AB143">
        <v>106</v>
      </c>
      <c r="AC143">
        <v>101</v>
      </c>
      <c r="AD143">
        <v>2419</v>
      </c>
      <c r="AE143">
        <v>7</v>
      </c>
      <c r="AF143">
        <v>2</v>
      </c>
      <c r="AG143">
        <v>62</v>
      </c>
      <c r="AH143">
        <f t="shared" si="28"/>
        <v>86</v>
      </c>
      <c r="AI143">
        <f t="shared" si="29"/>
        <v>15</v>
      </c>
      <c r="AJ143">
        <f t="shared" si="30"/>
        <v>579</v>
      </c>
      <c r="AK143">
        <f t="shared" si="32"/>
        <v>7</v>
      </c>
      <c r="AS143">
        <f>COUNTIF('Wartburg Positive Tests'!G:G,"&lt;="&amp;covid19!A143)-COUNTIF('Wartburg Positive Tests'!H:H,"&lt;="&amp;covid19!A143)</f>
        <v>2</v>
      </c>
      <c r="AT143">
        <f t="shared" si="41"/>
        <v>84</v>
      </c>
    </row>
    <row r="144" spans="1:46" x14ac:dyDescent="0.35">
      <c r="A144" s="14">
        <f t="shared" si="14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 s="7">
        <f t="shared" si="33"/>
        <v>462794</v>
      </c>
      <c r="N144" s="4">
        <f t="shared" si="34"/>
        <v>9.3488625367760841E-2</v>
      </c>
      <c r="Q144">
        <f t="shared" si="35"/>
        <v>708</v>
      </c>
      <c r="R144">
        <f t="shared" si="26"/>
        <v>6157</v>
      </c>
      <c r="S144" s="8">
        <f t="shared" si="27"/>
        <v>0.10313182811361982</v>
      </c>
      <c r="T144" s="8">
        <f t="shared" si="40"/>
        <v>9.2905067808708067E-2</v>
      </c>
      <c r="U144">
        <f t="shared" si="36"/>
        <v>6865</v>
      </c>
      <c r="V144">
        <f t="shared" si="37"/>
        <v>10568</v>
      </c>
      <c r="W144" s="3">
        <f t="shared" si="38"/>
        <v>2.1101438304314914E-2</v>
      </c>
      <c r="X144">
        <f t="shared" si="39"/>
        <v>6</v>
      </c>
      <c r="Y144">
        <v>206</v>
      </c>
      <c r="Z144">
        <v>119</v>
      </c>
      <c r="AA144">
        <v>3088</v>
      </c>
      <c r="AB144">
        <v>108</v>
      </c>
      <c r="AC144">
        <v>103</v>
      </c>
      <c r="AD144">
        <v>2456</v>
      </c>
      <c r="AE144">
        <v>7</v>
      </c>
      <c r="AF144">
        <v>2</v>
      </c>
      <c r="AG144">
        <v>63</v>
      </c>
      <c r="AH144">
        <f t="shared" si="28"/>
        <v>91</v>
      </c>
      <c r="AI144">
        <f t="shared" si="29"/>
        <v>14</v>
      </c>
      <c r="AJ144">
        <f t="shared" si="30"/>
        <v>569</v>
      </c>
      <c r="AK144">
        <f t="shared" si="32"/>
        <v>12</v>
      </c>
      <c r="AS144">
        <f>COUNTIF('Wartburg Positive Tests'!G:G,"&lt;="&amp;covid19!A144)-COUNTIF('Wartburg Positive Tests'!H:H,"&lt;="&amp;covid19!A144)</f>
        <v>2</v>
      </c>
      <c r="AT144">
        <f t="shared" si="41"/>
        <v>89</v>
      </c>
    </row>
    <row r="145" spans="1:46" x14ac:dyDescent="0.35">
      <c r="A145" s="14">
        <f t="shared" si="14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 s="7">
        <f t="shared" si="33"/>
        <v>466339</v>
      </c>
      <c r="N145" s="4">
        <f t="shared" si="34"/>
        <v>9.3521054483322999E-2</v>
      </c>
      <c r="Q145">
        <f t="shared" si="35"/>
        <v>384</v>
      </c>
      <c r="R145">
        <f t="shared" si="26"/>
        <v>3545</v>
      </c>
      <c r="S145" s="8">
        <f t="shared" si="27"/>
        <v>9.7734792568083484E-2</v>
      </c>
      <c r="T145" s="8">
        <f t="shared" si="40"/>
        <v>9.3310997472521015E-2</v>
      </c>
      <c r="U145">
        <f t="shared" si="36"/>
        <v>3929</v>
      </c>
      <c r="V145">
        <f t="shared" si="37"/>
        <v>10337</v>
      </c>
      <c r="W145" s="3">
        <f t="shared" si="38"/>
        <v>2.2153429428267389E-2</v>
      </c>
      <c r="X145">
        <f t="shared" si="39"/>
        <v>13</v>
      </c>
      <c r="Y145">
        <v>213</v>
      </c>
      <c r="Z145">
        <v>119</v>
      </c>
      <c r="AA145">
        <v>3100</v>
      </c>
      <c r="AB145">
        <v>109</v>
      </c>
      <c r="AC145">
        <v>104</v>
      </c>
      <c r="AD145">
        <v>2485</v>
      </c>
      <c r="AE145">
        <v>7</v>
      </c>
      <c r="AF145">
        <v>2</v>
      </c>
      <c r="AG145">
        <v>66</v>
      </c>
      <c r="AH145">
        <f t="shared" si="28"/>
        <v>97</v>
      </c>
      <c r="AI145">
        <f t="shared" si="29"/>
        <v>13</v>
      </c>
      <c r="AJ145">
        <f t="shared" si="30"/>
        <v>549</v>
      </c>
      <c r="AK145">
        <f t="shared" si="32"/>
        <v>10</v>
      </c>
      <c r="AS145">
        <f>COUNTIF('Wartburg Positive Tests'!G:G,"&lt;="&amp;covid19!A145)-COUNTIF('Wartburg Positive Tests'!H:H,"&lt;="&amp;covid19!A145)</f>
        <v>2</v>
      </c>
      <c r="AT145">
        <f t="shared" si="41"/>
        <v>95</v>
      </c>
    </row>
    <row r="146" spans="1:46" x14ac:dyDescent="0.35">
      <c r="A146" s="14">
        <f t="shared" si="14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 s="7">
        <f t="shared" si="33"/>
        <v>472650</v>
      </c>
      <c r="N146" s="4">
        <f t="shared" si="34"/>
        <v>9.3466978146541313E-2</v>
      </c>
      <c r="Q146">
        <f t="shared" si="35"/>
        <v>620</v>
      </c>
      <c r="R146">
        <f t="shared" si="26"/>
        <v>6311</v>
      </c>
      <c r="S146" s="8">
        <f t="shared" si="27"/>
        <v>8.9453181359111233E-2</v>
      </c>
      <c r="T146" s="8">
        <f t="shared" si="40"/>
        <v>9.1466501659447599E-2</v>
      </c>
      <c r="U146">
        <f t="shared" si="36"/>
        <v>6931</v>
      </c>
      <c r="V146">
        <f t="shared" si="37"/>
        <v>10716</v>
      </c>
      <c r="W146" s="3">
        <f t="shared" si="38"/>
        <v>2.0623366927958194E-2</v>
      </c>
      <c r="X146">
        <f t="shared" si="39"/>
        <v>5</v>
      </c>
      <c r="Y146">
        <v>226</v>
      </c>
      <c r="Z146">
        <v>121</v>
      </c>
      <c r="AA146">
        <v>3120</v>
      </c>
      <c r="AB146">
        <v>111</v>
      </c>
      <c r="AC146">
        <v>104</v>
      </c>
      <c r="AD146">
        <v>2491</v>
      </c>
      <c r="AE146">
        <v>7</v>
      </c>
      <c r="AF146">
        <v>2</v>
      </c>
      <c r="AG146">
        <v>66</v>
      </c>
      <c r="AH146">
        <f t="shared" si="28"/>
        <v>108</v>
      </c>
      <c r="AI146">
        <f t="shared" si="29"/>
        <v>15</v>
      </c>
      <c r="AJ146">
        <f t="shared" si="30"/>
        <v>563</v>
      </c>
      <c r="AK146">
        <f t="shared" si="32"/>
        <v>12</v>
      </c>
      <c r="AS146">
        <f>COUNTIF('Wartburg Positive Tests'!G:G,"&lt;="&amp;covid19!A146)-COUNTIF('Wartburg Positive Tests'!H:H,"&lt;="&amp;covid19!A146)</f>
        <v>2</v>
      </c>
      <c r="AT146">
        <f t="shared" si="41"/>
        <v>106</v>
      </c>
    </row>
    <row r="147" spans="1:46" x14ac:dyDescent="0.35">
      <c r="A147" s="14">
        <f t="shared" si="14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 s="7">
        <f t="shared" si="33"/>
        <v>474928</v>
      </c>
      <c r="N147" s="4">
        <f t="shared" si="34"/>
        <v>9.3524301048999101E-2</v>
      </c>
      <c r="Q147">
        <f t="shared" si="35"/>
        <v>268</v>
      </c>
      <c r="R147">
        <f t="shared" si="26"/>
        <v>2278</v>
      </c>
      <c r="S147" s="8">
        <f t="shared" si="27"/>
        <v>0.10526315789473684</v>
      </c>
      <c r="T147" s="8">
        <f t="shared" si="40"/>
        <v>8.9913383626711377E-2</v>
      </c>
      <c r="U147">
        <f t="shared" si="36"/>
        <v>2546</v>
      </c>
      <c r="V147">
        <f t="shared" si="37"/>
        <v>10822</v>
      </c>
      <c r="W147" s="3">
        <f t="shared" si="38"/>
        <v>2.0698576972833119E-2</v>
      </c>
      <c r="X147">
        <f t="shared" si="39"/>
        <v>1</v>
      </c>
      <c r="Y147">
        <v>226</v>
      </c>
      <c r="Z147">
        <v>121</v>
      </c>
      <c r="AA147">
        <v>3128</v>
      </c>
      <c r="AB147">
        <v>113</v>
      </c>
      <c r="AC147">
        <v>104</v>
      </c>
      <c r="AD147">
        <v>2503</v>
      </c>
      <c r="AE147">
        <v>7</v>
      </c>
      <c r="AF147">
        <v>2</v>
      </c>
      <c r="AG147">
        <v>66</v>
      </c>
      <c r="AH147">
        <f t="shared" si="28"/>
        <v>106</v>
      </c>
      <c r="AI147">
        <f t="shared" si="29"/>
        <v>15</v>
      </c>
      <c r="AJ147">
        <f t="shared" si="30"/>
        <v>559</v>
      </c>
      <c r="AK147">
        <f t="shared" si="32"/>
        <v>9</v>
      </c>
      <c r="AS147">
        <f>COUNTIF('Wartburg Positive Tests'!G:G,"&lt;="&amp;covid19!A147)-COUNTIF('Wartburg Positive Tests'!H:H,"&lt;="&amp;covid19!A147)</f>
        <v>3</v>
      </c>
      <c r="AT147">
        <f t="shared" si="41"/>
        <v>103</v>
      </c>
    </row>
    <row r="148" spans="1:46" x14ac:dyDescent="0.35">
      <c r="A148" s="14">
        <f t="shared" si="14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 s="7">
        <f t="shared" si="33"/>
        <v>476429</v>
      </c>
      <c r="N148" s="4">
        <f t="shared" si="34"/>
        <v>9.3540058562423783E-2</v>
      </c>
      <c r="Q148">
        <f t="shared" si="35"/>
        <v>164</v>
      </c>
      <c r="R148">
        <f t="shared" si="26"/>
        <v>1501</v>
      </c>
      <c r="S148" s="8">
        <f t="shared" si="27"/>
        <v>9.8498498498498496E-2</v>
      </c>
      <c r="T148" s="8">
        <f t="shared" si="40"/>
        <v>9.452233840304182E-2</v>
      </c>
      <c r="U148">
        <f t="shared" si="36"/>
        <v>1665</v>
      </c>
      <c r="V148">
        <f t="shared" si="37"/>
        <v>10250</v>
      </c>
      <c r="W148" s="3">
        <f t="shared" si="38"/>
        <v>2.3804878048780488E-2</v>
      </c>
      <c r="X148">
        <f t="shared" si="39"/>
        <v>4</v>
      </c>
      <c r="Y148">
        <v>227</v>
      </c>
      <c r="Z148">
        <v>121</v>
      </c>
      <c r="AA148">
        <v>3134</v>
      </c>
      <c r="AB148">
        <v>116</v>
      </c>
      <c r="AC148">
        <v>106</v>
      </c>
      <c r="AD148">
        <v>2533</v>
      </c>
      <c r="AE148">
        <v>7</v>
      </c>
      <c r="AF148">
        <v>2</v>
      </c>
      <c r="AG148">
        <v>66</v>
      </c>
      <c r="AH148">
        <f t="shared" si="28"/>
        <v>104</v>
      </c>
      <c r="AI148">
        <f t="shared" si="29"/>
        <v>13</v>
      </c>
      <c r="AJ148">
        <f t="shared" si="30"/>
        <v>535</v>
      </c>
      <c r="AK148">
        <f t="shared" si="32"/>
        <v>5</v>
      </c>
      <c r="AL148">
        <v>15</v>
      </c>
      <c r="AM148">
        <v>15</v>
      </c>
      <c r="AN148">
        <v>5</v>
      </c>
      <c r="AS148">
        <f>COUNTIF('Wartburg Positive Tests'!G:G,"&lt;="&amp;covid19!A148)-COUNTIF('Wartburg Positive Tests'!H:H,"&lt;="&amp;covid19!A148)</f>
        <v>2</v>
      </c>
      <c r="AT148">
        <f t="shared" si="41"/>
        <v>102</v>
      </c>
    </row>
    <row r="149" spans="1:46" x14ac:dyDescent="0.35">
      <c r="A149" s="14">
        <f t="shared" si="14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 s="7">
        <f t="shared" si="33"/>
        <v>480810</v>
      </c>
      <c r="N149" s="4">
        <f t="shared" si="34"/>
        <v>9.3509147674997364E-2</v>
      </c>
      <c r="Q149">
        <f t="shared" si="35"/>
        <v>434</v>
      </c>
      <c r="R149">
        <f t="shared" si="26"/>
        <v>4381</v>
      </c>
      <c r="S149" s="8">
        <f t="shared" si="27"/>
        <v>9.0134994807891999E-2</v>
      </c>
      <c r="T149" s="8">
        <f t="shared" si="40"/>
        <v>9.5882990249187436E-2</v>
      </c>
      <c r="U149">
        <f t="shared" si="36"/>
        <v>4815</v>
      </c>
      <c r="V149">
        <f t="shared" si="37"/>
        <v>10121</v>
      </c>
      <c r="W149" s="3">
        <f t="shared" si="38"/>
        <v>2.4009485228732339E-2</v>
      </c>
      <c r="X149">
        <f t="shared" si="39"/>
        <v>11</v>
      </c>
      <c r="Y149">
        <v>230</v>
      </c>
      <c r="Z149">
        <v>125</v>
      </c>
      <c r="AA149">
        <v>3161</v>
      </c>
      <c r="AB149">
        <v>120</v>
      </c>
      <c r="AC149">
        <v>108</v>
      </c>
      <c r="AD149">
        <v>2566</v>
      </c>
      <c r="AE149">
        <v>7</v>
      </c>
      <c r="AF149">
        <v>2</v>
      </c>
      <c r="AG149">
        <v>66</v>
      </c>
      <c r="AH149">
        <f t="shared" si="28"/>
        <v>103</v>
      </c>
      <c r="AI149">
        <f t="shared" si="29"/>
        <v>15</v>
      </c>
      <c r="AJ149">
        <f t="shared" si="30"/>
        <v>529</v>
      </c>
      <c r="AK149">
        <f t="shared" si="32"/>
        <v>4</v>
      </c>
      <c r="AL149">
        <v>17</v>
      </c>
      <c r="AM149">
        <v>18</v>
      </c>
      <c r="AN149">
        <v>10</v>
      </c>
      <c r="AS149">
        <f>COUNTIF('Wartburg Positive Tests'!G:G,"&lt;="&amp;covid19!A149)-COUNTIF('Wartburg Positive Tests'!H:H,"&lt;="&amp;covid19!A149)</f>
        <v>2</v>
      </c>
      <c r="AT149">
        <f t="shared" si="41"/>
        <v>101</v>
      </c>
    </row>
    <row r="150" spans="1:46" x14ac:dyDescent="0.35">
      <c r="A150" s="14">
        <f t="shared" si="14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 s="7">
        <f t="shared" si="33"/>
        <v>485882</v>
      </c>
      <c r="N150" s="4">
        <f t="shared" si="34"/>
        <v>9.3309198801981769E-2</v>
      </c>
      <c r="Q150">
        <f t="shared" si="35"/>
        <v>405</v>
      </c>
      <c r="R150">
        <f t="shared" si="26"/>
        <v>5072</v>
      </c>
      <c r="S150" s="8">
        <f t="shared" si="27"/>
        <v>7.3945590651816689E-2</v>
      </c>
      <c r="T150" s="8">
        <f t="shared" si="40"/>
        <v>9.2559265235199209E-2</v>
      </c>
      <c r="U150">
        <f t="shared" si="36"/>
        <v>5477</v>
      </c>
      <c r="V150">
        <f t="shared" si="37"/>
        <v>9808</v>
      </c>
      <c r="W150" s="3">
        <f t="shared" si="38"/>
        <v>2.6610929853181076E-2</v>
      </c>
      <c r="X150">
        <f t="shared" si="39"/>
        <v>8</v>
      </c>
      <c r="Y150">
        <v>231</v>
      </c>
      <c r="Z150">
        <v>129</v>
      </c>
      <c r="AA150">
        <v>3189</v>
      </c>
      <c r="AB150">
        <v>123</v>
      </c>
      <c r="AC150">
        <v>110</v>
      </c>
      <c r="AD150">
        <v>2598</v>
      </c>
      <c r="AE150">
        <v>7</v>
      </c>
      <c r="AF150">
        <v>2</v>
      </c>
      <c r="AG150">
        <v>66</v>
      </c>
      <c r="AH150">
        <f t="shared" si="28"/>
        <v>101</v>
      </c>
      <c r="AI150">
        <f t="shared" si="29"/>
        <v>17</v>
      </c>
      <c r="AJ150">
        <f t="shared" si="30"/>
        <v>525</v>
      </c>
      <c r="AK150">
        <f t="shared" si="32"/>
        <v>6</v>
      </c>
      <c r="AS150">
        <f>COUNTIF('Wartburg Positive Tests'!G:G,"&lt;="&amp;covid19!A150)-COUNTIF('Wartburg Positive Tests'!H:H,"&lt;="&amp;covid19!A150)</f>
        <v>2</v>
      </c>
      <c r="AT150">
        <f t="shared" si="41"/>
        <v>99</v>
      </c>
    </row>
    <row r="151" spans="1:46" x14ac:dyDescent="0.35">
      <c r="A151" s="14">
        <f t="shared" si="14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 s="7">
        <f t="shared" ref="M151:M157" si="42">B151-C151</f>
        <v>490293</v>
      </c>
      <c r="N151" s="4">
        <f t="shared" ref="N151:N156" si="43">C151/B151</f>
        <v>9.3684724219648269E-2</v>
      </c>
      <c r="Q151">
        <f t="shared" ref="Q151:Q172" si="44">C151-C150</f>
        <v>678</v>
      </c>
      <c r="R151">
        <f t="shared" si="26"/>
        <v>4411</v>
      </c>
      <c r="S151" s="8">
        <f t="shared" si="27"/>
        <v>0.13322853212811947</v>
      </c>
      <c r="T151" s="8">
        <f t="shared" si="40"/>
        <v>9.697228425062393E-2</v>
      </c>
      <c r="U151">
        <f t="shared" ref="U151:U172" si="45">B151-B150</f>
        <v>5089</v>
      </c>
      <c r="V151">
        <f t="shared" ref="V151:V172" si="46">C151-D151-E151</f>
        <v>9929</v>
      </c>
      <c r="W151" s="3">
        <f t="shared" ref="W151:W172" si="47">F151/V151</f>
        <v>2.5984489878134755E-2</v>
      </c>
      <c r="X151">
        <f t="shared" ref="X151:X173" si="48">E151-E150</f>
        <v>10</v>
      </c>
      <c r="Y151">
        <v>235</v>
      </c>
      <c r="Z151">
        <v>132</v>
      </c>
      <c r="AA151">
        <v>3217</v>
      </c>
      <c r="AB151">
        <v>127</v>
      </c>
      <c r="AC151">
        <v>111</v>
      </c>
      <c r="AD151">
        <v>2612</v>
      </c>
      <c r="AE151">
        <v>7</v>
      </c>
      <c r="AF151">
        <v>2</v>
      </c>
      <c r="AG151">
        <v>66</v>
      </c>
      <c r="AH151">
        <f t="shared" si="28"/>
        <v>101</v>
      </c>
      <c r="AI151">
        <f t="shared" si="29"/>
        <v>19</v>
      </c>
      <c r="AJ151">
        <f t="shared" si="30"/>
        <v>539</v>
      </c>
      <c r="AK151">
        <f t="shared" si="32"/>
        <v>4</v>
      </c>
      <c r="AL151">
        <v>17</v>
      </c>
      <c r="AM151">
        <v>18</v>
      </c>
      <c r="AN151">
        <v>12</v>
      </c>
      <c r="AS151">
        <f>COUNTIF('Wartburg Positive Tests'!G:G,"&lt;="&amp;covid19!A151)-COUNTIF('Wartburg Positive Tests'!H:H,"&lt;="&amp;covid19!A151)</f>
        <v>17</v>
      </c>
      <c r="AT151">
        <f t="shared" si="41"/>
        <v>84</v>
      </c>
    </row>
    <row r="152" spans="1:46" x14ac:dyDescent="0.35">
      <c r="A152" s="14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 s="7">
        <f t="shared" si="42"/>
        <v>500769</v>
      </c>
      <c r="N152" s="4">
        <f t="shared" si="43"/>
        <v>9.3494588327296221E-2</v>
      </c>
      <c r="Q152">
        <f t="shared" si="44"/>
        <v>967</v>
      </c>
      <c r="R152">
        <f t="shared" si="26"/>
        <v>10476</v>
      </c>
      <c r="S152" s="8">
        <f t="shared" si="27"/>
        <v>8.4505811413090978E-2</v>
      </c>
      <c r="T152" s="8">
        <f t="shared" si="40"/>
        <v>9.3135963757045775E-2</v>
      </c>
      <c r="U152">
        <f t="shared" si="45"/>
        <v>11443</v>
      </c>
      <c r="V152">
        <f t="shared" si="46"/>
        <v>10317</v>
      </c>
      <c r="W152" s="3">
        <f t="shared" si="47"/>
        <v>2.5298051759232335E-2</v>
      </c>
      <c r="X152">
        <f t="shared" si="48"/>
        <v>8</v>
      </c>
      <c r="Y152">
        <v>242</v>
      </c>
      <c r="Z152">
        <v>134</v>
      </c>
      <c r="AA152">
        <v>3265</v>
      </c>
      <c r="AB152">
        <v>132</v>
      </c>
      <c r="AC152">
        <v>114</v>
      </c>
      <c r="AD152">
        <v>2648</v>
      </c>
      <c r="AE152">
        <v>7</v>
      </c>
      <c r="AF152">
        <v>2</v>
      </c>
      <c r="AG152">
        <v>66</v>
      </c>
      <c r="AH152">
        <f t="shared" si="28"/>
        <v>103</v>
      </c>
      <c r="AI152">
        <f t="shared" si="29"/>
        <v>18</v>
      </c>
      <c r="AJ152">
        <f t="shared" si="30"/>
        <v>551</v>
      </c>
      <c r="AK152">
        <f t="shared" si="32"/>
        <v>8</v>
      </c>
      <c r="AL152">
        <v>17</v>
      </c>
      <c r="AM152">
        <v>18</v>
      </c>
      <c r="AN152">
        <v>12</v>
      </c>
      <c r="AS152">
        <f>COUNTIF('Wartburg Positive Tests'!G:G,"&lt;="&amp;covid19!A152)-COUNTIF('Wartburg Positive Tests'!H:H,"&lt;="&amp;covid19!A152)</f>
        <v>17</v>
      </c>
      <c r="AT152">
        <f t="shared" si="41"/>
        <v>86</v>
      </c>
    </row>
    <row r="153" spans="1:46" x14ac:dyDescent="0.35">
      <c r="A153" s="14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 s="7">
        <f t="shared" si="42"/>
        <v>506453</v>
      </c>
      <c r="N153" s="4">
        <f t="shared" si="43"/>
        <v>9.3473116701332085E-2</v>
      </c>
      <c r="Q153">
        <f t="shared" si="44"/>
        <v>573</v>
      </c>
      <c r="R153">
        <f t="shared" si="26"/>
        <v>5684</v>
      </c>
      <c r="S153" s="8">
        <f t="shared" si="27"/>
        <v>9.1577433274732306E-2</v>
      </c>
      <c r="T153" s="8">
        <f t="shared" si="40"/>
        <v>9.3558940255282635E-2</v>
      </c>
      <c r="U153">
        <f t="shared" si="45"/>
        <v>6257</v>
      </c>
      <c r="V153">
        <f t="shared" si="46"/>
        <v>10757</v>
      </c>
      <c r="W153" s="3">
        <f t="shared" si="47"/>
        <v>2.5192897648043135E-2</v>
      </c>
      <c r="X153">
        <f t="shared" si="48"/>
        <v>3</v>
      </c>
      <c r="Y153">
        <v>243</v>
      </c>
      <c r="Z153">
        <v>138</v>
      </c>
      <c r="AA153">
        <v>3285</v>
      </c>
      <c r="AB153">
        <v>133</v>
      </c>
      <c r="AC153">
        <v>116</v>
      </c>
      <c r="AD153">
        <v>2651</v>
      </c>
      <c r="AE153">
        <v>7</v>
      </c>
      <c r="AF153">
        <v>2</v>
      </c>
      <c r="AG153">
        <v>66</v>
      </c>
      <c r="AH153">
        <f t="shared" si="28"/>
        <v>103</v>
      </c>
      <c r="AI153">
        <f t="shared" si="29"/>
        <v>20</v>
      </c>
      <c r="AJ153">
        <f t="shared" si="30"/>
        <v>568</v>
      </c>
      <c r="AK153">
        <f t="shared" si="32"/>
        <v>15</v>
      </c>
      <c r="AS153">
        <f>COUNTIF('Wartburg Positive Tests'!G:G,"&lt;="&amp;covid19!A153)-COUNTIF('Wartburg Positive Tests'!H:H,"&lt;="&amp;covid19!A153)</f>
        <v>17</v>
      </c>
      <c r="AT153">
        <f t="shared" si="41"/>
        <v>86</v>
      </c>
    </row>
    <row r="154" spans="1:46" x14ac:dyDescent="0.35">
      <c r="A154" s="14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 s="7">
        <f t="shared" si="42"/>
        <v>508607</v>
      </c>
      <c r="N154" s="4">
        <f t="shared" si="43"/>
        <v>9.3744320388868499E-2</v>
      </c>
      <c r="Q154">
        <f t="shared" si="44"/>
        <v>390</v>
      </c>
      <c r="R154">
        <f t="shared" si="26"/>
        <v>2154</v>
      </c>
      <c r="S154" s="8">
        <f t="shared" si="27"/>
        <v>0.15330188679245282</v>
      </c>
      <c r="T154" s="8">
        <f t="shared" si="40"/>
        <v>9.6835612764816309E-2</v>
      </c>
      <c r="U154">
        <f t="shared" si="45"/>
        <v>2544</v>
      </c>
      <c r="V154">
        <f t="shared" si="46"/>
        <v>11000</v>
      </c>
      <c r="W154" s="3">
        <f t="shared" si="47"/>
        <v>2.5727272727272727E-2</v>
      </c>
      <c r="X154">
        <f t="shared" si="48"/>
        <v>0</v>
      </c>
      <c r="Y154">
        <v>244</v>
      </c>
      <c r="Z154">
        <v>140</v>
      </c>
      <c r="AA154">
        <v>3309</v>
      </c>
      <c r="AB154">
        <v>133</v>
      </c>
      <c r="AC154">
        <v>116</v>
      </c>
      <c r="AD154">
        <v>2656</v>
      </c>
      <c r="AE154">
        <v>7</v>
      </c>
      <c r="AF154">
        <v>2</v>
      </c>
      <c r="AG154">
        <v>66</v>
      </c>
      <c r="AH154">
        <f t="shared" si="28"/>
        <v>104</v>
      </c>
      <c r="AI154">
        <f t="shared" si="29"/>
        <v>22</v>
      </c>
      <c r="AJ154">
        <f t="shared" si="30"/>
        <v>587</v>
      </c>
      <c r="AK154">
        <f t="shared" si="32"/>
        <v>5</v>
      </c>
      <c r="AL154">
        <v>3</v>
      </c>
      <c r="AM154">
        <v>3</v>
      </c>
      <c r="AN154">
        <v>18</v>
      </c>
      <c r="AS154">
        <f>COUNTIF('Wartburg Positive Tests'!G:G,"&lt;="&amp;covid19!A154)-COUNTIF('Wartburg Positive Tests'!H:H,"&lt;="&amp;covid19!A154)</f>
        <v>18</v>
      </c>
      <c r="AT154">
        <f t="shared" si="41"/>
        <v>86</v>
      </c>
    </row>
    <row r="155" spans="1:46" x14ac:dyDescent="0.35">
      <c r="A155" s="14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 s="7">
        <f t="shared" si="42"/>
        <v>511525</v>
      </c>
      <c r="N155" s="4">
        <f t="shared" si="43"/>
        <v>9.3752602122800704E-2</v>
      </c>
      <c r="Q155">
        <f t="shared" si="44"/>
        <v>307</v>
      </c>
      <c r="R155">
        <f t="shared" ref="R155:R172" si="50">M155-M154</f>
        <v>2918</v>
      </c>
      <c r="S155" s="8">
        <f t="shared" ref="S155:S172" si="51">Q155/U155</f>
        <v>9.5193798449612399E-2</v>
      </c>
      <c r="T155" s="8">
        <f t="shared" si="40"/>
        <v>9.6628056628056624E-2</v>
      </c>
      <c r="U155">
        <f t="shared" si="45"/>
        <v>3225</v>
      </c>
      <c r="V155">
        <f t="shared" si="46"/>
        <v>10444</v>
      </c>
      <c r="W155" s="3">
        <f t="shared" si="47"/>
        <v>2.7479892761394103E-2</v>
      </c>
      <c r="X155">
        <f t="shared" si="48"/>
        <v>12</v>
      </c>
      <c r="Y155">
        <v>245</v>
      </c>
      <c r="Z155">
        <v>141</v>
      </c>
      <c r="AA155">
        <v>3326</v>
      </c>
      <c r="AB155">
        <v>138</v>
      </c>
      <c r="AC155">
        <v>118</v>
      </c>
      <c r="AD155">
        <v>2684</v>
      </c>
      <c r="AE155">
        <v>7</v>
      </c>
      <c r="AF155">
        <v>2</v>
      </c>
      <c r="AG155">
        <v>67</v>
      </c>
      <c r="AH155">
        <f t="shared" ref="AH155:AH173" si="52">Y155-AB155-AE155</f>
        <v>100</v>
      </c>
      <c r="AI155">
        <f t="shared" ref="AI155:AI173" si="53">Z155-AC155-AF155</f>
        <v>21</v>
      </c>
      <c r="AJ155">
        <f t="shared" ref="AJ155:AJ173" si="54">AA155-AD155-AG155</f>
        <v>575</v>
      </c>
      <c r="AK155">
        <f t="shared" si="32"/>
        <v>10</v>
      </c>
      <c r="AS155">
        <f>COUNTIF('Wartburg Positive Tests'!G:G,"&lt;="&amp;covid19!A155)-COUNTIF('Wartburg Positive Tests'!H:H,"&lt;="&amp;covid19!A155)</f>
        <v>18</v>
      </c>
      <c r="AT155">
        <f t="shared" si="41"/>
        <v>82</v>
      </c>
    </row>
    <row r="156" spans="1:46" x14ac:dyDescent="0.35">
      <c r="A156" s="14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 s="7">
        <f t="shared" si="42"/>
        <v>516478</v>
      </c>
      <c r="N156" s="4">
        <f t="shared" si="43"/>
        <v>9.3836244936057023E-2</v>
      </c>
      <c r="Q156">
        <f t="shared" si="44"/>
        <v>565</v>
      </c>
      <c r="R156">
        <f t="shared" si="50"/>
        <v>4953</v>
      </c>
      <c r="S156" s="8">
        <f t="shared" si="51"/>
        <v>0.10239217107647698</v>
      </c>
      <c r="T156" s="8">
        <f t="shared" si="40"/>
        <v>9.8222637979420019E-2</v>
      </c>
      <c r="U156">
        <f t="shared" si="45"/>
        <v>5518</v>
      </c>
      <c r="V156">
        <f t="shared" si="46"/>
        <v>10541</v>
      </c>
      <c r="W156" s="3">
        <f t="shared" si="47"/>
        <v>2.8365430224836355E-2</v>
      </c>
      <c r="X156">
        <f t="shared" si="48"/>
        <v>15</v>
      </c>
      <c r="Y156">
        <v>248</v>
      </c>
      <c r="Z156">
        <v>143</v>
      </c>
      <c r="AA156">
        <v>3362</v>
      </c>
      <c r="AB156">
        <v>146</v>
      </c>
      <c r="AC156">
        <v>120</v>
      </c>
      <c r="AD156">
        <v>2713</v>
      </c>
      <c r="AE156">
        <v>7</v>
      </c>
      <c r="AF156">
        <v>2</v>
      </c>
      <c r="AG156">
        <v>67</v>
      </c>
      <c r="AH156">
        <f t="shared" si="52"/>
        <v>95</v>
      </c>
      <c r="AI156">
        <f t="shared" si="53"/>
        <v>21</v>
      </c>
      <c r="AJ156">
        <f t="shared" si="54"/>
        <v>582</v>
      </c>
      <c r="AK156">
        <f t="shared" si="32"/>
        <v>4</v>
      </c>
      <c r="AL156">
        <v>3</v>
      </c>
      <c r="AM156">
        <v>4</v>
      </c>
      <c r="AN156">
        <v>19</v>
      </c>
      <c r="AS156">
        <f>COUNTIF('Wartburg Positive Tests'!G:G,"&lt;="&amp;covid19!A156)-COUNTIF('Wartburg Positive Tests'!H:H,"&lt;="&amp;covid19!A156)</f>
        <v>17</v>
      </c>
      <c r="AT156">
        <f t="shared" si="41"/>
        <v>78</v>
      </c>
    </row>
    <row r="157" spans="1:46" x14ac:dyDescent="0.35">
      <c r="A157" s="14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 s="7">
        <f t="shared" si="42"/>
        <v>522680</v>
      </c>
      <c r="N157" s="4">
        <f>C157/B157</f>
        <v>9.3295123173987485E-2</v>
      </c>
      <c r="Q157">
        <f t="shared" si="44"/>
        <v>298</v>
      </c>
      <c r="R157">
        <f t="shared" si="50"/>
        <v>6202</v>
      </c>
      <c r="S157" s="8">
        <f t="shared" si="51"/>
        <v>4.5846153846153849E-2</v>
      </c>
      <c r="T157" s="8">
        <f t="shared" si="40"/>
        <v>9.3109227129337543E-2</v>
      </c>
      <c r="U157">
        <f t="shared" si="45"/>
        <v>6500</v>
      </c>
      <c r="V157">
        <f t="shared" si="46"/>
        <v>10470</v>
      </c>
      <c r="W157" s="3">
        <f t="shared" si="47"/>
        <v>2.865329512893983E-2</v>
      </c>
      <c r="X157">
        <f t="shared" si="48"/>
        <v>9</v>
      </c>
      <c r="Y157">
        <v>252</v>
      </c>
      <c r="Z157">
        <v>146</v>
      </c>
      <c r="AA157">
        <v>3400</v>
      </c>
      <c r="AB157">
        <v>150</v>
      </c>
      <c r="AC157">
        <v>123</v>
      </c>
      <c r="AD157">
        <v>2745</v>
      </c>
      <c r="AE157">
        <v>7</v>
      </c>
      <c r="AF157">
        <v>2</v>
      </c>
      <c r="AG157">
        <v>67</v>
      </c>
      <c r="AH157">
        <f t="shared" si="52"/>
        <v>95</v>
      </c>
      <c r="AI157">
        <f t="shared" si="53"/>
        <v>21</v>
      </c>
      <c r="AJ157">
        <f t="shared" si="54"/>
        <v>588</v>
      </c>
      <c r="AK157">
        <f t="shared" si="32"/>
        <v>6</v>
      </c>
      <c r="AL157">
        <v>4</v>
      </c>
      <c r="AM157">
        <v>5</v>
      </c>
      <c r="AN157">
        <v>17</v>
      </c>
      <c r="AS157">
        <f>COUNTIF('Wartburg Positive Tests'!G:G,"&lt;="&amp;covid19!A157)-COUNTIF('Wartburg Positive Tests'!H:H,"&lt;="&amp;covid19!A157)</f>
        <v>17</v>
      </c>
      <c r="AT157">
        <f t="shared" si="41"/>
        <v>78</v>
      </c>
    </row>
    <row r="158" spans="1:46" x14ac:dyDescent="0.35">
      <c r="A158" s="14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 s="7">
        <f>B158-C158</f>
        <v>530839</v>
      </c>
      <c r="N158" s="4">
        <f>C158/B158</f>
        <v>9.3340780100053117E-2</v>
      </c>
      <c r="Q158">
        <f t="shared" si="44"/>
        <v>869</v>
      </c>
      <c r="R158">
        <f t="shared" si="50"/>
        <v>8159</v>
      </c>
      <c r="S158" s="8">
        <f t="shared" si="51"/>
        <v>9.6256092157731496E-2</v>
      </c>
      <c r="T158" s="8">
        <f t="shared" si="40"/>
        <v>8.9160956980792988E-2</v>
      </c>
      <c r="U158">
        <f t="shared" si="45"/>
        <v>9028</v>
      </c>
      <c r="V158">
        <f t="shared" si="46"/>
        <v>10825</v>
      </c>
      <c r="W158" s="3">
        <f t="shared" si="47"/>
        <v>2.7066974595842955E-2</v>
      </c>
      <c r="X158">
        <f t="shared" si="48"/>
        <v>5</v>
      </c>
      <c r="Y158">
        <v>257</v>
      </c>
      <c r="Z158">
        <v>149</v>
      </c>
      <c r="AA158">
        <v>3442</v>
      </c>
      <c r="AB158">
        <v>154</v>
      </c>
      <c r="AC158">
        <v>128</v>
      </c>
      <c r="AD158">
        <v>2781</v>
      </c>
      <c r="AE158">
        <v>7</v>
      </c>
      <c r="AF158">
        <v>2</v>
      </c>
      <c r="AG158">
        <v>67</v>
      </c>
      <c r="AH158">
        <f t="shared" si="52"/>
        <v>96</v>
      </c>
      <c r="AI158">
        <f t="shared" si="53"/>
        <v>19</v>
      </c>
      <c r="AJ158">
        <f t="shared" si="54"/>
        <v>594</v>
      </c>
      <c r="AK158">
        <f t="shared" si="32"/>
        <v>9</v>
      </c>
      <c r="AL158">
        <v>2</v>
      </c>
      <c r="AM158">
        <v>3</v>
      </c>
      <c r="AN158">
        <v>20</v>
      </c>
      <c r="AS158">
        <f>COUNTIF('Wartburg Positive Tests'!G:G,"&lt;="&amp;covid19!A158)-COUNTIF('Wartburg Positive Tests'!H:H,"&lt;="&amp;covid19!A158)</f>
        <v>17</v>
      </c>
      <c r="AT158">
        <f t="shared" si="41"/>
        <v>79</v>
      </c>
    </row>
    <row r="159" spans="1:46" x14ac:dyDescent="0.35">
      <c r="A159" s="14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 s="7">
        <f>B159-C159</f>
        <v>535517</v>
      </c>
      <c r="N159" s="4">
        <f>C159/B159</f>
        <v>9.3899795774373823E-2</v>
      </c>
      <c r="Q159">
        <f t="shared" si="44"/>
        <v>846</v>
      </c>
      <c r="R159">
        <f t="shared" si="50"/>
        <v>4678</v>
      </c>
      <c r="S159" s="8">
        <f t="shared" si="51"/>
        <v>0.15314989138305576</v>
      </c>
      <c r="T159" s="8">
        <f t="shared" si="40"/>
        <v>9.9699450720281899E-2</v>
      </c>
      <c r="U159">
        <f t="shared" si="45"/>
        <v>5524</v>
      </c>
      <c r="V159">
        <f t="shared" si="46"/>
        <v>11117</v>
      </c>
      <c r="W159" s="3">
        <f t="shared" si="47"/>
        <v>2.410722317171899E-2</v>
      </c>
      <c r="X159">
        <f t="shared" si="48"/>
        <v>14</v>
      </c>
      <c r="Y159">
        <v>260</v>
      </c>
      <c r="Z159">
        <v>152</v>
      </c>
      <c r="AA159">
        <v>3491</v>
      </c>
      <c r="AB159">
        <v>161</v>
      </c>
      <c r="AC159">
        <v>134</v>
      </c>
      <c r="AD159">
        <v>2805</v>
      </c>
      <c r="AE159">
        <v>7</v>
      </c>
      <c r="AF159">
        <v>2</v>
      </c>
      <c r="AG159">
        <v>69</v>
      </c>
      <c r="AH159">
        <f t="shared" si="52"/>
        <v>92</v>
      </c>
      <c r="AI159">
        <f t="shared" si="53"/>
        <v>16</v>
      </c>
      <c r="AJ159">
        <f t="shared" si="54"/>
        <v>617</v>
      </c>
      <c r="AK159">
        <f t="shared" si="32"/>
        <v>9</v>
      </c>
      <c r="AL159">
        <v>2</v>
      </c>
      <c r="AM159">
        <v>3</v>
      </c>
      <c r="AN159">
        <v>20</v>
      </c>
      <c r="AS159">
        <f>COUNTIF('Wartburg Positive Tests'!G:G,"&lt;="&amp;covid19!A159)-COUNTIF('Wartburg Positive Tests'!H:H,"&lt;="&amp;covid19!A159)</f>
        <v>17</v>
      </c>
      <c r="AT159">
        <f t="shared" si="41"/>
        <v>75</v>
      </c>
    </row>
    <row r="160" spans="1:46" x14ac:dyDescent="0.35">
      <c r="A160" s="14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 s="7">
        <f t="shared" ref="M160:M171" si="55">B160-C160</f>
        <v>539169</v>
      </c>
      <c r="N160" s="4">
        <f t="shared" ref="N160:N171" si="56">C160/B160</f>
        <v>9.4223325762361074E-2</v>
      </c>
      <c r="Q160">
        <f t="shared" si="44"/>
        <v>591</v>
      </c>
      <c r="R160">
        <f t="shared" si="50"/>
        <v>3652</v>
      </c>
      <c r="S160" s="8">
        <f t="shared" si="51"/>
        <v>0.13928823945321706</v>
      </c>
      <c r="T160" s="8">
        <f t="shared" si="40"/>
        <v>0.10568038926247882</v>
      </c>
      <c r="U160">
        <f t="shared" si="45"/>
        <v>4243</v>
      </c>
      <c r="V160">
        <f t="shared" si="46"/>
        <v>11582</v>
      </c>
      <c r="W160" s="3">
        <f t="shared" si="47"/>
        <v>2.2448627180107063E-2</v>
      </c>
      <c r="X160">
        <f t="shared" si="48"/>
        <v>3</v>
      </c>
      <c r="Y160">
        <v>265</v>
      </c>
      <c r="Z160">
        <v>159</v>
      </c>
      <c r="AA160">
        <v>3502</v>
      </c>
      <c r="AB160">
        <v>161</v>
      </c>
      <c r="AC160">
        <v>134</v>
      </c>
      <c r="AD160">
        <v>2814</v>
      </c>
      <c r="AE160">
        <v>7</v>
      </c>
      <c r="AF160">
        <v>2</v>
      </c>
      <c r="AG160">
        <v>69</v>
      </c>
      <c r="AH160">
        <f t="shared" si="52"/>
        <v>97</v>
      </c>
      <c r="AI160">
        <f t="shared" si="53"/>
        <v>23</v>
      </c>
      <c r="AJ160">
        <f t="shared" si="54"/>
        <v>619</v>
      </c>
      <c r="AK160">
        <f t="shared" si="32"/>
        <v>13</v>
      </c>
      <c r="AL160">
        <v>2</v>
      </c>
      <c r="AM160">
        <v>3</v>
      </c>
      <c r="AN160">
        <v>20</v>
      </c>
      <c r="AS160">
        <f>COUNTIF('Wartburg Positive Tests'!G:G,"&lt;="&amp;covid19!A160)-COUNTIF('Wartburg Positive Tests'!H:H,"&lt;="&amp;covid19!A160)</f>
        <v>17</v>
      </c>
      <c r="AT160">
        <f t="shared" si="41"/>
        <v>80</v>
      </c>
    </row>
    <row r="161" spans="1:46" x14ac:dyDescent="0.35">
      <c r="A161" s="14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 s="7">
        <f t="shared" si="55"/>
        <v>541046</v>
      </c>
      <c r="N161" s="4">
        <f t="shared" si="56"/>
        <v>9.4559451091958832E-2</v>
      </c>
      <c r="Q161">
        <f t="shared" si="44"/>
        <v>417</v>
      </c>
      <c r="R161">
        <f t="shared" si="50"/>
        <v>1877</v>
      </c>
      <c r="S161" s="8">
        <f t="shared" si="51"/>
        <v>0.18177855274629467</v>
      </c>
      <c r="T161" s="8">
        <f t="shared" si="40"/>
        <v>0.10715072112738082</v>
      </c>
      <c r="U161">
        <f t="shared" si="45"/>
        <v>2294</v>
      </c>
      <c r="V161">
        <f t="shared" si="46"/>
        <v>11868</v>
      </c>
      <c r="W161" s="3">
        <f t="shared" si="47"/>
        <v>2.3171553758004719E-2</v>
      </c>
      <c r="X161">
        <f t="shared" si="48"/>
        <v>4</v>
      </c>
      <c r="Y161">
        <v>265</v>
      </c>
      <c r="Z161">
        <v>163</v>
      </c>
      <c r="AA161">
        <v>3514</v>
      </c>
      <c r="AB161">
        <v>163</v>
      </c>
      <c r="AC161">
        <v>134</v>
      </c>
      <c r="AD161">
        <v>2818</v>
      </c>
      <c r="AE161">
        <v>7</v>
      </c>
      <c r="AF161">
        <v>2</v>
      </c>
      <c r="AG161">
        <v>70</v>
      </c>
      <c r="AH161">
        <f t="shared" si="52"/>
        <v>95</v>
      </c>
      <c r="AI161">
        <f t="shared" si="53"/>
        <v>27</v>
      </c>
      <c r="AJ161">
        <f t="shared" si="54"/>
        <v>626</v>
      </c>
      <c r="AK161">
        <f t="shared" si="32"/>
        <v>5</v>
      </c>
      <c r="AS161">
        <f>COUNTIF('Wartburg Positive Tests'!G:G,"&lt;="&amp;covid19!A161)-COUNTIF('Wartburg Positive Tests'!H:H,"&lt;="&amp;covid19!A161)</f>
        <v>17</v>
      </c>
      <c r="AT161">
        <f t="shared" si="41"/>
        <v>78</v>
      </c>
    </row>
    <row r="162" spans="1:46" x14ac:dyDescent="0.35">
      <c r="A162" s="14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 s="7">
        <f t="shared" si="55"/>
        <v>544392</v>
      </c>
      <c r="N162" s="4">
        <f t="shared" si="56"/>
        <v>9.4853859314546235E-2</v>
      </c>
      <c r="Q162">
        <f t="shared" si="44"/>
        <v>545</v>
      </c>
      <c r="R162">
        <f t="shared" si="50"/>
        <v>3346</v>
      </c>
      <c r="S162" s="8">
        <f t="shared" si="51"/>
        <v>0.14006682086867128</v>
      </c>
      <c r="T162" s="8">
        <f t="shared" si="40"/>
        <v>0.11165468403697497</v>
      </c>
      <c r="U162">
        <f t="shared" si="45"/>
        <v>3891</v>
      </c>
      <c r="V162">
        <f t="shared" si="46"/>
        <v>11701</v>
      </c>
      <c r="W162" s="3">
        <f t="shared" si="47"/>
        <v>2.5211520382873259E-2</v>
      </c>
      <c r="X162">
        <f t="shared" si="48"/>
        <v>10</v>
      </c>
      <c r="Y162">
        <v>265</v>
      </c>
      <c r="Z162">
        <v>163</v>
      </c>
      <c r="AA162">
        <v>3514</v>
      </c>
      <c r="AB162">
        <v>163</v>
      </c>
      <c r="AC162">
        <v>134</v>
      </c>
      <c r="AD162">
        <v>2818</v>
      </c>
      <c r="AE162">
        <v>7</v>
      </c>
      <c r="AF162">
        <v>2</v>
      </c>
      <c r="AG162">
        <v>70</v>
      </c>
      <c r="AH162">
        <f t="shared" si="52"/>
        <v>95</v>
      </c>
      <c r="AI162">
        <f t="shared" si="53"/>
        <v>27</v>
      </c>
      <c r="AJ162">
        <f t="shared" si="54"/>
        <v>626</v>
      </c>
      <c r="AK162">
        <f t="shared" si="32"/>
        <v>1</v>
      </c>
      <c r="AS162">
        <f>COUNTIF('Wartburg Positive Tests'!G:G,"&lt;="&amp;covid19!A162)-COUNTIF('Wartburg Positive Tests'!H:H,"&lt;="&amp;covid19!A162)</f>
        <v>18</v>
      </c>
      <c r="AT162">
        <f t="shared" si="41"/>
        <v>77</v>
      </c>
    </row>
    <row r="163" spans="1:46" x14ac:dyDescent="0.35">
      <c r="A163" s="14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 s="7">
        <f t="shared" si="55"/>
        <v>549681</v>
      </c>
      <c r="N163" s="4">
        <f t="shared" si="56"/>
        <v>9.5218499857619959E-2</v>
      </c>
      <c r="Q163">
        <f t="shared" si="44"/>
        <v>799</v>
      </c>
      <c r="R163">
        <f t="shared" si="50"/>
        <v>5289</v>
      </c>
      <c r="S163" s="8">
        <f t="shared" si="51"/>
        <v>0.13124178712220763</v>
      </c>
      <c r="T163" s="8">
        <f t="shared" si="40"/>
        <v>0.11618931005110733</v>
      </c>
      <c r="U163">
        <f t="shared" si="45"/>
        <v>6088</v>
      </c>
      <c r="V163">
        <f t="shared" si="46"/>
        <v>11935</v>
      </c>
      <c r="W163" s="3">
        <f t="shared" si="47"/>
        <v>2.6225387515710095E-2</v>
      </c>
      <c r="X163">
        <f t="shared" si="48"/>
        <v>13</v>
      </c>
      <c r="Y163">
        <v>269</v>
      </c>
      <c r="Z163">
        <v>169</v>
      </c>
      <c r="AA163">
        <v>3543</v>
      </c>
      <c r="AB163">
        <v>171</v>
      </c>
      <c r="AC163">
        <v>136</v>
      </c>
      <c r="AD163">
        <v>2868</v>
      </c>
      <c r="AE163">
        <v>7</v>
      </c>
      <c r="AF163">
        <v>2</v>
      </c>
      <c r="AG163">
        <v>72</v>
      </c>
      <c r="AH163">
        <f t="shared" si="52"/>
        <v>91</v>
      </c>
      <c r="AI163">
        <f t="shared" si="53"/>
        <v>31</v>
      </c>
      <c r="AJ163">
        <f t="shared" si="54"/>
        <v>603</v>
      </c>
      <c r="AK163">
        <f t="shared" si="32"/>
        <v>9</v>
      </c>
      <c r="AL163">
        <v>4</v>
      </c>
      <c r="AM163">
        <v>4</v>
      </c>
      <c r="AN163">
        <v>11</v>
      </c>
      <c r="AS163">
        <f>COUNTIF('Wartburg Positive Tests'!G:G,"&lt;="&amp;covid19!A163)-COUNTIF('Wartburg Positive Tests'!H:H,"&lt;="&amp;covid19!A163)</f>
        <v>19</v>
      </c>
      <c r="AT163">
        <f t="shared" si="41"/>
        <v>72</v>
      </c>
    </row>
    <row r="164" spans="1:46" x14ac:dyDescent="0.35">
      <c r="A164" s="14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 s="7">
        <f t="shared" si="55"/>
        <v>555411</v>
      </c>
      <c r="N164" s="4">
        <f t="shared" si="56"/>
        <v>9.6175501861639812E-2</v>
      </c>
      <c r="Q164">
        <f t="shared" si="44"/>
        <v>1253</v>
      </c>
      <c r="R164">
        <f t="shared" si="50"/>
        <v>5730</v>
      </c>
      <c r="S164" s="8">
        <f t="shared" si="51"/>
        <v>0.17943577259057711</v>
      </c>
      <c r="T164" s="8">
        <f t="shared" si="40"/>
        <v>0.13981235709968201</v>
      </c>
      <c r="U164">
        <f t="shared" si="45"/>
        <v>6983</v>
      </c>
      <c r="V164">
        <f t="shared" si="46"/>
        <v>12669</v>
      </c>
      <c r="W164" s="3">
        <f t="shared" si="47"/>
        <v>2.4074512589786091E-2</v>
      </c>
      <c r="X164">
        <f t="shared" si="48"/>
        <v>17</v>
      </c>
      <c r="Y164">
        <v>276</v>
      </c>
      <c r="Z164">
        <v>172</v>
      </c>
      <c r="AA164">
        <v>3589</v>
      </c>
      <c r="AB164">
        <v>176</v>
      </c>
      <c r="AC164">
        <v>140</v>
      </c>
      <c r="AD164">
        <v>2896</v>
      </c>
      <c r="AE164">
        <v>7</v>
      </c>
      <c r="AF164">
        <v>2</v>
      </c>
      <c r="AG164">
        <v>72</v>
      </c>
      <c r="AH164">
        <f t="shared" si="52"/>
        <v>93</v>
      </c>
      <c r="AI164">
        <f t="shared" si="53"/>
        <v>30</v>
      </c>
      <c r="AJ164">
        <f t="shared" si="54"/>
        <v>621</v>
      </c>
      <c r="AK164">
        <f t="shared" si="32"/>
        <v>8</v>
      </c>
      <c r="AL164">
        <v>6</v>
      </c>
      <c r="AM164">
        <v>6</v>
      </c>
      <c r="AN164">
        <v>24</v>
      </c>
      <c r="AS164">
        <f>COUNTIF('Wartburg Positive Tests'!G:G,"&lt;="&amp;covid19!A164)-COUNTIF('Wartburg Positive Tests'!H:H,"&lt;="&amp;covid19!A164)</f>
        <v>19</v>
      </c>
      <c r="AT164">
        <f t="shared" si="41"/>
        <v>74</v>
      </c>
    </row>
    <row r="165" spans="1:46" x14ac:dyDescent="0.35">
      <c r="A165" s="14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 s="7">
        <f t="shared" si="55"/>
        <v>555718</v>
      </c>
      <c r="N165" s="4">
        <f t="shared" si="56"/>
        <v>9.9887104846716895E-2</v>
      </c>
      <c r="Q165">
        <f t="shared" si="44"/>
        <v>2568</v>
      </c>
      <c r="R165">
        <f t="shared" si="50"/>
        <v>307</v>
      </c>
      <c r="S165" s="8">
        <f t="shared" si="51"/>
        <v>0.89321739130434785</v>
      </c>
      <c r="T165" s="8">
        <f t="shared" si="40"/>
        <v>0.22004514389616903</v>
      </c>
      <c r="U165">
        <f t="shared" si="45"/>
        <v>2875</v>
      </c>
      <c r="V165">
        <f t="shared" si="46"/>
        <v>14692</v>
      </c>
      <c r="W165" s="3">
        <f t="shared" si="47"/>
        <v>2.0351211543697251E-2</v>
      </c>
      <c r="X165">
        <f t="shared" si="48"/>
        <v>14</v>
      </c>
      <c r="Y165">
        <v>283</v>
      </c>
      <c r="Z165">
        <v>183</v>
      </c>
      <c r="AA165">
        <v>3644</v>
      </c>
      <c r="AB165">
        <v>178</v>
      </c>
      <c r="AC165">
        <v>144</v>
      </c>
      <c r="AD165">
        <v>2919</v>
      </c>
      <c r="AE165">
        <v>7</v>
      </c>
      <c r="AF165">
        <v>2</v>
      </c>
      <c r="AG165">
        <v>73</v>
      </c>
      <c r="AH165">
        <f t="shared" si="52"/>
        <v>98</v>
      </c>
      <c r="AI165">
        <f t="shared" si="53"/>
        <v>37</v>
      </c>
      <c r="AJ165">
        <f t="shared" si="54"/>
        <v>652</v>
      </c>
      <c r="AK165">
        <f t="shared" si="32"/>
        <v>9</v>
      </c>
      <c r="AL165">
        <v>7</v>
      </c>
      <c r="AM165">
        <v>8</v>
      </c>
      <c r="AN165">
        <v>44</v>
      </c>
      <c r="AS165">
        <f>COUNTIF('Wartburg Positive Tests'!G:G,"&lt;="&amp;covid19!A165)-COUNTIF('Wartburg Positive Tests'!H:H,"&lt;="&amp;covid19!A165)</f>
        <v>19</v>
      </c>
      <c r="AT165">
        <f t="shared" si="41"/>
        <v>79</v>
      </c>
    </row>
    <row r="166" spans="1:46" x14ac:dyDescent="0.35">
      <c r="A166" s="14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 s="7">
        <f t="shared" si="55"/>
        <v>561637</v>
      </c>
      <c r="N166" s="4">
        <f t="shared" si="56"/>
        <v>0.10099962384050838</v>
      </c>
      <c r="Q166">
        <f t="shared" si="44"/>
        <v>1429</v>
      </c>
      <c r="R166">
        <f t="shared" si="50"/>
        <v>5919</v>
      </c>
      <c r="S166" s="8">
        <f t="shared" si="51"/>
        <v>0.19447468698965706</v>
      </c>
      <c r="T166" s="8">
        <f t="shared" si="40"/>
        <v>0.22543146907063638</v>
      </c>
      <c r="U166">
        <f t="shared" si="45"/>
        <v>7348</v>
      </c>
      <c r="V166">
        <f t="shared" si="46"/>
        <v>15596</v>
      </c>
      <c r="W166" s="3">
        <f t="shared" si="47"/>
        <v>2.0197486535008975E-2</v>
      </c>
      <c r="X166">
        <f t="shared" si="48"/>
        <v>17</v>
      </c>
      <c r="Y166">
        <v>286</v>
      </c>
      <c r="Z166">
        <v>194</v>
      </c>
      <c r="AA166">
        <v>3709</v>
      </c>
      <c r="AB166">
        <v>183</v>
      </c>
      <c r="AC166">
        <v>150</v>
      </c>
      <c r="AD166">
        <v>2937</v>
      </c>
      <c r="AE166">
        <v>7</v>
      </c>
      <c r="AF166">
        <v>2</v>
      </c>
      <c r="AG166">
        <v>74</v>
      </c>
      <c r="AH166">
        <f t="shared" si="52"/>
        <v>96</v>
      </c>
      <c r="AI166">
        <f t="shared" si="53"/>
        <v>42</v>
      </c>
      <c r="AJ166">
        <f t="shared" si="54"/>
        <v>698</v>
      </c>
      <c r="AK166">
        <f t="shared" si="32"/>
        <v>8</v>
      </c>
      <c r="AL166">
        <v>16</v>
      </c>
      <c r="AM166">
        <v>16</v>
      </c>
      <c r="AN166">
        <v>75</v>
      </c>
      <c r="AS166">
        <f>COUNTIF('Wartburg Positive Tests'!G:G,"&lt;="&amp;covid19!A166)-COUNTIF('Wartburg Positive Tests'!H:H,"&lt;="&amp;covid19!A166)</f>
        <v>20</v>
      </c>
      <c r="AT166">
        <f t="shared" si="41"/>
        <v>76</v>
      </c>
    </row>
    <row r="167" spans="1:46" x14ac:dyDescent="0.35">
      <c r="A167" s="14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 s="7">
        <f t="shared" si="55"/>
        <v>566342</v>
      </c>
      <c r="N167" s="4">
        <f t="shared" si="56"/>
        <v>0.10168039768671702</v>
      </c>
      <c r="Q167">
        <f t="shared" si="44"/>
        <v>1006</v>
      </c>
      <c r="R167">
        <f t="shared" si="50"/>
        <v>4705</v>
      </c>
      <c r="S167" s="8">
        <f t="shared" si="51"/>
        <v>0.17615128699001925</v>
      </c>
      <c r="T167" s="8">
        <f t="shared" si="40"/>
        <v>0.22782040352372834</v>
      </c>
      <c r="U167">
        <f t="shared" si="45"/>
        <v>5711</v>
      </c>
      <c r="V167">
        <f t="shared" si="46"/>
        <v>16468</v>
      </c>
      <c r="W167" s="3">
        <f t="shared" si="47"/>
        <v>1.9128005829487493E-2</v>
      </c>
      <c r="X167">
        <f t="shared" si="48"/>
        <v>2</v>
      </c>
      <c r="Y167">
        <v>294</v>
      </c>
      <c r="Z167">
        <v>199</v>
      </c>
      <c r="AA167">
        <v>3762</v>
      </c>
      <c r="AB167">
        <v>186</v>
      </c>
      <c r="AC167">
        <v>151</v>
      </c>
      <c r="AD167">
        <v>2940</v>
      </c>
      <c r="AE167">
        <v>7</v>
      </c>
      <c r="AF167">
        <v>2</v>
      </c>
      <c r="AG167">
        <v>74</v>
      </c>
      <c r="AH167">
        <f t="shared" si="52"/>
        <v>101</v>
      </c>
      <c r="AI167">
        <f t="shared" si="53"/>
        <v>46</v>
      </c>
      <c r="AJ167">
        <f t="shared" si="54"/>
        <v>748</v>
      </c>
      <c r="AK167">
        <f t="shared" si="32"/>
        <v>20</v>
      </c>
      <c r="AS167">
        <f>COUNTIF('Wartburg Positive Tests'!G:G,"&lt;="&amp;covid19!A167)-COUNTIF('Wartburg Positive Tests'!H:H,"&lt;="&amp;covid19!A167)</f>
        <v>20</v>
      </c>
      <c r="AT167">
        <f t="shared" si="41"/>
        <v>81</v>
      </c>
    </row>
    <row r="168" spans="1:46" x14ac:dyDescent="0.35">
      <c r="A168" s="14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 s="7">
        <f t="shared" si="55"/>
        <v>568951</v>
      </c>
      <c r="N168" s="4">
        <f t="shared" si="56"/>
        <v>0.10212510099989899</v>
      </c>
      <c r="Q168">
        <f t="shared" si="44"/>
        <v>609</v>
      </c>
      <c r="R168">
        <f t="shared" si="50"/>
        <v>2609</v>
      </c>
      <c r="S168" s="8">
        <f t="shared" si="51"/>
        <v>0.18924798011187072</v>
      </c>
      <c r="T168" s="8">
        <f t="shared" si="40"/>
        <v>0.22730796920861715</v>
      </c>
      <c r="U168">
        <f t="shared" si="45"/>
        <v>3218</v>
      </c>
      <c r="V168">
        <f t="shared" si="46"/>
        <v>16950</v>
      </c>
      <c r="W168" s="3">
        <f t="shared" si="47"/>
        <v>1.7699115044247787E-2</v>
      </c>
      <c r="X168">
        <f t="shared" si="48"/>
        <v>2</v>
      </c>
      <c r="Y168">
        <v>299</v>
      </c>
      <c r="Z168">
        <v>203</v>
      </c>
      <c r="AA168">
        <v>3788</v>
      </c>
      <c r="AB168">
        <v>187</v>
      </c>
      <c r="AC168">
        <v>156</v>
      </c>
      <c r="AD168">
        <v>2948</v>
      </c>
      <c r="AE168">
        <v>7</v>
      </c>
      <c r="AF168">
        <v>2</v>
      </c>
      <c r="AG168">
        <v>74</v>
      </c>
      <c r="AH168">
        <f t="shared" si="52"/>
        <v>105</v>
      </c>
      <c r="AI168">
        <f t="shared" si="53"/>
        <v>45</v>
      </c>
      <c r="AJ168">
        <f t="shared" si="54"/>
        <v>766</v>
      </c>
      <c r="AK168">
        <f t="shared" si="32"/>
        <v>7</v>
      </c>
      <c r="AL168">
        <v>18</v>
      </c>
      <c r="AM168">
        <v>22</v>
      </c>
      <c r="AN168">
        <v>78</v>
      </c>
      <c r="AS168">
        <f>COUNTIF('Wartburg Positive Tests'!G:G,"&lt;="&amp;covid19!A168)-COUNTIF('Wartburg Positive Tests'!H:H,"&lt;="&amp;covid19!A168)</f>
        <v>20</v>
      </c>
      <c r="AT168">
        <f t="shared" si="41"/>
        <v>85</v>
      </c>
    </row>
    <row r="169" spans="1:46" x14ac:dyDescent="0.35">
      <c r="A169" s="14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 s="7">
        <f t="shared" si="55"/>
        <v>571703</v>
      </c>
      <c r="N169" s="4">
        <f t="shared" si="56"/>
        <v>0.10264793595981793</v>
      </c>
      <c r="Q169">
        <f t="shared" si="44"/>
        <v>684</v>
      </c>
      <c r="R169">
        <f t="shared" si="50"/>
        <v>2752</v>
      </c>
      <c r="S169" s="8">
        <f t="shared" si="51"/>
        <v>0.19906868451688009</v>
      </c>
      <c r="T169" s="8">
        <f t="shared" si="40"/>
        <v>0.23410639670209485</v>
      </c>
      <c r="U169">
        <f t="shared" si="45"/>
        <v>3436</v>
      </c>
      <c r="V169">
        <f t="shared" si="46"/>
        <v>16904</v>
      </c>
      <c r="W169" s="3">
        <f t="shared" si="47"/>
        <v>1.8398012304779932E-2</v>
      </c>
      <c r="X169">
        <f t="shared" si="48"/>
        <v>9</v>
      </c>
      <c r="Y169">
        <v>332</v>
      </c>
      <c r="Z169">
        <v>210</v>
      </c>
      <c r="AA169">
        <v>3802</v>
      </c>
      <c r="AB169">
        <v>192</v>
      </c>
      <c r="AC169">
        <v>159</v>
      </c>
      <c r="AD169">
        <v>2976</v>
      </c>
      <c r="AE169">
        <v>7</v>
      </c>
      <c r="AF169">
        <v>2</v>
      </c>
      <c r="AG169">
        <v>75</v>
      </c>
      <c r="AH169">
        <f t="shared" si="52"/>
        <v>133</v>
      </c>
      <c r="AI169">
        <f t="shared" si="53"/>
        <v>49</v>
      </c>
      <c r="AJ169">
        <f t="shared" si="54"/>
        <v>751</v>
      </c>
      <c r="AK169">
        <f t="shared" si="32"/>
        <v>4</v>
      </c>
      <c r="AL169">
        <v>42</v>
      </c>
      <c r="AM169">
        <v>44</v>
      </c>
      <c r="AN169">
        <v>82</v>
      </c>
      <c r="AS169">
        <f>COUNTIF('Wartburg Positive Tests'!G:G,"&lt;="&amp;covid19!A169)-COUNTIF('Wartburg Positive Tests'!H:H,"&lt;="&amp;covid19!A169)</f>
        <v>5</v>
      </c>
      <c r="AT169">
        <f t="shared" si="41"/>
        <v>128</v>
      </c>
    </row>
    <row r="170" spans="1:46" x14ac:dyDescent="0.35">
      <c r="A170" s="14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 s="7">
        <f t="shared" si="55"/>
        <v>575501</v>
      </c>
      <c r="N170" s="4">
        <f t="shared" si="56"/>
        <v>0.10287111920335718</v>
      </c>
      <c r="Q170">
        <f t="shared" si="44"/>
        <v>594</v>
      </c>
      <c r="R170">
        <f t="shared" si="50"/>
        <v>3798</v>
      </c>
      <c r="S170" s="8">
        <f t="shared" si="51"/>
        <v>0.13524590163934427</v>
      </c>
      <c r="T170" s="8">
        <f t="shared" si="40"/>
        <v>0.23976091629125815</v>
      </c>
      <c r="U170">
        <f t="shared" si="45"/>
        <v>4392</v>
      </c>
      <c r="V170">
        <f t="shared" si="46"/>
        <v>16862</v>
      </c>
      <c r="W170" s="3">
        <f t="shared" si="47"/>
        <v>1.8384533270074725E-2</v>
      </c>
      <c r="X170">
        <f t="shared" si="48"/>
        <v>4</v>
      </c>
      <c r="Y170">
        <v>341</v>
      </c>
      <c r="Z170">
        <v>211</v>
      </c>
      <c r="AA170">
        <v>3830</v>
      </c>
      <c r="AB170">
        <v>197</v>
      </c>
      <c r="AC170">
        <v>161</v>
      </c>
      <c r="AD170">
        <v>3010</v>
      </c>
      <c r="AE170">
        <v>7</v>
      </c>
      <c r="AF170">
        <v>2</v>
      </c>
      <c r="AG170">
        <v>76</v>
      </c>
      <c r="AH170">
        <f t="shared" si="52"/>
        <v>137</v>
      </c>
      <c r="AI170">
        <f t="shared" si="53"/>
        <v>48</v>
      </c>
      <c r="AJ170">
        <f t="shared" si="54"/>
        <v>744</v>
      </c>
      <c r="AK170">
        <f t="shared" ref="AK170:AK176" si="57">-(J170-J169)+L170</f>
        <v>11</v>
      </c>
      <c r="AL170">
        <v>50</v>
      </c>
      <c r="AM170">
        <v>52</v>
      </c>
      <c r="AN170">
        <v>123</v>
      </c>
      <c r="AS170">
        <f>COUNTIF('Wartburg Positive Tests'!G:G,"&lt;="&amp;covid19!A170)-COUNTIF('Wartburg Positive Tests'!H:H,"&lt;="&amp;covid19!A170)</f>
        <v>5</v>
      </c>
      <c r="AT170">
        <f t="shared" si="41"/>
        <v>132</v>
      </c>
    </row>
    <row r="171" spans="1:46" x14ac:dyDescent="0.35">
      <c r="A171" s="14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 s="7">
        <f t="shared" si="55"/>
        <v>580286</v>
      </c>
      <c r="N171" s="4">
        <f t="shared" si="56"/>
        <v>0.10297973115021704</v>
      </c>
      <c r="Q171">
        <f t="shared" si="44"/>
        <v>627</v>
      </c>
      <c r="R171">
        <f t="shared" si="50"/>
        <v>4785</v>
      </c>
      <c r="S171" s="8">
        <f t="shared" si="51"/>
        <v>0.11585365853658537</v>
      </c>
      <c r="T171" s="8">
        <f t="shared" si="40"/>
        <v>0.23206347246233638</v>
      </c>
      <c r="U171">
        <f t="shared" si="45"/>
        <v>5412</v>
      </c>
      <c r="V171">
        <f t="shared" si="46"/>
        <v>16975</v>
      </c>
      <c r="W171" s="3">
        <f t="shared" si="47"/>
        <v>1.9027982326951399E-2</v>
      </c>
      <c r="X171">
        <f t="shared" si="48"/>
        <v>9</v>
      </c>
      <c r="Y171">
        <v>355</v>
      </c>
      <c r="Z171">
        <v>213</v>
      </c>
      <c r="AA171">
        <v>3846</v>
      </c>
      <c r="AB171">
        <v>211</v>
      </c>
      <c r="AC171">
        <v>172</v>
      </c>
      <c r="AD171">
        <v>3032</v>
      </c>
      <c r="AE171">
        <v>7</v>
      </c>
      <c r="AF171">
        <v>2</v>
      </c>
      <c r="AG171">
        <v>76</v>
      </c>
      <c r="AH171">
        <f t="shared" si="52"/>
        <v>137</v>
      </c>
      <c r="AI171">
        <f t="shared" si="53"/>
        <v>39</v>
      </c>
      <c r="AJ171">
        <f t="shared" si="54"/>
        <v>738</v>
      </c>
      <c r="AK171">
        <f t="shared" si="57"/>
        <v>7</v>
      </c>
      <c r="AL171">
        <v>65</v>
      </c>
      <c r="AM171">
        <v>65</v>
      </c>
      <c r="AN171">
        <v>126</v>
      </c>
      <c r="AS171">
        <f>COUNTIF('Wartburg Positive Tests'!G:G,"&lt;="&amp;covid19!A171)-COUNTIF('Wartburg Positive Tests'!H:H,"&lt;="&amp;covid19!A171)</f>
        <v>6</v>
      </c>
      <c r="AT171">
        <f t="shared" si="41"/>
        <v>131</v>
      </c>
    </row>
    <row r="172" spans="1:46" x14ac:dyDescent="0.35">
      <c r="A172" s="14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 s="7">
        <f t="shared" ref="M172:M186" si="58">B172-C172</f>
        <v>586759</v>
      </c>
      <c r="N172" s="4">
        <f t="shared" ref="N172:N182" si="59">C172/B172</f>
        <v>0.10364144374529295</v>
      </c>
      <c r="Q172">
        <f t="shared" si="44"/>
        <v>1226</v>
      </c>
      <c r="R172">
        <f t="shared" si="50"/>
        <v>6473</v>
      </c>
      <c r="S172" s="8">
        <f t="shared" si="51"/>
        <v>0.15924145992986102</v>
      </c>
      <c r="T172" s="8">
        <f t="shared" si="40"/>
        <v>0.16592325881341358</v>
      </c>
      <c r="U172">
        <f t="shared" si="45"/>
        <v>7699</v>
      </c>
      <c r="V172">
        <f t="shared" si="46"/>
        <v>17713</v>
      </c>
      <c r="W172" s="3">
        <f t="shared" si="47"/>
        <v>1.7896460226951957E-2</v>
      </c>
      <c r="X172">
        <f t="shared" si="48"/>
        <v>3</v>
      </c>
      <c r="Y172">
        <v>366</v>
      </c>
      <c r="Z172">
        <v>217</v>
      </c>
      <c r="AA172">
        <v>3904</v>
      </c>
      <c r="AB172">
        <v>220</v>
      </c>
      <c r="AC172">
        <v>178</v>
      </c>
      <c r="AD172">
        <v>3048</v>
      </c>
      <c r="AE172">
        <v>7</v>
      </c>
      <c r="AF172">
        <v>2</v>
      </c>
      <c r="AG172">
        <v>76</v>
      </c>
      <c r="AH172">
        <f t="shared" si="52"/>
        <v>139</v>
      </c>
      <c r="AI172">
        <f t="shared" si="53"/>
        <v>37</v>
      </c>
      <c r="AJ172">
        <f t="shared" si="54"/>
        <v>780</v>
      </c>
      <c r="AK172">
        <f t="shared" si="57"/>
        <v>10</v>
      </c>
      <c r="AL172">
        <v>68</v>
      </c>
      <c r="AM172">
        <v>68</v>
      </c>
      <c r="AN172">
        <v>125</v>
      </c>
      <c r="AS172">
        <f>COUNTIF('Wartburg Positive Tests'!G:G,"&lt;="&amp;covid19!A172)-COUNTIF('Wartburg Positive Tests'!H:H,"&lt;="&amp;covid19!A172)</f>
        <v>5</v>
      </c>
      <c r="AT172">
        <f t="shared" si="41"/>
        <v>134</v>
      </c>
    </row>
    <row r="173" spans="1:46" x14ac:dyDescent="0.35">
      <c r="A173" s="14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 s="7">
        <f t="shared" si="58"/>
        <v>592883</v>
      </c>
      <c r="N173" s="4">
        <f t="shared" si="59"/>
        <v>0.10415734887038089</v>
      </c>
      <c r="Q173">
        <f t="shared" ref="Q173" si="60">C173-C172</f>
        <v>1089</v>
      </c>
      <c r="R173">
        <f t="shared" ref="R173" si="61">M173-M172</f>
        <v>6124</v>
      </c>
      <c r="S173" s="8">
        <f t="shared" ref="S173" si="62">Q173/U173</f>
        <v>0.15097740191321227</v>
      </c>
      <c r="T173" s="8">
        <f t="shared" ref="T173" si="63">SUM(Q167:Q173)/SUM(U167:U173)</f>
        <v>0.15735821579784795</v>
      </c>
      <c r="U173">
        <f t="shared" ref="U173" si="64">B173-B172</f>
        <v>7213</v>
      </c>
      <c r="V173">
        <f t="shared" ref="V173" si="65">C173-D173-E173</f>
        <v>18288</v>
      </c>
      <c r="W173" s="3">
        <f t="shared" ref="W173" si="66">F173/V173</f>
        <v>1.7224409448818898E-2</v>
      </c>
      <c r="X173">
        <f t="shared" si="48"/>
        <v>21</v>
      </c>
      <c r="Y173">
        <v>372</v>
      </c>
      <c r="Z173">
        <v>219</v>
      </c>
      <c r="AA173">
        <v>3966</v>
      </c>
      <c r="AB173">
        <v>222</v>
      </c>
      <c r="AC173">
        <v>183</v>
      </c>
      <c r="AD173">
        <v>3070</v>
      </c>
      <c r="AE173">
        <v>7</v>
      </c>
      <c r="AF173">
        <v>2</v>
      </c>
      <c r="AG173">
        <v>78</v>
      </c>
      <c r="AH173">
        <f t="shared" si="52"/>
        <v>143</v>
      </c>
      <c r="AI173">
        <f t="shared" si="53"/>
        <v>34</v>
      </c>
      <c r="AJ173">
        <f t="shared" si="54"/>
        <v>818</v>
      </c>
      <c r="AK173">
        <f t="shared" si="57"/>
        <v>10</v>
      </c>
      <c r="AL173">
        <v>78</v>
      </c>
      <c r="AM173">
        <v>78</v>
      </c>
      <c r="AN173">
        <v>110</v>
      </c>
      <c r="AS173">
        <f>COUNTIF('Wartburg Positive Tests'!G:G,"&lt;="&amp;covid19!A173)-COUNTIF('Wartburg Positive Tests'!H:H,"&lt;="&amp;covid19!A173)</f>
        <v>6</v>
      </c>
      <c r="AT173">
        <f t="shared" si="41"/>
        <v>137</v>
      </c>
    </row>
    <row r="174" spans="1:46" x14ac:dyDescent="0.35">
      <c r="A174" s="14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 s="7">
        <f t="shared" si="58"/>
        <v>598153</v>
      </c>
      <c r="N174" s="4">
        <f t="shared" si="59"/>
        <v>0.10443669552797021</v>
      </c>
      <c r="Q174">
        <f t="shared" ref="Q174" si="67">C174-C173</f>
        <v>821</v>
      </c>
      <c r="R174">
        <f t="shared" ref="R174" si="68">M174-M173</f>
        <v>5270</v>
      </c>
      <c r="S174" s="8">
        <f t="shared" ref="S174" si="69">Q174/U174</f>
        <v>0.13478903299950748</v>
      </c>
      <c r="T174" s="8">
        <f t="shared" ref="T174" si="70">SUM(Q168:Q174)/SUM(U168:U174)</f>
        <v>0.15082352313072261</v>
      </c>
      <c r="U174">
        <f t="shared" ref="U174" si="71">B174-B173</f>
        <v>6091</v>
      </c>
      <c r="V174">
        <f t="shared" ref="V174" si="72">C174-D174-E174</f>
        <v>18933</v>
      </c>
      <c r="W174" s="3">
        <f t="shared" ref="W174" si="73">F174/V174</f>
        <v>1.6320709871652669E-2</v>
      </c>
      <c r="X174">
        <f t="shared" ref="X174" si="74">E174-E173</f>
        <v>7</v>
      </c>
      <c r="Y174">
        <v>376</v>
      </c>
      <c r="Z174">
        <v>223</v>
      </c>
      <c r="AA174">
        <v>3994</v>
      </c>
      <c r="AB174">
        <v>223</v>
      </c>
      <c r="AC174">
        <v>190</v>
      </c>
      <c r="AD174">
        <v>3073</v>
      </c>
      <c r="AE174">
        <v>7</v>
      </c>
      <c r="AF174">
        <v>2</v>
      </c>
      <c r="AG174">
        <v>78</v>
      </c>
      <c r="AH174">
        <f t="shared" ref="AH174" si="75">Y174-AB174-AE174</f>
        <v>146</v>
      </c>
      <c r="AI174">
        <f t="shared" ref="AI174" si="76">Z174-AC174-AF174</f>
        <v>31</v>
      </c>
      <c r="AJ174">
        <f t="shared" ref="AJ174" si="77">AA174-AD174-AG174</f>
        <v>843</v>
      </c>
      <c r="AK174">
        <f t="shared" si="57"/>
        <v>11</v>
      </c>
      <c r="AL174">
        <v>75</v>
      </c>
      <c r="AM174">
        <v>75</v>
      </c>
      <c r="AN174">
        <v>103</v>
      </c>
      <c r="AS174">
        <f>COUNTIF('Wartburg Positive Tests'!G:G,"&lt;="&amp;covid19!A174)-COUNTIF('Wartburg Positive Tests'!H:H,"&lt;="&amp;covid19!A174)</f>
        <v>11</v>
      </c>
      <c r="AT174">
        <f t="shared" si="41"/>
        <v>135</v>
      </c>
    </row>
    <row r="175" spans="1:46" x14ac:dyDescent="0.35">
      <c r="A175" s="14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 s="7">
        <f t="shared" si="58"/>
        <v>600263</v>
      </c>
      <c r="N175" s="4">
        <f t="shared" si="59"/>
        <v>0.1047838776596776</v>
      </c>
      <c r="Q175">
        <f t="shared" ref="Q175" si="78">C175-C174</f>
        <v>506</v>
      </c>
      <c r="R175">
        <f t="shared" ref="R175" si="79">M175-M174</f>
        <v>2110</v>
      </c>
      <c r="S175" s="8">
        <f t="shared" ref="S175" si="80">Q175/U175</f>
        <v>0.19342507645259938</v>
      </c>
      <c r="T175" s="8">
        <f t="shared" ref="T175" si="81">SUM(Q169:Q175)/SUM(U169:U175)</f>
        <v>0.15049241704875335</v>
      </c>
      <c r="U175">
        <f t="shared" ref="U175" si="82">B175-B174</f>
        <v>2616</v>
      </c>
      <c r="V175">
        <f t="shared" ref="V175" si="83">C175-D175-E175</f>
        <v>19230</v>
      </c>
      <c r="W175" s="3">
        <f t="shared" ref="W175" si="84">F175/V175</f>
        <v>1.6172646905876234E-2</v>
      </c>
      <c r="X175">
        <f t="shared" ref="X175" si="85">E175-E174</f>
        <v>2</v>
      </c>
      <c r="Y175">
        <v>382</v>
      </c>
      <c r="Z175">
        <v>224</v>
      </c>
      <c r="AA175">
        <v>4022</v>
      </c>
      <c r="AB175">
        <v>223</v>
      </c>
      <c r="AC175">
        <v>196</v>
      </c>
      <c r="AD175">
        <v>3078</v>
      </c>
      <c r="AE175">
        <v>7</v>
      </c>
      <c r="AF175">
        <v>2</v>
      </c>
      <c r="AG175">
        <v>78</v>
      </c>
      <c r="AH175">
        <f t="shared" ref="AH175:AH176" si="86">Y175-AB175-AE175</f>
        <v>152</v>
      </c>
      <c r="AI175">
        <f t="shared" ref="AI175:AI176" si="87">Z175-AC175-AF175</f>
        <v>26</v>
      </c>
      <c r="AJ175">
        <f t="shared" ref="AJ175:AJ176" si="88">AA175-AD175-AG175</f>
        <v>866</v>
      </c>
      <c r="AK175">
        <f t="shared" si="57"/>
        <v>7</v>
      </c>
      <c r="AL175">
        <v>67</v>
      </c>
      <c r="AM175">
        <v>68</v>
      </c>
      <c r="AN175">
        <v>101</v>
      </c>
      <c r="AS175">
        <f>COUNTIF('Wartburg Positive Tests'!G:G,"&lt;="&amp;covid19!A175)-COUNTIF('Wartburg Positive Tests'!H:H,"&lt;="&amp;covid19!A175)</f>
        <v>24</v>
      </c>
      <c r="AT175">
        <f t="shared" si="41"/>
        <v>128</v>
      </c>
    </row>
    <row r="176" spans="1:46" x14ac:dyDescent="0.35">
      <c r="A176" s="14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 s="7">
        <f t="shared" si="58"/>
        <v>602967</v>
      </c>
      <c r="N176" s="4">
        <f t="shared" si="59"/>
        <v>0.10488155732411741</v>
      </c>
      <c r="Q176">
        <f t="shared" ref="Q176" si="89">C176-C175</f>
        <v>390</v>
      </c>
      <c r="R176">
        <f t="shared" ref="R176" si="90">M176-M175</f>
        <v>2704</v>
      </c>
      <c r="S176" s="8">
        <f t="shared" ref="S176" si="91">Q176/U176</f>
        <v>0.12605042016806722</v>
      </c>
      <c r="T176" s="8">
        <f t="shared" ref="T176" si="92">SUM(Q170:Q176)/SUM(U170:U176)</f>
        <v>0.14385080921214777</v>
      </c>
      <c r="U176">
        <f t="shared" ref="U176" si="93">B176-B175</f>
        <v>3094</v>
      </c>
      <c r="V176">
        <f t="shared" ref="V176" si="94">C176-D176-E176</f>
        <v>19118</v>
      </c>
      <c r="W176" s="3">
        <f t="shared" ref="W176" si="95">F176/V176</f>
        <v>1.7051992886285176E-2</v>
      </c>
      <c r="X176">
        <f t="shared" ref="X176" si="96">E176-E175</f>
        <v>3</v>
      </c>
      <c r="Y176">
        <v>387</v>
      </c>
      <c r="Z176">
        <v>230</v>
      </c>
      <c r="AA176">
        <v>4037</v>
      </c>
      <c r="AB176">
        <v>226</v>
      </c>
      <c r="AC176">
        <v>196</v>
      </c>
      <c r="AD176">
        <v>3112</v>
      </c>
      <c r="AE176">
        <v>7</v>
      </c>
      <c r="AF176">
        <v>2</v>
      </c>
      <c r="AG176">
        <v>79</v>
      </c>
      <c r="AH176">
        <f t="shared" si="86"/>
        <v>154</v>
      </c>
      <c r="AI176">
        <f t="shared" si="87"/>
        <v>32</v>
      </c>
      <c r="AJ176">
        <f t="shared" si="88"/>
        <v>846</v>
      </c>
      <c r="AK176">
        <f t="shared" si="57"/>
        <v>5</v>
      </c>
      <c r="AL176">
        <v>69</v>
      </c>
      <c r="AM176">
        <v>69</v>
      </c>
      <c r="AN176">
        <v>99</v>
      </c>
      <c r="AS176">
        <f>COUNTIF('Wartburg Positive Tests'!G:G,"&lt;="&amp;covid19!A176)-COUNTIF('Wartburg Positive Tests'!H:H,"&lt;="&amp;covid19!A176)</f>
        <v>27</v>
      </c>
      <c r="AT176">
        <f t="shared" si="41"/>
        <v>127</v>
      </c>
    </row>
    <row r="177" spans="1:46" x14ac:dyDescent="0.35">
      <c r="A177" s="14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 s="7">
        <f t="shared" si="58"/>
        <v>605523</v>
      </c>
      <c r="N177" s="4">
        <f t="shared" si="59"/>
        <v>0.10504760581615671</v>
      </c>
      <c r="Q177">
        <f t="shared" ref="Q177" si="97">C177-C176</f>
        <v>425</v>
      </c>
      <c r="R177">
        <f t="shared" ref="R177" si="98">M177-M176</f>
        <v>2556</v>
      </c>
      <c r="S177" s="8">
        <f t="shared" ref="S177" si="99">Q177/U177</f>
        <v>0.14256960751425696</v>
      </c>
      <c r="T177" s="8">
        <f t="shared" ref="T177" si="100">SUM(Q171:Q177)/SUM(U171:U177)</f>
        <v>0.1448185495356919</v>
      </c>
      <c r="U177">
        <f t="shared" ref="U177" si="101">B177-B176</f>
        <v>2981</v>
      </c>
      <c r="V177">
        <f t="shared" ref="V177" si="102">C177-D177-E177</f>
        <v>18961</v>
      </c>
      <c r="W177" s="3">
        <f t="shared" ref="W177" si="103">F177/V177</f>
        <v>1.6982226675808239E-2</v>
      </c>
      <c r="X177">
        <f t="shared" ref="X177" si="104">E177-E176</f>
        <v>15</v>
      </c>
      <c r="Y177">
        <v>388</v>
      </c>
      <c r="Z177">
        <v>232</v>
      </c>
      <c r="AA177">
        <v>4053</v>
      </c>
      <c r="AB177">
        <v>226</v>
      </c>
      <c r="AC177">
        <v>196</v>
      </c>
      <c r="AD177">
        <v>3112</v>
      </c>
      <c r="AE177">
        <v>7</v>
      </c>
      <c r="AF177">
        <v>2</v>
      </c>
      <c r="AG177">
        <v>79</v>
      </c>
      <c r="AH177">
        <f t="shared" ref="AH177" si="105">Y177-AB177-AE177</f>
        <v>155</v>
      </c>
      <c r="AI177">
        <f t="shared" ref="AI177" si="106">Z177-AC177-AF177</f>
        <v>34</v>
      </c>
      <c r="AJ177">
        <f t="shared" ref="AJ177" si="107">AA177-AD177-AG177</f>
        <v>862</v>
      </c>
      <c r="AK177">
        <f t="shared" ref="AK177" si="108">-(J177-J176)+L177</f>
        <v>2</v>
      </c>
      <c r="AL177">
        <v>67</v>
      </c>
      <c r="AM177">
        <v>67</v>
      </c>
      <c r="AN177">
        <v>97</v>
      </c>
      <c r="AS177">
        <f>COUNTIF('Wartburg Positive Tests'!G:G,"&lt;="&amp;covid19!A177)-COUNTIF('Wartburg Positive Tests'!H:H,"&lt;="&amp;covid19!A177)</f>
        <v>28</v>
      </c>
      <c r="AT177">
        <f t="shared" si="41"/>
        <v>127</v>
      </c>
    </row>
    <row r="178" spans="1:46" x14ac:dyDescent="0.35">
      <c r="A178" s="14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 s="7">
        <f t="shared" si="58"/>
        <v>610175</v>
      </c>
      <c r="N178" s="4">
        <f t="shared" si="59"/>
        <v>0.10519191794763501</v>
      </c>
      <c r="Q178">
        <f t="shared" ref="Q178" si="109">C178-C177</f>
        <v>656</v>
      </c>
      <c r="R178">
        <f t="shared" ref="R178" si="110">M178-M177</f>
        <v>4652</v>
      </c>
      <c r="S178" s="8">
        <f t="shared" ref="S178" si="111">Q178/U178</f>
        <v>0.12358703843255464</v>
      </c>
      <c r="T178" s="8">
        <f t="shared" ref="T178" si="112">SUM(Q172:Q178)/SUM(U172:U178)</f>
        <v>0.14607736700759957</v>
      </c>
      <c r="U178">
        <f t="shared" ref="U178" si="113">B178-B177</f>
        <v>5308</v>
      </c>
      <c r="V178">
        <f t="shared" ref="V178" si="114">C178-D178-E178</f>
        <v>18906</v>
      </c>
      <c r="W178" s="3">
        <f t="shared" ref="W178" si="115">F178/V178</f>
        <v>1.5973764942346345E-2</v>
      </c>
      <c r="X178">
        <f t="shared" ref="X178" si="116">E178-E177</f>
        <v>19</v>
      </c>
      <c r="Y178">
        <v>400</v>
      </c>
      <c r="Z178">
        <v>233</v>
      </c>
      <c r="AA178">
        <v>4078</v>
      </c>
      <c r="AB178">
        <v>234</v>
      </c>
      <c r="AC178">
        <v>207</v>
      </c>
      <c r="AD178">
        <v>3173</v>
      </c>
      <c r="AE178">
        <v>7</v>
      </c>
      <c r="AF178">
        <v>2</v>
      </c>
      <c r="AG178">
        <v>81</v>
      </c>
      <c r="AH178">
        <f t="shared" ref="AH178" si="117">Y178-AB178-AE178</f>
        <v>159</v>
      </c>
      <c r="AI178">
        <f t="shared" ref="AI178" si="118">Z178-AC178-AF178</f>
        <v>24</v>
      </c>
      <c r="AJ178">
        <f t="shared" ref="AJ178" si="119">AA178-AD178-AG178</f>
        <v>824</v>
      </c>
      <c r="AK178">
        <f t="shared" ref="AK178" si="120">-(J178-J177)+L178</f>
        <v>15</v>
      </c>
      <c r="AL178">
        <v>43</v>
      </c>
      <c r="AM178">
        <v>43</v>
      </c>
      <c r="AN178">
        <v>85</v>
      </c>
      <c r="AS178">
        <f>COUNTIF('Wartburg Positive Tests'!G:G,"&lt;="&amp;covid19!A178)-COUNTIF('Wartburg Positive Tests'!H:H,"&lt;="&amp;covid19!A178)</f>
        <v>31</v>
      </c>
      <c r="AT178">
        <f t="shared" si="41"/>
        <v>128</v>
      </c>
    </row>
    <row r="179" spans="1:46" x14ac:dyDescent="0.35">
      <c r="A179" s="14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 s="7">
        <f t="shared" si="58"/>
        <v>615471</v>
      </c>
      <c r="N179" s="4">
        <f t="shared" si="59"/>
        <v>0.10555266515720053</v>
      </c>
      <c r="Q179">
        <f t="shared" ref="Q179" si="121">C179-C178</f>
        <v>900</v>
      </c>
      <c r="R179">
        <f t="shared" ref="R179" si="122">M179-M178</f>
        <v>5296</v>
      </c>
      <c r="S179" s="8">
        <f t="shared" ref="S179" si="123">Q179/U179</f>
        <v>0.14525500322788895</v>
      </c>
      <c r="T179" s="8">
        <f t="shared" ref="T179" si="124">SUM(Q173:Q179)/SUM(U173:U179)</f>
        <v>0.14289978805337472</v>
      </c>
      <c r="U179">
        <f t="shared" ref="U179" si="125">B179-B178</f>
        <v>6196</v>
      </c>
      <c r="V179">
        <f t="shared" ref="V179" si="126">C179-D179-E179</f>
        <v>19162</v>
      </c>
      <c r="W179" s="3">
        <f t="shared" ref="W179" si="127">F179/V179</f>
        <v>1.4664440037574366E-2</v>
      </c>
      <c r="X179">
        <f t="shared" ref="X179" si="128">E179-E178</f>
        <v>4</v>
      </c>
      <c r="Y179">
        <v>414</v>
      </c>
      <c r="Z179">
        <v>236</v>
      </c>
      <c r="AA179">
        <v>4117</v>
      </c>
      <c r="AB179">
        <v>236</v>
      </c>
      <c r="AC179">
        <v>210</v>
      </c>
      <c r="AD179">
        <v>3209</v>
      </c>
      <c r="AE179">
        <v>7</v>
      </c>
      <c r="AF179">
        <v>2</v>
      </c>
      <c r="AG179">
        <v>81</v>
      </c>
      <c r="AH179">
        <f t="shared" ref="AH179" si="129">Y179-AB179-AE179</f>
        <v>171</v>
      </c>
      <c r="AI179">
        <f t="shared" ref="AI179" si="130">Z179-AC179-AF179</f>
        <v>24</v>
      </c>
      <c r="AJ179">
        <f t="shared" ref="AJ179" si="131">AA179-AD179-AG179</f>
        <v>827</v>
      </c>
      <c r="AK179">
        <f t="shared" ref="AK179" si="132">-(J179-J178)+L179</f>
        <v>17</v>
      </c>
      <c r="AL179">
        <v>42</v>
      </c>
      <c r="AM179">
        <v>43</v>
      </c>
      <c r="AN179">
        <v>57</v>
      </c>
      <c r="AS179">
        <f>COUNTIF('Wartburg Positive Tests'!G:G,"&lt;="&amp;covid19!A179)-COUNTIF('Wartburg Positive Tests'!H:H,"&lt;="&amp;covid19!A179)</f>
        <v>34</v>
      </c>
      <c r="AT179">
        <f t="shared" si="41"/>
        <v>137</v>
      </c>
    </row>
    <row r="180" spans="1:46" x14ac:dyDescent="0.35">
      <c r="A180" s="14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 s="7">
        <f t="shared" si="58"/>
        <v>620876</v>
      </c>
      <c r="N180" s="4">
        <f t="shared" si="59"/>
        <v>0.10584399406081187</v>
      </c>
      <c r="Q180">
        <f t="shared" ref="Q180" si="133">C180-C179</f>
        <v>864</v>
      </c>
      <c r="R180">
        <f t="shared" ref="R180" si="134">M180-M179</f>
        <v>5405</v>
      </c>
      <c r="S180" s="8">
        <f t="shared" ref="S180" si="135">Q180/U180</f>
        <v>0.13782102408677621</v>
      </c>
      <c r="T180" s="8">
        <f t="shared" ref="T180" si="136">SUM(Q174:Q180)/SUM(U174:U180)</f>
        <v>0.1401320841652588</v>
      </c>
      <c r="U180">
        <f t="shared" ref="U180" si="137">B180-B179</f>
        <v>6269</v>
      </c>
      <c r="V180">
        <f t="shared" ref="V180" si="138">C180-D180-E180</f>
        <v>19349</v>
      </c>
      <c r="W180" s="3">
        <f t="shared" ref="W180" si="139">F180/V180</f>
        <v>1.4987854669491964E-2</v>
      </c>
      <c r="X180">
        <f t="shared" ref="X180" si="140">E180-E179</f>
        <v>8</v>
      </c>
      <c r="Y180">
        <v>418</v>
      </c>
      <c r="Z180">
        <v>238</v>
      </c>
      <c r="AA180">
        <v>4151</v>
      </c>
      <c r="AB180">
        <v>239</v>
      </c>
      <c r="AC180">
        <v>212</v>
      </c>
      <c r="AD180">
        <v>3244</v>
      </c>
      <c r="AE180">
        <v>7</v>
      </c>
      <c r="AF180">
        <v>2</v>
      </c>
      <c r="AG180">
        <v>81</v>
      </c>
      <c r="AH180">
        <f t="shared" ref="AH180" si="141">Y180-AB180-AE180</f>
        <v>172</v>
      </c>
      <c r="AI180">
        <f t="shared" ref="AI180" si="142">Z180-AC180-AF180</f>
        <v>24</v>
      </c>
      <c r="AJ180">
        <f t="shared" ref="AJ180" si="143">AA180-AD180-AG180</f>
        <v>826</v>
      </c>
      <c r="AK180">
        <f t="shared" ref="AK180" si="144">-(J180-J179)+L180</f>
        <v>7</v>
      </c>
      <c r="AL180">
        <v>26</v>
      </c>
      <c r="AM180">
        <v>30</v>
      </c>
      <c r="AN180">
        <v>52</v>
      </c>
      <c r="AS180">
        <f>COUNTIF('Wartburg Positive Tests'!G:G,"&lt;="&amp;covid19!A180)-COUNTIF('Wartburg Positive Tests'!H:H,"&lt;="&amp;covid19!A180)</f>
        <v>47</v>
      </c>
      <c r="AT180">
        <f t="shared" si="41"/>
        <v>125</v>
      </c>
    </row>
    <row r="181" spans="1:46" x14ac:dyDescent="0.35">
      <c r="A181" s="14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 s="7">
        <f t="shared" si="58"/>
        <v>626165</v>
      </c>
      <c r="N181" s="4">
        <f t="shared" si="59"/>
        <v>0.10607111857283172</v>
      </c>
      <c r="Q181">
        <f t="shared" ref="Q181" si="145">C181-C180</f>
        <v>804</v>
      </c>
      <c r="R181">
        <f t="shared" ref="R181" si="146">M181-M180</f>
        <v>5289</v>
      </c>
      <c r="S181" s="8">
        <f t="shared" ref="S181" si="147">Q181/U181</f>
        <v>0.13195470211718366</v>
      </c>
      <c r="T181" s="8">
        <f t="shared" ref="T181" si="148">SUM(Q175:Q181)/SUM(U175:U181)</f>
        <v>0.13960131461744019</v>
      </c>
      <c r="U181">
        <f t="shared" ref="U181" si="149">B181-B180</f>
        <v>6093</v>
      </c>
      <c r="V181">
        <f t="shared" ref="V181" si="150">C181-D181-E181</f>
        <v>19964</v>
      </c>
      <c r="W181" s="3">
        <f t="shared" ref="W181" si="151">F181/V181</f>
        <v>1.3724704468042477E-2</v>
      </c>
      <c r="X181">
        <f t="shared" ref="X181" si="152">E181-E180</f>
        <v>2</v>
      </c>
      <c r="Y181">
        <v>424</v>
      </c>
      <c r="Z181">
        <v>239</v>
      </c>
      <c r="AA181">
        <v>4168</v>
      </c>
      <c r="AB181">
        <v>241</v>
      </c>
      <c r="AC181">
        <v>213</v>
      </c>
      <c r="AD181">
        <v>3249</v>
      </c>
      <c r="AE181">
        <v>7</v>
      </c>
      <c r="AF181">
        <v>2</v>
      </c>
      <c r="AG181">
        <v>81</v>
      </c>
      <c r="AH181">
        <f t="shared" ref="AH181" si="153">Y181-AB181-AE181</f>
        <v>176</v>
      </c>
      <c r="AI181">
        <f t="shared" ref="AI181" si="154">Z181-AC181-AF181</f>
        <v>24</v>
      </c>
      <c r="AJ181">
        <f t="shared" ref="AJ181" si="155">AA181-AD181-AG181</f>
        <v>838</v>
      </c>
      <c r="AK181">
        <f t="shared" ref="AK181" si="156">-(J181-J180)+L181</f>
        <v>6</v>
      </c>
      <c r="AS181">
        <f>COUNTIF('Wartburg Positive Tests'!G:G,"&lt;="&amp;covid19!A181)-COUNTIF('Wartburg Positive Tests'!H:H,"&lt;="&amp;covid19!A181)</f>
        <v>48</v>
      </c>
      <c r="AT181">
        <f t="shared" si="41"/>
        <v>128</v>
      </c>
    </row>
    <row r="182" spans="1:46" x14ac:dyDescent="0.35">
      <c r="A182" s="14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 s="7">
        <f t="shared" si="58"/>
        <v>628947</v>
      </c>
      <c r="N182" s="4">
        <f t="shared" si="59"/>
        <v>0.10621072466981012</v>
      </c>
      <c r="Q182">
        <f t="shared" ref="Q182" si="157">C182-C181</f>
        <v>440</v>
      </c>
      <c r="R182">
        <f t="shared" ref="R182" si="158">M182-M181</f>
        <v>2782</v>
      </c>
      <c r="S182" s="8">
        <f t="shared" ref="S182" si="159">Q182/U182</f>
        <v>0.13656114214773432</v>
      </c>
      <c r="T182" s="8">
        <f t="shared" ref="T182" si="160">SUM(Q176:Q182)/SUM(U176:U182)</f>
        <v>0.13506015740433616</v>
      </c>
      <c r="U182">
        <f t="shared" ref="U182" si="161">B182-B181</f>
        <v>3222</v>
      </c>
      <c r="V182">
        <f t="shared" ref="V182" si="162">C182-D182-E182</f>
        <v>20218</v>
      </c>
      <c r="W182" s="3">
        <f t="shared" ref="W182" si="163">F182/V182</f>
        <v>1.3453358393510733E-2</v>
      </c>
      <c r="X182">
        <f t="shared" ref="X182" si="164">E182-E181</f>
        <v>2</v>
      </c>
      <c r="Y182">
        <v>428</v>
      </c>
      <c r="Z182">
        <v>244</v>
      </c>
      <c r="AA182">
        <v>4179</v>
      </c>
      <c r="AB182">
        <v>241</v>
      </c>
      <c r="AC182">
        <v>216</v>
      </c>
      <c r="AD182">
        <v>3254</v>
      </c>
      <c r="AE182">
        <v>7</v>
      </c>
      <c r="AF182">
        <v>2</v>
      </c>
      <c r="AG182">
        <v>81</v>
      </c>
      <c r="AH182">
        <f t="shared" ref="AH182" si="165">Y182-AB182-AE182</f>
        <v>180</v>
      </c>
      <c r="AI182">
        <f t="shared" ref="AI182" si="166">Z182-AC182-AF182</f>
        <v>26</v>
      </c>
      <c r="AJ182">
        <f t="shared" ref="AJ182" si="167">AA182-AD182-AG182</f>
        <v>844</v>
      </c>
      <c r="AK182">
        <f t="shared" ref="AK182" si="168">-(J182-J181)+L182</f>
        <v>13</v>
      </c>
      <c r="AL182">
        <v>9</v>
      </c>
      <c r="AM182">
        <v>12</v>
      </c>
      <c r="AN182">
        <v>39</v>
      </c>
      <c r="AS182">
        <f>COUNTIF('Wartburg Positive Tests'!G:G,"&lt;="&amp;covid19!A182)-COUNTIF('Wartburg Positive Tests'!H:H,"&lt;="&amp;covid19!A182)</f>
        <v>63</v>
      </c>
      <c r="AT182">
        <f t="shared" si="41"/>
        <v>117</v>
      </c>
    </row>
    <row r="183" spans="1:46" x14ac:dyDescent="0.35">
      <c r="A183" s="14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 s="7">
        <f t="shared" si="58"/>
        <v>631845</v>
      </c>
      <c r="N183" s="4">
        <f t="shared" ref="N183" si="169">C183/B183</f>
        <v>0.10631644158797871</v>
      </c>
      <c r="Q183">
        <f t="shared" ref="Q183" si="170">C183-C182</f>
        <v>428</v>
      </c>
      <c r="R183">
        <f t="shared" ref="R183" si="171">M183-M182</f>
        <v>2898</v>
      </c>
      <c r="S183" s="8">
        <f t="shared" ref="S183" si="172">Q183/U183</f>
        <v>0.12868310282621767</v>
      </c>
      <c r="T183" s="8">
        <f t="shared" ref="T183" si="173">SUM(Q177:Q183)/SUM(U177:U183)</f>
        <v>0.13525976942656087</v>
      </c>
      <c r="U183">
        <f t="shared" ref="U183" si="174">B183-B182</f>
        <v>3326</v>
      </c>
      <c r="V183">
        <f t="shared" ref="V183" si="175">C183-D183-E183</f>
        <v>19697</v>
      </c>
      <c r="W183" s="3">
        <f t="shared" ref="W183" si="176">F183/V183</f>
        <v>1.4418439356247145E-2</v>
      </c>
      <c r="X183">
        <f t="shared" ref="X183" si="177">E183-E182</f>
        <v>13</v>
      </c>
      <c r="Y183">
        <v>436</v>
      </c>
      <c r="Z183">
        <v>246</v>
      </c>
      <c r="AA183">
        <v>4193</v>
      </c>
      <c r="AB183">
        <v>244</v>
      </c>
      <c r="AC183">
        <v>218</v>
      </c>
      <c r="AD183">
        <v>3288</v>
      </c>
      <c r="AE183">
        <v>7</v>
      </c>
      <c r="AF183">
        <v>2</v>
      </c>
      <c r="AG183">
        <v>81</v>
      </c>
      <c r="AH183">
        <f t="shared" ref="AH183" si="178">Y183-AB183-AE183</f>
        <v>185</v>
      </c>
      <c r="AI183">
        <f t="shared" ref="AI183" si="179">Z183-AC183-AF183</f>
        <v>26</v>
      </c>
      <c r="AJ183">
        <f t="shared" ref="AJ183" si="180">AA183-AD183-AG183</f>
        <v>824</v>
      </c>
      <c r="AK183">
        <f t="shared" ref="AK183" si="181">-(J183-J182)+L183</f>
        <v>7</v>
      </c>
      <c r="AL183">
        <v>15</v>
      </c>
      <c r="AM183">
        <v>15</v>
      </c>
      <c r="AN183">
        <v>38</v>
      </c>
      <c r="AS183">
        <f>COUNTIF('Wartburg Positive Tests'!G:G,"&lt;="&amp;covid19!A183)-COUNTIF('Wartburg Positive Tests'!H:H,"&lt;="&amp;covid19!A183)</f>
        <v>63</v>
      </c>
      <c r="AT183">
        <f t="shared" si="41"/>
        <v>122</v>
      </c>
    </row>
    <row r="184" spans="1:46" x14ac:dyDescent="0.35">
      <c r="A184" s="14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 s="7">
        <f t="shared" si="58"/>
        <v>636646</v>
      </c>
      <c r="N184" s="4">
        <f t="shared" ref="N184:N186" si="182">C184/B184</f>
        <v>0.10646927885519561</v>
      </c>
      <c r="Q184">
        <f t="shared" ref="Q184" si="183">C184-C183</f>
        <v>693</v>
      </c>
      <c r="R184">
        <f t="shared" ref="R184" si="184">M184-M183</f>
        <v>4801</v>
      </c>
      <c r="S184" s="8">
        <f t="shared" ref="S184" si="185">Q184/U184</f>
        <v>0.1261376046596287</v>
      </c>
      <c r="T184" s="8">
        <f t="shared" ref="T184" si="186">SUM(Q178:Q184)/SUM(U178:U184)</f>
        <v>0.13325721287735323</v>
      </c>
      <c r="U184">
        <f t="shared" ref="U184" si="187">B184-B183</f>
        <v>5494</v>
      </c>
      <c r="V184">
        <f t="shared" ref="V184" si="188">C184-D184-E184</f>
        <v>19630</v>
      </c>
      <c r="W184" s="3">
        <f t="shared" ref="W184" si="189">F184/V184</f>
        <v>1.4824248599083037E-2</v>
      </c>
      <c r="X184">
        <f t="shared" ref="X184" si="190">E184-E183</f>
        <v>1</v>
      </c>
      <c r="Y184">
        <v>441</v>
      </c>
      <c r="Z184">
        <v>248</v>
      </c>
      <c r="AA184">
        <v>4221</v>
      </c>
      <c r="AB184">
        <v>249</v>
      </c>
      <c r="AC184">
        <v>221</v>
      </c>
      <c r="AD184">
        <v>3340</v>
      </c>
      <c r="AE184">
        <v>7</v>
      </c>
      <c r="AF184">
        <v>2</v>
      </c>
      <c r="AG184">
        <v>83</v>
      </c>
      <c r="AH184">
        <f t="shared" ref="AH184" si="191">Y184-AB184-AE184</f>
        <v>185</v>
      </c>
      <c r="AI184">
        <f t="shared" ref="AI184" si="192">Z184-AC184-AF184</f>
        <v>25</v>
      </c>
      <c r="AJ184">
        <f t="shared" ref="AJ184" si="193">AA184-AD184-AG184</f>
        <v>798</v>
      </c>
      <c r="AK184">
        <f t="shared" ref="AK184" si="194">-(J184-J183)+L184</f>
        <v>14</v>
      </c>
      <c r="AL184">
        <v>20</v>
      </c>
      <c r="AM184">
        <v>20</v>
      </c>
      <c r="AN184">
        <v>21</v>
      </c>
      <c r="AS184">
        <f>COUNTIF('Wartburg Positive Tests'!G:G,"&lt;="&amp;covid19!A184)-COUNTIF('Wartburg Positive Tests'!H:H,"&lt;="&amp;covid19!A184)</f>
        <v>62</v>
      </c>
      <c r="AT184">
        <f t="shared" si="41"/>
        <v>123</v>
      </c>
    </row>
    <row r="185" spans="1:46" x14ac:dyDescent="0.35">
      <c r="A185" s="14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 s="7">
        <f t="shared" si="58"/>
        <v>642662</v>
      </c>
      <c r="N185" s="4">
        <f t="shared" si="182"/>
        <v>0.10695372198730178</v>
      </c>
      <c r="Q185">
        <f t="shared" ref="Q185" si="195">C185-C184</f>
        <v>1107</v>
      </c>
      <c r="R185">
        <f t="shared" ref="R185" si="196">M185-M184</f>
        <v>6016</v>
      </c>
      <c r="S185" s="8">
        <f t="shared" ref="S185" si="197">Q185/U185</f>
        <v>0.15541204548645235</v>
      </c>
      <c r="T185" s="8">
        <f t="shared" ref="T185" si="198">SUM(Q179:Q185)/SUM(U179:U185)</f>
        <v>0.13880126182965299</v>
      </c>
      <c r="U185">
        <f t="shared" ref="U185" si="199">B185-B184</f>
        <v>7123</v>
      </c>
      <c r="V185">
        <f t="shared" ref="V185" si="200">C185-D185-E185</f>
        <v>19994</v>
      </c>
      <c r="W185" s="3">
        <f t="shared" ref="W185" si="201">F185/V185</f>
        <v>1.3554066219865961E-2</v>
      </c>
      <c r="X185">
        <f t="shared" ref="X185" si="202">E185-E184</f>
        <v>14</v>
      </c>
      <c r="Y185">
        <v>447</v>
      </c>
      <c r="Z185">
        <v>251</v>
      </c>
      <c r="AA185">
        <v>4249</v>
      </c>
      <c r="AB185">
        <v>251</v>
      </c>
      <c r="AC185">
        <v>223</v>
      </c>
      <c r="AD185">
        <v>3373</v>
      </c>
      <c r="AE185">
        <v>7</v>
      </c>
      <c r="AF185">
        <v>2</v>
      </c>
      <c r="AG185">
        <v>84</v>
      </c>
      <c r="AH185">
        <f t="shared" ref="AH185" si="203">Y185-AB185-AE185</f>
        <v>189</v>
      </c>
      <c r="AI185">
        <f t="shared" ref="AI185" si="204">Z185-AC185-AF185</f>
        <v>26</v>
      </c>
      <c r="AJ185">
        <f t="shared" ref="AJ185" si="205">AA185-AD185-AG185</f>
        <v>792</v>
      </c>
      <c r="AK185">
        <f t="shared" ref="AK185" si="206">-(J185-J184)+L185</f>
        <v>17</v>
      </c>
      <c r="AL185">
        <v>29</v>
      </c>
      <c r="AM185">
        <v>29</v>
      </c>
      <c r="AN185">
        <v>51</v>
      </c>
      <c r="AS185">
        <f>COUNTIF('Wartburg Positive Tests'!G:G,"&lt;="&amp;covid19!A185)-COUNTIF('Wartburg Positive Tests'!H:H,"&lt;="&amp;covid19!A185)</f>
        <v>63</v>
      </c>
      <c r="AT185">
        <f t="shared" si="41"/>
        <v>126</v>
      </c>
    </row>
    <row r="186" spans="1:46" x14ac:dyDescent="0.35">
      <c r="A186" s="14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 s="7">
        <f t="shared" si="58"/>
        <v>647025</v>
      </c>
      <c r="N186" s="4">
        <f t="shared" si="182"/>
        <v>0.10755664796332158</v>
      </c>
      <c r="Q186">
        <f t="shared" ref="Q186" si="207">C186-C185</f>
        <v>1012</v>
      </c>
      <c r="R186">
        <f t="shared" ref="R186" si="208">M186-M185</f>
        <v>4363</v>
      </c>
      <c r="S186" s="8">
        <f t="shared" ref="S186" si="209">Q186/U186</f>
        <v>0.18827906976744185</v>
      </c>
      <c r="T186" s="8">
        <f t="shared" ref="T186" si="210">SUM(Q180:Q186)/SUM(U180:U186)</f>
        <v>0.1449243943417701</v>
      </c>
      <c r="U186">
        <f t="shared" ref="U186" si="211">B186-B185</f>
        <v>5375</v>
      </c>
      <c r="V186">
        <f t="shared" ref="V186" si="212">C186-D186-E186</f>
        <v>20270</v>
      </c>
      <c r="W186" s="3">
        <f t="shared" ref="W186" si="213">F186/V186</f>
        <v>1.3862851504686729E-2</v>
      </c>
      <c r="X186">
        <f t="shared" ref="X186" si="214">E186-E185</f>
        <v>9</v>
      </c>
      <c r="Y186">
        <v>452</v>
      </c>
      <c r="Z186">
        <v>254</v>
      </c>
      <c r="AA186">
        <v>4288</v>
      </c>
      <c r="AB186">
        <v>255</v>
      </c>
      <c r="AC186">
        <v>227</v>
      </c>
      <c r="AD186">
        <v>3407</v>
      </c>
      <c r="AE186">
        <v>7</v>
      </c>
      <c r="AF186">
        <v>2</v>
      </c>
      <c r="AG186">
        <v>84</v>
      </c>
      <c r="AH186">
        <f t="shared" ref="AH186" si="215">Y186-AB186-AE186</f>
        <v>190</v>
      </c>
      <c r="AI186">
        <f t="shared" ref="AI186" si="216">Z186-AC186-AF186</f>
        <v>25</v>
      </c>
      <c r="AJ186">
        <f t="shared" ref="AJ186" si="217">AA186-AD186-AG186</f>
        <v>797</v>
      </c>
      <c r="AK186">
        <f t="shared" ref="AK186" si="218">-(J186-J185)+L186</f>
        <v>14</v>
      </c>
      <c r="AL186">
        <v>29</v>
      </c>
      <c r="AM186">
        <v>29</v>
      </c>
      <c r="AN186">
        <v>51</v>
      </c>
      <c r="AS186">
        <f>COUNTIF('Wartburg Positive Tests'!G:G,"&lt;="&amp;covid19!A186)-COUNTIF('Wartburg Positive Tests'!H:H,"&lt;="&amp;covid19!A186)</f>
        <v>63</v>
      </c>
      <c r="AT186">
        <f t="shared" si="41"/>
        <v>127</v>
      </c>
    </row>
    <row r="187" spans="1:46" x14ac:dyDescent="0.35">
      <c r="A187" s="14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 s="7">
        <f t="shared" ref="M187:M202" si="219">B187-C187</f>
        <v>653112</v>
      </c>
      <c r="N187" s="4">
        <f t="shared" ref="N187:N193" si="220">C187/B187</f>
        <v>0.10799592999037129</v>
      </c>
      <c r="Q187">
        <f t="shared" ref="Q187:Q188" si="221">C187-C186</f>
        <v>1094</v>
      </c>
      <c r="R187">
        <f t="shared" ref="R187:R188" si="222">M187-M186</f>
        <v>6087</v>
      </c>
      <c r="S187" s="8">
        <f t="shared" ref="S187:S188" si="223">Q187/U187</f>
        <v>0.15234646985099567</v>
      </c>
      <c r="T187" s="8">
        <f t="shared" ref="T187:T188" si="224">SUM(Q181:Q187)/SUM(U181:U187)</f>
        <v>0.14751150367588725</v>
      </c>
      <c r="U187">
        <f t="shared" ref="U187:U188" si="225">B187-B186</f>
        <v>7181</v>
      </c>
      <c r="V187">
        <f t="shared" ref="V187:V188" si="226">C187-D187-E187</f>
        <v>20582</v>
      </c>
      <c r="W187" s="3">
        <f t="shared" ref="W187:W188" si="227">F187/V187</f>
        <v>1.3701292391409971E-2</v>
      </c>
      <c r="X187">
        <f t="shared" ref="X187:X188" si="228">E187-E186</f>
        <v>7</v>
      </c>
      <c r="Y187">
        <v>459</v>
      </c>
      <c r="Z187">
        <v>257</v>
      </c>
      <c r="AA187">
        <v>4319</v>
      </c>
      <c r="AB187">
        <v>258</v>
      </c>
      <c r="AC187">
        <v>231</v>
      </c>
      <c r="AD187">
        <v>3439</v>
      </c>
      <c r="AE187">
        <v>7</v>
      </c>
      <c r="AF187">
        <v>2</v>
      </c>
      <c r="AG187">
        <v>86</v>
      </c>
      <c r="AH187">
        <f t="shared" ref="AH187:AH188" si="229">Y187-AB187-AE187</f>
        <v>194</v>
      </c>
      <c r="AI187">
        <f t="shared" ref="AI187:AI188" si="230">Z187-AC187-AF187</f>
        <v>24</v>
      </c>
      <c r="AJ187">
        <f t="shared" ref="AJ187:AJ188" si="231">AA187-AD187-AG187</f>
        <v>794</v>
      </c>
      <c r="AK187">
        <f t="shared" ref="AK187:AK190" si="232">-(J187-J186)+L187</f>
        <v>6</v>
      </c>
      <c r="AS187">
        <f>COUNTIF('Wartburg Positive Tests'!G:G,"&lt;="&amp;covid19!A187)-COUNTIF('Wartburg Positive Tests'!H:H,"&lt;="&amp;covid19!A187)</f>
        <v>65</v>
      </c>
      <c r="AT187">
        <f t="shared" si="41"/>
        <v>129</v>
      </c>
    </row>
    <row r="188" spans="1:46" x14ac:dyDescent="0.35">
      <c r="A188" s="14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 s="7">
        <f t="shared" si="219"/>
        <v>657970</v>
      </c>
      <c r="N188" s="4">
        <f t="shared" si="220"/>
        <v>0.10841636415128343</v>
      </c>
      <c r="Q188">
        <f t="shared" si="221"/>
        <v>936</v>
      </c>
      <c r="R188">
        <f t="shared" si="222"/>
        <v>4858</v>
      </c>
      <c r="S188" s="8">
        <f t="shared" si="223"/>
        <v>0.16154642733862618</v>
      </c>
      <c r="T188" s="8">
        <f t="shared" si="224"/>
        <v>0.15220578435292551</v>
      </c>
      <c r="U188">
        <f t="shared" si="225"/>
        <v>5794</v>
      </c>
      <c r="V188">
        <f t="shared" si="226"/>
        <v>21233</v>
      </c>
      <c r="W188" s="3">
        <f t="shared" si="227"/>
        <v>1.2668958696368859E-2</v>
      </c>
      <c r="X188">
        <f t="shared" si="228"/>
        <v>1</v>
      </c>
      <c r="Y188">
        <v>463</v>
      </c>
      <c r="Z188">
        <v>258</v>
      </c>
      <c r="AA188">
        <v>4339</v>
      </c>
      <c r="AB188">
        <v>258</v>
      </c>
      <c r="AC188">
        <v>232</v>
      </c>
      <c r="AD188">
        <v>3445</v>
      </c>
      <c r="AE188">
        <v>7</v>
      </c>
      <c r="AF188">
        <v>2</v>
      </c>
      <c r="AG188">
        <v>86</v>
      </c>
      <c r="AH188">
        <f t="shared" si="229"/>
        <v>198</v>
      </c>
      <c r="AI188">
        <f t="shared" si="230"/>
        <v>24</v>
      </c>
      <c r="AJ188">
        <f t="shared" si="231"/>
        <v>808</v>
      </c>
      <c r="AK188">
        <f t="shared" si="232"/>
        <v>18</v>
      </c>
      <c r="AL188">
        <v>30</v>
      </c>
      <c r="AM188">
        <v>31</v>
      </c>
      <c r="AN188">
        <v>49</v>
      </c>
      <c r="AS188">
        <f>COUNTIF('Wartburg Positive Tests'!G:G,"&lt;="&amp;covid19!A188)-COUNTIF('Wartburg Positive Tests'!H:H,"&lt;="&amp;covid19!A188)</f>
        <v>65</v>
      </c>
      <c r="AT188">
        <f t="shared" si="41"/>
        <v>133</v>
      </c>
    </row>
    <row r="189" spans="1:46" x14ac:dyDescent="0.35">
      <c r="A189" s="14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 s="7">
        <f t="shared" si="219"/>
        <v>660180</v>
      </c>
      <c r="N189" s="4">
        <f t="shared" si="220"/>
        <v>0.10865382668043826</v>
      </c>
      <c r="Q189">
        <f t="shared" ref="Q189:Q190" si="233">C189-C188</f>
        <v>466</v>
      </c>
      <c r="R189">
        <f t="shared" ref="R189:R190" si="234">M189-M188</f>
        <v>2210</v>
      </c>
      <c r="S189" s="8">
        <f t="shared" ref="S189:S190" si="235">Q189/U189</f>
        <v>0.1741405082212257</v>
      </c>
      <c r="T189" s="8">
        <f t="shared" ref="T189:T190" si="236">SUM(Q183:Q189)/SUM(U183:U189)</f>
        <v>0.15515702345208146</v>
      </c>
      <c r="U189">
        <f t="shared" ref="U189:U190" si="237">B189-B188</f>
        <v>2676</v>
      </c>
      <c r="V189">
        <f t="shared" ref="V189:V190" si="238">C189-D189-E189</f>
        <v>21395</v>
      </c>
      <c r="W189" s="3">
        <f t="shared" ref="W189:W190" si="239">F189/V189</f>
        <v>1.2666510867025006E-2</v>
      </c>
      <c r="X189">
        <f t="shared" ref="X189:X190" si="240">E189-E188</f>
        <v>0</v>
      </c>
      <c r="Y189">
        <v>462</v>
      </c>
      <c r="Z189">
        <v>260</v>
      </c>
      <c r="AA189">
        <v>4352</v>
      </c>
      <c r="AB189">
        <v>258</v>
      </c>
      <c r="AC189">
        <v>234</v>
      </c>
      <c r="AD189">
        <v>3450</v>
      </c>
      <c r="AE189">
        <v>7</v>
      </c>
      <c r="AF189">
        <v>2</v>
      </c>
      <c r="AG189">
        <v>86</v>
      </c>
      <c r="AH189">
        <f t="shared" ref="AH189" si="241">Y189-AB189-AE189</f>
        <v>197</v>
      </c>
      <c r="AI189">
        <f t="shared" ref="AI189" si="242">Z189-AC189-AF189</f>
        <v>24</v>
      </c>
      <c r="AJ189">
        <f t="shared" ref="AJ189:AJ190" si="243">AA189-AD189-AG189</f>
        <v>816</v>
      </c>
      <c r="AK189">
        <f t="shared" si="232"/>
        <v>5</v>
      </c>
      <c r="AL189">
        <v>27</v>
      </c>
      <c r="AM189">
        <v>28</v>
      </c>
      <c r="AN189">
        <v>47</v>
      </c>
      <c r="AS189">
        <f>COUNTIF('Wartburg Positive Tests'!G:G,"&lt;="&amp;covid19!A189)-COUNTIF('Wartburg Positive Tests'!H:H,"&lt;="&amp;covid19!A189)</f>
        <v>65</v>
      </c>
      <c r="AT189">
        <f t="shared" ref="AT189" si="244">AH189-AS189</f>
        <v>132</v>
      </c>
    </row>
    <row r="190" spans="1:46" x14ac:dyDescent="0.35">
      <c r="A190" s="14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 s="7">
        <f t="shared" si="219"/>
        <v>663585</v>
      </c>
      <c r="N190" s="4">
        <f t="shared" si="220"/>
        <v>0.10888237142557872</v>
      </c>
      <c r="Q190">
        <f t="shared" si="233"/>
        <v>606</v>
      </c>
      <c r="R190">
        <f t="shared" si="234"/>
        <v>3405</v>
      </c>
      <c r="S190" s="8">
        <f t="shared" si="235"/>
        <v>0.15108451757666416</v>
      </c>
      <c r="T190" s="8">
        <f t="shared" si="236"/>
        <v>0.15706166675519201</v>
      </c>
      <c r="U190">
        <f t="shared" si="237"/>
        <v>4011</v>
      </c>
      <c r="V190">
        <f t="shared" si="238"/>
        <v>20635</v>
      </c>
      <c r="W190" s="3">
        <f t="shared" si="239"/>
        <v>1.3811485340440998E-2</v>
      </c>
      <c r="X190">
        <f t="shared" si="240"/>
        <v>19</v>
      </c>
      <c r="Y190">
        <v>468</v>
      </c>
      <c r="Z190">
        <v>262</v>
      </c>
      <c r="AA190">
        <v>4375</v>
      </c>
      <c r="AB190">
        <v>265</v>
      </c>
      <c r="AC190">
        <v>234</v>
      </c>
      <c r="AD190">
        <v>3491</v>
      </c>
      <c r="AE190">
        <v>7</v>
      </c>
      <c r="AF190">
        <v>2</v>
      </c>
      <c r="AG190">
        <v>86</v>
      </c>
      <c r="AH190">
        <f t="shared" ref="AH190" si="245">Y190-AB190-AE190</f>
        <v>196</v>
      </c>
      <c r="AI190">
        <f t="shared" ref="AI190" si="246">Z190-AC190-AF190</f>
        <v>26</v>
      </c>
      <c r="AJ190">
        <f t="shared" si="243"/>
        <v>798</v>
      </c>
      <c r="AK190">
        <f t="shared" si="232"/>
        <v>1</v>
      </c>
      <c r="AL190">
        <v>25</v>
      </c>
      <c r="AM190">
        <v>26</v>
      </c>
      <c r="AN190">
        <v>60</v>
      </c>
      <c r="AS190">
        <f>COUNTIF('Wartburg Positive Tests'!G:G,"&lt;="&amp;covid19!A190)-COUNTIF('Wartburg Positive Tests'!H:H,"&lt;="&amp;covid19!A190)</f>
        <v>65</v>
      </c>
      <c r="AT190">
        <f t="shared" ref="AT190" si="247">AH190-AS190</f>
        <v>131</v>
      </c>
    </row>
    <row r="191" spans="1:46" x14ac:dyDescent="0.35">
      <c r="A191" s="14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 s="7">
        <f t="shared" si="219"/>
        <v>668328</v>
      </c>
      <c r="N191" s="4">
        <f t="shared" si="220"/>
        <v>0.10904092934216034</v>
      </c>
      <c r="Q191">
        <f t="shared" ref="Q191:Q192" si="248">C191-C190</f>
        <v>713</v>
      </c>
      <c r="R191">
        <f t="shared" ref="R191:R192" si="249">M191-M190</f>
        <v>4743</v>
      </c>
      <c r="S191" s="8">
        <f t="shared" ref="S191:S192" si="250">Q191/U191</f>
        <v>0.13068181818181818</v>
      </c>
      <c r="T191" s="8">
        <f t="shared" ref="T191:T192" si="251">SUM(Q185:Q191)/SUM(U185:U191)</f>
        <v>0.15775202041684389</v>
      </c>
      <c r="U191">
        <f t="shared" ref="U191:U192" si="252">B191-B190</f>
        <v>5456</v>
      </c>
      <c r="V191">
        <f t="shared" ref="V191:V192" si="253">C191-D191-E191</f>
        <v>20216</v>
      </c>
      <c r="W191" s="3">
        <f t="shared" ref="W191:W192" si="254">F191/V191</f>
        <v>1.4889196675900277E-2</v>
      </c>
      <c r="X191">
        <f t="shared" ref="X191:X192" si="255">E191-E190</f>
        <v>9</v>
      </c>
      <c r="Y191">
        <v>472</v>
      </c>
      <c r="Z191">
        <v>264</v>
      </c>
      <c r="AA191">
        <v>4401</v>
      </c>
      <c r="AB191">
        <v>272</v>
      </c>
      <c r="AC191">
        <v>238</v>
      </c>
      <c r="AD191">
        <v>3543</v>
      </c>
      <c r="AE191">
        <v>7</v>
      </c>
      <c r="AF191">
        <v>2</v>
      </c>
      <c r="AG191">
        <v>88</v>
      </c>
      <c r="AH191">
        <f t="shared" ref="AH191:AH193" si="256">Y191-AB191-AE191</f>
        <v>193</v>
      </c>
      <c r="AI191">
        <f t="shared" ref="AI191:AI193" si="257">Z191-AC191-AF191</f>
        <v>24</v>
      </c>
      <c r="AJ191">
        <f t="shared" ref="AJ191:AJ193" si="258">AA191-AD191-AG191</f>
        <v>770</v>
      </c>
      <c r="AK191">
        <f t="shared" ref="AK191:AK193" si="259">-(J191-J190)+L191</f>
        <v>15</v>
      </c>
      <c r="AL191">
        <v>31</v>
      </c>
      <c r="AM191">
        <v>32</v>
      </c>
      <c r="AN191">
        <v>66</v>
      </c>
      <c r="AS191">
        <f>COUNTIF('Wartburg Positive Tests'!G:G,"&lt;="&amp;covid19!A191)-COUNTIF('Wartburg Positive Tests'!H:H,"&lt;="&amp;covid19!A191)</f>
        <v>64</v>
      </c>
      <c r="AT191">
        <f t="shared" ref="AT191:AT194" si="260">AH191-AS191</f>
        <v>129</v>
      </c>
    </row>
    <row r="192" spans="1:46" x14ac:dyDescent="0.35">
      <c r="A192" s="14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 s="7">
        <f t="shared" si="219"/>
        <v>673969</v>
      </c>
      <c r="N192" s="4">
        <f t="shared" si="220"/>
        <v>0.10976307248896068</v>
      </c>
      <c r="Q192">
        <f t="shared" si="248"/>
        <v>1304</v>
      </c>
      <c r="R192">
        <f t="shared" si="249"/>
        <v>5641</v>
      </c>
      <c r="S192" s="8">
        <f t="shared" si="250"/>
        <v>0.18776097912167028</v>
      </c>
      <c r="T192" s="8">
        <f t="shared" si="251"/>
        <v>0.16376408996207062</v>
      </c>
      <c r="U192">
        <f t="shared" si="252"/>
        <v>6945</v>
      </c>
      <c r="V192">
        <f t="shared" si="253"/>
        <v>20348</v>
      </c>
      <c r="W192" s="3">
        <f t="shared" si="254"/>
        <v>1.4989188126597209E-2</v>
      </c>
      <c r="X192">
        <f t="shared" si="255"/>
        <v>5</v>
      </c>
      <c r="Y192">
        <v>476</v>
      </c>
      <c r="Z192">
        <v>265</v>
      </c>
      <c r="AA192">
        <v>4423</v>
      </c>
      <c r="AB192">
        <v>284</v>
      </c>
      <c r="AC192">
        <v>239</v>
      </c>
      <c r="AD192">
        <v>3600</v>
      </c>
      <c r="AE192">
        <v>7</v>
      </c>
      <c r="AF192">
        <v>2</v>
      </c>
      <c r="AG192">
        <v>88</v>
      </c>
      <c r="AH192">
        <f t="shared" si="256"/>
        <v>185</v>
      </c>
      <c r="AI192">
        <f t="shared" si="257"/>
        <v>24</v>
      </c>
      <c r="AJ192">
        <f t="shared" si="258"/>
        <v>735</v>
      </c>
      <c r="AK192">
        <f t="shared" si="259"/>
        <v>8</v>
      </c>
      <c r="AL192">
        <v>28</v>
      </c>
      <c r="AM192">
        <v>28</v>
      </c>
      <c r="AN192">
        <v>66</v>
      </c>
      <c r="AS192">
        <f>COUNTIF('Wartburg Positive Tests'!G:G,"&lt;="&amp;covid19!A192)-COUNTIF('Wartburg Positive Tests'!H:H,"&lt;="&amp;covid19!A192)</f>
        <v>71</v>
      </c>
      <c r="AT192">
        <f t="shared" si="260"/>
        <v>114</v>
      </c>
    </row>
    <row r="193" spans="1:46" x14ac:dyDescent="0.35">
      <c r="A193" s="14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 s="7">
        <f t="shared" si="219"/>
        <v>679530</v>
      </c>
      <c r="N193" s="4">
        <f t="shared" si="220"/>
        <v>0.11020178344616272</v>
      </c>
      <c r="Q193">
        <f t="shared" ref="Q193" si="261">C193-C192</f>
        <v>1062</v>
      </c>
      <c r="R193">
        <f t="shared" ref="R193" si="262">M193-M192</f>
        <v>5561</v>
      </c>
      <c r="S193" s="8">
        <f t="shared" ref="S193" si="263">Q193/U193</f>
        <v>0.16035029442850671</v>
      </c>
      <c r="T193" s="8">
        <f t="shared" ref="T193" si="264">SUM(Q187:Q193)/SUM(U187:U193)</f>
        <v>0.15977356149511451</v>
      </c>
      <c r="U193">
        <f t="shared" ref="U193" si="265">B193-B192</f>
        <v>6623</v>
      </c>
      <c r="V193">
        <f t="shared" ref="V193" si="266">C193-D193-E193</f>
        <v>20283</v>
      </c>
      <c r="W193" s="3">
        <f t="shared" ref="W193" si="267">F193/V193</f>
        <v>1.6269782576541932E-2</v>
      </c>
      <c r="X193">
        <f t="shared" ref="X193" si="268">E193-E192</f>
        <v>5</v>
      </c>
      <c r="Y193">
        <v>484</v>
      </c>
      <c r="Z193">
        <v>268</v>
      </c>
      <c r="AA193">
        <v>4442</v>
      </c>
      <c r="AB193">
        <v>289</v>
      </c>
      <c r="AC193">
        <v>242</v>
      </c>
      <c r="AD193">
        <v>3676</v>
      </c>
      <c r="AE193">
        <v>7</v>
      </c>
      <c r="AF193">
        <v>2</v>
      </c>
      <c r="AG193">
        <v>88</v>
      </c>
      <c r="AH193">
        <f t="shared" si="256"/>
        <v>188</v>
      </c>
      <c r="AI193">
        <f t="shared" si="257"/>
        <v>24</v>
      </c>
      <c r="AJ193">
        <f t="shared" si="258"/>
        <v>678</v>
      </c>
      <c r="AK193">
        <f t="shared" si="259"/>
        <v>11</v>
      </c>
      <c r="AL193">
        <v>20</v>
      </c>
      <c r="AM193">
        <v>20</v>
      </c>
      <c r="AN193">
        <v>61</v>
      </c>
      <c r="AS193">
        <f>COUNTIF('Wartburg Positive Tests'!G:G,"&lt;="&amp;covid19!A193)-COUNTIF('Wartburg Positive Tests'!H:H,"&lt;="&amp;covid19!A193)</f>
        <v>66</v>
      </c>
      <c r="AT193">
        <f t="shared" si="260"/>
        <v>122</v>
      </c>
    </row>
    <row r="194" spans="1:46" x14ac:dyDescent="0.35">
      <c r="A194" s="14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 s="7">
        <f t="shared" si="219"/>
        <v>686333</v>
      </c>
      <c r="N194" s="4">
        <f t="shared" ref="N194:N197" si="269">C194/B194</f>
        <v>0.11068538590614897</v>
      </c>
      <c r="Q194">
        <f t="shared" ref="Q194" si="270">C194-C193</f>
        <v>1262</v>
      </c>
      <c r="R194">
        <f t="shared" ref="R194" si="271">M194-M193</f>
        <v>6803</v>
      </c>
      <c r="S194" s="8">
        <f t="shared" ref="S194" si="272">Q194/U194</f>
        <v>0.15647861128332299</v>
      </c>
      <c r="T194" s="8">
        <f t="shared" ref="T194" si="273">SUM(Q188:Q194)/SUM(U188:U194)</f>
        <v>0.16044983573414204</v>
      </c>
      <c r="U194">
        <f t="shared" ref="U194" si="274">B194-B193</f>
        <v>8065</v>
      </c>
      <c r="V194">
        <f t="shared" ref="V194" si="275">C194-D194-E194</f>
        <v>18669</v>
      </c>
      <c r="W194" s="3">
        <f t="shared" ref="W194" si="276">F194/V194</f>
        <v>1.7890620815255234E-2</v>
      </c>
      <c r="X194">
        <f t="shared" ref="X194" si="277">E194-E193</f>
        <v>8</v>
      </c>
      <c r="Y194">
        <v>491</v>
      </c>
      <c r="Z194">
        <v>270</v>
      </c>
      <c r="AA194">
        <v>4482</v>
      </c>
      <c r="AB194">
        <v>312</v>
      </c>
      <c r="AC194">
        <v>249</v>
      </c>
      <c r="AD194">
        <v>3718</v>
      </c>
      <c r="AE194">
        <v>7</v>
      </c>
      <c r="AF194">
        <v>2</v>
      </c>
      <c r="AG194">
        <v>90</v>
      </c>
      <c r="AH194">
        <f t="shared" ref="AH194" si="278">Y194-AB194-AE194</f>
        <v>172</v>
      </c>
      <c r="AI194">
        <f t="shared" ref="AI194" si="279">Z194-AC194-AF194</f>
        <v>19</v>
      </c>
      <c r="AJ194">
        <f t="shared" ref="AJ194" si="280">AA194-AD194-AG194</f>
        <v>674</v>
      </c>
      <c r="AK194">
        <f t="shared" ref="AK194" si="281">-(J194-J193)+L194</f>
        <v>8</v>
      </c>
      <c r="AL194">
        <v>13</v>
      </c>
      <c r="AM194">
        <v>13</v>
      </c>
      <c r="AN194">
        <v>55</v>
      </c>
      <c r="AS194">
        <f>COUNTIF('Wartburg Positive Tests'!G:G,"&lt;="&amp;covid19!A194)-COUNTIF('Wartburg Positive Tests'!H:H,"&lt;="&amp;covid19!A194)</f>
        <v>69</v>
      </c>
      <c r="AT194">
        <f t="shared" si="260"/>
        <v>103</v>
      </c>
    </row>
    <row r="195" spans="1:46" x14ac:dyDescent="0.35">
      <c r="A195" s="14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 s="7">
        <f t="shared" si="219"/>
        <v>691379</v>
      </c>
      <c r="N195" s="4">
        <f t="shared" si="269"/>
        <v>0.11084661188060239</v>
      </c>
      <c r="Q195">
        <f t="shared" ref="Q195" si="282">C195-C194</f>
        <v>769</v>
      </c>
      <c r="R195">
        <f t="shared" ref="R195" si="283">M195-M194</f>
        <v>5046</v>
      </c>
      <c r="S195" s="8">
        <f t="shared" ref="S195" si="284">Q195/U195</f>
        <v>0.13224419604471196</v>
      </c>
      <c r="T195" s="8">
        <f t="shared" ref="T195" si="285">SUM(Q189:Q195)/SUM(U189:U195)</f>
        <v>0.15614659897451441</v>
      </c>
      <c r="U195">
        <f t="shared" ref="U195" si="286">B195-B194</f>
        <v>5815</v>
      </c>
      <c r="V195">
        <f t="shared" ref="V195" si="287">C195-D195-E195</f>
        <v>19110</v>
      </c>
      <c r="W195" s="3">
        <f t="shared" ref="W195" si="288">F195/V195</f>
        <v>1.7948717948717947E-2</v>
      </c>
      <c r="X195">
        <f t="shared" ref="X195" si="289">E195-E194</f>
        <v>3</v>
      </c>
      <c r="Y195">
        <v>494</v>
      </c>
      <c r="Z195">
        <v>271</v>
      </c>
      <c r="AA195">
        <v>4495</v>
      </c>
      <c r="AB195">
        <v>315</v>
      </c>
      <c r="AC195">
        <v>250</v>
      </c>
      <c r="AD195">
        <v>3723</v>
      </c>
      <c r="AE195">
        <v>7</v>
      </c>
      <c r="AF195">
        <v>2</v>
      </c>
      <c r="AG195">
        <v>90</v>
      </c>
      <c r="AH195">
        <f t="shared" ref="AH195" si="290">Y195-AB195-AE195</f>
        <v>172</v>
      </c>
      <c r="AI195">
        <f t="shared" ref="AI195" si="291">Z195-AC195-AF195</f>
        <v>19</v>
      </c>
      <c r="AJ195">
        <f t="shared" ref="AJ195" si="292">AA195-AD195-AG195</f>
        <v>682</v>
      </c>
      <c r="AK195">
        <f t="shared" ref="AK195" si="293">-(J195-J194)+L195</f>
        <v>14</v>
      </c>
      <c r="AS195">
        <f>COUNTIF('Wartburg Positive Tests'!G:G,"&lt;="&amp;covid19!A195)-COUNTIF('Wartburg Positive Tests'!H:H,"&lt;="&amp;covid19!A195)</f>
        <v>71</v>
      </c>
      <c r="AT195">
        <f t="shared" ref="AT195:AT196" si="294">AH195-AS195</f>
        <v>101</v>
      </c>
    </row>
    <row r="196" spans="1:46" x14ac:dyDescent="0.35">
      <c r="A196" s="14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 s="7">
        <f t="shared" si="219"/>
        <v>698463</v>
      </c>
      <c r="N196" s="4">
        <f t="shared" si="269"/>
        <v>0.11037874272089504</v>
      </c>
      <c r="Q196">
        <f t="shared" ref="Q196" si="295">C196-C195</f>
        <v>470</v>
      </c>
      <c r="R196">
        <f t="shared" ref="R196" si="296">M196-M195</f>
        <v>7084</v>
      </c>
      <c r="S196" s="8">
        <f t="shared" ref="S196" si="297">Q196/U196</f>
        <v>6.2218692083664283E-2</v>
      </c>
      <c r="T196" s="8">
        <f t="shared" ref="T196" si="298">SUM(Q190:Q196)/SUM(U190:U196)</f>
        <v>0.13910814275113001</v>
      </c>
      <c r="U196">
        <f t="shared" ref="U196" si="299">B196-B195</f>
        <v>7554</v>
      </c>
      <c r="V196">
        <f t="shared" ref="V196" si="300">C196-D196-E196</f>
        <v>19183</v>
      </c>
      <c r="W196" s="3">
        <f t="shared" ref="W196" si="301">F196/V196</f>
        <v>1.8401709847260594E-2</v>
      </c>
      <c r="X196">
        <f t="shared" ref="X196" si="302">E196-E195</f>
        <v>2</v>
      </c>
      <c r="Y196">
        <v>495</v>
      </c>
      <c r="Z196">
        <v>271</v>
      </c>
      <c r="AA196">
        <v>4503</v>
      </c>
      <c r="AB196">
        <v>316</v>
      </c>
      <c r="AC196">
        <v>252</v>
      </c>
      <c r="AD196">
        <v>3734</v>
      </c>
      <c r="AE196">
        <v>7</v>
      </c>
      <c r="AF196">
        <v>2</v>
      </c>
      <c r="AG196">
        <v>90</v>
      </c>
      <c r="AH196">
        <f t="shared" ref="AH196" si="303">Y196-AB196-AE196</f>
        <v>172</v>
      </c>
      <c r="AI196">
        <f t="shared" ref="AI196" si="304">Z196-AC196-AF196</f>
        <v>17</v>
      </c>
      <c r="AJ196">
        <f t="shared" ref="AJ196" si="305">AA196-AD196-AG196</f>
        <v>679</v>
      </c>
      <c r="AK196">
        <f t="shared" ref="AK196" si="306">-(J196-J195)+L196</f>
        <v>13</v>
      </c>
      <c r="AL196">
        <v>8</v>
      </c>
      <c r="AM196">
        <v>8</v>
      </c>
      <c r="AN196">
        <v>39</v>
      </c>
      <c r="AS196">
        <f>COUNTIF('Wartburg Positive Tests'!G:G,"&lt;="&amp;covid19!A196)-COUNTIF('Wartburg Positive Tests'!H:H,"&lt;="&amp;covid19!A196)</f>
        <v>71</v>
      </c>
      <c r="AT196">
        <f t="shared" si="294"/>
        <v>101</v>
      </c>
    </row>
    <row r="197" spans="1:46" x14ac:dyDescent="0.35">
      <c r="A197" s="14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 s="7">
        <f t="shared" si="219"/>
        <v>701983</v>
      </c>
      <c r="N197" s="4">
        <f t="shared" si="269"/>
        <v>0.11061122253375515</v>
      </c>
      <c r="Q197">
        <f t="shared" ref="Q197" si="307">C197-C196</f>
        <v>643</v>
      </c>
      <c r="R197">
        <f t="shared" ref="R197" si="308">M197-M196</f>
        <v>3520</v>
      </c>
      <c r="S197" s="8">
        <f t="shared" ref="S197" si="309">Q197/U197</f>
        <v>0.1544559212106654</v>
      </c>
      <c r="T197" s="8">
        <f t="shared" ref="T197" si="310">SUM(Q191:Q197)/SUM(U191:U197)</f>
        <v>0.1394634813204545</v>
      </c>
      <c r="U197">
        <f t="shared" ref="U197" si="311">B197-B196</f>
        <v>4163</v>
      </c>
      <c r="V197">
        <f t="shared" ref="V197" si="312">C197-D197-E197</f>
        <v>18621</v>
      </c>
      <c r="W197" s="3">
        <f t="shared" ref="W197" si="313">F197/V197</f>
        <v>2.0192256054991677E-2</v>
      </c>
      <c r="X197">
        <f t="shared" ref="X197" si="314">E197-E196</f>
        <v>8</v>
      </c>
      <c r="Y197">
        <v>502</v>
      </c>
      <c r="Z197">
        <v>276</v>
      </c>
      <c r="AA197">
        <v>4510</v>
      </c>
      <c r="AB197">
        <v>343</v>
      </c>
      <c r="AC197">
        <v>253</v>
      </c>
      <c r="AD197">
        <v>3775</v>
      </c>
      <c r="AE197">
        <v>7</v>
      </c>
      <c r="AF197">
        <v>2</v>
      </c>
      <c r="AG197">
        <v>90</v>
      </c>
      <c r="AH197">
        <f t="shared" ref="AH197" si="315">Y197-AB197-AE197</f>
        <v>152</v>
      </c>
      <c r="AI197">
        <f t="shared" ref="AI197" si="316">Z197-AC197-AF197</f>
        <v>21</v>
      </c>
      <c r="AJ197">
        <f t="shared" ref="AJ197" si="317">AA197-AD197-AG197</f>
        <v>645</v>
      </c>
      <c r="AK197">
        <f t="shared" ref="AK197" si="318">-(J197-J196)+L197</f>
        <v>12</v>
      </c>
      <c r="AL197">
        <v>7</v>
      </c>
      <c r="AM197">
        <v>7</v>
      </c>
      <c r="AN197">
        <v>34</v>
      </c>
      <c r="AS197">
        <f>COUNTIF('Wartburg Positive Tests'!G:G,"&lt;="&amp;covid19!A197)-COUNTIF('Wartburg Positive Tests'!H:H,"&lt;="&amp;covid19!A197)</f>
        <v>68</v>
      </c>
      <c r="AT197">
        <f t="shared" ref="AT197" si="319">AH197-AS197</f>
        <v>84</v>
      </c>
    </row>
    <row r="198" spans="1:46" x14ac:dyDescent="0.35">
      <c r="A198" s="14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 s="7">
        <f t="shared" si="219"/>
        <v>708583</v>
      </c>
      <c r="N198" s="4">
        <f t="shared" ref="N198:N202" si="320">C198/B198</f>
        <v>0.11109117869176981</v>
      </c>
      <c r="Q198">
        <f t="shared" ref="Q198" si="321">C198-C197</f>
        <v>1251</v>
      </c>
      <c r="R198">
        <f t="shared" ref="R198" si="322">M198-M197</f>
        <v>6600</v>
      </c>
      <c r="S198" s="8">
        <f t="shared" ref="S198" si="323">Q198/U198</f>
        <v>0.15934275888421856</v>
      </c>
      <c r="T198" s="8">
        <f t="shared" ref="T198" si="324">SUM(Q192:Q198)/SUM(U192:U198)</f>
        <v>0.14380210992002723</v>
      </c>
      <c r="U198">
        <f t="shared" ref="U198" si="325">B198-B197</f>
        <v>7851</v>
      </c>
      <c r="V198">
        <f t="shared" ref="V198" si="326">C198-D198-E198</f>
        <v>18848</v>
      </c>
      <c r="W198" s="3">
        <f t="shared" ref="W198" si="327">F198/V198</f>
        <v>2.0691850594227505E-2</v>
      </c>
      <c r="X198">
        <f t="shared" ref="X198" si="328">E198-E197</f>
        <v>18</v>
      </c>
      <c r="Y198">
        <v>508</v>
      </c>
      <c r="Z198">
        <v>279</v>
      </c>
      <c r="AA198">
        <v>4547</v>
      </c>
      <c r="AB198">
        <v>356</v>
      </c>
      <c r="AC198">
        <v>256</v>
      </c>
      <c r="AD198">
        <v>3826</v>
      </c>
      <c r="AE198">
        <v>7</v>
      </c>
      <c r="AF198">
        <v>2</v>
      </c>
      <c r="AG198">
        <v>92</v>
      </c>
      <c r="AH198">
        <f t="shared" ref="AH198" si="329">Y198-AB198-AE198</f>
        <v>145</v>
      </c>
      <c r="AI198">
        <f t="shared" ref="AI198" si="330">Z198-AC198-AF198</f>
        <v>21</v>
      </c>
      <c r="AJ198">
        <f t="shared" ref="AJ198" si="331">AA198-AD198-AG198</f>
        <v>629</v>
      </c>
      <c r="AK198">
        <f t="shared" ref="AK198" si="332">-(J198-J197)+L198</f>
        <v>8</v>
      </c>
      <c r="AL198">
        <v>7</v>
      </c>
      <c r="AM198">
        <v>7</v>
      </c>
      <c r="AN198">
        <v>29</v>
      </c>
      <c r="AS198">
        <f>COUNTIF('Wartburg Positive Tests'!G:G,"&lt;="&amp;covid19!A198)-COUNTIF('Wartburg Positive Tests'!H:H,"&lt;="&amp;covid19!A198)</f>
        <v>54</v>
      </c>
      <c r="AT198">
        <f t="shared" ref="AT198" si="333">AH198-AS198</f>
        <v>91</v>
      </c>
    </row>
    <row r="199" spans="1:46" x14ac:dyDescent="0.35">
      <c r="A199" s="14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 s="7">
        <f t="shared" si="219"/>
        <v>713221</v>
      </c>
      <c r="N199" s="4">
        <f t="shared" si="320"/>
        <v>0.11141275232169599</v>
      </c>
      <c r="Q199">
        <f t="shared" ref="Q199" si="334">C199-C198</f>
        <v>870</v>
      </c>
      <c r="R199">
        <f t="shared" ref="R199" si="335">M199-M198</f>
        <v>4638</v>
      </c>
      <c r="S199" s="8">
        <f t="shared" ref="S199" si="336">Q199/U199</f>
        <v>0.15795206971677561</v>
      </c>
      <c r="T199" s="8">
        <f t="shared" ref="T199" si="337">SUM(Q193:Q199)/SUM(U193:U199)</f>
        <v>0.13881392746659646</v>
      </c>
      <c r="U199">
        <f t="shared" ref="U199" si="338">B199-B198</f>
        <v>5508</v>
      </c>
      <c r="V199">
        <f t="shared" ref="V199" si="339">C199-D199-E199</f>
        <v>18539</v>
      </c>
      <c r="W199" s="3">
        <f t="shared" ref="W199" si="340">F199/V199</f>
        <v>2.1953719186579644E-2</v>
      </c>
      <c r="X199">
        <f t="shared" ref="X199" si="341">E199-E198</f>
        <v>16</v>
      </c>
      <c r="Y199">
        <v>513</v>
      </c>
      <c r="Z199">
        <v>281</v>
      </c>
      <c r="AA199">
        <v>4567</v>
      </c>
      <c r="AB199">
        <v>377</v>
      </c>
      <c r="AC199">
        <v>259</v>
      </c>
      <c r="AD199">
        <v>3878</v>
      </c>
      <c r="AE199">
        <v>7</v>
      </c>
      <c r="AF199">
        <v>2</v>
      </c>
      <c r="AG199">
        <v>92</v>
      </c>
      <c r="AH199">
        <f t="shared" ref="AH199" si="342">Y199-AB199-AE199</f>
        <v>129</v>
      </c>
      <c r="AI199">
        <f t="shared" ref="AI199" si="343">Z199-AC199-AF199</f>
        <v>20</v>
      </c>
      <c r="AJ199">
        <f t="shared" ref="AJ199" si="344">AA199-AD199-AG199</f>
        <v>597</v>
      </c>
      <c r="AK199">
        <f t="shared" ref="AK199" si="345">-(J199-J198)+L199</f>
        <v>12</v>
      </c>
      <c r="AL199">
        <v>7</v>
      </c>
      <c r="AM199">
        <v>7</v>
      </c>
      <c r="AN199">
        <v>26</v>
      </c>
      <c r="AS199">
        <f>COUNTIF('Wartburg Positive Tests'!G:G,"&lt;="&amp;covid19!A199)-COUNTIF('Wartburg Positive Tests'!H:H,"&lt;="&amp;covid19!A199)</f>
        <v>55</v>
      </c>
      <c r="AT199">
        <f t="shared" ref="AT199:AT200" si="346">AH199-AS199</f>
        <v>74</v>
      </c>
    </row>
    <row r="200" spans="1:46" x14ac:dyDescent="0.35">
      <c r="A200" s="14">
        <f t="shared" si="49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 s="7">
        <f t="shared" si="219"/>
        <v>718734</v>
      </c>
      <c r="N200" s="4">
        <f t="shared" si="320"/>
        <v>0.11186488430199366</v>
      </c>
      <c r="Q200">
        <f t="shared" ref="Q200" si="347">C200-C199</f>
        <v>1103</v>
      </c>
      <c r="R200">
        <f t="shared" ref="R200" si="348">M200-M199</f>
        <v>5513</v>
      </c>
      <c r="S200" s="8">
        <f t="shared" ref="S200" si="349">Q200/U200</f>
        <v>0.16671704957678354</v>
      </c>
      <c r="T200" s="8">
        <f t="shared" ref="T200" si="350">SUM(Q194:Q200)/SUM(U194:U200)</f>
        <v>0.13973492495391907</v>
      </c>
      <c r="U200">
        <f t="shared" ref="U200" si="351">B200-B199</f>
        <v>6616</v>
      </c>
      <c r="V200">
        <f t="shared" ref="V200" si="352">C200-D200-E200</f>
        <v>18779</v>
      </c>
      <c r="W200" s="3">
        <f t="shared" ref="W200" si="353">F200/V200</f>
        <v>2.0927631929282708E-2</v>
      </c>
      <c r="X200">
        <f t="shared" ref="X200" si="354">E200-E199</f>
        <v>8</v>
      </c>
      <c r="Y200">
        <v>516</v>
      </c>
      <c r="Z200">
        <v>283</v>
      </c>
      <c r="AA200">
        <v>4592</v>
      </c>
      <c r="AB200">
        <v>382</v>
      </c>
      <c r="AC200">
        <v>261</v>
      </c>
      <c r="AD200">
        <v>3924</v>
      </c>
      <c r="AE200">
        <v>7</v>
      </c>
      <c r="AF200">
        <v>2</v>
      </c>
      <c r="AG200">
        <v>92</v>
      </c>
      <c r="AH200">
        <f t="shared" ref="AH200" si="355">Y200-AB200-AE200</f>
        <v>127</v>
      </c>
      <c r="AI200">
        <f t="shared" ref="AI200" si="356">Z200-AC200-AF200</f>
        <v>20</v>
      </c>
      <c r="AJ200">
        <f t="shared" ref="AJ200" si="357">AA200-AD200-AG200</f>
        <v>576</v>
      </c>
      <c r="AK200">
        <f t="shared" ref="AK200" si="358">-(J200-J199)+L200</f>
        <v>15</v>
      </c>
      <c r="AL200">
        <v>4</v>
      </c>
      <c r="AM200">
        <v>4</v>
      </c>
      <c r="AN200">
        <v>19</v>
      </c>
      <c r="AS200">
        <f>COUNTIF('Wartburg Positive Tests'!G:G,"&lt;="&amp;covid19!A200)-COUNTIF('Wartburg Positive Tests'!H:H,"&lt;="&amp;covid19!A200)</f>
        <v>41</v>
      </c>
      <c r="AT200">
        <f t="shared" si="346"/>
        <v>86</v>
      </c>
    </row>
    <row r="201" spans="1:46" x14ac:dyDescent="0.35">
      <c r="A201" s="14">
        <f t="shared" si="49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 s="7">
        <f t="shared" si="219"/>
        <v>724191</v>
      </c>
      <c r="N201" s="4">
        <f t="shared" si="320"/>
        <v>0.11238484882654887</v>
      </c>
      <c r="Q201">
        <f t="shared" ref="Q201" si="359">C201-C200</f>
        <v>1165</v>
      </c>
      <c r="R201">
        <f t="shared" ref="R201" si="360">M201-M200</f>
        <v>5457</v>
      </c>
      <c r="S201" s="8">
        <f t="shared" ref="S201" si="361">Q201/U201</f>
        <v>0.17592872244035035</v>
      </c>
      <c r="T201" s="8">
        <f t="shared" ref="T201" si="362">SUM(Q195:Q201)/SUM(U195:U201)</f>
        <v>0.14210609803077343</v>
      </c>
      <c r="U201">
        <f t="shared" ref="U201" si="363">B201-B200</f>
        <v>6622</v>
      </c>
      <c r="V201">
        <f t="shared" ref="V201" si="364">C201-D201-E201</f>
        <v>19023</v>
      </c>
      <c r="W201" s="3">
        <f t="shared" ref="W201" si="365">F201/V201</f>
        <v>2.113231351521842E-2</v>
      </c>
      <c r="X201">
        <f t="shared" ref="X201" si="366">E201-E200</f>
        <v>11</v>
      </c>
      <c r="Y201">
        <v>519</v>
      </c>
      <c r="Z201">
        <v>289</v>
      </c>
      <c r="AA201">
        <v>4617</v>
      </c>
      <c r="AB201">
        <v>391</v>
      </c>
      <c r="AC201">
        <v>264</v>
      </c>
      <c r="AD201">
        <v>3962</v>
      </c>
      <c r="AE201">
        <v>7</v>
      </c>
      <c r="AF201">
        <v>2</v>
      </c>
      <c r="AG201">
        <v>92</v>
      </c>
      <c r="AH201">
        <f t="shared" ref="AH201:AH202" si="367">Y201-AB201-AE201</f>
        <v>121</v>
      </c>
      <c r="AI201">
        <f t="shared" ref="AI201:AI202" si="368">Z201-AC201-AF201</f>
        <v>23</v>
      </c>
      <c r="AJ201">
        <f t="shared" ref="AJ201:AJ202" si="369">AA201-AD201-AG201</f>
        <v>563</v>
      </c>
      <c r="AK201">
        <f t="shared" ref="AK201:AK202" si="370">-(J201-J200)+L201</f>
        <v>6</v>
      </c>
      <c r="AL201">
        <v>4</v>
      </c>
      <c r="AM201">
        <v>4</v>
      </c>
      <c r="AN201">
        <v>18</v>
      </c>
      <c r="AS201">
        <f>COUNTIF('Wartburg Positive Tests'!G:G,"&lt;="&amp;covid19!A201)-COUNTIF('Wartburg Positive Tests'!H:H,"&lt;="&amp;covid19!A201)</f>
        <v>40</v>
      </c>
      <c r="AT201">
        <f t="shared" ref="AT201:AT207" si="371">AH201-AS201</f>
        <v>81</v>
      </c>
    </row>
    <row r="202" spans="1:46" x14ac:dyDescent="0.35">
      <c r="A202" s="14">
        <f t="shared" si="49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 s="7">
        <f t="shared" si="219"/>
        <v>728859</v>
      </c>
      <c r="N202" s="4">
        <f t="shared" si="320"/>
        <v>0.11266576820391452</v>
      </c>
      <c r="Q202">
        <f t="shared" ref="Q202" si="372">C202-C201</f>
        <v>851</v>
      </c>
      <c r="R202">
        <f t="shared" ref="R202" si="373">M202-M201</f>
        <v>4668</v>
      </c>
      <c r="S202" s="8">
        <f t="shared" ref="S202" si="374">Q202/U202</f>
        <v>0.15419460047109984</v>
      </c>
      <c r="T202" s="8">
        <f t="shared" ref="T202:T205" si="375">SUM(Q196:Q202)/SUM(U196:U202)</f>
        <v>0.14493646339515889</v>
      </c>
      <c r="U202">
        <f t="shared" ref="U202" si="376">B202-B201</f>
        <v>5519</v>
      </c>
      <c r="V202">
        <f t="shared" ref="V202" si="377">C202-D202-E202</f>
        <v>19582</v>
      </c>
      <c r="W202" s="3">
        <f t="shared" ref="W202" si="378">F202/V202</f>
        <v>2.0018384230415687E-2</v>
      </c>
      <c r="X202">
        <f t="shared" ref="X202" si="379">E202-E201</f>
        <v>4</v>
      </c>
      <c r="Y202">
        <v>525</v>
      </c>
      <c r="Z202">
        <v>293</v>
      </c>
      <c r="AA202">
        <v>4644</v>
      </c>
      <c r="AB202">
        <v>392</v>
      </c>
      <c r="AC202">
        <v>264</v>
      </c>
      <c r="AD202">
        <v>3964</v>
      </c>
      <c r="AE202">
        <v>7</v>
      </c>
      <c r="AF202">
        <v>2</v>
      </c>
      <c r="AG202">
        <v>93</v>
      </c>
      <c r="AH202">
        <f t="shared" si="367"/>
        <v>126</v>
      </c>
      <c r="AI202">
        <f t="shared" si="368"/>
        <v>27</v>
      </c>
      <c r="AJ202">
        <f t="shared" si="369"/>
        <v>587</v>
      </c>
      <c r="AK202">
        <f t="shared" si="370"/>
        <v>21</v>
      </c>
      <c r="AL202">
        <v>3</v>
      </c>
      <c r="AM202">
        <v>3</v>
      </c>
      <c r="AN202">
        <v>13</v>
      </c>
      <c r="AS202">
        <f>COUNTIF('Wartburg Positive Tests'!G:G,"&lt;="&amp;covid19!A202)-COUNTIF('Wartburg Positive Tests'!H:H,"&lt;="&amp;covid19!A202)</f>
        <v>40</v>
      </c>
      <c r="AT202">
        <f t="shared" si="371"/>
        <v>86</v>
      </c>
    </row>
    <row r="203" spans="1:46" x14ac:dyDescent="0.35">
      <c r="A203" s="14">
        <f t="shared" si="49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 s="7">
        <f t="shared" ref="M203:M258" si="380">B203-C203</f>
        <v>730923</v>
      </c>
      <c r="N203" s="4">
        <f t="shared" ref="N203:N247" si="381">C203/B203</f>
        <v>0.11270554987702819</v>
      </c>
      <c r="Q203">
        <f t="shared" ref="Q203" si="382">C203-C202</f>
        <v>299</v>
      </c>
      <c r="R203">
        <f t="shared" ref="R203" si="383">M203-M202</f>
        <v>2064</v>
      </c>
      <c r="S203" s="8">
        <f t="shared" ref="S203" si="384">Q203/U203</f>
        <v>0.12653406686415575</v>
      </c>
      <c r="T203" s="8">
        <f t="shared" si="375"/>
        <v>0.15998136742404637</v>
      </c>
      <c r="U203">
        <f t="shared" ref="U203" si="385">B203-B202</f>
        <v>2363</v>
      </c>
      <c r="V203">
        <f t="shared" ref="V203" si="386">C203-D203-E203</f>
        <v>19671</v>
      </c>
      <c r="W203" s="3">
        <f t="shared" ref="W203" si="387">F203/V203</f>
        <v>2.0232830054394794E-2</v>
      </c>
      <c r="X203">
        <f t="shared" ref="X203" si="388">E203-E202</f>
        <v>6</v>
      </c>
      <c r="Y203">
        <v>527</v>
      </c>
      <c r="Z203">
        <v>292</v>
      </c>
      <c r="AA203">
        <v>4648</v>
      </c>
      <c r="AB203">
        <v>394</v>
      </c>
      <c r="AC203">
        <v>264</v>
      </c>
      <c r="AD203">
        <v>3970</v>
      </c>
      <c r="AE203">
        <v>7</v>
      </c>
      <c r="AF203">
        <v>2</v>
      </c>
      <c r="AG203">
        <v>94</v>
      </c>
      <c r="AH203">
        <f t="shared" ref="AH203" si="389">Y203-AB203-AE203</f>
        <v>126</v>
      </c>
      <c r="AI203">
        <f t="shared" ref="AI203" si="390">Z203-AC203-AF203</f>
        <v>26</v>
      </c>
      <c r="AJ203">
        <f t="shared" ref="AJ203" si="391">AA203-AD203-AG203</f>
        <v>584</v>
      </c>
      <c r="AK203">
        <f t="shared" ref="AK203" si="392">-(J203-J202)+L203</f>
        <v>15</v>
      </c>
      <c r="AL203">
        <v>3</v>
      </c>
      <c r="AM203">
        <v>3</v>
      </c>
      <c r="AN203">
        <v>13</v>
      </c>
      <c r="AS203">
        <f>COUNTIF('Wartburg Positive Tests'!G:G,"&lt;="&amp;covid19!A203)-COUNTIF('Wartburg Positive Tests'!H:H,"&lt;="&amp;covid19!A203)</f>
        <v>39</v>
      </c>
      <c r="AT203">
        <f t="shared" si="371"/>
        <v>87</v>
      </c>
    </row>
    <row r="204" spans="1:46" x14ac:dyDescent="0.35">
      <c r="A204" s="14">
        <f t="shared" si="49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 s="7">
        <f t="shared" si="380"/>
        <v>733792</v>
      </c>
      <c r="N204" s="4">
        <f t="shared" si="381"/>
        <v>0.112890668446224</v>
      </c>
      <c r="Q204">
        <f t="shared" ref="Q204" si="393">C204-C203</f>
        <v>537</v>
      </c>
      <c r="R204">
        <f t="shared" ref="R204" si="394">M204-M203</f>
        <v>2869</v>
      </c>
      <c r="S204" s="8">
        <f t="shared" ref="S204" si="395">Q204/U204</f>
        <v>0.1576629477392836</v>
      </c>
      <c r="T204" s="8">
        <f t="shared" si="375"/>
        <v>0.16038009766398312</v>
      </c>
      <c r="U204">
        <f t="shared" ref="U204" si="396">B204-B203</f>
        <v>3406</v>
      </c>
      <c r="V204">
        <f t="shared" ref="V204" si="397">C204-D204-E204</f>
        <v>19843</v>
      </c>
      <c r="W204" s="3">
        <f t="shared" ref="W204" si="398">F204/V204</f>
        <v>2.0813385072821648E-2</v>
      </c>
      <c r="X204">
        <f t="shared" ref="X204" si="399">E204-E203</f>
        <v>11</v>
      </c>
      <c r="Y204">
        <v>527</v>
      </c>
      <c r="Z204">
        <v>293</v>
      </c>
      <c r="AA204">
        <v>4664</v>
      </c>
      <c r="AB204">
        <v>397</v>
      </c>
      <c r="AC204">
        <v>264</v>
      </c>
      <c r="AD204">
        <v>3978</v>
      </c>
      <c r="AE204">
        <v>7</v>
      </c>
      <c r="AF204">
        <v>2</v>
      </c>
      <c r="AG204">
        <v>94</v>
      </c>
      <c r="AH204">
        <f t="shared" ref="AH204" si="400">Y204-AB204-AE204</f>
        <v>123</v>
      </c>
      <c r="AI204">
        <f t="shared" ref="AI204" si="401">Z204-AC204-AF204</f>
        <v>27</v>
      </c>
      <c r="AJ204">
        <f t="shared" ref="AJ204" si="402">AA204-AD204-AG204</f>
        <v>592</v>
      </c>
      <c r="AK204">
        <f t="shared" ref="AK204" si="403">-(J204-J203)+L204</f>
        <v>10</v>
      </c>
      <c r="AL204">
        <v>2</v>
      </c>
      <c r="AM204">
        <v>2</v>
      </c>
      <c r="AN204">
        <v>9</v>
      </c>
      <c r="AS204">
        <f>COUNTIF('Wartburg Positive Tests'!G:G,"&lt;="&amp;covid19!A204)-COUNTIF('Wartburg Positive Tests'!H:H,"&lt;="&amp;covid19!A204)</f>
        <v>39</v>
      </c>
      <c r="AT204">
        <f t="shared" si="371"/>
        <v>84</v>
      </c>
    </row>
    <row r="205" spans="1:46" x14ac:dyDescent="0.35">
      <c r="A205" s="14">
        <f t="shared" si="49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 s="7">
        <f t="shared" si="380"/>
        <v>738567</v>
      </c>
      <c r="N205" s="4">
        <f t="shared" si="381"/>
        <v>0.11326807610435234</v>
      </c>
      <c r="Q205">
        <f t="shared" ref="Q205" si="404">C205-C204</f>
        <v>962</v>
      </c>
      <c r="R205">
        <f t="shared" ref="R205" si="405">M205-M204</f>
        <v>4775</v>
      </c>
      <c r="S205" s="8">
        <f t="shared" ref="S205" si="406">Q205/U205</f>
        <v>0.16768345825344255</v>
      </c>
      <c r="T205" s="8">
        <f t="shared" si="375"/>
        <v>0.16177909479746164</v>
      </c>
      <c r="U205">
        <f t="shared" ref="U205" si="407">B205-B204</f>
        <v>5737</v>
      </c>
      <c r="V205">
        <f t="shared" ref="V205" si="408">C205-D205-E205</f>
        <v>19691</v>
      </c>
      <c r="W205" s="3">
        <f t="shared" ref="W205" si="409">F205/V205</f>
        <v>2.2548372352851558E-2</v>
      </c>
      <c r="X205">
        <f t="shared" ref="X205" si="410">E205-E204</f>
        <v>16</v>
      </c>
      <c r="Y205">
        <v>531</v>
      </c>
      <c r="Z205">
        <v>301</v>
      </c>
      <c r="AA205">
        <v>4707</v>
      </c>
      <c r="AB205">
        <v>403</v>
      </c>
      <c r="AC205">
        <v>267</v>
      </c>
      <c r="AD205">
        <v>4024</v>
      </c>
      <c r="AE205">
        <v>7</v>
      </c>
      <c r="AF205">
        <v>2</v>
      </c>
      <c r="AG205">
        <v>95</v>
      </c>
      <c r="AH205">
        <f t="shared" ref="AH205:AH208" si="411">Y205-AB205-AE205</f>
        <v>121</v>
      </c>
      <c r="AI205">
        <f t="shared" ref="AI205:AI208" si="412">Z205-AC205-AF205</f>
        <v>32</v>
      </c>
      <c r="AJ205">
        <f t="shared" ref="AJ205:AJ208" si="413">AA205-AD205-AG205</f>
        <v>588</v>
      </c>
      <c r="AK205">
        <f t="shared" ref="AK205:AK206" si="414">-(J205-J204)+L205</f>
        <v>20</v>
      </c>
      <c r="AL205">
        <v>2</v>
      </c>
      <c r="AM205">
        <v>2</v>
      </c>
      <c r="AN205">
        <v>11</v>
      </c>
      <c r="AS205">
        <f>COUNTIF('Wartburg Positive Tests'!G:G,"&lt;="&amp;covid19!A205)-COUNTIF('Wartburg Positive Tests'!H:H,"&lt;="&amp;covid19!A205)</f>
        <v>37</v>
      </c>
      <c r="AT205">
        <f t="shared" si="371"/>
        <v>84</v>
      </c>
    </row>
    <row r="206" spans="1:46" x14ac:dyDescent="0.35">
      <c r="A206" s="14">
        <f t="shared" si="49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 s="7">
        <f t="shared" si="380"/>
        <v>746054</v>
      </c>
      <c r="N206" s="4">
        <f t="shared" si="381"/>
        <v>0.11384908493129858</v>
      </c>
      <c r="Q206">
        <f t="shared" ref="Q206" si="415">C206-C205</f>
        <v>1508</v>
      </c>
      <c r="R206">
        <f t="shared" ref="R206" si="416">M206-M205</f>
        <v>7487</v>
      </c>
      <c r="S206" s="8">
        <f t="shared" ref="S206" si="417">Q206/U206</f>
        <v>0.16764869371873262</v>
      </c>
      <c r="T206" s="8">
        <f t="shared" ref="T206" si="418">SUM(Q200:Q206)/SUM(U200:U206)</f>
        <v>0.16366090987824139</v>
      </c>
      <c r="U206">
        <f t="shared" ref="U206" si="419">B206-B205</f>
        <v>8995</v>
      </c>
      <c r="V206">
        <f t="shared" ref="V206" si="420">C206-D206-E206</f>
        <v>20265</v>
      </c>
      <c r="W206" s="3">
        <f t="shared" ref="W206" si="421">F206/V206</f>
        <v>2.2156427337774488E-2</v>
      </c>
      <c r="X206">
        <f t="shared" ref="X206" si="422">E206-E205</f>
        <v>5</v>
      </c>
      <c r="Y206">
        <v>534</v>
      </c>
      <c r="Z206">
        <v>304</v>
      </c>
      <c r="AA206">
        <v>4746</v>
      </c>
      <c r="AB206">
        <v>413</v>
      </c>
      <c r="AC206">
        <v>267</v>
      </c>
      <c r="AD206">
        <v>4050</v>
      </c>
      <c r="AE206">
        <v>7</v>
      </c>
      <c r="AF206">
        <v>2</v>
      </c>
      <c r="AG206">
        <v>95</v>
      </c>
      <c r="AH206">
        <f t="shared" si="411"/>
        <v>114</v>
      </c>
      <c r="AI206">
        <f t="shared" si="412"/>
        <v>35</v>
      </c>
      <c r="AJ206">
        <f t="shared" si="413"/>
        <v>601</v>
      </c>
      <c r="AK206">
        <f t="shared" si="414"/>
        <v>12</v>
      </c>
      <c r="AL206">
        <v>3</v>
      </c>
      <c r="AM206">
        <v>3</v>
      </c>
      <c r="AN206">
        <v>18</v>
      </c>
      <c r="AS206">
        <f>COUNTIF('Wartburg Positive Tests'!G:G,"&lt;="&amp;covid19!A206)-COUNTIF('Wartburg Positive Tests'!H:H,"&lt;="&amp;covid19!A206)</f>
        <v>38</v>
      </c>
      <c r="AT206">
        <f t="shared" si="371"/>
        <v>76</v>
      </c>
    </row>
    <row r="207" spans="1:46" x14ac:dyDescent="0.35">
      <c r="A207" s="14">
        <f t="shared" si="49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 s="7">
        <f t="shared" si="380"/>
        <v>751102</v>
      </c>
      <c r="N207" s="4">
        <f t="shared" si="381"/>
        <v>0.1142184599636301</v>
      </c>
      <c r="Q207">
        <f t="shared" ref="Q207" si="423">C207-C206</f>
        <v>1002</v>
      </c>
      <c r="R207">
        <f t="shared" ref="R207" si="424">M207-M206</f>
        <v>5048</v>
      </c>
      <c r="S207" s="8">
        <f t="shared" ref="S207" si="425">Q207/U207</f>
        <v>0.16561983471074379</v>
      </c>
      <c r="T207" s="8">
        <f t="shared" ref="T207" si="426">SUM(Q201:Q207)/SUM(U201:U207)</f>
        <v>0.16344463971880491</v>
      </c>
      <c r="U207">
        <f t="shared" ref="U207" si="427">B207-B206</f>
        <v>6050</v>
      </c>
      <c r="V207">
        <f t="shared" ref="V207" si="428">C207-D207-E207</f>
        <v>20426</v>
      </c>
      <c r="W207" s="3">
        <f t="shared" ref="W207" si="429">F207/V207</f>
        <v>2.2569274454127094E-2</v>
      </c>
      <c r="X207">
        <f t="shared" ref="X207" si="430">E207-E206</f>
        <v>14</v>
      </c>
      <c r="Y207">
        <v>541</v>
      </c>
      <c r="Z207">
        <v>307</v>
      </c>
      <c r="AA207">
        <v>4794</v>
      </c>
      <c r="AB207">
        <v>420</v>
      </c>
      <c r="AC207">
        <v>273</v>
      </c>
      <c r="AD207">
        <v>4079</v>
      </c>
      <c r="AE207">
        <v>7</v>
      </c>
      <c r="AF207">
        <v>2</v>
      </c>
      <c r="AG207">
        <v>95</v>
      </c>
      <c r="AH207">
        <f t="shared" si="411"/>
        <v>114</v>
      </c>
      <c r="AI207">
        <f t="shared" si="412"/>
        <v>32</v>
      </c>
      <c r="AJ207">
        <f t="shared" si="413"/>
        <v>620</v>
      </c>
      <c r="AK207">
        <f t="shared" ref="AK207" si="431">-(J207-J206)+L207</f>
        <v>15</v>
      </c>
      <c r="AL207">
        <v>4</v>
      </c>
      <c r="AM207">
        <v>4</v>
      </c>
      <c r="AN207">
        <v>26</v>
      </c>
      <c r="AS207">
        <f>COUNTIF('Wartburg Positive Tests'!G:G,"&lt;="&amp;covid19!A207)-COUNTIF('Wartburg Positive Tests'!H:H,"&lt;="&amp;covid19!A207)</f>
        <v>38</v>
      </c>
      <c r="AT207">
        <f t="shared" si="371"/>
        <v>76</v>
      </c>
    </row>
    <row r="208" spans="1:46" x14ac:dyDescent="0.35">
      <c r="A208" s="14">
        <f t="shared" si="49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 s="7">
        <f t="shared" si="380"/>
        <v>757047</v>
      </c>
      <c r="N208" s="4">
        <f t="shared" si="381"/>
        <v>0.11492929226797856</v>
      </c>
      <c r="Q208">
        <f t="shared" ref="Q208" si="432">C208-C207</f>
        <v>1453</v>
      </c>
      <c r="R208">
        <f t="shared" ref="R208" si="433">M208-M207</f>
        <v>5945</v>
      </c>
      <c r="S208" s="8">
        <f t="shared" ref="S208" si="434">Q208/U208</f>
        <v>0.196404433630711</v>
      </c>
      <c r="T208" s="8">
        <f t="shared" ref="T208" si="435">SUM(Q202:Q208)/SUM(U202:U208)</f>
        <v>0.16752812404986317</v>
      </c>
      <c r="U208">
        <f t="shared" ref="U208" si="436">B208-B207</f>
        <v>7398</v>
      </c>
      <c r="V208">
        <f t="shared" ref="V208" si="437">C208-D208-E208</f>
        <v>20921</v>
      </c>
      <c r="W208" s="3">
        <f t="shared" ref="W208" si="438">F208/V208</f>
        <v>2.1509488074183833E-2</v>
      </c>
      <c r="X208">
        <f t="shared" ref="X208" si="439">E208-E207</f>
        <v>21</v>
      </c>
      <c r="Y208">
        <v>555</v>
      </c>
      <c r="Z208">
        <v>318</v>
      </c>
      <c r="AA208">
        <v>4854</v>
      </c>
      <c r="AB208">
        <v>426</v>
      </c>
      <c r="AC208">
        <v>275</v>
      </c>
      <c r="AD208">
        <v>4103</v>
      </c>
      <c r="AE208">
        <v>7</v>
      </c>
      <c r="AF208">
        <v>2</v>
      </c>
      <c r="AG208">
        <v>96</v>
      </c>
      <c r="AH208">
        <f t="shared" si="411"/>
        <v>122</v>
      </c>
      <c r="AI208">
        <f t="shared" si="412"/>
        <v>41</v>
      </c>
      <c r="AJ208">
        <f t="shared" si="413"/>
        <v>655</v>
      </c>
      <c r="AK208">
        <f t="shared" ref="AK208" si="440">-(J208-J207)+L208</f>
        <v>21</v>
      </c>
      <c r="AS208">
        <f>COUNTIF('Wartburg Positive Tests'!G:G,"&lt;="&amp;covid19!A208)-COUNTIF('Wartburg Positive Tests'!H:H,"&lt;="&amp;covid19!A208)</f>
        <v>38</v>
      </c>
      <c r="AT208">
        <f t="shared" ref="AT208:AT210" si="441">AH208-AS208</f>
        <v>84</v>
      </c>
    </row>
    <row r="209" spans="1:46" x14ac:dyDescent="0.35">
      <c r="A209" s="14">
        <f t="shared" si="49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 s="7">
        <f t="shared" si="380"/>
        <v>762239</v>
      </c>
      <c r="N209" s="4">
        <f t="shared" si="381"/>
        <v>0.11558632628576865</v>
      </c>
      <c r="Q209">
        <f t="shared" ref="Q209" si="442">C209-C208</f>
        <v>1314</v>
      </c>
      <c r="R209">
        <f t="shared" ref="R209" si="443">M209-M208</f>
        <v>5192</v>
      </c>
      <c r="S209" s="8">
        <f t="shared" ref="S209" si="444">Q209/U209</f>
        <v>0.20196741469412849</v>
      </c>
      <c r="T209" s="8">
        <f t="shared" ref="T209" si="445">SUM(Q203:Q209)/SUM(U203:U209)</f>
        <v>0.17488567544184896</v>
      </c>
      <c r="U209">
        <f t="shared" ref="U209" si="446">B209-B208</f>
        <v>6506</v>
      </c>
      <c r="V209">
        <f t="shared" ref="V209" si="447">C209-D209-E209</f>
        <v>21905</v>
      </c>
      <c r="W209" s="3">
        <f t="shared" ref="W209" si="448">F209/V209</f>
        <v>1.9995434832230083E-2</v>
      </c>
      <c r="X209">
        <f t="shared" ref="X209" si="449">E209-E208</f>
        <v>6</v>
      </c>
      <c r="Y209">
        <v>563</v>
      </c>
      <c r="Z209">
        <v>322</v>
      </c>
      <c r="AA209">
        <v>4912</v>
      </c>
      <c r="AB209">
        <v>427</v>
      </c>
      <c r="AC209">
        <v>285</v>
      </c>
      <c r="AD209">
        <v>4108</v>
      </c>
      <c r="AE209">
        <v>7</v>
      </c>
      <c r="AF209">
        <v>2</v>
      </c>
      <c r="AG209">
        <v>96</v>
      </c>
      <c r="AH209">
        <f t="shared" ref="AH209:AH210" si="450">Y209-AB209-AE209</f>
        <v>129</v>
      </c>
      <c r="AI209">
        <f t="shared" ref="AI209:AI210" si="451">Z209-AC209-AF209</f>
        <v>35</v>
      </c>
      <c r="AJ209">
        <f t="shared" ref="AJ209:AJ210" si="452">AA209-AD209-AG209</f>
        <v>708</v>
      </c>
      <c r="AK209">
        <f t="shared" ref="AK209:AK210" si="453">-(J209-J208)+L209</f>
        <v>23</v>
      </c>
      <c r="AS209">
        <f>COUNTIF('Wartburg Positive Tests'!G:G,"&lt;="&amp;covid19!A209)-COUNTIF('Wartburg Positive Tests'!H:H,"&lt;="&amp;covid19!A209)</f>
        <v>38</v>
      </c>
      <c r="AT209">
        <f t="shared" si="441"/>
        <v>91</v>
      </c>
    </row>
    <row r="210" spans="1:46" x14ac:dyDescent="0.35">
      <c r="A210" s="14">
        <f t="shared" si="49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 s="7">
        <f t="shared" si="380"/>
        <v>764411</v>
      </c>
      <c r="N210" s="4">
        <f t="shared" si="381"/>
        <v>0.1157296975894611</v>
      </c>
      <c r="Q210">
        <f t="shared" ref="Q210" si="454">C210-C209</f>
        <v>424</v>
      </c>
      <c r="R210">
        <f t="shared" ref="R210" si="455">M210-M209</f>
        <v>2172</v>
      </c>
      <c r="S210" s="8">
        <f t="shared" ref="S210" si="456">Q210/U210</f>
        <v>0.1633281972265023</v>
      </c>
      <c r="T210" s="8">
        <f t="shared" ref="T210" si="457">SUM(Q204:Q210)/SUM(U204:U210)</f>
        <v>0.17695635076681085</v>
      </c>
      <c r="U210">
        <f t="shared" ref="U210" si="458">B210-B209</f>
        <v>2596</v>
      </c>
      <c r="V210">
        <f t="shared" ref="V210" si="459">C210-D210-E210</f>
        <v>22090</v>
      </c>
      <c r="W210" s="3">
        <f t="shared" ref="W210" si="460">F210/V210</f>
        <v>2.0325939339067452E-2</v>
      </c>
      <c r="X210">
        <f t="shared" ref="X210" si="461">E210-E209</f>
        <v>2</v>
      </c>
      <c r="Y210">
        <v>564</v>
      </c>
      <c r="Z210">
        <v>322</v>
      </c>
      <c r="AA210">
        <v>4920</v>
      </c>
      <c r="AB210">
        <v>429</v>
      </c>
      <c r="AC210">
        <v>285</v>
      </c>
      <c r="AD210">
        <v>4112</v>
      </c>
      <c r="AE210">
        <v>7</v>
      </c>
      <c r="AF210">
        <v>2</v>
      </c>
      <c r="AG210">
        <v>96</v>
      </c>
      <c r="AH210">
        <f t="shared" si="450"/>
        <v>128</v>
      </c>
      <c r="AI210">
        <f t="shared" si="451"/>
        <v>35</v>
      </c>
      <c r="AJ210">
        <f t="shared" si="452"/>
        <v>712</v>
      </c>
      <c r="AK210">
        <f t="shared" si="453"/>
        <v>14</v>
      </c>
      <c r="AL210">
        <v>6</v>
      </c>
      <c r="AM210">
        <v>6</v>
      </c>
      <c r="AN210">
        <v>24</v>
      </c>
      <c r="AS210">
        <f>COUNTIF('Wartburg Positive Tests'!G:G,"&lt;="&amp;covid19!A210)-COUNTIF('Wartburg Positive Tests'!H:H,"&lt;="&amp;covid19!A210)</f>
        <v>26</v>
      </c>
      <c r="AT210">
        <f t="shared" si="441"/>
        <v>102</v>
      </c>
    </row>
    <row r="211" spans="1:46" x14ac:dyDescent="0.35">
      <c r="A211" s="14">
        <f t="shared" si="49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 s="7">
        <f t="shared" si="380"/>
        <v>766828</v>
      </c>
      <c r="N211" s="4">
        <f t="shared" si="381"/>
        <v>0.11593631469120004</v>
      </c>
      <c r="Q211">
        <f t="shared" ref="Q211" si="462">C211-C210</f>
        <v>519</v>
      </c>
      <c r="R211">
        <f t="shared" ref="R211" si="463">M211-M210</f>
        <v>2417</v>
      </c>
      <c r="S211" s="8">
        <f t="shared" ref="S211" si="464">Q211/U211</f>
        <v>0.17677111716621252</v>
      </c>
      <c r="T211" s="8">
        <f t="shared" ref="T211" si="465">SUM(Q205:Q211)/SUM(U205:U211)</f>
        <v>0.17857675667611517</v>
      </c>
      <c r="U211">
        <f t="shared" ref="U211" si="466">B211-B210</f>
        <v>2936</v>
      </c>
      <c r="V211">
        <f t="shared" ref="V211" si="467">C211-D211-E211</f>
        <v>21054</v>
      </c>
      <c r="W211" s="3">
        <f t="shared" ref="W211" si="468">F211/V211</f>
        <v>2.1991070580412272E-2</v>
      </c>
      <c r="X211">
        <f t="shared" ref="X211" si="469">E211-E210</f>
        <v>19</v>
      </c>
      <c r="Y211">
        <v>569</v>
      </c>
      <c r="Z211">
        <v>322</v>
      </c>
      <c r="AA211">
        <v>4931</v>
      </c>
      <c r="AB211">
        <v>441</v>
      </c>
      <c r="AC211">
        <v>292</v>
      </c>
      <c r="AD211">
        <v>4150</v>
      </c>
      <c r="AE211">
        <v>7</v>
      </c>
      <c r="AF211">
        <v>2</v>
      </c>
      <c r="AG211">
        <v>96</v>
      </c>
      <c r="AH211">
        <f t="shared" ref="AH211:AH212" si="470">Y211-AB211-AE211</f>
        <v>121</v>
      </c>
      <c r="AI211">
        <f t="shared" ref="AI211:AI212" si="471">Z211-AC211-AF211</f>
        <v>28</v>
      </c>
      <c r="AJ211">
        <f t="shared" ref="AJ211:AJ212" si="472">AA211-AD211-AG211</f>
        <v>685</v>
      </c>
      <c r="AK211">
        <f t="shared" ref="AK211:AK212" si="473">-(J211-J210)+L211</f>
        <v>16</v>
      </c>
      <c r="AL211">
        <v>7</v>
      </c>
      <c r="AM211">
        <v>7</v>
      </c>
      <c r="AN211">
        <v>30</v>
      </c>
      <c r="AS211">
        <f>COUNTIF('Wartburg Positive Tests'!G:G,"&lt;="&amp;covid19!A211)-COUNTIF('Wartburg Positive Tests'!H:H,"&lt;="&amp;covid19!A211)</f>
        <v>18</v>
      </c>
      <c r="AT211">
        <f t="shared" ref="AT211" si="474">AH211-AS211</f>
        <v>103</v>
      </c>
    </row>
    <row r="212" spans="1:46" x14ac:dyDescent="0.35">
      <c r="A212" s="14">
        <f t="shared" si="49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 s="7">
        <f t="shared" si="380"/>
        <v>770868</v>
      </c>
      <c r="N212" s="4">
        <f t="shared" si="381"/>
        <v>0.11647961709853111</v>
      </c>
      <c r="Q212">
        <f t="shared" ref="Q212" si="475">C212-C211</f>
        <v>1066</v>
      </c>
      <c r="R212">
        <f t="shared" ref="R212" si="476">M212-M211</f>
        <v>4040</v>
      </c>
      <c r="S212" s="8">
        <f t="shared" ref="S212" si="477">Q212/U212</f>
        <v>0.20877399138268704</v>
      </c>
      <c r="T212" s="8">
        <f t="shared" ref="T212" si="478">SUM(Q206:Q212)/SUM(U206:U212)</f>
        <v>0.184050319549347</v>
      </c>
      <c r="U212">
        <f t="shared" ref="U212" si="479">B212-B211</f>
        <v>5106</v>
      </c>
      <c r="V212">
        <f t="shared" ref="V212" si="480">C212-D212-E212</f>
        <v>21115</v>
      </c>
      <c r="W212" s="3">
        <f t="shared" ref="W212" si="481">F212/V212</f>
        <v>2.2401136632725551E-2</v>
      </c>
      <c r="X212">
        <f t="shared" ref="X212" si="482">E212-E211</f>
        <v>10</v>
      </c>
      <c r="Y212">
        <v>576</v>
      </c>
      <c r="Z212">
        <v>324</v>
      </c>
      <c r="AA212">
        <v>4967</v>
      </c>
      <c r="AB212">
        <v>448</v>
      </c>
      <c r="AC212">
        <v>294</v>
      </c>
      <c r="AD212">
        <v>4188</v>
      </c>
      <c r="AE212">
        <v>7</v>
      </c>
      <c r="AF212">
        <v>2</v>
      </c>
      <c r="AG212">
        <v>96</v>
      </c>
      <c r="AH212">
        <f t="shared" si="470"/>
        <v>121</v>
      </c>
      <c r="AI212">
        <f t="shared" si="471"/>
        <v>28</v>
      </c>
      <c r="AJ212">
        <f t="shared" si="472"/>
        <v>683</v>
      </c>
      <c r="AK212">
        <f t="shared" si="473"/>
        <v>12</v>
      </c>
      <c r="AL212">
        <v>8</v>
      </c>
      <c r="AM212">
        <v>8</v>
      </c>
      <c r="AN212">
        <v>32</v>
      </c>
      <c r="AS212">
        <f>COUNTIF('Wartburg Positive Tests'!G:G,"&lt;="&amp;covid19!A212)-COUNTIF('Wartburg Positive Tests'!H:H,"&lt;="&amp;covid19!A212)</f>
        <v>12</v>
      </c>
      <c r="AT212">
        <f t="shared" ref="AT212:AT214" si="483">AH212-AS212</f>
        <v>109</v>
      </c>
    </row>
    <row r="213" spans="1:46" x14ac:dyDescent="0.35">
      <c r="A213" s="14">
        <f t="shared" si="49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 s="7">
        <f t="shared" si="380"/>
        <v>776083</v>
      </c>
      <c r="N213" s="4">
        <f t="shared" si="381"/>
        <v>0.11718261217748192</v>
      </c>
      <c r="Q213">
        <f t="shared" ref="Q213" si="484">C213-C212</f>
        <v>1387</v>
      </c>
      <c r="R213">
        <f t="shared" ref="R213" si="485">M213-M212</f>
        <v>5215</v>
      </c>
      <c r="S213" s="8">
        <f t="shared" ref="S213" si="486">Q213/U213</f>
        <v>0.21008785216601031</v>
      </c>
      <c r="T213" s="8">
        <f t="shared" ref="T213" si="487">SUM(Q207:Q213)/SUM(U207:U213)</f>
        <v>0.19263859762327257</v>
      </c>
      <c r="U213">
        <f t="shared" ref="U213" si="488">B213-B212</f>
        <v>6602</v>
      </c>
      <c r="V213">
        <f t="shared" ref="V213" si="489">C213-D213-E213</f>
        <v>21434</v>
      </c>
      <c r="W213" s="3">
        <f t="shared" ref="W213" si="490">F213/V213</f>
        <v>2.2487636465428756E-2</v>
      </c>
      <c r="X213">
        <f t="shared" ref="X213" si="491">E213-E212</f>
        <v>14</v>
      </c>
      <c r="Y213">
        <v>583</v>
      </c>
      <c r="Z213">
        <v>326</v>
      </c>
      <c r="AA213">
        <v>5008</v>
      </c>
      <c r="AB213">
        <v>455</v>
      </c>
      <c r="AC213">
        <v>295</v>
      </c>
      <c r="AD213">
        <v>4219</v>
      </c>
      <c r="AE213">
        <v>7</v>
      </c>
      <c r="AF213">
        <v>2</v>
      </c>
      <c r="AG213">
        <v>96</v>
      </c>
      <c r="AH213">
        <f t="shared" ref="AH213" si="492">Y213-AB213-AE213</f>
        <v>121</v>
      </c>
      <c r="AI213">
        <f t="shared" ref="AI213" si="493">Z213-AC213-AF213</f>
        <v>29</v>
      </c>
      <c r="AJ213">
        <f t="shared" ref="AJ213" si="494">AA213-AD213-AG213</f>
        <v>693</v>
      </c>
      <c r="AK213">
        <f t="shared" ref="AK213" si="495">-(J213-J212)+L213</f>
        <v>19</v>
      </c>
      <c r="AL213">
        <v>8</v>
      </c>
      <c r="AM213">
        <v>8</v>
      </c>
      <c r="AN213">
        <v>36</v>
      </c>
      <c r="AS213">
        <f>COUNTIF('Wartburg Positive Tests'!G:G,"&lt;="&amp;covid19!A213)-COUNTIF('Wartburg Positive Tests'!H:H,"&lt;="&amp;covid19!A213)</f>
        <v>9</v>
      </c>
      <c r="AT213">
        <f t="shared" si="483"/>
        <v>112</v>
      </c>
    </row>
    <row r="214" spans="1:46" x14ac:dyDescent="0.35">
      <c r="A214" s="14">
        <f t="shared" si="49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 s="7">
        <f t="shared" si="380"/>
        <v>782005</v>
      </c>
      <c r="N214" s="4">
        <f t="shared" si="381"/>
        <v>0.11793037559908726</v>
      </c>
      <c r="Q214">
        <f t="shared" ref="Q214" si="496">C214-C213</f>
        <v>1537</v>
      </c>
      <c r="R214">
        <f t="shared" ref="R214" si="497">M214-M213</f>
        <v>5922</v>
      </c>
      <c r="S214" s="8">
        <f t="shared" ref="S214" si="498">Q214/U214</f>
        <v>0.20605979353800777</v>
      </c>
      <c r="T214" s="8">
        <f t="shared" ref="T214" si="499">SUM(Q208:Q214)/SUM(U208:U214)</f>
        <v>0.19946636271792348</v>
      </c>
      <c r="U214">
        <f t="shared" ref="U214" si="500">B214-B213</f>
        <v>7459</v>
      </c>
      <c r="V214">
        <f t="shared" ref="V214" si="501">C214-D214-E214</f>
        <v>22545</v>
      </c>
      <c r="W214" s="3">
        <f t="shared" ref="W214" si="502">F214/V214</f>
        <v>2.0758483033932136E-2</v>
      </c>
      <c r="X214">
        <f t="shared" ref="X214" si="503">E214-E213</f>
        <v>16</v>
      </c>
      <c r="Y214">
        <v>594</v>
      </c>
      <c r="Z214">
        <v>333</v>
      </c>
      <c r="AA214">
        <v>5075</v>
      </c>
      <c r="AB214">
        <v>457</v>
      </c>
      <c r="AC214">
        <v>304</v>
      </c>
      <c r="AD214">
        <v>4245</v>
      </c>
      <c r="AE214">
        <v>7</v>
      </c>
      <c r="AF214">
        <v>2</v>
      </c>
      <c r="AG214">
        <v>96</v>
      </c>
      <c r="AH214">
        <f t="shared" ref="AH214" si="504">Y214-AB214-AE214</f>
        <v>130</v>
      </c>
      <c r="AI214">
        <f t="shared" ref="AI214" si="505">Z214-AC214-AF214</f>
        <v>27</v>
      </c>
      <c r="AJ214">
        <f t="shared" ref="AJ214" si="506">AA214-AD214-AG214</f>
        <v>734</v>
      </c>
      <c r="AK214">
        <f t="shared" ref="AK214" si="507">-(J214-J213)+L214</f>
        <v>23</v>
      </c>
      <c r="AL214">
        <v>8</v>
      </c>
      <c r="AM214">
        <v>8</v>
      </c>
      <c r="AN214">
        <v>62</v>
      </c>
      <c r="AS214">
        <f>COUNTIF('Wartburg Positive Tests'!G:G,"&lt;="&amp;covid19!A214)-COUNTIF('Wartburg Positive Tests'!H:H,"&lt;="&amp;covid19!A214)</f>
        <v>7</v>
      </c>
      <c r="AT214">
        <f t="shared" si="483"/>
        <v>123</v>
      </c>
    </row>
    <row r="215" spans="1:46" x14ac:dyDescent="0.35">
      <c r="A215" s="14">
        <f t="shared" si="49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 s="7">
        <f t="shared" si="380"/>
        <v>787621</v>
      </c>
      <c r="N215" s="4">
        <f t="shared" si="381"/>
        <v>0.11866487330865601</v>
      </c>
      <c r="Q215">
        <f t="shared" ref="Q215" si="508">C215-C214</f>
        <v>1495</v>
      </c>
      <c r="R215">
        <f t="shared" ref="R215" si="509">M215-M214</f>
        <v>5616</v>
      </c>
      <c r="S215" s="8">
        <f t="shared" ref="S215" si="510">Q215/U215</f>
        <v>0.21023765996343693</v>
      </c>
      <c r="T215" s="8">
        <f t="shared" ref="T215" si="511">SUM(Q209:Q215)/SUM(U209:U215)</f>
        <v>0.20205658210669172</v>
      </c>
      <c r="U215">
        <f t="shared" ref="U215" si="512">B215-B214</f>
        <v>7111</v>
      </c>
      <c r="V215">
        <f t="shared" ref="V215" si="513">C215-D215-E215</f>
        <v>23055</v>
      </c>
      <c r="W215" s="3">
        <f t="shared" ref="W215" si="514">F215/V215</f>
        <v>1.9995662546085449E-2</v>
      </c>
      <c r="X215">
        <f t="shared" ref="X215" si="515">E215-E214</f>
        <v>3</v>
      </c>
      <c r="Y215">
        <v>605</v>
      </c>
      <c r="Z215">
        <v>337</v>
      </c>
      <c r="AA215">
        <v>5130</v>
      </c>
      <c r="AB215">
        <v>462</v>
      </c>
      <c r="AC215">
        <v>304</v>
      </c>
      <c r="AD215">
        <v>4281</v>
      </c>
      <c r="AE215">
        <v>7</v>
      </c>
      <c r="AF215">
        <v>2</v>
      </c>
      <c r="AG215">
        <v>96</v>
      </c>
      <c r="AH215">
        <f t="shared" ref="AH215" si="516">Y215-AB215-AE215</f>
        <v>136</v>
      </c>
      <c r="AI215">
        <f t="shared" ref="AI215" si="517">Z215-AC215-AF215</f>
        <v>31</v>
      </c>
      <c r="AJ215">
        <f t="shared" ref="AJ215" si="518">AA215-AD215-AG215</f>
        <v>753</v>
      </c>
      <c r="AK215">
        <f t="shared" ref="AK215" si="519">-(J215-J214)+L215</f>
        <v>11</v>
      </c>
      <c r="AS215">
        <f>COUNTIF('Wartburg Positive Tests'!G:G,"&lt;="&amp;covid19!A215)-COUNTIF('Wartburg Positive Tests'!H:H,"&lt;="&amp;covid19!A215)</f>
        <v>8</v>
      </c>
      <c r="AT215">
        <f t="shared" ref="AT215" si="520">AH215-AS215</f>
        <v>128</v>
      </c>
    </row>
    <row r="216" spans="1:46" x14ac:dyDescent="0.35">
      <c r="A216" s="14">
        <f t="shared" si="49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 s="7">
        <f t="shared" si="380"/>
        <v>791811</v>
      </c>
      <c r="N216" s="4">
        <f t="shared" si="381"/>
        <v>0.11910692611748266</v>
      </c>
      <c r="Q216">
        <f t="shared" ref="Q216" si="521">C216-C215</f>
        <v>1015</v>
      </c>
      <c r="R216">
        <f t="shared" ref="R216" si="522">M216-M215</f>
        <v>4190</v>
      </c>
      <c r="S216" s="8">
        <f t="shared" ref="S216" si="523">Q216/U216</f>
        <v>0.19500480307396734</v>
      </c>
      <c r="T216" s="8">
        <f t="shared" ref="T216" si="524">SUM(Q210:Q216)/SUM(U210:U216)</f>
        <v>0.20108064298257464</v>
      </c>
      <c r="U216">
        <f t="shared" ref="U216" si="525">B216-B215</f>
        <v>5205</v>
      </c>
      <c r="V216">
        <f t="shared" ref="V216" si="526">C216-D216-E216</f>
        <v>23753</v>
      </c>
      <c r="W216" s="3">
        <f t="shared" ref="W216" si="527">F216/V216</f>
        <v>1.9997474003283795E-2</v>
      </c>
      <c r="X216">
        <f t="shared" ref="X216" si="528">E216-E215</f>
        <v>4</v>
      </c>
      <c r="Y216">
        <v>611</v>
      </c>
      <c r="Z216">
        <v>340</v>
      </c>
      <c r="AA216">
        <v>5167</v>
      </c>
      <c r="AB216">
        <v>464</v>
      </c>
      <c r="AC216">
        <v>304</v>
      </c>
      <c r="AD216">
        <v>4286</v>
      </c>
      <c r="AE216">
        <v>7</v>
      </c>
      <c r="AF216">
        <v>2</v>
      </c>
      <c r="AG216">
        <v>96</v>
      </c>
      <c r="AH216">
        <f t="shared" ref="AH216:AH219" si="529">Y216-AB216-AE216</f>
        <v>140</v>
      </c>
      <c r="AI216">
        <f t="shared" ref="AI216:AI219" si="530">Z216-AC216-AF216</f>
        <v>34</v>
      </c>
      <c r="AJ216">
        <f t="shared" ref="AJ216:AJ219" si="531">AA216-AD216-AG216</f>
        <v>785</v>
      </c>
      <c r="AK216">
        <f t="shared" ref="AK216:AK219" si="532">-(J216-J215)+L216</f>
        <v>15</v>
      </c>
      <c r="AL216">
        <v>5</v>
      </c>
      <c r="AM216">
        <v>5</v>
      </c>
      <c r="AN216">
        <v>63</v>
      </c>
      <c r="AS216">
        <f>COUNTIF('Wartburg Positive Tests'!G:G,"&lt;="&amp;covid19!A216)-COUNTIF('Wartburg Positive Tests'!H:H,"&lt;="&amp;covid19!A216)</f>
        <v>11</v>
      </c>
      <c r="AT216">
        <f t="shared" ref="AT216:AT217" si="533">AH216-AS216</f>
        <v>129</v>
      </c>
    </row>
    <row r="217" spans="1:46" x14ac:dyDescent="0.35">
      <c r="A217" s="14">
        <f t="shared" si="49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 s="7">
        <f t="shared" si="380"/>
        <v>794172</v>
      </c>
      <c r="N217" s="4">
        <f t="shared" si="381"/>
        <v>0.11928351376348235</v>
      </c>
      <c r="Q217">
        <f t="shared" ref="Q217" si="534">C217-C216</f>
        <v>500</v>
      </c>
      <c r="R217">
        <f t="shared" ref="R217" si="535">M217-M216</f>
        <v>2361</v>
      </c>
      <c r="S217" s="8">
        <f t="shared" ref="S217" si="536">Q217/U217</f>
        <v>0.17476406850751486</v>
      </c>
      <c r="T217" s="8">
        <f t="shared" ref="T217" si="537">SUM(Q211:Q217)/SUM(U211:U217)</f>
        <v>0.20168991416309012</v>
      </c>
      <c r="U217">
        <f t="shared" ref="U217" si="538">B217-B216</f>
        <v>2861</v>
      </c>
      <c r="V217">
        <f t="shared" ref="V217" si="539">C217-D217-E217</f>
        <v>23984</v>
      </c>
      <c r="W217" s="3">
        <f t="shared" ref="W217" si="540">F217/V217</f>
        <v>2.0013342228152101E-2</v>
      </c>
      <c r="X217">
        <f t="shared" ref="X217" si="541">E217-E216</f>
        <v>4</v>
      </c>
      <c r="Y217">
        <v>611</v>
      </c>
      <c r="Z217">
        <v>342</v>
      </c>
      <c r="AA217">
        <v>5176</v>
      </c>
      <c r="AB217">
        <v>465</v>
      </c>
      <c r="AC217">
        <v>304</v>
      </c>
      <c r="AD217">
        <v>4300</v>
      </c>
      <c r="AE217">
        <v>7</v>
      </c>
      <c r="AF217">
        <v>2</v>
      </c>
      <c r="AG217">
        <v>96</v>
      </c>
      <c r="AH217">
        <f t="shared" si="529"/>
        <v>139</v>
      </c>
      <c r="AI217">
        <f t="shared" si="530"/>
        <v>36</v>
      </c>
      <c r="AJ217">
        <f t="shared" si="531"/>
        <v>780</v>
      </c>
      <c r="AK217">
        <f t="shared" si="532"/>
        <v>17</v>
      </c>
      <c r="AL217">
        <v>3</v>
      </c>
      <c r="AM217">
        <v>3</v>
      </c>
      <c r="AN217">
        <v>60</v>
      </c>
      <c r="AS217">
        <f>COUNTIF('Wartburg Positive Tests'!G:G,"&lt;="&amp;covid19!A217)-COUNTIF('Wartburg Positive Tests'!H:H,"&lt;="&amp;covid19!A217)</f>
        <v>9</v>
      </c>
      <c r="AT217">
        <f t="shared" si="533"/>
        <v>130</v>
      </c>
    </row>
    <row r="218" spans="1:46" x14ac:dyDescent="0.35">
      <c r="A218" s="14">
        <f t="shared" si="49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 s="7">
        <f t="shared" si="380"/>
        <v>797036</v>
      </c>
      <c r="N218" s="4">
        <f t="shared" si="381"/>
        <v>0.11950349752323212</v>
      </c>
      <c r="Q218">
        <f t="shared" ref="Q218" si="542">C218-C217</f>
        <v>614</v>
      </c>
      <c r="R218">
        <f t="shared" ref="R218" si="543">M218-M217</f>
        <v>2864</v>
      </c>
      <c r="S218" s="8">
        <f t="shared" ref="S218" si="544">Q218/U218</f>
        <v>0.17653824036802759</v>
      </c>
      <c r="T218" s="8">
        <f t="shared" ref="T218" si="545">SUM(Q212:Q218)/SUM(U212:U218)</f>
        <v>0.20131140605996509</v>
      </c>
      <c r="U218">
        <f t="shared" ref="U218" si="546">B218-B217</f>
        <v>3478</v>
      </c>
      <c r="V218">
        <f t="shared" ref="V218" si="547">C218-D218-E218</f>
        <v>23212</v>
      </c>
      <c r="W218" s="3">
        <f t="shared" ref="W218" si="548">F218/V218</f>
        <v>2.1583663622264347E-2</v>
      </c>
      <c r="X218">
        <f t="shared" ref="X218" si="549">E218-E217</f>
        <v>16</v>
      </c>
      <c r="Y218">
        <v>614</v>
      </c>
      <c r="Z218">
        <v>344</v>
      </c>
      <c r="AA218">
        <v>5195</v>
      </c>
      <c r="AB218">
        <v>469</v>
      </c>
      <c r="AC218">
        <v>317</v>
      </c>
      <c r="AD218">
        <v>4326</v>
      </c>
      <c r="AE218">
        <v>8</v>
      </c>
      <c r="AF218">
        <v>2</v>
      </c>
      <c r="AG218">
        <v>96</v>
      </c>
      <c r="AH218">
        <f t="shared" si="529"/>
        <v>137</v>
      </c>
      <c r="AI218">
        <f t="shared" si="530"/>
        <v>25</v>
      </c>
      <c r="AJ218">
        <f t="shared" si="531"/>
        <v>773</v>
      </c>
      <c r="AK218">
        <f t="shared" si="532"/>
        <v>10</v>
      </c>
      <c r="AL218">
        <v>5</v>
      </c>
      <c r="AM218">
        <v>5</v>
      </c>
      <c r="AN218">
        <v>70</v>
      </c>
      <c r="AS218">
        <f>COUNTIF('Wartburg Positive Tests'!G:G,"&lt;="&amp;covid19!A218)-COUNTIF('Wartburg Positive Tests'!H:H,"&lt;="&amp;covid19!A218)</f>
        <v>8</v>
      </c>
      <c r="AT218">
        <f t="shared" ref="AT218:AT219" si="550">AH218-AS218</f>
        <v>129</v>
      </c>
    </row>
    <row r="219" spans="1:46" x14ac:dyDescent="0.35">
      <c r="A219" s="14">
        <f t="shared" si="49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 s="7">
        <f t="shared" si="380"/>
        <v>801461</v>
      </c>
      <c r="N219" s="4">
        <f t="shared" si="381"/>
        <v>0.12002209110053647</v>
      </c>
      <c r="Q219">
        <f t="shared" ref="Q219" si="551">C219-C218</f>
        <v>1137</v>
      </c>
      <c r="R219">
        <f t="shared" ref="R219" si="552">M219-M218</f>
        <v>4425</v>
      </c>
      <c r="S219" s="8">
        <f t="shared" ref="S219" si="553">Q219/U219</f>
        <v>0.20442286947141317</v>
      </c>
      <c r="T219" s="8">
        <f t="shared" ref="T219" si="554">SUM(Q213:Q219)/SUM(U213:U219)</f>
        <v>0.20076806520716861</v>
      </c>
      <c r="U219">
        <f t="shared" ref="U219" si="555">B219-B218</f>
        <v>5562</v>
      </c>
      <c r="V219">
        <f t="shared" ref="V219:V220" si="556">C219-D219-E219</f>
        <v>23133</v>
      </c>
      <c r="W219" s="3">
        <f t="shared" ref="W219:W220" si="557">F219/V219</f>
        <v>2.3083906108157179E-2</v>
      </c>
      <c r="X219">
        <f t="shared" ref="X219:X220" si="558">E219-E218</f>
        <v>28</v>
      </c>
      <c r="Y219">
        <v>625</v>
      </c>
      <c r="Z219">
        <v>347</v>
      </c>
      <c r="AA219">
        <v>5269</v>
      </c>
      <c r="AB219">
        <v>476</v>
      </c>
      <c r="AC219">
        <v>319</v>
      </c>
      <c r="AD219">
        <v>4345</v>
      </c>
      <c r="AE219">
        <v>9</v>
      </c>
      <c r="AF219">
        <v>2</v>
      </c>
      <c r="AG219">
        <v>96</v>
      </c>
      <c r="AH219">
        <f t="shared" si="529"/>
        <v>140</v>
      </c>
      <c r="AI219">
        <f t="shared" si="530"/>
        <v>26</v>
      </c>
      <c r="AJ219">
        <f t="shared" si="531"/>
        <v>828</v>
      </c>
      <c r="AK219">
        <f t="shared" si="532"/>
        <v>11</v>
      </c>
      <c r="AL219">
        <v>6</v>
      </c>
      <c r="AM219">
        <v>6</v>
      </c>
      <c r="AN219">
        <v>52</v>
      </c>
      <c r="AS219">
        <f>COUNTIF('Wartburg Positive Tests'!G:G,"&lt;="&amp;covid19!A219)-COUNTIF('Wartburg Positive Tests'!H:H,"&lt;="&amp;covid19!A219)</f>
        <v>8</v>
      </c>
      <c r="AT219">
        <f t="shared" si="550"/>
        <v>132</v>
      </c>
    </row>
    <row r="220" spans="1:46" x14ac:dyDescent="0.35">
      <c r="A220" s="14">
        <f t="shared" si="49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 s="7">
        <f t="shared" si="380"/>
        <v>806416</v>
      </c>
      <c r="N220" s="4">
        <f t="shared" si="381"/>
        <v>0.12078020486374218</v>
      </c>
      <c r="Q220">
        <f t="shared" ref="Q220" si="559">C220-C219</f>
        <v>1466</v>
      </c>
      <c r="R220">
        <f t="shared" ref="R220" si="560">M220-M219</f>
        <v>4955</v>
      </c>
      <c r="S220" s="8">
        <f t="shared" ref="S220" si="561">Q220/U220</f>
        <v>0.22831334683071172</v>
      </c>
      <c r="T220" s="8">
        <f t="shared" ref="T220" si="562">SUM(Q214:Q220)/SUM(U214:U220)</f>
        <v>0.20379557445468147</v>
      </c>
      <c r="U220">
        <f t="shared" ref="U220" si="563">B220-B219</f>
        <v>6421</v>
      </c>
      <c r="V220">
        <f t="shared" si="556"/>
        <v>23592</v>
      </c>
      <c r="W220" s="3">
        <f t="shared" si="557"/>
        <v>2.2465242455069517E-2</v>
      </c>
      <c r="X220">
        <f t="shared" si="558"/>
        <v>18</v>
      </c>
      <c r="Y220">
        <v>630</v>
      </c>
      <c r="Z220">
        <v>352</v>
      </c>
      <c r="AA220">
        <v>5314</v>
      </c>
      <c r="AB220">
        <v>481</v>
      </c>
      <c r="AC220">
        <v>319</v>
      </c>
      <c r="AD220">
        <v>4366</v>
      </c>
      <c r="AE220">
        <v>9</v>
      </c>
      <c r="AF220">
        <v>2</v>
      </c>
      <c r="AG220">
        <v>98</v>
      </c>
      <c r="AH220">
        <f t="shared" ref="AH220" si="564">Y220-AB220-AE220</f>
        <v>140</v>
      </c>
      <c r="AI220">
        <f t="shared" ref="AI220" si="565">Z220-AC220-AF220</f>
        <v>31</v>
      </c>
      <c r="AJ220">
        <f t="shared" ref="AJ220" si="566">AA220-AD220-AG220</f>
        <v>850</v>
      </c>
      <c r="AK220">
        <f t="shared" ref="AK220" si="567">-(J220-J219)+L220</f>
        <v>21</v>
      </c>
      <c r="AL220">
        <v>7</v>
      </c>
      <c r="AM220">
        <v>7</v>
      </c>
      <c r="AN220">
        <v>57</v>
      </c>
      <c r="AS220">
        <f>COUNTIF('Wartburg Positive Tests'!G:G,"&lt;="&amp;covid19!A220)-COUNTIF('Wartburg Positive Tests'!H:H,"&lt;="&amp;covid19!A220)</f>
        <v>8</v>
      </c>
      <c r="AT220">
        <f t="shared" ref="AT220" si="568">AH220-AS220</f>
        <v>132</v>
      </c>
    </row>
    <row r="221" spans="1:46" x14ac:dyDescent="0.35">
      <c r="A221" s="14">
        <f t="shared" si="49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 s="7">
        <f t="shared" si="380"/>
        <v>811652</v>
      </c>
      <c r="N221" s="4">
        <f t="shared" si="381"/>
        <v>0.12158684326156551</v>
      </c>
      <c r="Q221">
        <f t="shared" ref="Q221" si="569">C221-C220</f>
        <v>1567</v>
      </c>
      <c r="R221">
        <f t="shared" ref="R221" si="570">M221-M220</f>
        <v>5236</v>
      </c>
      <c r="S221" s="8">
        <f t="shared" ref="S221" si="571">Q221/U221</f>
        <v>0.23033955607820078</v>
      </c>
      <c r="T221" s="8">
        <f t="shared" ref="T221" si="572">SUM(Q215:Q221)/SUM(U215:U221)</f>
        <v>0.20816751689324536</v>
      </c>
      <c r="U221">
        <f t="shared" ref="U221" si="573">B221-B220</f>
        <v>6803</v>
      </c>
      <c r="V221">
        <f t="shared" ref="V221" si="574">C221-D221-E221</f>
        <v>24209</v>
      </c>
      <c r="W221" s="3">
        <f t="shared" ref="W221" si="575">F221/V221</f>
        <v>2.214052625056797E-2</v>
      </c>
      <c r="X221">
        <f t="shared" ref="X221" si="576">E221-E220</f>
        <v>23</v>
      </c>
      <c r="Y221">
        <v>644</v>
      </c>
      <c r="Z221">
        <v>356</v>
      </c>
      <c r="AA221">
        <v>5402</v>
      </c>
      <c r="AB221">
        <v>486</v>
      </c>
      <c r="AC221">
        <v>320</v>
      </c>
      <c r="AD221">
        <v>4389</v>
      </c>
      <c r="AE221">
        <v>9</v>
      </c>
      <c r="AF221">
        <v>2</v>
      </c>
      <c r="AG221">
        <v>98</v>
      </c>
      <c r="AH221">
        <f t="shared" ref="AH221" si="577">Y221-AB221-AE221</f>
        <v>149</v>
      </c>
      <c r="AI221">
        <f t="shared" ref="AI221" si="578">Z221-AC221-AF221</f>
        <v>34</v>
      </c>
      <c r="AJ221">
        <f t="shared" ref="AJ221" si="579">AA221-AD221-AG221</f>
        <v>915</v>
      </c>
      <c r="AK221">
        <f t="shared" ref="AK221" si="580">-(J221-J220)+L221</f>
        <v>15</v>
      </c>
      <c r="AL221">
        <v>7</v>
      </c>
      <c r="AM221">
        <v>7</v>
      </c>
      <c r="AN221">
        <v>61</v>
      </c>
      <c r="AS221">
        <f>COUNTIF('Wartburg Positive Tests'!G:G,"&lt;="&amp;covid19!A221)-COUNTIF('Wartburg Positive Tests'!H:H,"&lt;="&amp;covid19!A221)</f>
        <v>9</v>
      </c>
      <c r="AT221">
        <f t="shared" ref="AT221" si="581">AH221-AS221</f>
        <v>140</v>
      </c>
    </row>
    <row r="222" spans="1:46" x14ac:dyDescent="0.35">
      <c r="A222" s="14">
        <f t="shared" si="49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 s="7">
        <f t="shared" si="380"/>
        <v>817341</v>
      </c>
      <c r="N222" s="4">
        <f t="shared" si="381"/>
        <v>0.12283926967395468</v>
      </c>
      <c r="Q222">
        <f t="shared" ref="Q222" si="582">C222-C221</f>
        <v>2116</v>
      </c>
      <c r="R222">
        <f t="shared" ref="R222" si="583">M222-M221</f>
        <v>5689</v>
      </c>
      <c r="S222" s="8">
        <f t="shared" ref="S222" si="584">Q222/U222</f>
        <v>0.27110826393337606</v>
      </c>
      <c r="T222" s="8">
        <f t="shared" ref="T222:T226" si="585">SUM(Q216:Q222)/SUM(U216:U222)</f>
        <v>0.22066343254228399</v>
      </c>
      <c r="U222">
        <f t="shared" ref="U222" si="586">B222-B221</f>
        <v>7805</v>
      </c>
      <c r="V222">
        <f t="shared" ref="V222" si="587">C222-D222-E222</f>
        <v>25385</v>
      </c>
      <c r="W222" s="3">
        <f t="shared" ref="W222" si="588">F222/V222</f>
        <v>2.1469371676186726E-2</v>
      </c>
      <c r="X222">
        <f t="shared" ref="X222" si="589">E222-E221</f>
        <v>12</v>
      </c>
      <c r="Y222">
        <v>660</v>
      </c>
      <c r="Z222">
        <v>362</v>
      </c>
      <c r="AA222">
        <v>5498</v>
      </c>
      <c r="AB222">
        <v>489</v>
      </c>
      <c r="AC222">
        <v>323</v>
      </c>
      <c r="AD222">
        <v>4410</v>
      </c>
      <c r="AE222">
        <v>9</v>
      </c>
      <c r="AF222">
        <v>2</v>
      </c>
      <c r="AG222">
        <v>98</v>
      </c>
      <c r="AH222">
        <f t="shared" ref="AH222" si="590">Y222-AB222-AE222</f>
        <v>162</v>
      </c>
      <c r="AI222">
        <f t="shared" ref="AI222" si="591">Z222-AC222-AF222</f>
        <v>37</v>
      </c>
      <c r="AJ222">
        <f t="shared" ref="AJ222" si="592">AA222-AD222-AG222</f>
        <v>990</v>
      </c>
      <c r="AK222">
        <f t="shared" ref="AK222" si="593">-(J222-J221)+L222</f>
        <v>33</v>
      </c>
      <c r="AS222">
        <f>COUNTIF('Wartburg Positive Tests'!G:G,"&lt;="&amp;covid19!A222)-COUNTIF('Wartburg Positive Tests'!H:H,"&lt;="&amp;covid19!A222)</f>
        <v>9</v>
      </c>
      <c r="AT222">
        <f t="shared" ref="AT222:AT226" si="594">AH222-AS222</f>
        <v>153</v>
      </c>
    </row>
    <row r="223" spans="1:46" x14ac:dyDescent="0.35">
      <c r="A223" s="14">
        <f t="shared" si="49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 s="7">
        <f t="shared" si="380"/>
        <v>821036</v>
      </c>
      <c r="N223" s="4">
        <f t="shared" si="381"/>
        <v>0.12358415945158628</v>
      </c>
      <c r="Q223">
        <f t="shared" ref="Q223" si="595">C223-C222</f>
        <v>1313</v>
      </c>
      <c r="R223">
        <f t="shared" ref="R223" si="596">M223-M222</f>
        <v>3695</v>
      </c>
      <c r="S223" s="8">
        <f t="shared" ref="S223" si="597">Q223/U223</f>
        <v>0.26218051118210861</v>
      </c>
      <c r="T223" s="8">
        <f t="shared" si="585"/>
        <v>0.22966418893984922</v>
      </c>
      <c r="U223">
        <f t="shared" ref="U223" si="598">B223-B222</f>
        <v>5008</v>
      </c>
      <c r="V223">
        <f t="shared" ref="V223" si="599">C223-D223-E223</f>
        <v>26430</v>
      </c>
      <c r="W223" s="3">
        <f t="shared" ref="W223" si="600">F223/V223</f>
        <v>2.0469163828982218E-2</v>
      </c>
      <c r="X223">
        <f t="shared" ref="X223" si="601">E223-E222</f>
        <v>5</v>
      </c>
      <c r="Y223">
        <v>669</v>
      </c>
      <c r="Z223">
        <v>373</v>
      </c>
      <c r="AA223">
        <v>5561</v>
      </c>
      <c r="AB223">
        <v>490</v>
      </c>
      <c r="AC223">
        <v>329</v>
      </c>
      <c r="AD223">
        <v>4415</v>
      </c>
      <c r="AE223">
        <v>9</v>
      </c>
      <c r="AF223">
        <v>2</v>
      </c>
      <c r="AG223">
        <v>98</v>
      </c>
      <c r="AH223">
        <f t="shared" ref="AH223:AH224" si="602">Y223-AB223-AE223</f>
        <v>170</v>
      </c>
      <c r="AI223">
        <f t="shared" ref="AI223:AI224" si="603">Z223-AC223-AF223</f>
        <v>42</v>
      </c>
      <c r="AJ223">
        <f t="shared" ref="AJ223:AJ224" si="604">AA223-AD223-AG223</f>
        <v>1048</v>
      </c>
      <c r="AK223">
        <f t="shared" ref="AK223:AK224" si="605">-(J223-J222)+L223</f>
        <v>31</v>
      </c>
      <c r="AS223">
        <f>COUNTIF('Wartburg Positive Tests'!G:G,"&lt;="&amp;covid19!A223)-COUNTIF('Wartburg Positive Tests'!H:H,"&lt;="&amp;covid19!A223)</f>
        <v>10</v>
      </c>
      <c r="AT223">
        <f t="shared" si="594"/>
        <v>160</v>
      </c>
    </row>
    <row r="224" spans="1:46" x14ac:dyDescent="0.35">
      <c r="A224" s="14">
        <f t="shared" si="49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 s="7">
        <f t="shared" si="380"/>
        <v>822855</v>
      </c>
      <c r="N224" s="4">
        <f t="shared" si="381"/>
        <v>0.1238813677525141</v>
      </c>
      <c r="Q224">
        <f t="shared" ref="Q224" si="606">C224-C223</f>
        <v>575</v>
      </c>
      <c r="R224">
        <f t="shared" ref="R224" si="607">M224-M223</f>
        <v>1819</v>
      </c>
      <c r="S224" s="8">
        <f t="shared" ref="S224" si="608">Q224/U224</f>
        <v>0.24018379281537175</v>
      </c>
      <c r="T224" s="8">
        <f t="shared" si="585"/>
        <v>0.23452803501374397</v>
      </c>
      <c r="U224">
        <f t="shared" ref="U224" si="609">B224-B223</f>
        <v>2394</v>
      </c>
      <c r="V224">
        <f t="shared" ref="V224" si="610">C224-D224-E224</f>
        <v>26745</v>
      </c>
      <c r="W224" s="3">
        <f t="shared" ref="W224" si="611">F224/V224</f>
        <v>2.0975883342680874E-2</v>
      </c>
      <c r="X224">
        <f t="shared" ref="X224" si="612">E224-E223</f>
        <v>1</v>
      </c>
      <c r="Y224">
        <v>672</v>
      </c>
      <c r="Z224">
        <v>378</v>
      </c>
      <c r="AA224">
        <v>5575</v>
      </c>
      <c r="AB224">
        <v>491</v>
      </c>
      <c r="AC224">
        <v>332</v>
      </c>
      <c r="AD224">
        <v>4422</v>
      </c>
      <c r="AE224">
        <v>9</v>
      </c>
      <c r="AF224">
        <v>2</v>
      </c>
      <c r="AG224">
        <v>98</v>
      </c>
      <c r="AH224">
        <f t="shared" si="602"/>
        <v>172</v>
      </c>
      <c r="AI224">
        <f t="shared" si="603"/>
        <v>44</v>
      </c>
      <c r="AJ224">
        <f t="shared" si="604"/>
        <v>1055</v>
      </c>
      <c r="AK224">
        <f t="shared" si="605"/>
        <v>13</v>
      </c>
      <c r="AL224">
        <v>7</v>
      </c>
      <c r="AM224">
        <v>7</v>
      </c>
      <c r="AN224">
        <v>65</v>
      </c>
      <c r="AS224">
        <f>COUNTIF('Wartburg Positive Tests'!G:G,"&lt;="&amp;covid19!A224)-COUNTIF('Wartburg Positive Tests'!H:H,"&lt;="&amp;covid19!A224)</f>
        <v>10</v>
      </c>
      <c r="AT224">
        <f t="shared" si="594"/>
        <v>162</v>
      </c>
    </row>
    <row r="225" spans="1:63" x14ac:dyDescent="0.35">
      <c r="A225" s="14">
        <f t="shared" si="49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 s="7">
        <f t="shared" si="380"/>
        <v>826386</v>
      </c>
      <c r="N225" s="4">
        <f t="shared" si="381"/>
        <v>0.12459573837002982</v>
      </c>
      <c r="Q225">
        <f t="shared" ref="Q225" si="613">C225-C224</f>
        <v>1269</v>
      </c>
      <c r="R225">
        <f t="shared" ref="R225" si="614">M225-M224</f>
        <v>3531</v>
      </c>
      <c r="S225" s="8">
        <f t="shared" ref="S225" si="615">Q225/U225</f>
        <v>0.26437500000000003</v>
      </c>
      <c r="T225" s="8">
        <f t="shared" si="585"/>
        <v>0.24342020467610137</v>
      </c>
      <c r="U225">
        <f t="shared" ref="U225" si="616">B225-B224</f>
        <v>4800</v>
      </c>
      <c r="V225">
        <f t="shared" ref="V225" si="617">C225-D225-E225</f>
        <v>26560</v>
      </c>
      <c r="W225" s="3">
        <f t="shared" ref="W225" si="618">F225/V225</f>
        <v>2.1234939759036144E-2</v>
      </c>
      <c r="X225">
        <f t="shared" ref="X225" si="619">E225-E224</f>
        <v>22</v>
      </c>
      <c r="Y225">
        <v>677</v>
      </c>
      <c r="Z225">
        <v>384</v>
      </c>
      <c r="AA225">
        <v>5650</v>
      </c>
      <c r="AB225">
        <v>500</v>
      </c>
      <c r="AC225">
        <v>336</v>
      </c>
      <c r="AD225">
        <v>4452</v>
      </c>
      <c r="AE225">
        <v>9</v>
      </c>
      <c r="AF225">
        <v>2</v>
      </c>
      <c r="AG225">
        <v>98</v>
      </c>
      <c r="AH225">
        <f t="shared" ref="AH225:AH226" si="620">Y225-AB225-AE225</f>
        <v>168</v>
      </c>
      <c r="AI225">
        <f t="shared" ref="AI225:AI226" si="621">Z225-AC225-AF225</f>
        <v>46</v>
      </c>
      <c r="AJ225">
        <f t="shared" ref="AJ225:AJ226" si="622">AA225-AD225-AG225</f>
        <v>1100</v>
      </c>
      <c r="AK225">
        <f t="shared" ref="AK225:AK226" si="623">-(J225-J224)+L225</f>
        <v>13</v>
      </c>
      <c r="AL225">
        <v>10</v>
      </c>
      <c r="AM225">
        <v>10</v>
      </c>
      <c r="AN225">
        <v>70</v>
      </c>
      <c r="AS225">
        <f>COUNTIF('Wartburg Positive Tests'!G:G,"&lt;="&amp;covid19!A225)-COUNTIF('Wartburg Positive Tests'!H:H,"&lt;="&amp;covid19!A225)</f>
        <v>9</v>
      </c>
      <c r="AT225">
        <f t="shared" si="594"/>
        <v>159</v>
      </c>
    </row>
    <row r="226" spans="1:63" x14ac:dyDescent="0.35">
      <c r="A226" s="14">
        <f t="shared" si="49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 s="7">
        <f t="shared" si="380"/>
        <v>829303</v>
      </c>
      <c r="N226" s="4">
        <f t="shared" si="381"/>
        <v>0.12565973283851173</v>
      </c>
      <c r="Q226">
        <f t="shared" ref="Q226" si="624">C226-C225</f>
        <v>1568</v>
      </c>
      <c r="R226">
        <f t="shared" ref="R226" si="625">M226-M225</f>
        <v>2917</v>
      </c>
      <c r="S226" s="8">
        <f t="shared" ref="S226" si="626">Q226/U226</f>
        <v>0.34960981047937567</v>
      </c>
      <c r="T226" s="8">
        <f t="shared" si="585"/>
        <v>0.2617987061194188</v>
      </c>
      <c r="U226">
        <f t="shared" ref="U226" si="627">B226-B225</f>
        <v>4485</v>
      </c>
      <c r="V226">
        <f t="shared" ref="V226" si="628">C226-D226-E226</f>
        <v>27102</v>
      </c>
      <c r="W226" s="3">
        <f t="shared" ref="W226" si="629">F226/V226</f>
        <v>2.1990996974393034E-2</v>
      </c>
      <c r="X226">
        <f t="shared" ref="X226:X228" si="630">E226-E225</f>
        <v>22</v>
      </c>
      <c r="Y226">
        <v>691</v>
      </c>
      <c r="Z226">
        <v>389</v>
      </c>
      <c r="AA226">
        <v>5756</v>
      </c>
      <c r="AB226">
        <v>508</v>
      </c>
      <c r="AC226">
        <v>338</v>
      </c>
      <c r="AD226">
        <v>4489</v>
      </c>
      <c r="AE226">
        <v>9</v>
      </c>
      <c r="AF226">
        <v>3</v>
      </c>
      <c r="AG226">
        <v>101</v>
      </c>
      <c r="AH226">
        <f t="shared" si="620"/>
        <v>174</v>
      </c>
      <c r="AI226">
        <f t="shared" si="621"/>
        <v>48</v>
      </c>
      <c r="AJ226">
        <f t="shared" si="622"/>
        <v>1166</v>
      </c>
      <c r="AK226">
        <f t="shared" si="623"/>
        <v>18</v>
      </c>
      <c r="AL226">
        <v>13</v>
      </c>
      <c r="AM226">
        <v>13</v>
      </c>
      <c r="AN226">
        <v>76</v>
      </c>
      <c r="AS226">
        <f>COUNTIF('Wartburg Positive Tests'!G:G,"&lt;="&amp;covid19!A226)-COUNTIF('Wartburg Positive Tests'!H:H,"&lt;="&amp;covid19!A226)</f>
        <v>9</v>
      </c>
      <c r="AT226">
        <f t="shared" si="594"/>
        <v>165</v>
      </c>
    </row>
    <row r="227" spans="1:63" x14ac:dyDescent="0.35">
      <c r="A227" s="14">
        <f t="shared" si="49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 s="7">
        <f t="shared" si="380"/>
        <v>834614</v>
      </c>
      <c r="N227" s="4">
        <f t="shared" si="381"/>
        <v>0.12729778450702459</v>
      </c>
      <c r="Q227">
        <f t="shared" ref="Q227:Q228" si="631">C227-C226</f>
        <v>2555</v>
      </c>
      <c r="R227">
        <f t="shared" ref="R227:R228" si="632">M227-M226</f>
        <v>5311</v>
      </c>
      <c r="S227" s="8">
        <f t="shared" ref="S227:S229" si="633">Q227/U227</f>
        <v>0.32481566234426645</v>
      </c>
      <c r="T227" s="8">
        <f t="shared" ref="T227:T228" si="634">SUM(Q221:Q227)/SUM(U221:U227)</f>
        <v>0.27994688593243278</v>
      </c>
      <c r="U227">
        <f t="shared" ref="U227:U228" si="635">B227-B226</f>
        <v>7866</v>
      </c>
      <c r="V227">
        <f t="shared" ref="V227:V228" si="636">C227-D227-E227</f>
        <v>28675</v>
      </c>
      <c r="W227" s="3">
        <f t="shared" ref="W227:W228" si="637">F227/V227</f>
        <v>2.1098517872711421E-2</v>
      </c>
      <c r="X227">
        <f t="shared" si="630"/>
        <v>12</v>
      </c>
      <c r="Y227">
        <v>707</v>
      </c>
      <c r="Z227">
        <v>402</v>
      </c>
      <c r="AA227">
        <v>5910</v>
      </c>
      <c r="AB227">
        <v>511</v>
      </c>
      <c r="AC227">
        <v>345</v>
      </c>
      <c r="AD227">
        <v>4511</v>
      </c>
      <c r="AE227">
        <v>9</v>
      </c>
      <c r="AF227">
        <v>3</v>
      </c>
      <c r="AG227">
        <v>102</v>
      </c>
      <c r="AH227">
        <f t="shared" ref="AH227" si="638">Y227-AB227-AE227</f>
        <v>187</v>
      </c>
      <c r="AI227">
        <f t="shared" ref="AI227" si="639">Z227-AC227-AF227</f>
        <v>54</v>
      </c>
      <c r="AJ227">
        <f t="shared" ref="AJ227" si="640">AA227-AD227-AG227</f>
        <v>1297</v>
      </c>
      <c r="AK227">
        <f t="shared" ref="AK227" si="641">-(J227-J226)+L227</f>
        <v>27</v>
      </c>
      <c r="AL227">
        <v>11</v>
      </c>
      <c r="AM227">
        <v>11</v>
      </c>
      <c r="AN227">
        <v>66</v>
      </c>
      <c r="AS227">
        <f>COUNTIF('Wartburg Positive Tests'!G:G,"&lt;="&amp;covid19!A227)-COUNTIF('Wartburg Positive Tests'!H:H,"&lt;="&amp;covid19!A227)</f>
        <v>11</v>
      </c>
      <c r="AT227">
        <f t="shared" ref="AT227:AT228" si="642">AH227-AS227</f>
        <v>176</v>
      </c>
    </row>
    <row r="228" spans="1:63" x14ac:dyDescent="0.35">
      <c r="A228" s="14">
        <f t="shared" si="49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 s="7">
        <f t="shared" si="380"/>
        <v>839328</v>
      </c>
      <c r="N228" s="4">
        <f t="shared" si="381"/>
        <v>0.1290441077280359</v>
      </c>
      <c r="Q228">
        <f t="shared" si="631"/>
        <v>2616</v>
      </c>
      <c r="R228">
        <f t="shared" si="632"/>
        <v>4714</v>
      </c>
      <c r="S228" s="8">
        <f t="shared" si="633"/>
        <v>0.35688949522510233</v>
      </c>
      <c r="T228" s="8">
        <f t="shared" si="634"/>
        <v>0.30266075388026609</v>
      </c>
      <c r="U228">
        <f t="shared" si="635"/>
        <v>7330</v>
      </c>
      <c r="V228">
        <f t="shared" si="636"/>
        <v>30392</v>
      </c>
      <c r="W228" s="3">
        <f t="shared" si="637"/>
        <v>1.9939457752040011E-2</v>
      </c>
      <c r="X228">
        <f t="shared" si="630"/>
        <v>14</v>
      </c>
      <c r="Y228">
        <v>728</v>
      </c>
      <c r="Z228">
        <v>410</v>
      </c>
      <c r="AA228">
        <v>6042</v>
      </c>
      <c r="AB228">
        <v>513</v>
      </c>
      <c r="AC228">
        <v>347</v>
      </c>
      <c r="AD228">
        <v>4530</v>
      </c>
      <c r="AE228">
        <v>9</v>
      </c>
      <c r="AF228">
        <v>3</v>
      </c>
      <c r="AG228">
        <v>102</v>
      </c>
      <c r="AH228">
        <f t="shared" ref="AH228" si="643">Y228-AB228-AE228</f>
        <v>206</v>
      </c>
      <c r="AI228">
        <f t="shared" ref="AI228" si="644">Z228-AC228-AF228</f>
        <v>60</v>
      </c>
      <c r="AJ228">
        <f t="shared" ref="AJ228" si="645">AA228-AD228-AG228</f>
        <v>1410</v>
      </c>
      <c r="AK228">
        <f t="shared" ref="AK228" si="646">-(J228-J227)+L228</f>
        <v>21</v>
      </c>
      <c r="AL228">
        <v>12</v>
      </c>
      <c r="AM228">
        <v>12</v>
      </c>
      <c r="AN228">
        <v>64</v>
      </c>
      <c r="AS228">
        <f>COUNTIF('Wartburg Positive Tests'!G:G,"&lt;="&amp;covid19!A228)-COUNTIF('Wartburg Positive Tests'!H:H,"&lt;="&amp;covid19!A228)</f>
        <v>12</v>
      </c>
      <c r="AT228">
        <f t="shared" si="642"/>
        <v>194</v>
      </c>
      <c r="AU228">
        <v>6067</v>
      </c>
      <c r="AV228">
        <v>1315</v>
      </c>
      <c r="AW228">
        <f>AV228/AU228</f>
        <v>0.21674633261908685</v>
      </c>
    </row>
    <row r="229" spans="1:63" x14ac:dyDescent="0.35">
      <c r="A229" s="14">
        <f t="shared" si="49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 s="7">
        <f t="shared" si="380"/>
        <v>844084</v>
      </c>
      <c r="N229" s="4">
        <f t="shared" si="381"/>
        <v>0.13088102801188226</v>
      </c>
      <c r="Q229">
        <f t="shared" ref="Q229" si="647">C229-C228</f>
        <v>2753</v>
      </c>
      <c r="R229">
        <f t="shared" ref="R229" si="648">M229-M228</f>
        <v>4756</v>
      </c>
      <c r="S229" s="8">
        <f t="shared" si="633"/>
        <v>0.36662671460913571</v>
      </c>
      <c r="T229" s="8">
        <f t="shared" ref="T229" si="649">SUM(Q223:Q229)/SUM(U223:U229)</f>
        <v>0.32110580828594637</v>
      </c>
      <c r="U229">
        <f t="shared" ref="U229" si="650">B229-B228</f>
        <v>7509</v>
      </c>
      <c r="V229">
        <f t="shared" ref="V229" si="651">C229-D229-E229</f>
        <v>32216</v>
      </c>
      <c r="W229" s="3">
        <f t="shared" ref="W229" si="652">F229/V229</f>
        <v>1.9555500372485723E-2</v>
      </c>
      <c r="X229">
        <f t="shared" ref="X229" si="653">E229-E228</f>
        <v>9</v>
      </c>
      <c r="Y229">
        <v>757</v>
      </c>
      <c r="Z229">
        <v>420</v>
      </c>
      <c r="AA229">
        <v>6212</v>
      </c>
      <c r="AB229">
        <v>518</v>
      </c>
      <c r="AC229">
        <v>348</v>
      </c>
      <c r="AD229">
        <v>4551</v>
      </c>
      <c r="AE229">
        <v>9</v>
      </c>
      <c r="AF229">
        <v>3</v>
      </c>
      <c r="AG229">
        <v>102</v>
      </c>
      <c r="AH229">
        <f t="shared" ref="AH229" si="654">Y229-AB229-AE229</f>
        <v>230</v>
      </c>
      <c r="AI229">
        <f t="shared" ref="AI229" si="655">Z229-AC229-AF229</f>
        <v>69</v>
      </c>
      <c r="AJ229">
        <f t="shared" ref="AJ229" si="656">AA229-AD229-AG229</f>
        <v>1559</v>
      </c>
      <c r="AK229">
        <f t="shared" ref="AK229" si="657">-(J229-J228)+L229</f>
        <v>12</v>
      </c>
      <c r="AL229">
        <v>10</v>
      </c>
      <c r="AM229">
        <v>10</v>
      </c>
      <c r="AN229">
        <v>62</v>
      </c>
      <c r="AS229">
        <f>COUNTIF('Wartburg Positive Tests'!G:G,"&lt;="&amp;covid19!A229)-COUNTIF('Wartburg Positive Tests'!H:H,"&lt;="&amp;covid19!A229)</f>
        <v>13</v>
      </c>
      <c r="AT229">
        <f t="shared" ref="AT229" si="658">AH229-AS229</f>
        <v>217</v>
      </c>
    </row>
    <row r="230" spans="1:63" x14ac:dyDescent="0.35">
      <c r="A230" s="14">
        <f t="shared" si="49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 s="7">
        <f t="shared" si="380"/>
        <v>849775</v>
      </c>
      <c r="N230" s="4">
        <f t="shared" si="381"/>
        <v>0.13272070192699248</v>
      </c>
      <c r="Q230">
        <f t="shared" ref="Q230" si="659">C230-C229</f>
        <v>2931</v>
      </c>
      <c r="R230">
        <f t="shared" ref="R230" si="660">M230-M229</f>
        <v>5691</v>
      </c>
      <c r="S230" s="8">
        <f t="shared" ref="S230" si="661">Q230/U230</f>
        <v>0.33994432846207379</v>
      </c>
      <c r="T230" s="8">
        <f t="shared" ref="T230" si="662">SUM(Q224:Q230)/SUM(U224:U230)</f>
        <v>0.33174440775705716</v>
      </c>
      <c r="U230">
        <f t="shared" ref="U230" si="663">B230-B229</f>
        <v>8622</v>
      </c>
      <c r="V230">
        <f t="shared" ref="V230" si="664">C230-D230-E230</f>
        <v>34819</v>
      </c>
      <c r="W230" s="3">
        <f t="shared" ref="W230" si="665">F230/V230</f>
        <v>1.9414687383325194E-2</v>
      </c>
      <c r="X230">
        <f t="shared" ref="X230" si="666">E230-E229</f>
        <v>2</v>
      </c>
      <c r="Y230">
        <v>781</v>
      </c>
      <c r="Z230">
        <v>435</v>
      </c>
      <c r="AA230">
        <v>6415</v>
      </c>
      <c r="AB230">
        <v>520</v>
      </c>
      <c r="AC230">
        <v>348</v>
      </c>
      <c r="AD230">
        <v>4555</v>
      </c>
      <c r="AE230">
        <v>9</v>
      </c>
      <c r="AF230">
        <v>3</v>
      </c>
      <c r="AG230">
        <v>102</v>
      </c>
      <c r="AH230">
        <f t="shared" ref="AH230" si="667">Y230-AB230-AE230</f>
        <v>252</v>
      </c>
      <c r="AI230">
        <f t="shared" ref="AI230" si="668">Z230-AC230-AF230</f>
        <v>84</v>
      </c>
      <c r="AJ230">
        <f t="shared" ref="AJ230" si="669">AA230-AD230-AG230</f>
        <v>1758</v>
      </c>
      <c r="AK230">
        <f t="shared" ref="AK230" si="670">-(J230-J229)+L230</f>
        <v>32</v>
      </c>
      <c r="AS230">
        <f>COUNTIF('Wartburg Positive Tests'!G:G,"&lt;="&amp;covid19!A230)-COUNTIF('Wartburg Positive Tests'!H:H,"&lt;="&amp;covid19!A230)</f>
        <v>14</v>
      </c>
      <c r="AT230">
        <f t="shared" ref="AT230:AT231" si="671">AH230-AS230</f>
        <v>238</v>
      </c>
    </row>
    <row r="231" spans="1:63" x14ac:dyDescent="0.35">
      <c r="A231" s="14">
        <f t="shared" si="49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 s="7">
        <f t="shared" si="380"/>
        <v>852382</v>
      </c>
      <c r="N231" s="4">
        <f t="shared" si="381"/>
        <v>0.13354151546016585</v>
      </c>
      <c r="Q231">
        <f t="shared" ref="Q231" si="672">C231-C230</f>
        <v>1330</v>
      </c>
      <c r="R231">
        <f t="shared" ref="R231" si="673">M231-M230</f>
        <v>2607</v>
      </c>
      <c r="S231" s="8">
        <f t="shared" ref="S231" si="674">Q231/U231</f>
        <v>0.33782067564135126</v>
      </c>
      <c r="T231" s="8">
        <f t="shared" ref="T231" si="675">SUM(Q225:Q231)/SUM(U225:U231)</f>
        <v>0.33720173292329791</v>
      </c>
      <c r="U231">
        <f t="shared" ref="U231" si="676">B231-B230</f>
        <v>3937</v>
      </c>
      <c r="V231">
        <f t="shared" ref="V231" si="677">C231-D231-E231</f>
        <v>35832</v>
      </c>
      <c r="W231" s="3">
        <f t="shared" ref="W231" si="678">F231/V231</f>
        <v>2.0037954900647467E-2</v>
      </c>
      <c r="X231">
        <f t="shared" ref="X231" si="679">E231-E230</f>
        <v>17</v>
      </c>
      <c r="Y231">
        <v>798</v>
      </c>
      <c r="Z231">
        <v>438</v>
      </c>
      <c r="AA231">
        <v>6468</v>
      </c>
      <c r="AB231">
        <v>523</v>
      </c>
      <c r="AC231">
        <v>351</v>
      </c>
      <c r="AD231">
        <v>4567</v>
      </c>
      <c r="AE231">
        <v>9</v>
      </c>
      <c r="AF231">
        <v>3</v>
      </c>
      <c r="AG231">
        <v>103</v>
      </c>
      <c r="AH231">
        <f t="shared" ref="AH231" si="680">Y231-AB231-AE231</f>
        <v>266</v>
      </c>
      <c r="AI231">
        <f t="shared" ref="AI231" si="681">Z231-AC231-AF231</f>
        <v>84</v>
      </c>
      <c r="AJ231">
        <f t="shared" ref="AJ231" si="682">AA231-AD231-AG231</f>
        <v>1798</v>
      </c>
      <c r="AK231">
        <f t="shared" ref="AK231:AK232" si="683">-(J231-J230)+L231</f>
        <v>22</v>
      </c>
      <c r="AL231">
        <v>9</v>
      </c>
      <c r="AM231">
        <v>9</v>
      </c>
      <c r="AN231">
        <v>51</v>
      </c>
      <c r="AS231">
        <f>COUNTIF('Wartburg Positive Tests'!G:G,"&lt;="&amp;covid19!A231)-COUNTIF('Wartburg Positive Tests'!H:H,"&lt;="&amp;covid19!A231)</f>
        <v>15</v>
      </c>
      <c r="AT231">
        <f t="shared" si="671"/>
        <v>251</v>
      </c>
      <c r="AU231">
        <v>5100</v>
      </c>
      <c r="AV231">
        <v>1085</v>
      </c>
      <c r="AW231">
        <f t="shared" ref="AW231:AW258" si="684">AV231/AU231</f>
        <v>0.21274509803921568</v>
      </c>
    </row>
    <row r="232" spans="1:63" x14ac:dyDescent="0.35">
      <c r="A232" s="14">
        <f t="shared" si="49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 s="7">
        <f t="shared" si="380"/>
        <v>854748</v>
      </c>
      <c r="N232" s="4">
        <f t="shared" si="381"/>
        <v>0.13464009144134523</v>
      </c>
      <c r="Q232">
        <f t="shared" ref="Q232" si="685">C232-C231</f>
        <v>1617</v>
      </c>
      <c r="R232">
        <f t="shared" ref="R232" si="686">M232-M231</f>
        <v>2366</v>
      </c>
      <c r="S232" s="8">
        <f t="shared" ref="S232" si="687">Q232/U232</f>
        <v>0.40597539543057998</v>
      </c>
      <c r="T232" s="8">
        <f t="shared" ref="T232" si="688">SUM(Q226:Q232)/SUM(U226:U232)</f>
        <v>0.35145888594164454</v>
      </c>
      <c r="U232">
        <f t="shared" ref="U232" si="689">B232-B231</f>
        <v>3983</v>
      </c>
      <c r="V232">
        <f t="shared" ref="V232" si="690">C232-D232-E232</f>
        <v>35823</v>
      </c>
      <c r="W232" s="3">
        <f t="shared" ref="W232" si="691">F232/V232</f>
        <v>2.0377969460960835E-2</v>
      </c>
      <c r="X232">
        <f t="shared" ref="X232" si="692">E232-E231</f>
        <v>22</v>
      </c>
      <c r="Y232">
        <v>833</v>
      </c>
      <c r="Z232">
        <v>455</v>
      </c>
      <c r="AA232">
        <v>6541</v>
      </c>
      <c r="AB232">
        <v>532</v>
      </c>
      <c r="AC232">
        <v>371</v>
      </c>
      <c r="AD232">
        <v>4624</v>
      </c>
      <c r="AE232">
        <v>9</v>
      </c>
      <c r="AF232">
        <v>3</v>
      </c>
      <c r="AG232">
        <v>104</v>
      </c>
      <c r="AH232">
        <f t="shared" ref="AH232" si="693">Y232-AB232-AE232</f>
        <v>292</v>
      </c>
      <c r="AI232">
        <f t="shared" ref="AI232" si="694">Z232-AC232-AF232</f>
        <v>81</v>
      </c>
      <c r="AJ232">
        <f t="shared" ref="AJ232" si="695">AA232-AD232-AG232</f>
        <v>1813</v>
      </c>
      <c r="AK232">
        <f t="shared" si="683"/>
        <v>16</v>
      </c>
      <c r="AS232">
        <f>COUNTIF('Wartburg Positive Tests'!G:G,"&lt;="&amp;covid19!A232)-COUNTIF('Wartburg Positive Tests'!H:H,"&lt;="&amp;covid19!A232)</f>
        <v>14</v>
      </c>
      <c r="AT232">
        <f t="shared" ref="AT232:AT234" si="696">AH232-AS232</f>
        <v>278</v>
      </c>
      <c r="AU232">
        <v>3393</v>
      </c>
      <c r="AV232">
        <v>866</v>
      </c>
      <c r="AW232">
        <f t="shared" si="684"/>
        <v>0.25523135867963453</v>
      </c>
    </row>
    <row r="233" spans="1:63" x14ac:dyDescent="0.35">
      <c r="A233" s="14">
        <f t="shared" si="49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 s="7">
        <f t="shared" si="380"/>
        <v>858528</v>
      </c>
      <c r="N233" s="4">
        <f t="shared" si="381"/>
        <v>0.13668839037104596</v>
      </c>
      <c r="Q233">
        <f t="shared" ref="Q233" si="697">C233-C232</f>
        <v>2942</v>
      </c>
      <c r="R233">
        <f t="shared" ref="R233" si="698">M233-M232</f>
        <v>3780</v>
      </c>
      <c r="S233" s="8">
        <f t="shared" ref="S233" si="699">Q233/U233</f>
        <v>0.43766736090449271</v>
      </c>
      <c r="T233" s="8">
        <f t="shared" ref="T233" si="700">SUM(Q227:Q233)/SUM(U227:U233)</f>
        <v>0.36424546977310795</v>
      </c>
      <c r="U233">
        <f t="shared" ref="U233" si="701">B233-B232</f>
        <v>6722</v>
      </c>
      <c r="V233">
        <f t="shared" ref="V233" si="702">C233-D233-E233</f>
        <v>37531</v>
      </c>
      <c r="W233" s="3">
        <f t="shared" ref="W233" si="703">F233/V233</f>
        <v>2.070288561455863E-2</v>
      </c>
      <c r="X233">
        <f t="shared" ref="X233" si="704">E233-E232</f>
        <v>24</v>
      </c>
      <c r="Y233">
        <v>876</v>
      </c>
      <c r="Z233">
        <v>478</v>
      </c>
      <c r="AA233">
        <v>6725</v>
      </c>
      <c r="AB233">
        <v>532</v>
      </c>
      <c r="AC233">
        <v>377</v>
      </c>
      <c r="AD233">
        <v>4669</v>
      </c>
      <c r="AE233">
        <v>9</v>
      </c>
      <c r="AF233">
        <v>3</v>
      </c>
      <c r="AG233">
        <v>106</v>
      </c>
      <c r="AH233">
        <f t="shared" ref="AH233" si="705">Y233-AB233-AE233</f>
        <v>335</v>
      </c>
      <c r="AI233">
        <f t="shared" ref="AI233" si="706">Z233-AC233-AF233</f>
        <v>98</v>
      </c>
      <c r="AJ233">
        <f t="shared" ref="AJ233" si="707">AA233-AD233-AG233</f>
        <v>1950</v>
      </c>
      <c r="AK233">
        <f t="shared" ref="AK233" si="708">-(J233-J232)+L233</f>
        <v>37</v>
      </c>
      <c r="AL233">
        <v>11</v>
      </c>
      <c r="AM233">
        <v>11</v>
      </c>
      <c r="AN233">
        <v>74</v>
      </c>
      <c r="AS233">
        <f>COUNTIF('Wartburg Positive Tests'!G:G,"&lt;="&amp;covid19!A233)-COUNTIF('Wartburg Positive Tests'!H:H,"&lt;="&amp;covid19!A233)</f>
        <v>13</v>
      </c>
      <c r="AT233">
        <f t="shared" si="696"/>
        <v>322</v>
      </c>
      <c r="AU233">
        <v>3862</v>
      </c>
      <c r="AV233">
        <v>906</v>
      </c>
      <c r="AW233">
        <f t="shared" si="684"/>
        <v>0.23459347488348006</v>
      </c>
    </row>
    <row r="234" spans="1:63" x14ac:dyDescent="0.35">
      <c r="A234" s="14">
        <f t="shared" si="49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 s="7">
        <f t="shared" si="380"/>
        <v>863167</v>
      </c>
      <c r="N234" s="4">
        <f t="shared" si="381"/>
        <v>0.1392190846972193</v>
      </c>
      <c r="Q234">
        <f t="shared" ref="Q234" si="709">C234-C233</f>
        <v>3674</v>
      </c>
      <c r="R234">
        <f t="shared" ref="R234" si="710">M234-M233</f>
        <v>4639</v>
      </c>
      <c r="S234" s="8">
        <f t="shared" ref="S234" si="711">Q234/U234</f>
        <v>0.44195837844340191</v>
      </c>
      <c r="T234" s="8">
        <f t="shared" ref="T234" si="712">SUM(Q228:Q234)/SUM(U228:U234)</f>
        <v>0.38484574284729406</v>
      </c>
      <c r="U234">
        <f t="shared" ref="U234" si="713">B234-B233</f>
        <v>8313</v>
      </c>
      <c r="V234">
        <f t="shared" ref="V234" si="714">C234-D234-E234</f>
        <v>39877</v>
      </c>
      <c r="W234" s="3">
        <f t="shared" ref="W234" si="715">F234/V234</f>
        <v>2.1039697068485592E-2</v>
      </c>
      <c r="X234">
        <f t="shared" ref="X234" si="716">E234-E233</f>
        <v>22</v>
      </c>
      <c r="Y234">
        <v>911</v>
      </c>
      <c r="Z234">
        <v>492</v>
      </c>
      <c r="AA234">
        <v>6920</v>
      </c>
      <c r="AB234">
        <v>549</v>
      </c>
      <c r="AC234">
        <v>378</v>
      </c>
      <c r="AD234">
        <v>4718</v>
      </c>
      <c r="AE234">
        <v>10</v>
      </c>
      <c r="AF234">
        <v>3</v>
      </c>
      <c r="AG234">
        <v>106</v>
      </c>
      <c r="AH234">
        <f t="shared" ref="AH234" si="717">Y234-AB234-AE234</f>
        <v>352</v>
      </c>
      <c r="AI234">
        <f t="shared" ref="AI234" si="718">Z234-AC234-AF234</f>
        <v>111</v>
      </c>
      <c r="AJ234">
        <f t="shared" ref="AJ234" si="719">AA234-AD234-AG234</f>
        <v>2096</v>
      </c>
      <c r="AK234">
        <f t="shared" ref="AK234" si="720">-(J234-J233)+L234</f>
        <v>32</v>
      </c>
      <c r="AL234">
        <v>10</v>
      </c>
      <c r="AM234">
        <v>10</v>
      </c>
      <c r="AN234">
        <v>79</v>
      </c>
      <c r="AS234">
        <f>COUNTIF('Wartburg Positive Tests'!G:G,"&lt;="&amp;covid19!A234)-COUNTIF('Wartburg Positive Tests'!H:H,"&lt;="&amp;covid19!A234)</f>
        <v>13</v>
      </c>
      <c r="AT234">
        <f t="shared" si="696"/>
        <v>339</v>
      </c>
      <c r="AU234">
        <v>5729</v>
      </c>
      <c r="AV234">
        <v>1406</v>
      </c>
      <c r="AW234">
        <f t="shared" si="684"/>
        <v>0.245418048525048</v>
      </c>
    </row>
    <row r="235" spans="1:63" x14ac:dyDescent="0.35">
      <c r="A235" s="14">
        <f t="shared" si="49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 s="7">
        <f t="shared" si="380"/>
        <v>868786</v>
      </c>
      <c r="N235" s="4">
        <f t="shared" si="381"/>
        <v>0.1420634654163449</v>
      </c>
      <c r="Q235">
        <f t="shared" ref="Q235" si="721">C235-C234</f>
        <v>4255</v>
      </c>
      <c r="R235">
        <f t="shared" ref="R235" si="722">M235-M234</f>
        <v>5619</v>
      </c>
      <c r="S235" s="8">
        <f t="shared" ref="S235" si="723">Q235/U235</f>
        <v>0.43092971440145839</v>
      </c>
      <c r="T235" s="8">
        <f t="shared" ref="T235" si="724">SUM(Q229:Q235)/SUM(U229:U235)</f>
        <v>0.39832516339869278</v>
      </c>
      <c r="U235">
        <f t="shared" ref="U235" si="725">B235-B234</f>
        <v>9874</v>
      </c>
      <c r="V235">
        <f t="shared" ref="V235" si="726">C235-D235-E235</f>
        <v>42868</v>
      </c>
      <c r="W235" s="3">
        <f t="shared" ref="W235" si="727">F235/V235</f>
        <v>2.1274610432023888E-2</v>
      </c>
      <c r="X235">
        <f t="shared" ref="X235" si="728">E235-E234</f>
        <v>13</v>
      </c>
      <c r="Y235">
        <v>966</v>
      </c>
      <c r="Z235">
        <v>522</v>
      </c>
      <c r="AA235">
        <v>7130</v>
      </c>
      <c r="AB235">
        <v>561</v>
      </c>
      <c r="AC235">
        <v>392</v>
      </c>
      <c r="AD235">
        <v>4770</v>
      </c>
      <c r="AE235">
        <v>10</v>
      </c>
      <c r="AF235">
        <v>3</v>
      </c>
      <c r="AG235">
        <v>107</v>
      </c>
      <c r="AH235">
        <f t="shared" ref="AH235" si="729">Y235-AB235-AE235</f>
        <v>395</v>
      </c>
      <c r="AI235">
        <f t="shared" ref="AI235" si="730">Z235-AC235-AF235</f>
        <v>127</v>
      </c>
      <c r="AJ235">
        <f t="shared" ref="AJ235" si="731">AA235-AD235-AG235</f>
        <v>2253</v>
      </c>
      <c r="AK235">
        <f t="shared" ref="AK235" si="732">-(J235-J234)+L235</f>
        <v>32</v>
      </c>
      <c r="AL235">
        <v>12</v>
      </c>
      <c r="AM235">
        <v>12</v>
      </c>
      <c r="AN235">
        <v>73</v>
      </c>
      <c r="AS235">
        <f>COUNTIF('Wartburg Positive Tests'!G:G,"&lt;="&amp;covid19!A235)-COUNTIF('Wartburg Positive Tests'!H:H,"&lt;="&amp;covid19!A235)</f>
        <v>12</v>
      </c>
      <c r="AT235">
        <f t="shared" ref="AT235:AT237" si="733">AH235-AS235</f>
        <v>383</v>
      </c>
      <c r="AU235">
        <v>12336</v>
      </c>
      <c r="AV235">
        <v>3417</v>
      </c>
      <c r="AW235">
        <f t="shared" si="684"/>
        <v>0.27699416342412453</v>
      </c>
      <c r="AX235">
        <v>86</v>
      </c>
      <c r="AY235">
        <v>53</v>
      </c>
      <c r="AZ235">
        <v>485</v>
      </c>
      <c r="BA235">
        <v>158</v>
      </c>
      <c r="BB235">
        <v>49</v>
      </c>
      <c r="BC235">
        <v>34</v>
      </c>
      <c r="BD235">
        <f t="shared" ref="BD235:BD258" si="734">AY235/AX235</f>
        <v>0.61627906976744184</v>
      </c>
      <c r="BE235">
        <f t="shared" ref="BE235:BF237" si="735">BA235/AZ235</f>
        <v>0.32577319587628867</v>
      </c>
      <c r="BF235">
        <f t="shared" si="735"/>
        <v>0.310126582278481</v>
      </c>
      <c r="BG235">
        <f>SUM(AV229:AV235)/SUM(AU229:AU235)</f>
        <v>0.25246548323471402</v>
      </c>
      <c r="BH235">
        <f>SUM(AV222:AV235)/SUM(AU222:AU235)</f>
        <v>0.24652616000219257</v>
      </c>
      <c r="BI235">
        <f>SUM(AY229:AY235)/SUM(AX229:AX235)</f>
        <v>0.61627906976744184</v>
      </c>
      <c r="BJ235">
        <f>SUM(BA229:BA235)/SUM(AZ229:AZ235)</f>
        <v>0.32577319587628867</v>
      </c>
      <c r="BK235">
        <f>SUM(BC229:BC235)/SUM(BB229:BB235)</f>
        <v>0.69387755102040816</v>
      </c>
    </row>
    <row r="236" spans="1:63" x14ac:dyDescent="0.35">
      <c r="A236" s="14">
        <f t="shared" si="49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 s="7">
        <f t="shared" si="380"/>
        <v>873373</v>
      </c>
      <c r="N236" s="4">
        <f t="shared" si="381"/>
        <v>0.14510889088789461</v>
      </c>
      <c r="Q236">
        <f t="shared" ref="Q236" si="736">C236-C235</f>
        <v>4386</v>
      </c>
      <c r="R236">
        <f t="shared" ref="R236" si="737">M236-M235</f>
        <v>4587</v>
      </c>
      <c r="S236" s="8">
        <f t="shared" ref="S236" si="738">Q236/U236</f>
        <v>0.48879973253092612</v>
      </c>
      <c r="T236" s="8">
        <f t="shared" ref="T236" si="739">SUM(Q230:Q236)/SUM(U230:U236)</f>
        <v>0.41914564493098527</v>
      </c>
      <c r="U236">
        <f t="shared" ref="U236" si="740">B236-B235</f>
        <v>8973</v>
      </c>
      <c r="V236">
        <f t="shared" ref="V236" si="741">C236-D236-E236</f>
        <v>46075</v>
      </c>
      <c r="W236" s="3">
        <f t="shared" ref="W236" si="742">F236/V236</f>
        <v>2.0596852957135106E-2</v>
      </c>
      <c r="X236">
        <f t="shared" ref="X236" si="743">E236-E235</f>
        <v>14</v>
      </c>
      <c r="Y236">
        <v>1021</v>
      </c>
      <c r="Z236">
        <v>539</v>
      </c>
      <c r="AA236">
        <v>7319</v>
      </c>
      <c r="AB236">
        <v>567</v>
      </c>
      <c r="AC236">
        <v>405</v>
      </c>
      <c r="AD236">
        <v>4816</v>
      </c>
      <c r="AE236">
        <v>10</v>
      </c>
      <c r="AF236">
        <v>3</v>
      </c>
      <c r="AG236">
        <v>107</v>
      </c>
      <c r="AH236">
        <f t="shared" ref="AH236" si="744">Y236-AB236-AE236</f>
        <v>444</v>
      </c>
      <c r="AI236">
        <f t="shared" ref="AI236" si="745">Z236-AC236-AF236</f>
        <v>131</v>
      </c>
      <c r="AJ236">
        <f t="shared" ref="AJ236" si="746">AA236-AD236-AG236</f>
        <v>2396</v>
      </c>
      <c r="AK236">
        <f t="shared" ref="AK236" si="747">-(J236-J235)+L236</f>
        <v>84</v>
      </c>
      <c r="AS236">
        <f>COUNTIF('Wartburg Positive Tests'!G:G,"&lt;="&amp;covid19!A236)-COUNTIF('Wartburg Positive Tests'!H:H,"&lt;="&amp;covid19!A236)</f>
        <v>12</v>
      </c>
      <c r="AT236">
        <f t="shared" si="733"/>
        <v>432</v>
      </c>
      <c r="AU236">
        <v>6479</v>
      </c>
      <c r="AV236">
        <v>1841</v>
      </c>
      <c r="AW236">
        <f t="shared" si="684"/>
        <v>0.28414878839327057</v>
      </c>
      <c r="AX236">
        <v>59</v>
      </c>
      <c r="AY236">
        <v>14</v>
      </c>
      <c r="AZ236">
        <v>231</v>
      </c>
      <c r="BA236">
        <v>65</v>
      </c>
      <c r="BB236">
        <v>29</v>
      </c>
      <c r="BC236">
        <v>14</v>
      </c>
      <c r="BD236">
        <f t="shared" si="734"/>
        <v>0.23728813559322035</v>
      </c>
      <c r="BE236">
        <f t="shared" si="735"/>
        <v>0.2813852813852814</v>
      </c>
      <c r="BF236">
        <f t="shared" si="735"/>
        <v>0.44615384615384618</v>
      </c>
      <c r="BG236">
        <f t="shared" ref="BG236:BG243" si="748">SUM(AV230:AV236)/SUM(AU230:AU236)</f>
        <v>0.25802867286376324</v>
      </c>
      <c r="BH236">
        <f t="shared" ref="BH236:BH243" si="749">SUM(AV223:AV236)/SUM(AU223:AU236)</f>
        <v>0.25219941348973607</v>
      </c>
      <c r="BI236">
        <f t="shared" ref="BI236:BI239" si="750">SUM(AY230:AY236)/SUM(AX230:AX236)</f>
        <v>0.46206896551724136</v>
      </c>
      <c r="BJ236">
        <f t="shared" ref="BJ236:BJ239" si="751">SUM(BA230:BA236)/SUM(AZ230:AZ236)</f>
        <v>0.31145251396648044</v>
      </c>
      <c r="BK236">
        <f t="shared" ref="BK236:BK256" si="752">SUM(BC230:BC236)/SUM(BB230:BB236)</f>
        <v>0.61538461538461542</v>
      </c>
    </row>
    <row r="237" spans="1:63" x14ac:dyDescent="0.35">
      <c r="A237" s="14">
        <f t="shared" si="49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 s="7">
        <f t="shared" si="380"/>
        <v>877777</v>
      </c>
      <c r="N237" s="4">
        <f t="shared" si="381"/>
        <v>0.14770160812666158</v>
      </c>
      <c r="Q237">
        <f t="shared" ref="Q237" si="753">C237-C236</f>
        <v>3871</v>
      </c>
      <c r="R237">
        <f t="shared" ref="R237" si="754">M237-M236</f>
        <v>4404</v>
      </c>
      <c r="S237" s="8">
        <f t="shared" ref="S237" si="755">Q237/U237</f>
        <v>0.46779456193353475</v>
      </c>
      <c r="T237" s="8">
        <f t="shared" ref="T237" si="756">SUM(Q231:Q237)/SUM(U231:U237)</f>
        <v>0.44082113545140483</v>
      </c>
      <c r="U237">
        <f t="shared" ref="U237" si="757">B237-B236</f>
        <v>8275</v>
      </c>
      <c r="V237">
        <f t="shared" ref="V237" si="758">C237-D237-E237</f>
        <v>49567</v>
      </c>
      <c r="W237" s="3">
        <f t="shared" ref="W237" si="759">F237/V237</f>
        <v>2.0013315310589707E-2</v>
      </c>
      <c r="X237">
        <f t="shared" ref="X237" si="760">E237-E236</f>
        <v>14</v>
      </c>
      <c r="Y237">
        <v>1053</v>
      </c>
      <c r="Z237">
        <v>554</v>
      </c>
      <c r="AA237">
        <v>7528</v>
      </c>
      <c r="AB237">
        <v>566</v>
      </c>
      <c r="AC237">
        <v>405</v>
      </c>
      <c r="AD237">
        <v>4824</v>
      </c>
      <c r="AE237">
        <v>11</v>
      </c>
      <c r="AF237">
        <v>3</v>
      </c>
      <c r="AG237">
        <v>108</v>
      </c>
      <c r="AH237">
        <f t="shared" ref="AH237" si="761">Y237-AB237-AE237</f>
        <v>476</v>
      </c>
      <c r="AI237">
        <f t="shared" ref="AI237" si="762">Z237-AC237-AF237</f>
        <v>146</v>
      </c>
      <c r="AJ237">
        <f t="shared" ref="AJ237" si="763">AA237-AD237-AG237</f>
        <v>2596</v>
      </c>
      <c r="AK237">
        <f t="shared" ref="AK237" si="764">-(J237-J236)+L237</f>
        <v>-6</v>
      </c>
      <c r="AS237">
        <f>COUNTIF('Wartburg Positive Tests'!G:G,"&lt;="&amp;covid19!A237)-COUNTIF('Wartburg Positive Tests'!H:H,"&lt;="&amp;covid19!A237)</f>
        <v>15</v>
      </c>
      <c r="AT237">
        <f t="shared" si="733"/>
        <v>461</v>
      </c>
      <c r="AU237">
        <v>7634</v>
      </c>
      <c r="AV237">
        <v>2162</v>
      </c>
      <c r="AW237">
        <f t="shared" si="684"/>
        <v>0.28320670683783078</v>
      </c>
      <c r="AX237">
        <v>69</v>
      </c>
      <c r="AY237">
        <v>20</v>
      </c>
      <c r="AZ237">
        <v>362</v>
      </c>
      <c r="BA237">
        <v>109</v>
      </c>
      <c r="BB237">
        <v>34</v>
      </c>
      <c r="BC237">
        <v>9</v>
      </c>
      <c r="BD237">
        <f t="shared" si="734"/>
        <v>0.28985507246376813</v>
      </c>
      <c r="BE237">
        <f t="shared" si="735"/>
        <v>0.30110497237569062</v>
      </c>
      <c r="BF237">
        <f t="shared" si="735"/>
        <v>0.31192660550458717</v>
      </c>
      <c r="BG237">
        <f t="shared" si="748"/>
        <v>0.26234477802977568</v>
      </c>
      <c r="BH237">
        <f t="shared" si="749"/>
        <v>0.25687747035573122</v>
      </c>
      <c r="BI237">
        <f t="shared" si="750"/>
        <v>0.40654205607476634</v>
      </c>
      <c r="BJ237">
        <f t="shared" si="751"/>
        <v>0.3079777365491651</v>
      </c>
      <c r="BK237">
        <f t="shared" si="752"/>
        <v>0.5089285714285714</v>
      </c>
    </row>
    <row r="238" spans="1:63" x14ac:dyDescent="0.35">
      <c r="A238" s="14">
        <f t="shared" si="49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 s="7">
        <f t="shared" si="380"/>
        <v>884098</v>
      </c>
      <c r="N238" s="4">
        <f t="shared" si="381"/>
        <v>0.15065221526466163</v>
      </c>
      <c r="Q238">
        <f t="shared" ref="Q238" si="765">C238-C237</f>
        <v>4699</v>
      </c>
      <c r="R238">
        <f t="shared" ref="R238" si="766">M238-M237</f>
        <v>6321</v>
      </c>
      <c r="S238" s="8">
        <f t="shared" ref="S238" si="767">Q238/U238</f>
        <v>0.4264065335753176</v>
      </c>
      <c r="T238" s="8">
        <f t="shared" ref="T238" si="768">SUM(Q232:Q238)/SUM(U232:U238)</f>
        <v>0.44513645906228133</v>
      </c>
      <c r="U238">
        <f t="shared" ref="U238" si="769">B238-B237</f>
        <v>11020</v>
      </c>
      <c r="V238">
        <f t="shared" ref="V238" si="770">C238-D238-E238</f>
        <v>53935</v>
      </c>
      <c r="W238" s="3">
        <f t="shared" ref="W238" si="771">F238/V238</f>
        <v>1.9171224622230462E-2</v>
      </c>
      <c r="X238">
        <f t="shared" ref="X238" si="772">E238-E237</f>
        <v>3</v>
      </c>
      <c r="Y238">
        <v>1129</v>
      </c>
      <c r="Z238">
        <v>596</v>
      </c>
      <c r="AA238">
        <v>7750</v>
      </c>
      <c r="AB238">
        <v>568</v>
      </c>
      <c r="AC238">
        <v>430</v>
      </c>
      <c r="AD238">
        <v>4834</v>
      </c>
      <c r="AE238">
        <v>11</v>
      </c>
      <c r="AF238">
        <v>3</v>
      </c>
      <c r="AG238">
        <v>108</v>
      </c>
      <c r="AH238">
        <f t="shared" ref="AH238" si="773">Y238-AB238-AE238</f>
        <v>550</v>
      </c>
      <c r="AI238">
        <f t="shared" ref="AI238" si="774">Z238-AC238-AF238</f>
        <v>163</v>
      </c>
      <c r="AJ238">
        <f t="shared" ref="AJ238" si="775">AA238-AD238-AG238</f>
        <v>2808</v>
      </c>
      <c r="AK238">
        <f t="shared" ref="AK238" si="776">-(J238-J237)+L238</f>
        <v>37</v>
      </c>
      <c r="AL238">
        <v>20</v>
      </c>
      <c r="AM238">
        <v>20</v>
      </c>
      <c r="AN238">
        <v>89</v>
      </c>
      <c r="AS238">
        <f>COUNTIF('Wartburg Positive Tests'!G:G,"&lt;="&amp;covid19!A238)-COUNTIF('Wartburg Positive Tests'!H:H,"&lt;="&amp;covid19!A238)</f>
        <v>16</v>
      </c>
      <c r="AT238">
        <f t="shared" ref="AT238" si="777">AH238-AS238</f>
        <v>534</v>
      </c>
      <c r="AU238">
        <v>10700</v>
      </c>
      <c r="AV238">
        <v>2952</v>
      </c>
      <c r="AW238">
        <f t="shared" si="684"/>
        <v>0.2758878504672897</v>
      </c>
      <c r="AX238">
        <v>113</v>
      </c>
      <c r="AY238">
        <v>37</v>
      </c>
      <c r="AZ238">
        <v>375</v>
      </c>
      <c r="BA238">
        <v>100</v>
      </c>
      <c r="BB238">
        <v>41</v>
      </c>
      <c r="BC238">
        <v>17</v>
      </c>
      <c r="BD238">
        <f t="shared" si="734"/>
        <v>0.32743362831858408</v>
      </c>
      <c r="BE238">
        <f t="shared" ref="BE238:BE258" si="778">BA238/AZ238</f>
        <v>0.26666666666666666</v>
      </c>
      <c r="BF238">
        <f t="shared" ref="BF238:BF258" si="779">BB238/BA238</f>
        <v>0.41</v>
      </c>
      <c r="BG238">
        <f t="shared" si="748"/>
        <v>0.27028105240061434</v>
      </c>
      <c r="BH238">
        <f t="shared" si="749"/>
        <v>0.26019575856443722</v>
      </c>
      <c r="BI238">
        <f t="shared" si="750"/>
        <v>0.37920489296636084</v>
      </c>
      <c r="BJ238">
        <f t="shared" si="751"/>
        <v>0.29731589814177561</v>
      </c>
      <c r="BK238">
        <f t="shared" si="752"/>
        <v>0.48366013071895425</v>
      </c>
    </row>
    <row r="239" spans="1:63" x14ac:dyDescent="0.35">
      <c r="A239" s="14">
        <f t="shared" si="49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 s="7">
        <f t="shared" si="380"/>
        <v>888554</v>
      </c>
      <c r="N239" s="4">
        <f t="shared" si="381"/>
        <v>0.15359848809585044</v>
      </c>
      <c r="Q239">
        <f t="shared" ref="Q239" si="780">C239-C238</f>
        <v>4432</v>
      </c>
      <c r="R239">
        <f t="shared" ref="R239" si="781">M239-M238</f>
        <v>4456</v>
      </c>
      <c r="S239" s="8">
        <f t="shared" ref="S239" si="782">Q239/U239</f>
        <v>0.49864986498649866</v>
      </c>
      <c r="T239" s="8">
        <f t="shared" ref="T239" si="783">SUM(Q233:Q239)/SUM(U233:U239)</f>
        <v>0.455312978329171</v>
      </c>
      <c r="U239">
        <f t="shared" ref="U239" si="784">B239-B238</f>
        <v>8888</v>
      </c>
      <c r="V239">
        <f t="shared" ref="V239" si="785">C239-D239-E239</f>
        <v>56489</v>
      </c>
      <c r="W239" s="3">
        <f t="shared" ref="W239" si="786">F239/V239</f>
        <v>2.0092407371346634E-2</v>
      </c>
      <c r="X239">
        <f t="shared" ref="X239" si="787">E239-E238</f>
        <v>27</v>
      </c>
      <c r="Y239">
        <v>1171</v>
      </c>
      <c r="Z239">
        <v>620</v>
      </c>
      <c r="AA239">
        <v>7902</v>
      </c>
      <c r="AB239">
        <v>584</v>
      </c>
      <c r="AC239">
        <v>431</v>
      </c>
      <c r="AD239">
        <v>4896</v>
      </c>
      <c r="AE239">
        <v>12</v>
      </c>
      <c r="AF239">
        <v>3</v>
      </c>
      <c r="AG239">
        <v>110</v>
      </c>
      <c r="AH239">
        <f t="shared" ref="AH239:AH242" si="788">Y239-AB239-AE239</f>
        <v>575</v>
      </c>
      <c r="AI239">
        <f t="shared" ref="AI239:AI242" si="789">Z239-AC239-AF239</f>
        <v>186</v>
      </c>
      <c r="AJ239">
        <f t="shared" ref="AJ239:AJ242" si="790">AA239-AD239-AG239</f>
        <v>2896</v>
      </c>
      <c r="AK239">
        <f t="shared" ref="AK239:AK242" si="791">-(J239-J238)+L239</f>
        <v>12</v>
      </c>
      <c r="AL239">
        <v>26</v>
      </c>
      <c r="AM239">
        <v>26</v>
      </c>
      <c r="AN239">
        <v>134</v>
      </c>
      <c r="AS239">
        <f>COUNTIF('Wartburg Positive Tests'!G:G,"&lt;="&amp;covid19!A239)-COUNTIF('Wartburg Positive Tests'!H:H,"&lt;="&amp;covid19!A239)</f>
        <v>15</v>
      </c>
      <c r="AT239">
        <f t="shared" ref="AT239:AT240" si="792">AH239-AS239</f>
        <v>560</v>
      </c>
      <c r="AU239">
        <v>9535</v>
      </c>
      <c r="AV239">
        <v>2782</v>
      </c>
      <c r="AW239">
        <f t="shared" si="684"/>
        <v>0.29176717357105403</v>
      </c>
      <c r="AX239">
        <v>86</v>
      </c>
      <c r="AY239">
        <v>37</v>
      </c>
      <c r="AZ239">
        <v>402</v>
      </c>
      <c r="BA239">
        <v>129</v>
      </c>
      <c r="BB239">
        <v>58</v>
      </c>
      <c r="BC239">
        <v>21</v>
      </c>
      <c r="BD239">
        <f t="shared" si="734"/>
        <v>0.43023255813953487</v>
      </c>
      <c r="BE239">
        <f t="shared" si="778"/>
        <v>0.32089552238805968</v>
      </c>
      <c r="BF239">
        <f t="shared" si="779"/>
        <v>0.44961240310077522</v>
      </c>
      <c r="BG239">
        <f t="shared" si="748"/>
        <v>0.27482896490448688</v>
      </c>
      <c r="BH239">
        <f t="shared" si="749"/>
        <v>0.26444554245782453</v>
      </c>
      <c r="BI239">
        <f t="shared" si="750"/>
        <v>0.38983050847457629</v>
      </c>
      <c r="BJ239">
        <f t="shared" si="751"/>
        <v>0.30242587601078169</v>
      </c>
      <c r="BK239">
        <f t="shared" si="752"/>
        <v>0.45023696682464454</v>
      </c>
    </row>
    <row r="240" spans="1:63" x14ac:dyDescent="0.35">
      <c r="A240" s="14">
        <f t="shared" si="49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 s="7">
        <f t="shared" si="380"/>
        <v>893684</v>
      </c>
      <c r="N240" s="4">
        <f t="shared" si="381"/>
        <v>0.15666718567903332</v>
      </c>
      <c r="Q240">
        <f t="shared" ref="Q240" si="793">C240-C239</f>
        <v>4773</v>
      </c>
      <c r="R240">
        <f t="shared" ref="R240" si="794">M240-M239</f>
        <v>5130</v>
      </c>
      <c r="S240" s="8">
        <f t="shared" ref="S240" si="795">Q240/U240</f>
        <v>0.48197515904271432</v>
      </c>
      <c r="T240" s="8">
        <f t="shared" ref="T240" si="796">SUM(Q234:Q240)/SUM(U234:U240)</f>
        <v>0.46117769671704012</v>
      </c>
      <c r="U240">
        <f t="shared" ref="U240" si="797">B240-B239</f>
        <v>9903</v>
      </c>
      <c r="V240">
        <f t="shared" ref="V240" si="798">C240-D240-E240</f>
        <v>59910</v>
      </c>
      <c r="W240" s="3">
        <f t="shared" ref="W240" si="799">F240/V240</f>
        <v>1.986312802537139E-2</v>
      </c>
      <c r="X240">
        <f t="shared" ref="X240" si="800">E240-E239</f>
        <v>26</v>
      </c>
      <c r="Y240">
        <v>1249</v>
      </c>
      <c r="Z240">
        <v>654</v>
      </c>
      <c r="AA240">
        <v>8210</v>
      </c>
      <c r="AB240">
        <v>589</v>
      </c>
      <c r="AC240">
        <v>432</v>
      </c>
      <c r="AD240">
        <v>4944</v>
      </c>
      <c r="AE240">
        <v>12</v>
      </c>
      <c r="AF240">
        <v>3</v>
      </c>
      <c r="AG240">
        <v>110</v>
      </c>
      <c r="AH240">
        <f t="shared" si="788"/>
        <v>648</v>
      </c>
      <c r="AI240">
        <f t="shared" si="789"/>
        <v>219</v>
      </c>
      <c r="AJ240">
        <f t="shared" si="790"/>
        <v>3156</v>
      </c>
      <c r="AK240">
        <f t="shared" si="791"/>
        <v>41</v>
      </c>
      <c r="AL240">
        <v>33</v>
      </c>
      <c r="AM240">
        <v>33</v>
      </c>
      <c r="AN240">
        <v>140</v>
      </c>
      <c r="AS240">
        <f>COUNTIF('Wartburg Positive Tests'!G:G,"&lt;="&amp;covid19!A240)-COUNTIF('Wartburg Positive Tests'!H:H,"&lt;="&amp;covid19!A240)</f>
        <v>15</v>
      </c>
      <c r="AT240">
        <f t="shared" si="792"/>
        <v>633</v>
      </c>
      <c r="AU240">
        <v>7551</v>
      </c>
      <c r="AV240">
        <v>2213</v>
      </c>
      <c r="AW240">
        <f t="shared" si="684"/>
        <v>0.29307376506422989</v>
      </c>
      <c r="AX240">
        <v>99</v>
      </c>
      <c r="AY240">
        <v>38</v>
      </c>
      <c r="AZ240">
        <v>403</v>
      </c>
      <c r="BA240">
        <v>137</v>
      </c>
      <c r="BB240">
        <v>62</v>
      </c>
      <c r="BC240">
        <v>17</v>
      </c>
      <c r="BD240">
        <f t="shared" si="734"/>
        <v>0.38383838383838381</v>
      </c>
      <c r="BE240">
        <f t="shared" si="778"/>
        <v>0.33995037220843671</v>
      </c>
      <c r="BF240">
        <f t="shared" si="779"/>
        <v>0.45255474452554745</v>
      </c>
      <c r="BG240">
        <f t="shared" si="748"/>
        <v>0.27971783069841905</v>
      </c>
      <c r="BH240">
        <f t="shared" si="749"/>
        <v>0.26720332712474165</v>
      </c>
      <c r="BI240">
        <f t="shared" ref="BI240:BI245" si="801">SUM(AY234:AY240)/SUM(AX234:AX240)</f>
        <v>0.388671875</v>
      </c>
      <c r="BJ240">
        <f t="shared" ref="BJ240:BJ245" si="802">SUM(BA234:BA240)/SUM(AZ234:AZ240)</f>
        <v>0.30912311780336582</v>
      </c>
      <c r="BK240">
        <f t="shared" si="752"/>
        <v>0.41025641025641024</v>
      </c>
    </row>
    <row r="241" spans="1:66" x14ac:dyDescent="0.35">
      <c r="A241" s="14">
        <f t="shared" si="49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 s="7">
        <f t="shared" si="380"/>
        <v>897915</v>
      </c>
      <c r="N241" s="4">
        <f t="shared" si="381"/>
        <v>0.15945473590993894</v>
      </c>
      <c r="Q241">
        <f t="shared" ref="Q241" si="803">C241-C240</f>
        <v>4317</v>
      </c>
      <c r="R241">
        <f t="shared" ref="R241" si="804">M241-M240</f>
        <v>4231</v>
      </c>
      <c r="S241" s="8">
        <f t="shared" ref="S241" si="805">Q241/U241</f>
        <v>0.50503041647168934</v>
      </c>
      <c r="T241" s="8">
        <f t="shared" ref="T241" si="806">SUM(Q235:Q241)/SUM(U235:U241)</f>
        <v>0.46934225195094759</v>
      </c>
      <c r="U241">
        <f t="shared" ref="U241" si="807">B241-B240</f>
        <v>8548</v>
      </c>
      <c r="V241">
        <f t="shared" ref="V241" si="808">C241-D241-E241</f>
        <v>63055</v>
      </c>
      <c r="W241" s="3">
        <f t="shared" ref="W241" si="809">F241/V241</f>
        <v>1.9157878042978353E-2</v>
      </c>
      <c r="X241">
        <f t="shared" ref="X241" si="810">E241-E240</f>
        <v>29</v>
      </c>
      <c r="Y241">
        <v>1285</v>
      </c>
      <c r="Z241">
        <v>679</v>
      </c>
      <c r="AA241">
        <v>8384</v>
      </c>
      <c r="AB241">
        <v>598</v>
      </c>
      <c r="AC241">
        <v>432</v>
      </c>
      <c r="AD241">
        <v>4996</v>
      </c>
      <c r="AE241">
        <v>12</v>
      </c>
      <c r="AF241">
        <v>3</v>
      </c>
      <c r="AG241">
        <v>112</v>
      </c>
      <c r="AH241">
        <f t="shared" si="788"/>
        <v>675</v>
      </c>
      <c r="AI241">
        <f t="shared" si="789"/>
        <v>244</v>
      </c>
      <c r="AJ241">
        <f t="shared" si="790"/>
        <v>3276</v>
      </c>
      <c r="AK241">
        <f t="shared" si="791"/>
        <v>40</v>
      </c>
      <c r="AL241">
        <v>38</v>
      </c>
      <c r="AM241">
        <v>38</v>
      </c>
      <c r="AN241">
        <v>169</v>
      </c>
      <c r="AS241">
        <f>COUNTIF('Wartburg Positive Tests'!G:G,"&lt;="&amp;covid19!A241)-COUNTIF('Wartburg Positive Tests'!H:H,"&lt;="&amp;covid19!A241)</f>
        <v>16</v>
      </c>
      <c r="AT241">
        <f t="shared" ref="AT241:AT242" si="811">AH241-AS241</f>
        <v>659</v>
      </c>
      <c r="AU241">
        <v>9410</v>
      </c>
      <c r="AV241">
        <v>2752</v>
      </c>
      <c r="AW241">
        <f t="shared" si="684"/>
        <v>0.29245483528161531</v>
      </c>
      <c r="AX241">
        <v>110</v>
      </c>
      <c r="AY241">
        <v>31</v>
      </c>
      <c r="AZ241">
        <v>336</v>
      </c>
      <c r="BA241">
        <v>115</v>
      </c>
      <c r="BB241">
        <v>27</v>
      </c>
      <c r="BC241">
        <v>15</v>
      </c>
      <c r="BD241">
        <f t="shared" si="734"/>
        <v>0.2818181818181818</v>
      </c>
      <c r="BE241">
        <f t="shared" si="778"/>
        <v>0.34226190476190477</v>
      </c>
      <c r="BF241">
        <f t="shared" si="779"/>
        <v>0.23478260869565218</v>
      </c>
      <c r="BG241">
        <f t="shared" si="748"/>
        <v>0.28468850655982403</v>
      </c>
      <c r="BH241">
        <f t="shared" si="749"/>
        <v>0.26990979087885553</v>
      </c>
      <c r="BI241">
        <f t="shared" si="801"/>
        <v>0.36977491961414793</v>
      </c>
      <c r="BJ241">
        <f t="shared" si="802"/>
        <v>0.31341557440246726</v>
      </c>
      <c r="BK241">
        <f t="shared" si="752"/>
        <v>0.42333333333333334</v>
      </c>
    </row>
    <row r="242" spans="1:66" x14ac:dyDescent="0.35">
      <c r="A242" s="14">
        <f t="shared" si="49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 s="7">
        <f t="shared" si="380"/>
        <v>903821</v>
      </c>
      <c r="N242" s="4">
        <f t="shared" si="381"/>
        <v>0.16254403537284362</v>
      </c>
      <c r="Q242">
        <f t="shared" ref="Q242" si="812">C242-C241</f>
        <v>5087</v>
      </c>
      <c r="R242">
        <f t="shared" ref="R242" si="813">M242-M241</f>
        <v>5906</v>
      </c>
      <c r="S242" s="8">
        <f t="shared" ref="S242" si="814">Q242/U242</f>
        <v>0.46274902210497587</v>
      </c>
      <c r="T242" s="8">
        <f t="shared" ref="T242" si="815">SUM(Q236:Q242)/SUM(U236:U242)</f>
        <v>0.47394894894894896</v>
      </c>
      <c r="U242">
        <f t="shared" ref="U242" si="816">B242-B241</f>
        <v>10993</v>
      </c>
      <c r="V242">
        <f t="shared" ref="V242" si="817">C242-D242-E242</f>
        <v>66986</v>
      </c>
      <c r="W242" s="3">
        <f t="shared" ref="W242" si="818">F242/V242</f>
        <v>1.831726032305258E-2</v>
      </c>
      <c r="X242">
        <f t="shared" ref="X242" si="819">E242-E241</f>
        <v>20</v>
      </c>
      <c r="Y242">
        <v>1341</v>
      </c>
      <c r="Z242">
        <v>699</v>
      </c>
      <c r="AA242">
        <v>8593</v>
      </c>
      <c r="AB242">
        <v>603</v>
      </c>
      <c r="AC242">
        <v>434</v>
      </c>
      <c r="AD242">
        <v>5038</v>
      </c>
      <c r="AE242">
        <v>12</v>
      </c>
      <c r="AF242">
        <v>3</v>
      </c>
      <c r="AG242">
        <v>112</v>
      </c>
      <c r="AH242">
        <f t="shared" si="788"/>
        <v>726</v>
      </c>
      <c r="AI242">
        <f t="shared" si="789"/>
        <v>262</v>
      </c>
      <c r="AJ242">
        <f t="shared" si="790"/>
        <v>3443</v>
      </c>
      <c r="AK242">
        <f t="shared" si="791"/>
        <v>47</v>
      </c>
      <c r="AL242">
        <v>35</v>
      </c>
      <c r="AM242">
        <v>35</v>
      </c>
      <c r="AN242">
        <v>161</v>
      </c>
      <c r="AS242">
        <f>COUNTIF('Wartburg Positive Tests'!G:G,"&lt;="&amp;covid19!A242)-COUNTIF('Wartburg Positive Tests'!H:H,"&lt;="&amp;covid19!A242)</f>
        <v>17</v>
      </c>
      <c r="AT242">
        <f t="shared" si="811"/>
        <v>709</v>
      </c>
      <c r="AU242">
        <v>10099</v>
      </c>
      <c r="AV242">
        <v>2912</v>
      </c>
      <c r="AW242">
        <f t="shared" si="684"/>
        <v>0.28834538073076543</v>
      </c>
      <c r="AX242">
        <v>89</v>
      </c>
      <c r="AY242">
        <v>34</v>
      </c>
      <c r="AZ242">
        <v>455</v>
      </c>
      <c r="BA242">
        <v>140</v>
      </c>
      <c r="BB242">
        <v>40</v>
      </c>
      <c r="BC242">
        <v>15</v>
      </c>
      <c r="BD242">
        <f t="shared" si="734"/>
        <v>0.38202247191011235</v>
      </c>
      <c r="BE242">
        <f t="shared" si="778"/>
        <v>0.30769230769230771</v>
      </c>
      <c r="BF242">
        <f t="shared" si="779"/>
        <v>0.2857142857142857</v>
      </c>
      <c r="BG242">
        <f t="shared" si="748"/>
        <v>0.28683559145388221</v>
      </c>
      <c r="BH242">
        <f t="shared" si="749"/>
        <v>0.2754497538877031</v>
      </c>
      <c r="BI242">
        <f t="shared" si="801"/>
        <v>0.33760000000000001</v>
      </c>
      <c r="BJ242">
        <f t="shared" si="802"/>
        <v>0.31006240249609984</v>
      </c>
      <c r="BK242">
        <f t="shared" si="752"/>
        <v>0.37113402061855671</v>
      </c>
      <c r="BL242">
        <v>0.308</v>
      </c>
      <c r="BM242">
        <v>0.26400000000000001</v>
      </c>
      <c r="BN242">
        <v>0.223</v>
      </c>
    </row>
    <row r="243" spans="1:66" x14ac:dyDescent="0.35">
      <c r="A243" s="14">
        <f t="shared" si="49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 s="7">
        <f t="shared" si="380"/>
        <v>909514</v>
      </c>
      <c r="N243" s="4">
        <f t="shared" si="381"/>
        <v>0.1654035503067175</v>
      </c>
      <c r="Q243">
        <f t="shared" ref="Q243" si="820">C243-C242</f>
        <v>4826</v>
      </c>
      <c r="R243">
        <f t="shared" ref="R243" si="821">M243-M242</f>
        <v>5693</v>
      </c>
      <c r="S243" s="8">
        <f t="shared" ref="S243" si="822">Q243/U243</f>
        <v>0.45878885825648824</v>
      </c>
      <c r="T243" s="8">
        <f t="shared" ref="T243" si="823">SUM(Q237:Q243)/SUM(U237:U243)</f>
        <v>0.46965339124820238</v>
      </c>
      <c r="U243">
        <f t="shared" ref="U243" si="824">B243-B242</f>
        <v>10519</v>
      </c>
      <c r="V243">
        <f t="shared" ref="V243" si="825">C243-D243-E243</f>
        <v>70686</v>
      </c>
      <c r="W243" s="3">
        <f t="shared" ref="W243" si="826">F243/V243</f>
        <v>1.7839459015929603E-2</v>
      </c>
      <c r="X243">
        <f t="shared" ref="X243" si="827">E243-E242</f>
        <v>25</v>
      </c>
      <c r="Y243">
        <v>1423</v>
      </c>
      <c r="Z243">
        <v>738</v>
      </c>
      <c r="AA243">
        <v>8866</v>
      </c>
      <c r="AB243">
        <v>610</v>
      </c>
      <c r="AC243">
        <v>434</v>
      </c>
      <c r="AD243">
        <v>5075</v>
      </c>
      <c r="AE243">
        <v>12</v>
      </c>
      <c r="AF243">
        <v>3</v>
      </c>
      <c r="AG243">
        <v>113</v>
      </c>
      <c r="AH243">
        <f t="shared" ref="AH243" si="828">Y243-AB243-AE243</f>
        <v>801</v>
      </c>
      <c r="AI243">
        <f t="shared" ref="AI243" si="829">Z243-AC243-AF243</f>
        <v>301</v>
      </c>
      <c r="AJ243">
        <f t="shared" ref="AJ243" si="830">AA243-AD243-AG243</f>
        <v>3678</v>
      </c>
      <c r="AK243">
        <f t="shared" ref="AK243" si="831">-(J243-J242)+L243</f>
        <v>48</v>
      </c>
      <c r="AS243">
        <f>COUNTIF('Wartburg Positive Tests'!G:G,"&lt;="&amp;covid19!A243)-COUNTIF('Wartburg Positive Tests'!H:H,"&lt;="&amp;covid19!A243)</f>
        <v>21</v>
      </c>
      <c r="AT243">
        <f t="shared" ref="AT243:AT248" si="832">AH243-AS243</f>
        <v>780</v>
      </c>
      <c r="AU243">
        <v>11959</v>
      </c>
      <c r="AV243">
        <v>3412</v>
      </c>
      <c r="AW243">
        <f t="shared" si="684"/>
        <v>0.28530813613178357</v>
      </c>
      <c r="AX243">
        <v>90</v>
      </c>
      <c r="AY243">
        <v>36</v>
      </c>
      <c r="AZ243">
        <v>343</v>
      </c>
      <c r="BA243">
        <v>108</v>
      </c>
      <c r="BB243">
        <v>39</v>
      </c>
      <c r="BC243">
        <v>11</v>
      </c>
      <c r="BD243">
        <f t="shared" si="734"/>
        <v>0.4</v>
      </c>
      <c r="BE243">
        <f t="shared" si="778"/>
        <v>0.31486880466472306</v>
      </c>
      <c r="BF243">
        <f t="shared" si="779"/>
        <v>0.3611111111111111</v>
      </c>
      <c r="BG243">
        <f t="shared" si="748"/>
        <v>0.28682274847506278</v>
      </c>
      <c r="BH243">
        <f t="shared" si="749"/>
        <v>0.27658569955774809</v>
      </c>
      <c r="BI243">
        <f t="shared" si="801"/>
        <v>0.35518292682926828</v>
      </c>
      <c r="BJ243">
        <f t="shared" si="802"/>
        <v>0.3131539611360239</v>
      </c>
      <c r="BK243">
        <f t="shared" si="752"/>
        <v>0.34883720930232559</v>
      </c>
      <c r="BL243">
        <v>0.30099999999999999</v>
      </c>
      <c r="BM243">
        <v>0.26400000000000001</v>
      </c>
      <c r="BN243">
        <v>0.23</v>
      </c>
    </row>
    <row r="244" spans="1:66" x14ac:dyDescent="0.35">
      <c r="A244" s="14">
        <f t="shared" si="49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 s="7">
        <f t="shared" si="380"/>
        <v>915393</v>
      </c>
      <c r="N244" s="4">
        <f t="shared" si="381"/>
        <v>0.16788279365898934</v>
      </c>
      <c r="Q244">
        <f t="shared" ref="Q244" si="833">C244-C243</f>
        <v>4433</v>
      </c>
      <c r="R244">
        <f t="shared" ref="R244" si="834">M244-M243</f>
        <v>5879</v>
      </c>
      <c r="S244" s="8">
        <f t="shared" ref="S244" si="835">Q244/U244</f>
        <v>0.42988750969743988</v>
      </c>
      <c r="T244" s="8">
        <f t="shared" ref="T244" si="836">SUM(Q238:Q244)/SUM(U238:U244)</f>
        <v>0.46402975079435194</v>
      </c>
      <c r="U244">
        <f t="shared" ref="U244" si="837">B244-B243</f>
        <v>10312</v>
      </c>
      <c r="V244">
        <f t="shared" ref="V244" si="838">C244-D244-E244</f>
        <v>74819</v>
      </c>
      <c r="W244" s="3">
        <f t="shared" ref="W244" si="839">F244/V244</f>
        <v>1.709458827303225E-2</v>
      </c>
      <c r="X244">
        <f t="shared" ref="X244" si="840">E244-E243</f>
        <v>13</v>
      </c>
      <c r="Y244">
        <v>1485</v>
      </c>
      <c r="Z244">
        <v>767</v>
      </c>
      <c r="AA244">
        <v>9060</v>
      </c>
      <c r="AB244">
        <v>610</v>
      </c>
      <c r="AC244">
        <v>434</v>
      </c>
      <c r="AD244">
        <v>5086</v>
      </c>
      <c r="AE244">
        <v>12</v>
      </c>
      <c r="AF244">
        <v>3</v>
      </c>
      <c r="AG244">
        <v>115</v>
      </c>
      <c r="AH244">
        <f t="shared" ref="AH244" si="841">Y244-AB244-AE244</f>
        <v>863</v>
      </c>
      <c r="AI244">
        <f t="shared" ref="AI244" si="842">Z244-AC244-AF244</f>
        <v>330</v>
      </c>
      <c r="AJ244">
        <f t="shared" ref="AJ244" si="843">AA244-AD244-AG244</f>
        <v>3859</v>
      </c>
      <c r="AK244">
        <f t="shared" ref="AK244" si="844">-(J244-J243)+L244</f>
        <v>51</v>
      </c>
      <c r="AS244">
        <f>COUNTIF('Wartburg Positive Tests'!G:G,"&lt;="&amp;covid19!A244)-COUNTIF('Wartburg Positive Tests'!H:H,"&lt;="&amp;covid19!A244)</f>
        <v>22</v>
      </c>
      <c r="AT244">
        <f t="shared" si="832"/>
        <v>841</v>
      </c>
      <c r="AU244">
        <v>10735</v>
      </c>
      <c r="AV244">
        <v>2719</v>
      </c>
      <c r="AW244">
        <f t="shared" si="684"/>
        <v>0.25328365160689331</v>
      </c>
      <c r="AX244">
        <v>107</v>
      </c>
      <c r="AY244">
        <v>25</v>
      </c>
      <c r="AZ244">
        <v>453</v>
      </c>
      <c r="BA244">
        <v>105</v>
      </c>
      <c r="BB244">
        <v>54</v>
      </c>
      <c r="BC244">
        <v>22</v>
      </c>
      <c r="BD244">
        <f t="shared" si="734"/>
        <v>0.23364485981308411</v>
      </c>
      <c r="BE244">
        <f t="shared" si="778"/>
        <v>0.23178807947019867</v>
      </c>
      <c r="BF244">
        <f t="shared" si="779"/>
        <v>0.51428571428571423</v>
      </c>
      <c r="BG244">
        <f t="shared" ref="BG244" si="845">SUM(AV238:AV244)/SUM(AU238:AU244)</f>
        <v>0.28207289716955519</v>
      </c>
      <c r="BH244">
        <f t="shared" ref="BH244" si="846">SUM(AV231:AV244)/SUM(AU231:AU244)</f>
        <v>0.27440142505370146</v>
      </c>
      <c r="BI244">
        <f t="shared" si="801"/>
        <v>0.34293948126801155</v>
      </c>
      <c r="BJ244">
        <f t="shared" si="802"/>
        <v>0.30140946873870617</v>
      </c>
      <c r="BK244">
        <f t="shared" si="752"/>
        <v>0.36760124610591899</v>
      </c>
      <c r="BL244">
        <v>0.29299999999999998</v>
      </c>
      <c r="BM244">
        <v>0.25900000000000001</v>
      </c>
      <c r="BN244">
        <v>0.23800000000000002</v>
      </c>
    </row>
    <row r="245" spans="1:66" x14ac:dyDescent="0.35">
      <c r="A245" s="14">
        <f t="shared" si="49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 s="7">
        <f t="shared" si="380"/>
        <v>918461</v>
      </c>
      <c r="N245" s="4">
        <f t="shared" si="381"/>
        <v>0.16916094809229082</v>
      </c>
      <c r="Q245">
        <f t="shared" ref="Q245" si="847">C245-C244</f>
        <v>2317</v>
      </c>
      <c r="R245">
        <f t="shared" ref="R245" si="848">M245-M244</f>
        <v>3068</v>
      </c>
      <c r="S245" s="8">
        <f t="shared" ref="S245" si="849">Q245/U245</f>
        <v>0.43026926648096564</v>
      </c>
      <c r="T245" s="8">
        <f t="shared" ref="T245" si="850">SUM(Q239:Q245)/SUM(U239:U245)</f>
        <v>0.46763648757513787</v>
      </c>
      <c r="U245">
        <f t="shared" ref="U245" si="851">B245-B244</f>
        <v>5385</v>
      </c>
      <c r="V245">
        <f t="shared" ref="V245" si="852">C245-D245-E245</f>
        <v>76837</v>
      </c>
      <c r="W245" s="3">
        <f t="shared" ref="W245" si="853">F245/V245</f>
        <v>1.8116272108489401E-2</v>
      </c>
      <c r="X245">
        <f t="shared" ref="X245" si="854">E245-E244</f>
        <v>4</v>
      </c>
      <c r="Y245">
        <v>1511</v>
      </c>
      <c r="Z245">
        <v>774</v>
      </c>
      <c r="AA245">
        <v>9143</v>
      </c>
      <c r="AB245">
        <v>612</v>
      </c>
      <c r="AC245">
        <v>434</v>
      </c>
      <c r="AD245">
        <v>5094</v>
      </c>
      <c r="AE245">
        <v>12</v>
      </c>
      <c r="AF245">
        <v>3</v>
      </c>
      <c r="AG245">
        <v>116</v>
      </c>
      <c r="AH245">
        <f t="shared" ref="AH245" si="855">Y245-AB245-AE245</f>
        <v>887</v>
      </c>
      <c r="AI245">
        <f t="shared" ref="AI245" si="856">Z245-AC245-AF245</f>
        <v>337</v>
      </c>
      <c r="AJ245">
        <f t="shared" ref="AJ245" si="857">AA245-AD245-AG245</f>
        <v>3933</v>
      </c>
      <c r="AK245">
        <f t="shared" ref="AK245" si="858">-(J245-J244)+L245</f>
        <v>36</v>
      </c>
      <c r="AL245">
        <v>34</v>
      </c>
      <c r="AM245">
        <v>34</v>
      </c>
      <c r="AN245">
        <v>124</v>
      </c>
      <c r="AS245">
        <f>COUNTIF('Wartburg Positive Tests'!G:G,"&lt;="&amp;covid19!A245)-COUNTIF('Wartburg Positive Tests'!H:H,"&lt;="&amp;covid19!A245)</f>
        <v>22</v>
      </c>
      <c r="AT245">
        <f t="shared" si="832"/>
        <v>865</v>
      </c>
      <c r="AU245">
        <v>6334</v>
      </c>
      <c r="AV245">
        <v>1698</v>
      </c>
      <c r="AW245">
        <f t="shared" si="684"/>
        <v>0.26807704452162928</v>
      </c>
      <c r="AX245">
        <v>97</v>
      </c>
      <c r="AY245">
        <v>29</v>
      </c>
      <c r="AZ245">
        <v>310</v>
      </c>
      <c r="BA245">
        <v>90</v>
      </c>
      <c r="BB245">
        <v>35</v>
      </c>
      <c r="BC245">
        <v>10</v>
      </c>
      <c r="BD245">
        <f t="shared" si="734"/>
        <v>0.29896907216494845</v>
      </c>
      <c r="BE245">
        <f t="shared" si="778"/>
        <v>0.29032258064516131</v>
      </c>
      <c r="BF245">
        <f t="shared" si="779"/>
        <v>0.3888888888888889</v>
      </c>
      <c r="BG245">
        <f t="shared" ref="BG245" si="859">SUM(AV239:AV245)/SUM(AU239:AU245)</f>
        <v>0.28173049083400636</v>
      </c>
      <c r="BH245">
        <f t="shared" ref="BH245" si="860">SUM(AV232:AV245)/SUM(AU232:AU245)</f>
        <v>0.2767718304018798</v>
      </c>
      <c r="BI245">
        <f t="shared" si="801"/>
        <v>0.33923303834808261</v>
      </c>
      <c r="BJ245">
        <f t="shared" si="802"/>
        <v>0.30495928941524797</v>
      </c>
      <c r="BK245">
        <f t="shared" si="752"/>
        <v>0.35238095238095241</v>
      </c>
      <c r="BL245">
        <v>0.30099999999999999</v>
      </c>
      <c r="BM245">
        <v>0.25900000000000001</v>
      </c>
      <c r="BN245">
        <v>0.23499999999999999</v>
      </c>
    </row>
    <row r="246" spans="1:66" x14ac:dyDescent="0.35">
      <c r="A246" s="14">
        <f t="shared" si="49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 s="7">
        <f t="shared" si="380"/>
        <v>923478</v>
      </c>
      <c r="N246" s="4">
        <f t="shared" si="381"/>
        <v>0.17106829267416956</v>
      </c>
      <c r="Q246">
        <f t="shared" ref="Q246" si="861">C246-C245</f>
        <v>3579</v>
      </c>
      <c r="R246">
        <f t="shared" ref="R246" si="862">M246-M245</f>
        <v>5017</v>
      </c>
      <c r="S246" s="8">
        <f t="shared" ref="S246" si="863">Q246/U246</f>
        <v>0.41635644485807355</v>
      </c>
      <c r="T246" s="8">
        <f t="shared" ref="T246" si="864">SUM(Q240:Q246)/SUM(U240:U246)</f>
        <v>0.45648655378486058</v>
      </c>
      <c r="U246">
        <f t="shared" ref="U246" si="865">B246-B245</f>
        <v>8596</v>
      </c>
      <c r="V246">
        <f t="shared" ref="V246" si="866">C246-D246-E246</f>
        <v>78628</v>
      </c>
      <c r="W246" s="3">
        <f t="shared" ref="W246" si="867">F246/V246</f>
        <v>1.9204354682810194E-2</v>
      </c>
      <c r="X246">
        <f t="shared" ref="X246" si="868">E246-E245</f>
        <v>34</v>
      </c>
      <c r="Y246">
        <v>1549</v>
      </c>
      <c r="Z246">
        <v>793</v>
      </c>
      <c r="AA246">
        <v>9309</v>
      </c>
      <c r="AB246">
        <v>622</v>
      </c>
      <c r="AC246">
        <v>439</v>
      </c>
      <c r="AD246">
        <v>5182</v>
      </c>
      <c r="AE246">
        <v>12</v>
      </c>
      <c r="AF246">
        <v>3</v>
      </c>
      <c r="AG246">
        <v>118</v>
      </c>
      <c r="AH246">
        <f t="shared" ref="AH246" si="869">Y246-AB246-AE246</f>
        <v>915</v>
      </c>
      <c r="AI246">
        <f t="shared" ref="AI246" si="870">Z246-AC246-AF246</f>
        <v>351</v>
      </c>
      <c r="AJ246">
        <f t="shared" ref="AJ246" si="871">AA246-AD246-AG246</f>
        <v>4009</v>
      </c>
      <c r="AK246">
        <f t="shared" ref="AK246" si="872">-(J246-J245)+L246</f>
        <v>33</v>
      </c>
      <c r="AL246">
        <v>41</v>
      </c>
      <c r="AM246">
        <v>41</v>
      </c>
      <c r="AN246">
        <v>130</v>
      </c>
      <c r="AS246">
        <f>COUNTIF('Wartburg Positive Tests'!G:G,"&lt;="&amp;covid19!A246)-COUNTIF('Wartburg Positive Tests'!H:H,"&lt;="&amp;covid19!A246)</f>
        <v>21</v>
      </c>
      <c r="AT246">
        <f t="shared" si="832"/>
        <v>894</v>
      </c>
      <c r="AU246">
        <v>8218</v>
      </c>
      <c r="AV246">
        <v>2003</v>
      </c>
      <c r="AW246">
        <f t="shared" si="684"/>
        <v>0.24373326843514237</v>
      </c>
      <c r="AX246">
        <v>71</v>
      </c>
      <c r="AY246">
        <v>20</v>
      </c>
      <c r="AZ246">
        <v>292</v>
      </c>
      <c r="BA246">
        <v>77</v>
      </c>
      <c r="BB246">
        <v>38</v>
      </c>
      <c r="BC246">
        <v>10</v>
      </c>
      <c r="BD246">
        <f t="shared" si="734"/>
        <v>0.28169014084507044</v>
      </c>
      <c r="BE246">
        <f t="shared" si="778"/>
        <v>0.2636986301369863</v>
      </c>
      <c r="BF246">
        <f t="shared" si="779"/>
        <v>0.4935064935064935</v>
      </c>
      <c r="BG246">
        <f t="shared" ref="BG246" si="873">SUM(AV240:AV246)/SUM(AU240:AU246)</f>
        <v>0.27538643361428172</v>
      </c>
      <c r="BH246">
        <f t="shared" ref="BH246" si="874">SUM(AV233:AV246)/SUM(AU233:AU246)</f>
        <v>0.27512626367338139</v>
      </c>
      <c r="BI246">
        <f t="shared" ref="BI246" si="875">SUM(AY240:AY246)/SUM(AX240:AX246)</f>
        <v>0.32126696832579188</v>
      </c>
      <c r="BJ246">
        <f t="shared" ref="BJ246" si="876">SUM(BA240:BA246)/SUM(AZ240:AZ246)</f>
        <v>0.2978395061728395</v>
      </c>
      <c r="BK246">
        <f t="shared" si="752"/>
        <v>0.33898305084745761</v>
      </c>
      <c r="BL246">
        <v>0.29399999999999998</v>
      </c>
      <c r="BM246">
        <v>0.254</v>
      </c>
      <c r="BN246">
        <v>0.22800000000000001</v>
      </c>
    </row>
    <row r="247" spans="1:66" x14ac:dyDescent="0.35">
      <c r="A247" s="14">
        <f t="shared" ref="A247:A258" si="877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 s="7">
        <f t="shared" si="380"/>
        <v>928977</v>
      </c>
      <c r="N247" s="4">
        <f t="shared" si="381"/>
        <v>0.1730967625358163</v>
      </c>
      <c r="Q247">
        <f t="shared" ref="Q247" si="878">C247-C246</f>
        <v>3884</v>
      </c>
      <c r="R247">
        <f t="shared" ref="R247" si="879">M247-M246</f>
        <v>5499</v>
      </c>
      <c r="S247" s="8">
        <f t="shared" ref="S247" si="880">Q247/U247</f>
        <v>0.41394010444420759</v>
      </c>
      <c r="T247" s="8">
        <f t="shared" ref="T247" si="881">SUM(Q241:Q247)/SUM(U241:U247)</f>
        <v>0.44626270867327728</v>
      </c>
      <c r="U247">
        <f t="shared" ref="U247" si="882">B247-B246</f>
        <v>9383</v>
      </c>
      <c r="V247">
        <f t="shared" ref="V247" si="883">C247-D247-E247</f>
        <v>81115</v>
      </c>
      <c r="W247" s="3">
        <f t="shared" ref="W247" si="884">F247/V247</f>
        <v>1.8825124822782469E-2</v>
      </c>
      <c r="X247">
        <f t="shared" ref="X247" si="885">E247-E246</f>
        <v>41</v>
      </c>
      <c r="Y247">
        <v>1594</v>
      </c>
      <c r="Z247">
        <v>809</v>
      </c>
      <c r="AA247">
        <v>9523</v>
      </c>
      <c r="AB247">
        <v>630</v>
      </c>
      <c r="AC247">
        <v>441</v>
      </c>
      <c r="AD247">
        <v>5252</v>
      </c>
      <c r="AE247">
        <v>12</v>
      </c>
      <c r="AF247">
        <v>3</v>
      </c>
      <c r="AG247">
        <v>122</v>
      </c>
      <c r="AH247">
        <f t="shared" ref="AH247" si="886">Y247-AB247-AE247</f>
        <v>952</v>
      </c>
      <c r="AI247">
        <f t="shared" ref="AI247" si="887">Z247-AC247-AF247</f>
        <v>365</v>
      </c>
      <c r="AJ247">
        <f t="shared" ref="AJ247" si="888">AA247-AD247-AG247</f>
        <v>4149</v>
      </c>
      <c r="AK247">
        <f t="shared" ref="AK247" si="889">-(J247-J246)+L247</f>
        <v>62</v>
      </c>
      <c r="AL247">
        <v>35</v>
      </c>
      <c r="AM247">
        <v>35</v>
      </c>
      <c r="AN247">
        <v>126</v>
      </c>
      <c r="AS247">
        <f>COUNTIF('Wartburg Positive Tests'!G:G,"&lt;="&amp;covid19!A247)-COUNTIF('Wartburg Positive Tests'!H:H,"&lt;="&amp;covid19!A247)</f>
        <v>23</v>
      </c>
      <c r="AT247">
        <f t="shared" si="832"/>
        <v>929</v>
      </c>
      <c r="AU247">
        <v>8110</v>
      </c>
      <c r="AV247">
        <v>2133</v>
      </c>
      <c r="AW247">
        <f t="shared" si="684"/>
        <v>0.26300863131935881</v>
      </c>
      <c r="AX247">
        <v>62</v>
      </c>
      <c r="AY247">
        <v>19</v>
      </c>
      <c r="AZ247">
        <v>328</v>
      </c>
      <c r="BA247">
        <v>78</v>
      </c>
      <c r="BB247">
        <v>32</v>
      </c>
      <c r="BC247">
        <v>5</v>
      </c>
      <c r="BD247">
        <f t="shared" si="734"/>
        <v>0.30645161290322581</v>
      </c>
      <c r="BE247">
        <f t="shared" si="778"/>
        <v>0.23780487804878048</v>
      </c>
      <c r="BF247">
        <f t="shared" si="779"/>
        <v>0.41025641025641024</v>
      </c>
      <c r="BG247">
        <f t="shared" ref="BG247" si="890">SUM(AV241:AV247)/SUM(AU241:AU247)</f>
        <v>0.27177985045864489</v>
      </c>
      <c r="BH247">
        <f t="shared" ref="BH247" si="891">SUM(AV234:AV247)/SUM(AU234:AU247)</f>
        <v>0.27559301123937546</v>
      </c>
      <c r="BI247">
        <f t="shared" ref="BI247" si="892">SUM(AY241:AY247)/SUM(AX241:AX247)</f>
        <v>0.30990415335463256</v>
      </c>
      <c r="BJ247">
        <f t="shared" ref="BJ247" si="893">SUM(BA241:BA247)/SUM(AZ241:AZ247)</f>
        <v>0.28327373857767185</v>
      </c>
      <c r="BK247">
        <f t="shared" si="752"/>
        <v>0.33207547169811319</v>
      </c>
      <c r="BL247">
        <v>0.29299999999999998</v>
      </c>
      <c r="BM247">
        <v>0.25</v>
      </c>
      <c r="BN247">
        <v>0.22500000000000001</v>
      </c>
    </row>
    <row r="248" spans="1:66" x14ac:dyDescent="0.35">
      <c r="A248" s="14">
        <f t="shared" si="877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 s="7">
        <f t="shared" si="380"/>
        <v>935209</v>
      </c>
      <c r="N248" s="4">
        <f t="shared" ref="N248:N254" si="894">C248/B248</f>
        <v>0.1751916038276668</v>
      </c>
      <c r="Q248">
        <f t="shared" ref="Q248" si="895">C248-C247</f>
        <v>4177</v>
      </c>
      <c r="R248">
        <f t="shared" ref="R248" si="896">M248-M247</f>
        <v>6232</v>
      </c>
      <c r="S248" s="8">
        <f t="shared" ref="S248" si="897">Q248/U248</f>
        <v>0.40128734748775097</v>
      </c>
      <c r="T248" s="8">
        <f t="shared" ref="T248" si="898">SUM(Q242:Q248)/SUM(U242:U248)</f>
        <v>0.43146790249554096</v>
      </c>
      <c r="U248">
        <f t="shared" ref="U248" si="899">B248-B247</f>
        <v>10409</v>
      </c>
      <c r="V248">
        <f t="shared" ref="V248" si="900">C248-D248-E248</f>
        <v>83762</v>
      </c>
      <c r="W248" s="3">
        <f t="shared" ref="W248" si="901">F248/V248</f>
        <v>1.8098899262195267E-2</v>
      </c>
      <c r="X248">
        <f t="shared" ref="X248" si="902">E248-E247</f>
        <v>38</v>
      </c>
      <c r="Y248">
        <v>1620</v>
      </c>
      <c r="Z248">
        <v>829</v>
      </c>
      <c r="AA248">
        <v>9624</v>
      </c>
      <c r="AB248">
        <v>642</v>
      </c>
      <c r="AC248">
        <v>442</v>
      </c>
      <c r="AD248">
        <v>5345</v>
      </c>
      <c r="AE248">
        <v>12</v>
      </c>
      <c r="AF248">
        <v>3</v>
      </c>
      <c r="AG248">
        <v>124</v>
      </c>
      <c r="AH248">
        <f t="shared" ref="AH248" si="903">Y248-AB248-AE248</f>
        <v>966</v>
      </c>
      <c r="AI248">
        <f t="shared" ref="AI248" si="904">Z248-AC248-AF248</f>
        <v>384</v>
      </c>
      <c r="AJ248">
        <f t="shared" ref="AJ248" si="905">AA248-AD248-AG248</f>
        <v>4155</v>
      </c>
      <c r="AK248">
        <f t="shared" ref="AK248" si="906">-(J248-J247)+L248</f>
        <v>72</v>
      </c>
      <c r="AL248">
        <v>31</v>
      </c>
      <c r="AM248">
        <v>31</v>
      </c>
      <c r="AN248">
        <v>129</v>
      </c>
      <c r="AS248">
        <f>COUNTIF('Wartburg Positive Tests'!G:G,"&lt;="&amp;covid19!A248)-COUNTIF('Wartburg Positive Tests'!H:H,"&lt;="&amp;covid19!A248)</f>
        <v>30</v>
      </c>
      <c r="AT248">
        <f t="shared" si="832"/>
        <v>936</v>
      </c>
      <c r="AU248">
        <v>10903</v>
      </c>
      <c r="AV248">
        <v>2570</v>
      </c>
      <c r="AW248">
        <f t="shared" si="684"/>
        <v>0.23571494084197009</v>
      </c>
      <c r="AX248">
        <v>73</v>
      </c>
      <c r="AY248">
        <v>20</v>
      </c>
      <c r="AZ248">
        <v>392</v>
      </c>
      <c r="BA248">
        <v>98</v>
      </c>
      <c r="BB248">
        <v>44</v>
      </c>
      <c r="BC248">
        <v>11</v>
      </c>
      <c r="BD248">
        <f t="shared" si="734"/>
        <v>0.27397260273972601</v>
      </c>
      <c r="BE248">
        <f t="shared" si="778"/>
        <v>0.25</v>
      </c>
      <c r="BF248">
        <f t="shared" si="779"/>
        <v>0.44897959183673469</v>
      </c>
      <c r="BG248">
        <f t="shared" ref="BG248" si="907">SUM(AV242:AV248)/SUM(AU242:AU248)</f>
        <v>0.26292233038970431</v>
      </c>
      <c r="BH248">
        <f t="shared" ref="BH248" si="908">SUM(AV235:AV248)/SUM(AU235:AU248)</f>
        <v>0.27357830203918371</v>
      </c>
      <c r="BI248">
        <f t="shared" ref="BI248" si="909">SUM(AY242:AY248)/SUM(AX242:AX248)</f>
        <v>0.31069609507640067</v>
      </c>
      <c r="BJ248">
        <f t="shared" ref="BJ248" si="910">SUM(BA242:BA248)/SUM(AZ242:AZ248)</f>
        <v>0.27050136027982902</v>
      </c>
      <c r="BK248">
        <f t="shared" si="752"/>
        <v>0.2978723404255319</v>
      </c>
      <c r="BL248">
        <v>0.28899999999999998</v>
      </c>
      <c r="BM248">
        <v>0.24399999999999999</v>
      </c>
      <c r="BN248">
        <v>0.28899999999999998</v>
      </c>
    </row>
    <row r="249" spans="1:66" x14ac:dyDescent="0.35">
      <c r="A249" s="14">
        <f t="shared" si="877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 s="7">
        <f t="shared" si="380"/>
        <v>941637</v>
      </c>
      <c r="N249" s="4">
        <f t="shared" si="894"/>
        <v>0.17736533119004769</v>
      </c>
      <c r="Q249">
        <f t="shared" ref="Q249" si="911">C249-C248</f>
        <v>4382</v>
      </c>
      <c r="R249">
        <f t="shared" ref="R249" si="912">M249-M248</f>
        <v>6428</v>
      </c>
      <c r="S249" s="8">
        <f t="shared" ref="S249" si="913">Q249/U249</f>
        <v>0.40536540240518038</v>
      </c>
      <c r="T249" s="8">
        <f t="shared" ref="T249" si="914">SUM(Q243:Q249)/SUM(U243:U249)</f>
        <v>0.42189745314458676</v>
      </c>
      <c r="U249">
        <f t="shared" ref="U249" si="915">B249-B248</f>
        <v>10810</v>
      </c>
      <c r="V249">
        <f t="shared" ref="V249" si="916">C249-D249-E249</f>
        <v>86603</v>
      </c>
      <c r="W249" s="3">
        <f t="shared" ref="W249" si="917">F249/V249</f>
        <v>1.6708428114499498E-2</v>
      </c>
      <c r="X249">
        <f t="shared" ref="X249" si="918">E249-E248</f>
        <v>25</v>
      </c>
      <c r="Y249">
        <v>1688</v>
      </c>
      <c r="Z249">
        <v>865</v>
      </c>
      <c r="AA249">
        <v>9911</v>
      </c>
      <c r="AB249">
        <v>650</v>
      </c>
      <c r="AC249">
        <v>448</v>
      </c>
      <c r="AD249">
        <v>5431</v>
      </c>
      <c r="AE249">
        <v>12</v>
      </c>
      <c r="AF249">
        <v>3</v>
      </c>
      <c r="AG249">
        <v>125</v>
      </c>
      <c r="AH249">
        <f t="shared" ref="AH249" si="919">Y249-AB249-AE249</f>
        <v>1026</v>
      </c>
      <c r="AI249">
        <f t="shared" ref="AI249" si="920">Z249-AC249-AF249</f>
        <v>414</v>
      </c>
      <c r="AJ249">
        <f t="shared" ref="AJ249" si="921">AA249-AD249-AG249</f>
        <v>4355</v>
      </c>
      <c r="AK249">
        <f t="shared" ref="AK249" si="922">-(J249-J248)+L249</f>
        <v>83</v>
      </c>
      <c r="AL249">
        <v>36</v>
      </c>
      <c r="AM249">
        <v>36</v>
      </c>
      <c r="AN249">
        <v>123</v>
      </c>
      <c r="AS249">
        <f>COUNTIF('Wartburg Positive Tests'!G:G,"&lt;="&amp;covid19!A249)-COUNTIF('Wartburg Positive Tests'!H:H,"&lt;="&amp;covid19!A249)</f>
        <v>31</v>
      </c>
      <c r="AT249">
        <f t="shared" ref="AT249" si="923">AH249-AS249</f>
        <v>995</v>
      </c>
      <c r="AU249">
        <v>10022</v>
      </c>
      <c r="AV249">
        <v>2342</v>
      </c>
      <c r="AW249">
        <f t="shared" si="684"/>
        <v>0.23368589103971263</v>
      </c>
      <c r="AX249">
        <v>83</v>
      </c>
      <c r="AY249">
        <v>34</v>
      </c>
      <c r="AZ249">
        <v>419</v>
      </c>
      <c r="BA249">
        <v>90</v>
      </c>
      <c r="BB249">
        <v>41</v>
      </c>
      <c r="BC249">
        <v>15</v>
      </c>
      <c r="BD249">
        <f t="shared" si="734"/>
        <v>0.40963855421686746</v>
      </c>
      <c r="BE249">
        <f t="shared" si="778"/>
        <v>0.21479713603818615</v>
      </c>
      <c r="BF249">
        <f t="shared" si="779"/>
        <v>0.45555555555555555</v>
      </c>
      <c r="BG249">
        <f t="shared" ref="BG249" si="924">SUM(AV243:AV249)/SUM(AU243:AU249)</f>
        <v>0.25462802311371285</v>
      </c>
      <c r="BH249">
        <f t="shared" ref="BH249" si="925">SUM(AV236:AV249)/SUM(AU236:AU249)</f>
        <v>0.27011723797664638</v>
      </c>
      <c r="BI249">
        <f t="shared" ref="BI249" si="926">SUM(AY243:AY249)/SUM(AX243:AX249)</f>
        <v>0.313893653516295</v>
      </c>
      <c r="BJ249">
        <f t="shared" ref="BJ249" si="927">SUM(BA243:BA249)/SUM(AZ243:AZ249)</f>
        <v>0.25463145447378793</v>
      </c>
      <c r="BK249">
        <f t="shared" si="752"/>
        <v>0.29681978798586572</v>
      </c>
      <c r="BL249">
        <v>0.28600000000000003</v>
      </c>
      <c r="BM249">
        <v>0.23699999999999999</v>
      </c>
      <c r="BN249">
        <v>0.22500000000000001</v>
      </c>
    </row>
    <row r="250" spans="1:66" x14ac:dyDescent="0.35">
      <c r="A250" s="14">
        <f t="shared" si="877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 s="7">
        <f t="shared" si="380"/>
        <v>947149</v>
      </c>
      <c r="N250" s="4">
        <f t="shared" si="894"/>
        <v>0.17910256310252151</v>
      </c>
      <c r="Q250">
        <f t="shared" ref="Q250" si="928">C250-C249</f>
        <v>3625</v>
      </c>
      <c r="R250">
        <f t="shared" ref="R250" si="929">M250-M249</f>
        <v>5512</v>
      </c>
      <c r="S250" s="8">
        <f t="shared" ref="S250" si="930">Q250/U250</f>
        <v>0.39673853562438438</v>
      </c>
      <c r="T250" s="8">
        <f t="shared" ref="T250" si="931">SUM(Q244:Q250)/SUM(U244:U250)</f>
        <v>0.41224700149925037</v>
      </c>
      <c r="U250">
        <f t="shared" ref="U250" si="932">B250-B249</f>
        <v>9137</v>
      </c>
      <c r="V250">
        <f t="shared" ref="V250" si="933">C250-D250-E250</f>
        <v>88757</v>
      </c>
      <c r="W250" s="3">
        <f t="shared" ref="W250" si="934">F250/V250</f>
        <v>1.5953671259731628E-2</v>
      </c>
      <c r="X250">
        <f t="shared" ref="X250" si="935">E250-E249</f>
        <v>32</v>
      </c>
      <c r="Y250">
        <v>1714</v>
      </c>
      <c r="Z250">
        <v>876</v>
      </c>
      <c r="AA250">
        <v>10044</v>
      </c>
      <c r="AB250">
        <v>662</v>
      </c>
      <c r="AC250">
        <v>448</v>
      </c>
      <c r="AD250">
        <v>5506</v>
      </c>
      <c r="AE250">
        <v>12</v>
      </c>
      <c r="AF250">
        <v>3</v>
      </c>
      <c r="AG250">
        <v>125</v>
      </c>
      <c r="AH250">
        <f t="shared" ref="AH250" si="936">Y250-AB250-AE250</f>
        <v>1040</v>
      </c>
      <c r="AI250">
        <f t="shared" ref="AI250" si="937">Z250-AC250-AF250</f>
        <v>425</v>
      </c>
      <c r="AJ250">
        <f t="shared" ref="AJ250" si="938">AA250-AD250-AG250</f>
        <v>4413</v>
      </c>
      <c r="AK250">
        <f t="shared" ref="AK250" si="939">-(J250-J249)+L250</f>
        <v>47</v>
      </c>
      <c r="AS250">
        <f>COUNTIF('Wartburg Positive Tests'!G:G,"&lt;="&amp;covid19!A250)-COUNTIF('Wartburg Positive Tests'!H:H,"&lt;="&amp;covid19!A250)</f>
        <v>37</v>
      </c>
      <c r="AT250">
        <f t="shared" ref="AT250:AT252" si="940">AH250-AS250</f>
        <v>1003</v>
      </c>
      <c r="AU250">
        <v>10558</v>
      </c>
      <c r="AV250">
        <v>2489</v>
      </c>
      <c r="AW250">
        <f t="shared" si="684"/>
        <v>0.23574540632695587</v>
      </c>
      <c r="AX250">
        <v>58</v>
      </c>
      <c r="AY250">
        <v>13</v>
      </c>
      <c r="AZ250">
        <v>419</v>
      </c>
      <c r="BA250">
        <v>100</v>
      </c>
      <c r="BB250">
        <v>37</v>
      </c>
      <c r="BC250">
        <v>8</v>
      </c>
      <c r="BD250">
        <f t="shared" si="734"/>
        <v>0.22413793103448276</v>
      </c>
      <c r="BE250">
        <f t="shared" si="778"/>
        <v>0.2386634844868735</v>
      </c>
      <c r="BF250">
        <f t="shared" si="779"/>
        <v>0.37</v>
      </c>
      <c r="BG250">
        <f t="shared" ref="BG250" si="941">SUM(AV244:AV250)/SUM(AU244:AU250)</f>
        <v>0.24590012330456226</v>
      </c>
      <c r="BH250">
        <f t="shared" ref="BH250" si="942">SUM(AV237:AV250)/SUM(AU237:AU250)</f>
        <v>0.26667324388318864</v>
      </c>
      <c r="BI250">
        <f t="shared" ref="BI250" si="943">SUM(AY244:AY250)/SUM(AX244:AX250)</f>
        <v>0.29038112522686027</v>
      </c>
      <c r="BJ250">
        <f t="shared" ref="BJ250" si="944">SUM(BA244:BA250)/SUM(AZ244:AZ250)</f>
        <v>0.24416379640260238</v>
      </c>
      <c r="BK250">
        <f t="shared" si="752"/>
        <v>0.28825622775800713</v>
      </c>
      <c r="BL250">
        <v>0.27899999999999997</v>
      </c>
      <c r="BM250">
        <v>0.23</v>
      </c>
      <c r="BN250">
        <v>0.215</v>
      </c>
    </row>
    <row r="251" spans="1:66" x14ac:dyDescent="0.35">
      <c r="A251" s="14">
        <f t="shared" si="877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 s="7">
        <f t="shared" si="380"/>
        <v>952427</v>
      </c>
      <c r="N251" s="4">
        <f t="shared" si="894"/>
        <v>0.18069527098053992</v>
      </c>
      <c r="Q251">
        <f t="shared" ref="Q251" si="945">C251-C250</f>
        <v>3407</v>
      </c>
      <c r="R251">
        <f t="shared" ref="R251" si="946">M251-M250</f>
        <v>5278</v>
      </c>
      <c r="S251" s="8">
        <f t="shared" ref="S251" si="947">Q251/U251</f>
        <v>0.39228554979850316</v>
      </c>
      <c r="T251" s="8">
        <f t="shared" ref="T251" si="948">SUM(Q245:Q251)/SUM(U245:U251)</f>
        <v>0.40655396202227384</v>
      </c>
      <c r="U251">
        <f t="shared" ref="U251" si="949">B251-B250</f>
        <v>8685</v>
      </c>
      <c r="V251">
        <f t="shared" ref="V251" si="950">C251-D251-E251</f>
        <v>91556</v>
      </c>
      <c r="W251" s="3">
        <f t="shared" ref="W251" si="951">F251/V251</f>
        <v>1.4635851282275328E-2</v>
      </c>
      <c r="X251">
        <f t="shared" ref="X251" si="952">E251-E250</f>
        <v>33</v>
      </c>
      <c r="Y251">
        <v>1749</v>
      </c>
      <c r="Z251">
        <v>891</v>
      </c>
      <c r="AA251">
        <v>10175</v>
      </c>
      <c r="AB251">
        <v>664</v>
      </c>
      <c r="AC251">
        <v>448</v>
      </c>
      <c r="AD251">
        <v>5537</v>
      </c>
      <c r="AE251">
        <v>12</v>
      </c>
      <c r="AF251">
        <v>3</v>
      </c>
      <c r="AG251">
        <v>126</v>
      </c>
      <c r="AH251">
        <f t="shared" ref="AH251" si="953">Y251-AB251-AE251</f>
        <v>1073</v>
      </c>
      <c r="AI251">
        <f t="shared" ref="AI251" si="954">Z251-AC251-AF251</f>
        <v>440</v>
      </c>
      <c r="AJ251">
        <f t="shared" ref="AJ251" si="955">AA251-AD251-AG251</f>
        <v>4512</v>
      </c>
      <c r="AK251">
        <f t="shared" ref="AK251:AK252" si="956">-(J251-J250)+L251</f>
        <v>74</v>
      </c>
      <c r="AS251">
        <f>COUNTIF('Wartburg Positive Tests'!G:G,"&lt;="&amp;covid19!A251)-COUNTIF('Wartburg Positive Tests'!H:H,"&lt;="&amp;covid19!A251)</f>
        <v>39</v>
      </c>
      <c r="AT251">
        <f t="shared" si="940"/>
        <v>1034</v>
      </c>
      <c r="AU251">
        <v>8418</v>
      </c>
      <c r="AV251">
        <v>1905</v>
      </c>
      <c r="AW251">
        <f t="shared" si="684"/>
        <v>0.22630078403421242</v>
      </c>
      <c r="AX251">
        <v>67</v>
      </c>
      <c r="AY251">
        <v>16</v>
      </c>
      <c r="AZ251">
        <v>370</v>
      </c>
      <c r="BA251">
        <v>68</v>
      </c>
      <c r="BB251">
        <v>29</v>
      </c>
      <c r="BC251">
        <v>6</v>
      </c>
      <c r="BD251">
        <f t="shared" si="734"/>
        <v>0.23880597014925373</v>
      </c>
      <c r="BE251">
        <f t="shared" si="778"/>
        <v>0.18378378378378379</v>
      </c>
      <c r="BF251">
        <f t="shared" si="779"/>
        <v>0.4264705882352941</v>
      </c>
      <c r="BG251">
        <f t="shared" ref="BG251" si="957">SUM(AV245:AV251)/SUM(AU245:AU251)</f>
        <v>0.24199606796349279</v>
      </c>
      <c r="BH251">
        <f t="shared" ref="BH251" si="958">SUM(AV238:AV251)/SUM(AU238:AU251)</f>
        <v>0.26315710060957209</v>
      </c>
      <c r="BI251">
        <f t="shared" ref="BI251" si="959">SUM(AY245:AY251)/SUM(AX245:AX251)</f>
        <v>0.29549902152641877</v>
      </c>
      <c r="BJ251">
        <f t="shared" ref="BJ251" si="960">SUM(BA245:BA251)/SUM(AZ245:AZ251)</f>
        <v>0.23754940711462449</v>
      </c>
      <c r="BK251">
        <f t="shared" si="752"/>
        <v>0.25390625</v>
      </c>
      <c r="BL251">
        <v>0.27800000000000002</v>
      </c>
      <c r="BM251">
        <v>0.22699999999999998</v>
      </c>
      <c r="BN251">
        <v>0.21299999999999999</v>
      </c>
    </row>
    <row r="252" spans="1:66" x14ac:dyDescent="0.35">
      <c r="A252" s="14">
        <f t="shared" si="877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 s="7">
        <f t="shared" si="380"/>
        <v>955788</v>
      </c>
      <c r="N252" s="4">
        <f t="shared" si="894"/>
        <v>0.18134210873434484</v>
      </c>
      <c r="Q252">
        <f t="shared" ref="Q252" si="961">C252-C251</f>
        <v>1663</v>
      </c>
      <c r="R252">
        <f t="shared" ref="R252" si="962">M252-M251</f>
        <v>3361</v>
      </c>
      <c r="S252" s="8">
        <f t="shared" ref="S252" si="963">Q252/U252</f>
        <v>0.33101114649681529</v>
      </c>
      <c r="T252" s="8">
        <f t="shared" ref="T252" si="964">SUM(Q246:Q252)/SUM(U246:U252)</f>
        <v>0.3983785700470634</v>
      </c>
      <c r="U252">
        <f t="shared" ref="U252" si="965">B252-B251</f>
        <v>5024</v>
      </c>
      <c r="V252">
        <f t="shared" ref="V252" si="966">C252-D252-E252</f>
        <v>92711</v>
      </c>
      <c r="W252" s="3">
        <f t="shared" ref="W252" si="967">F252/V252</f>
        <v>1.4378013396468596E-2</v>
      </c>
      <c r="X252">
        <f t="shared" ref="X252" si="968">E252-E251</f>
        <v>10</v>
      </c>
      <c r="Y252">
        <v>1760</v>
      </c>
      <c r="Z252">
        <v>894</v>
      </c>
      <c r="AA252">
        <v>10209</v>
      </c>
      <c r="AB252">
        <v>669</v>
      </c>
      <c r="AC252">
        <v>451</v>
      </c>
      <c r="AD252">
        <v>5568</v>
      </c>
      <c r="AE252">
        <v>12</v>
      </c>
      <c r="AF252">
        <v>3</v>
      </c>
      <c r="AG252">
        <v>126</v>
      </c>
      <c r="AH252">
        <f t="shared" ref="AH252" si="969">Y252-AB252-AE252</f>
        <v>1079</v>
      </c>
      <c r="AI252">
        <f t="shared" ref="AI252" si="970">Z252-AC252-AF252</f>
        <v>440</v>
      </c>
      <c r="AJ252">
        <f t="shared" ref="AJ252" si="971">AA252-AD252-AG252</f>
        <v>4515</v>
      </c>
      <c r="AK252">
        <f t="shared" si="956"/>
        <v>41</v>
      </c>
      <c r="AL252">
        <v>21</v>
      </c>
      <c r="AM252">
        <v>21</v>
      </c>
      <c r="AN252">
        <v>75</v>
      </c>
      <c r="AS252">
        <f>COUNTIF('Wartburg Positive Tests'!G:G,"&lt;="&amp;covid19!A252)-COUNTIF('Wartburg Positive Tests'!H:H,"&lt;="&amp;covid19!A252)</f>
        <v>47</v>
      </c>
      <c r="AT252">
        <f t="shared" si="940"/>
        <v>1032</v>
      </c>
      <c r="AU252">
        <v>6870</v>
      </c>
      <c r="AV252">
        <v>1468</v>
      </c>
      <c r="AW252">
        <f t="shared" si="684"/>
        <v>0.21368267831149929</v>
      </c>
      <c r="AX252">
        <v>28</v>
      </c>
      <c r="AY252">
        <v>14</v>
      </c>
      <c r="AZ252">
        <v>166</v>
      </c>
      <c r="BA252">
        <v>29</v>
      </c>
      <c r="BB252">
        <v>20</v>
      </c>
      <c r="BC252">
        <v>5</v>
      </c>
      <c r="BD252">
        <f t="shared" si="734"/>
        <v>0.5</v>
      </c>
      <c r="BE252">
        <f t="shared" si="778"/>
        <v>0.1746987951807229</v>
      </c>
      <c r="BF252">
        <f t="shared" si="779"/>
        <v>0.68965517241379315</v>
      </c>
      <c r="BG252">
        <f t="shared" ref="BG252" si="972">SUM(AV246:AV252)/SUM(AU246:AU252)</f>
        <v>0.23629534540959446</v>
      </c>
      <c r="BH252">
        <f t="shared" ref="BH252" si="973">SUM(AV239:AV252)/SUM(AU239:AU252)</f>
        <v>0.25945836764500241</v>
      </c>
      <c r="BI252">
        <f t="shared" ref="BI252" si="974">SUM(AY246:AY252)/SUM(AX246:AX252)</f>
        <v>0.30769230769230771</v>
      </c>
      <c r="BJ252">
        <f t="shared" ref="BJ252" si="975">SUM(BA246:BA252)/SUM(AZ246:AZ252)</f>
        <v>0.22632020117351215</v>
      </c>
      <c r="BK252">
        <f t="shared" si="752"/>
        <v>0.24896265560165975</v>
      </c>
      <c r="BL252">
        <v>0.27600000000000002</v>
      </c>
      <c r="BM252">
        <v>0.222</v>
      </c>
      <c r="BN252">
        <v>0.20499999999999999</v>
      </c>
    </row>
    <row r="253" spans="1:66" x14ac:dyDescent="0.35">
      <c r="A253" s="14">
        <f t="shared" si="877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 s="7">
        <f t="shared" si="380"/>
        <v>961710</v>
      </c>
      <c r="N253" s="4">
        <f t="shared" si="894"/>
        <v>0.18310782745636336</v>
      </c>
      <c r="Q253">
        <f t="shared" ref="Q253" si="976">C253-C252</f>
        <v>3851</v>
      </c>
      <c r="R253">
        <f t="shared" ref="R253" si="977">M253-M252</f>
        <v>5922</v>
      </c>
      <c r="S253" s="8">
        <f t="shared" ref="S253" si="978">Q253/U253</f>
        <v>0.39404481735393432</v>
      </c>
      <c r="T253" s="8">
        <f t="shared" ref="T253" si="979">SUM(Q247:Q253)/SUM(U247:U253)</f>
        <v>0.39526423182170484</v>
      </c>
      <c r="U253">
        <f t="shared" ref="U253" si="980">B253-B252</f>
        <v>9773</v>
      </c>
      <c r="V253">
        <f t="shared" ref="V253" si="981">C253-D253-E253</f>
        <v>93666</v>
      </c>
      <c r="W253" s="3">
        <f t="shared" ref="W253" si="982">F253/V253</f>
        <v>1.4423590203488993E-2</v>
      </c>
      <c r="X253">
        <f t="shared" ref="X253" si="983">E253-E252</f>
        <v>20</v>
      </c>
      <c r="Y253">
        <v>1830</v>
      </c>
      <c r="Z253">
        <v>913</v>
      </c>
      <c r="AA253">
        <v>10413</v>
      </c>
      <c r="AB253">
        <v>704</v>
      </c>
      <c r="AC253">
        <v>452</v>
      </c>
      <c r="AD253">
        <v>5738</v>
      </c>
      <c r="AE253">
        <v>12</v>
      </c>
      <c r="AF253">
        <v>4</v>
      </c>
      <c r="AG253">
        <v>127</v>
      </c>
      <c r="AH253">
        <f t="shared" ref="AH253" si="984">Y253-AB253-AE253</f>
        <v>1114</v>
      </c>
      <c r="AI253">
        <f t="shared" ref="AI253" si="985">Z253-AC253-AF253</f>
        <v>457</v>
      </c>
      <c r="AJ253">
        <f t="shared" ref="AJ253" si="986">AA253-AD253-AG253</f>
        <v>4548</v>
      </c>
      <c r="AK253">
        <f t="shared" ref="AK253" si="987">-(J253-J252)+L253</f>
        <v>35</v>
      </c>
      <c r="AL253">
        <v>20</v>
      </c>
      <c r="AM253">
        <v>20</v>
      </c>
      <c r="AN253">
        <v>61</v>
      </c>
      <c r="AS253">
        <f>COUNTIF('Wartburg Positive Tests'!G:G,"&lt;="&amp;covid19!A253)-COUNTIF('Wartburg Positive Tests'!H:H,"&lt;="&amp;covid19!A253)</f>
        <v>48</v>
      </c>
      <c r="AT253">
        <f t="shared" ref="AT253" si="988">AH253-AS253</f>
        <v>1066</v>
      </c>
      <c r="AU253">
        <v>8101</v>
      </c>
      <c r="AV253">
        <v>1800</v>
      </c>
      <c r="AW253">
        <f t="shared" si="684"/>
        <v>0.22219479076657203</v>
      </c>
      <c r="AX253">
        <v>80</v>
      </c>
      <c r="AY253">
        <v>22</v>
      </c>
      <c r="AZ253">
        <v>404</v>
      </c>
      <c r="BA253">
        <v>78</v>
      </c>
      <c r="BB253">
        <v>34</v>
      </c>
      <c r="BC253">
        <v>7</v>
      </c>
      <c r="BD253">
        <f t="shared" si="734"/>
        <v>0.27500000000000002</v>
      </c>
      <c r="BE253">
        <f t="shared" si="778"/>
        <v>0.19306930693069307</v>
      </c>
      <c r="BF253">
        <f t="shared" si="779"/>
        <v>0.4358974358974359</v>
      </c>
      <c r="BG253">
        <f t="shared" ref="BG253" si="989">SUM(AV247:AV253)/SUM(AU247:AU253)</f>
        <v>0.23351116191927854</v>
      </c>
      <c r="BH253">
        <f t="shared" ref="BH253" si="990">SUM(AV240:AV253)/SUM(AU240:AU253)</f>
        <v>0.25466658286719879</v>
      </c>
      <c r="BI253">
        <f t="shared" ref="BI253" si="991">SUM(AY247:AY253)/SUM(AX247:AX253)</f>
        <v>0.30598669623059865</v>
      </c>
      <c r="BJ253">
        <f t="shared" ref="BJ253" si="992">SUM(BA247:BA253)/SUM(AZ247:AZ253)</f>
        <v>0.2165732586068855</v>
      </c>
      <c r="BK253">
        <f t="shared" si="752"/>
        <v>0.24050632911392406</v>
      </c>
      <c r="BL253">
        <v>0.26600000000000001</v>
      </c>
      <c r="BM253">
        <v>0.20399999999999999</v>
      </c>
      <c r="BN253">
        <v>0.187</v>
      </c>
    </row>
    <row r="254" spans="1:66" x14ac:dyDescent="0.35">
      <c r="A254" s="14">
        <f t="shared" si="877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 s="7">
        <f t="shared" si="380"/>
        <v>966905</v>
      </c>
      <c r="N254" s="4">
        <f t="shared" si="894"/>
        <v>0.18462990197731918</v>
      </c>
      <c r="Q254">
        <f t="shared" ref="Q254" si="993">C254-C253</f>
        <v>3374</v>
      </c>
      <c r="R254">
        <f t="shared" ref="R254" si="994">M254-M253</f>
        <v>5195</v>
      </c>
      <c r="S254" s="8">
        <f t="shared" ref="S254" si="995">Q254/U254</f>
        <v>0.39374489438674293</v>
      </c>
      <c r="T254" s="8">
        <f t="shared" ref="T254" si="996">SUM(Q248:Q254)/SUM(U248:U254)</f>
        <v>0.39224766452481291</v>
      </c>
      <c r="U254">
        <f t="shared" ref="U254" si="997">B254-B253</f>
        <v>8569</v>
      </c>
      <c r="V254">
        <f t="shared" ref="V254" si="998">C254-D254-E254</f>
        <v>94624</v>
      </c>
      <c r="W254" s="3">
        <f t="shared" ref="W254" si="999">F254/V254</f>
        <v>1.3791427122083193E-2</v>
      </c>
      <c r="X254">
        <f t="shared" ref="X254" si="1000">E254-E253</f>
        <v>49</v>
      </c>
      <c r="Y254">
        <v>1881</v>
      </c>
      <c r="Z254">
        <v>950</v>
      </c>
      <c r="AA254">
        <v>10600</v>
      </c>
      <c r="AB254">
        <v>722</v>
      </c>
      <c r="AC254">
        <v>453</v>
      </c>
      <c r="AD254">
        <v>5875</v>
      </c>
      <c r="AE254">
        <v>12</v>
      </c>
      <c r="AF254">
        <v>5</v>
      </c>
      <c r="AG254">
        <v>131</v>
      </c>
      <c r="AH254">
        <f t="shared" ref="AH254" si="1001">Y254-AB254-AE254</f>
        <v>1147</v>
      </c>
      <c r="AI254">
        <f t="shared" ref="AI254" si="1002">Z254-AC254-AF254</f>
        <v>492</v>
      </c>
      <c r="AJ254">
        <f t="shared" ref="AJ254" si="1003">AA254-AD254-AG254</f>
        <v>4594</v>
      </c>
      <c r="AK254">
        <f t="shared" ref="AK254" si="1004">-(J254-J253)+L254</f>
        <v>42</v>
      </c>
      <c r="AL254">
        <v>15</v>
      </c>
      <c r="AM254">
        <v>15</v>
      </c>
      <c r="AN254">
        <v>48</v>
      </c>
      <c r="AS254">
        <f>COUNTIF('Wartburg Positive Tests'!G:G,"&lt;="&amp;covid19!A254)-COUNTIF('Wartburg Positive Tests'!H:H,"&lt;="&amp;covid19!A254)</f>
        <v>49</v>
      </c>
      <c r="AT254">
        <f t="shared" ref="AT254" si="1005">AH254-AS254</f>
        <v>1098</v>
      </c>
      <c r="AU254">
        <v>7167</v>
      </c>
      <c r="AV254">
        <v>1576</v>
      </c>
      <c r="AW254">
        <f t="shared" si="684"/>
        <v>0.21989674898841916</v>
      </c>
      <c r="AX254">
        <v>67</v>
      </c>
      <c r="AY254">
        <v>21</v>
      </c>
      <c r="AZ254">
        <v>245</v>
      </c>
      <c r="BA254">
        <v>51</v>
      </c>
      <c r="BB254">
        <v>22</v>
      </c>
      <c r="BC254">
        <v>8</v>
      </c>
      <c r="BD254">
        <f t="shared" si="734"/>
        <v>0.31343283582089554</v>
      </c>
      <c r="BE254">
        <f t="shared" si="778"/>
        <v>0.20816326530612245</v>
      </c>
      <c r="BF254">
        <f t="shared" si="779"/>
        <v>0.43137254901960786</v>
      </c>
      <c r="BG254">
        <f t="shared" ref="BG254" si="1006">SUM(AV248:AV254)/SUM(AU248:AU254)</f>
        <v>0.22808233530521124</v>
      </c>
      <c r="BH254">
        <f t="shared" ref="BH254" si="1007">SUM(AV241:AV254)/SUM(AU241:AU254)</f>
        <v>0.25041763852991239</v>
      </c>
      <c r="BI254">
        <f t="shared" ref="BI254" si="1008">SUM(AY248:AY254)/SUM(AX248:AX254)</f>
        <v>0.30701754385964913</v>
      </c>
      <c r="BJ254">
        <f t="shared" ref="BJ254" si="1009">SUM(BA248:BA254)/SUM(AZ248:AZ254)</f>
        <v>0.21283643892339543</v>
      </c>
      <c r="BK254">
        <f t="shared" si="752"/>
        <v>0.26431718061674009</v>
      </c>
      <c r="BL254">
        <v>0.26899999999999996</v>
      </c>
      <c r="BM254">
        <v>0.19699999999999998</v>
      </c>
      <c r="BN254">
        <v>0.19399999999999998</v>
      </c>
    </row>
    <row r="255" spans="1:66" x14ac:dyDescent="0.35">
      <c r="A255" s="14">
        <f t="shared" si="877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 s="7">
        <f t="shared" si="380"/>
        <v>972251</v>
      </c>
      <c r="N255" s="4">
        <f t="shared" ref="N255:N258" si="1010">C255/B255</f>
        <v>0.18608003656671374</v>
      </c>
      <c r="Q255">
        <f t="shared" ref="Q255" si="1011">C255-C254</f>
        <v>3335</v>
      </c>
      <c r="R255">
        <f t="shared" ref="R255" si="1012">M255-M254</f>
        <v>5346</v>
      </c>
      <c r="S255" s="8">
        <f t="shared" ref="S255" si="1013">Q255/U255</f>
        <v>0.38417233037668469</v>
      </c>
      <c r="T255" s="8">
        <f t="shared" ref="T255" si="1014">SUM(Q249:Q255)/SUM(U249:U255)</f>
        <v>0.38954168658020072</v>
      </c>
      <c r="U255">
        <f t="shared" ref="U255" si="1015">B255-B254</f>
        <v>8681</v>
      </c>
      <c r="V255">
        <f t="shared" ref="V255" si="1016">C255-D255-E255</f>
        <v>95445</v>
      </c>
      <c r="W255" s="3">
        <f t="shared" ref="W255" si="1017">F255/V255</f>
        <v>1.3295615275813296E-2</v>
      </c>
      <c r="X255">
        <f t="shared" ref="X255" si="1018">E255-E254</f>
        <v>41</v>
      </c>
      <c r="Y255">
        <v>1907</v>
      </c>
      <c r="Z255">
        <v>964</v>
      </c>
      <c r="AA255">
        <v>10724</v>
      </c>
      <c r="AB255">
        <v>742</v>
      </c>
      <c r="AC255">
        <v>453</v>
      </c>
      <c r="AD255">
        <v>6030</v>
      </c>
      <c r="AE255">
        <v>12</v>
      </c>
      <c r="AF255">
        <v>6</v>
      </c>
      <c r="AG255">
        <v>132</v>
      </c>
      <c r="AH255">
        <f t="shared" ref="AH255" si="1019">Y255-AB255-AE255</f>
        <v>1153</v>
      </c>
      <c r="AI255">
        <f t="shared" ref="AI255" si="1020">Z255-AC255-AF255</f>
        <v>505</v>
      </c>
      <c r="AJ255">
        <f t="shared" ref="AJ255" si="1021">AA255-AD255-AG255</f>
        <v>4562</v>
      </c>
      <c r="AK255">
        <f t="shared" ref="AK255:AK258" si="1022">-(J255-J254)+L255</f>
        <v>49</v>
      </c>
      <c r="AL255">
        <v>9</v>
      </c>
      <c r="AM255">
        <v>9</v>
      </c>
      <c r="AN255">
        <v>35</v>
      </c>
      <c r="AS255">
        <f>COUNTIF('Wartburg Positive Tests'!G:G,"&lt;="&amp;covid19!A255)-COUNTIF('Wartburg Positive Tests'!H:H,"&lt;="&amp;covid19!A255)</f>
        <v>58</v>
      </c>
      <c r="AT255">
        <f t="shared" ref="AT255:AT257" si="1023">AH255-AS255</f>
        <v>1095</v>
      </c>
      <c r="AU255">
        <v>8712</v>
      </c>
      <c r="AV255">
        <v>1923</v>
      </c>
      <c r="AW255">
        <f t="shared" si="684"/>
        <v>0.22073002754820936</v>
      </c>
      <c r="AX255">
        <v>52</v>
      </c>
      <c r="AY255">
        <v>9</v>
      </c>
      <c r="AZ255">
        <v>292</v>
      </c>
      <c r="BA255">
        <v>46</v>
      </c>
      <c r="BB255">
        <v>25</v>
      </c>
      <c r="BC255">
        <v>8</v>
      </c>
      <c r="BD255">
        <f t="shared" si="734"/>
        <v>0.17307692307692307</v>
      </c>
      <c r="BE255">
        <f t="shared" si="778"/>
        <v>0.15753424657534246</v>
      </c>
      <c r="BF255">
        <f t="shared" si="779"/>
        <v>0.54347826086956519</v>
      </c>
      <c r="BG255">
        <f t="shared" ref="BG255" si="1024">SUM(AV249:AV255)/SUM(AU249:AU255)</f>
        <v>0.22562157465579469</v>
      </c>
      <c r="BH255">
        <f t="shared" ref="BH255" si="1025">SUM(AV242:AV255)/SUM(AU242:AU255)</f>
        <v>0.24523398253648795</v>
      </c>
      <c r="BI255">
        <f t="shared" ref="BI255" si="1026">SUM(AY249:AY255)/SUM(AX249:AX255)</f>
        <v>0.29655172413793102</v>
      </c>
      <c r="BJ255">
        <f t="shared" ref="BJ255" si="1027">SUM(BA249:BA255)/SUM(AZ249:AZ255)</f>
        <v>0.19956803455723543</v>
      </c>
      <c r="BK255">
        <f t="shared" si="752"/>
        <v>0.27403846153846156</v>
      </c>
      <c r="BL255">
        <v>0.26100000000000001</v>
      </c>
      <c r="BM255">
        <v>0.19500000000000001</v>
      </c>
      <c r="BN255">
        <v>0.19900000000000001</v>
      </c>
    </row>
    <row r="256" spans="1:66" x14ac:dyDescent="0.35">
      <c r="A256" s="14">
        <f t="shared" si="877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 s="7">
        <f t="shared" si="380"/>
        <v>974231</v>
      </c>
      <c r="N256" s="4">
        <f t="shared" si="1010"/>
        <v>0.18662864041396965</v>
      </c>
      <c r="Q256">
        <f t="shared" ref="Q256" si="1028">C256-C255</f>
        <v>1260</v>
      </c>
      <c r="R256">
        <f t="shared" ref="R256" si="1029">M256-M255</f>
        <v>1980</v>
      </c>
      <c r="S256" s="8">
        <f t="shared" ref="S256" si="1030">Q256/U256</f>
        <v>0.3888888888888889</v>
      </c>
      <c r="T256" s="8">
        <f t="shared" ref="T256" si="1031">SUM(Q250:Q256)/SUM(U250:U256)</f>
        <v>0.38628104464403396</v>
      </c>
      <c r="U256">
        <f t="shared" ref="U256" si="1032">B256-B255</f>
        <v>3240</v>
      </c>
      <c r="V256">
        <f t="shared" ref="V256" si="1033">C256-D256-E256</f>
        <v>93840</v>
      </c>
      <c r="W256" s="3">
        <f t="shared" ref="W256" si="1034">F256/V256</f>
        <v>1.3064791133844842E-2</v>
      </c>
      <c r="X256">
        <f t="shared" ref="X256" si="1035">E256-E255</f>
        <v>37</v>
      </c>
      <c r="Y256">
        <v>1915</v>
      </c>
      <c r="Z256">
        <v>977</v>
      </c>
      <c r="AA256">
        <v>10736</v>
      </c>
      <c r="AB256">
        <v>780</v>
      </c>
      <c r="AC256">
        <v>457</v>
      </c>
      <c r="AD256">
        <v>6242</v>
      </c>
      <c r="AE256">
        <v>12</v>
      </c>
      <c r="AF256">
        <v>6</v>
      </c>
      <c r="AG256">
        <v>134</v>
      </c>
      <c r="AH256">
        <f t="shared" ref="AH256" si="1036">Y256-AB256-AE256</f>
        <v>1123</v>
      </c>
      <c r="AI256">
        <f t="shared" ref="AI256" si="1037">Z256-AC256-AF256</f>
        <v>514</v>
      </c>
      <c r="AJ256">
        <f t="shared" ref="AJ256" si="1038">AA256-AD256-AG256</f>
        <v>4360</v>
      </c>
      <c r="AK256">
        <f t="shared" si="1022"/>
        <v>60</v>
      </c>
      <c r="AS256">
        <f>COUNTIF('Wartburg Positive Tests'!G:G,"&lt;="&amp;covid19!A256)-COUNTIF('Wartburg Positive Tests'!H:H,"&lt;="&amp;covid19!A256)</f>
        <v>59</v>
      </c>
      <c r="AT256">
        <f t="shared" si="1023"/>
        <v>1064</v>
      </c>
      <c r="AU256">
        <v>5495</v>
      </c>
      <c r="AV256">
        <v>1185</v>
      </c>
      <c r="AW256">
        <f t="shared" si="684"/>
        <v>0.21565059144676979</v>
      </c>
      <c r="AX256">
        <v>42</v>
      </c>
      <c r="AY256">
        <v>10</v>
      </c>
      <c r="AZ256">
        <v>243</v>
      </c>
      <c r="BA256">
        <v>54</v>
      </c>
      <c r="BB256">
        <v>26</v>
      </c>
      <c r="BC256">
        <v>10</v>
      </c>
      <c r="BD256">
        <f t="shared" si="734"/>
        <v>0.23809523809523808</v>
      </c>
      <c r="BE256">
        <f t="shared" si="778"/>
        <v>0.22222222222222221</v>
      </c>
      <c r="BF256">
        <f>BB256/BA256</f>
        <v>0.48148148148148145</v>
      </c>
      <c r="BG256">
        <f t="shared" ref="BG256" si="1039">SUM(AV250:AV256)/SUM(AU250:AU256)</f>
        <v>0.22317022468863543</v>
      </c>
      <c r="BH256">
        <f t="shared" ref="BH256" si="1040">SUM(AV243:AV256)/SUM(AU243:AU256)</f>
        <v>0.2403167711057384</v>
      </c>
      <c r="BI256">
        <f t="shared" ref="BI256" si="1041">SUM(AY250:AY256)/SUM(AX250:AX256)</f>
        <v>0.26649746192893403</v>
      </c>
      <c r="BJ256">
        <f t="shared" ref="BJ256" si="1042">SUM(BA250:BA256)/SUM(AZ250:AZ256)</f>
        <v>0.19915848527349228</v>
      </c>
      <c r="BK256">
        <f t="shared" si="752"/>
        <v>0.26943005181347152</v>
      </c>
      <c r="BL256">
        <v>0.252</v>
      </c>
      <c r="BM256">
        <v>0.184</v>
      </c>
      <c r="BN256">
        <v>0.19400000000000001</v>
      </c>
    </row>
    <row r="257" spans="1:66" x14ac:dyDescent="0.35">
      <c r="A257" s="14">
        <f t="shared" si="877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 s="7">
        <f t="shared" si="380"/>
        <v>977726</v>
      </c>
      <c r="N257" s="4">
        <f t="shared" si="1010"/>
        <v>0.18760188981193279</v>
      </c>
      <c r="Q257">
        <f t="shared" ref="Q257" si="1043">C257-C256</f>
        <v>2242</v>
      </c>
      <c r="R257">
        <f t="shared" ref="R257" si="1044">M257-M256</f>
        <v>3495</v>
      </c>
      <c r="S257" s="8">
        <f t="shared" ref="S257" si="1045">Q257/U257</f>
        <v>0.39079658358026842</v>
      </c>
      <c r="T257" s="8">
        <f t="shared" ref="T257" si="1046">SUM(Q251:Q257)/SUM(U251:U257)</f>
        <v>0.38488000160936653</v>
      </c>
      <c r="U257">
        <f t="shared" ref="U257" si="1047">B257-B256</f>
        <v>5737</v>
      </c>
      <c r="V257">
        <f t="shared" ref="V257" si="1048">C257-D257-E257</f>
        <v>93412</v>
      </c>
      <c r="W257" s="3">
        <f t="shared" ref="W257" si="1049">F257/V257</f>
        <v>1.3071125765426284E-2</v>
      </c>
      <c r="X257">
        <f t="shared" ref="X257" si="1050">E257-E256</f>
        <v>11</v>
      </c>
      <c r="Y257">
        <v>1928</v>
      </c>
      <c r="Z257">
        <v>992</v>
      </c>
      <c r="AA257">
        <v>10813</v>
      </c>
      <c r="AB257">
        <v>816</v>
      </c>
      <c r="AC257">
        <v>462</v>
      </c>
      <c r="AD257">
        <v>6419</v>
      </c>
      <c r="AE257">
        <v>12</v>
      </c>
      <c r="AF257">
        <v>6</v>
      </c>
      <c r="AG257">
        <v>134</v>
      </c>
      <c r="AH257">
        <f t="shared" ref="AH257" si="1051">Y257-AB257-AE257</f>
        <v>1100</v>
      </c>
      <c r="AI257">
        <f t="shared" ref="AI257" si="1052">Z257-AC257-AF257</f>
        <v>524</v>
      </c>
      <c r="AJ257">
        <f>AA257-AD257-AG257</f>
        <v>4260</v>
      </c>
      <c r="AK257">
        <f t="shared" si="1022"/>
        <v>40</v>
      </c>
      <c r="AS257">
        <f>COUNTIF('Wartburg Positive Tests'!G:G,"&lt;="&amp;covid19!A257)-COUNTIF('Wartburg Positive Tests'!H:H,"&lt;="&amp;covid19!A257)</f>
        <v>59</v>
      </c>
      <c r="AT257">
        <f t="shared" si="1023"/>
        <v>1041</v>
      </c>
      <c r="AU257">
        <v>4834</v>
      </c>
      <c r="AV257">
        <v>928</v>
      </c>
      <c r="AW257">
        <f t="shared" si="684"/>
        <v>0.19197352089366984</v>
      </c>
      <c r="AX257">
        <v>37</v>
      </c>
      <c r="AY257">
        <v>5</v>
      </c>
      <c r="AZ257">
        <v>245</v>
      </c>
      <c r="BA257">
        <v>39</v>
      </c>
      <c r="BB257">
        <v>25</v>
      </c>
      <c r="BC257">
        <v>6</v>
      </c>
      <c r="BD257">
        <f t="shared" si="734"/>
        <v>0.13513513513513514</v>
      </c>
      <c r="BE257">
        <f t="shared" si="778"/>
        <v>0.15918367346938775</v>
      </c>
      <c r="BF257">
        <f t="shared" si="779"/>
        <v>0.64102564102564108</v>
      </c>
      <c r="BG257">
        <f t="shared" ref="BG257" si="1053">SUM(AV251:AV257)/SUM(AU251:AU257)</f>
        <v>0.21745266850817591</v>
      </c>
      <c r="BH257">
        <f t="shared" ref="BH257" si="1054">SUM(AV244:AV257)/SUM(AU244:AU257)</f>
        <v>0.23357530333604129</v>
      </c>
      <c r="BI257">
        <f t="shared" ref="BI257" si="1055">SUM(AY251:AY257)/SUM(AX251:AX257)</f>
        <v>0.26005361930294907</v>
      </c>
      <c r="BJ257">
        <f t="shared" ref="BJ257" si="1056">SUM(BA251:BA257)/SUM(AZ251:AZ257)</f>
        <v>0.18575063613231552</v>
      </c>
      <c r="BK257">
        <f>SUM(BC251:BC257)/SUM(BB251:BB257)</f>
        <v>0.27624309392265195</v>
      </c>
      <c r="BL257">
        <v>0.24399999999999999</v>
      </c>
      <c r="BM257">
        <v>0.17799999999999999</v>
      </c>
      <c r="BN257">
        <v>0.186</v>
      </c>
    </row>
    <row r="258" spans="1:66" x14ac:dyDescent="0.35">
      <c r="A258" s="14">
        <f t="shared" si="877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 s="7">
        <f t="shared" si="380"/>
        <v>980257</v>
      </c>
      <c r="N258" s="4">
        <f t="shared" si="1010"/>
        <v>0.18856457456750655</v>
      </c>
      <c r="Q258">
        <f t="shared" ref="Q258" si="1057">C258-C257</f>
        <v>2016</v>
      </c>
      <c r="R258">
        <f t="shared" ref="R258" si="1058">M258-M257</f>
        <v>2531</v>
      </c>
      <c r="S258" s="8">
        <f t="shared" ref="S258" si="1059">Q258/U258</f>
        <v>0.44336925445348579</v>
      </c>
      <c r="T258" s="8">
        <f t="shared" ref="T258" si="1060">SUM(Q252:Q258)/SUM(U252:U258)</f>
        <v>0.38930460161067343</v>
      </c>
      <c r="U258">
        <f t="shared" ref="U258" si="1061">B258-B257</f>
        <v>4547</v>
      </c>
      <c r="V258">
        <f t="shared" ref="V258" si="1062">C258-D258-E258</f>
        <v>94323</v>
      </c>
      <c r="W258" s="3">
        <f t="shared" ref="W258" si="1063">F258/V258</f>
        <v>1.2457194957751556E-2</v>
      </c>
      <c r="X258">
        <f t="shared" ref="X258" si="1064">E258-E257</f>
        <v>15</v>
      </c>
      <c r="Y258">
        <v>1950</v>
      </c>
      <c r="Z258">
        <v>1018</v>
      </c>
      <c r="AA258">
        <v>10886</v>
      </c>
      <c r="AB258">
        <v>835</v>
      </c>
      <c r="AC258">
        <v>465</v>
      </c>
      <c r="AD258">
        <v>6470</v>
      </c>
      <c r="AE258">
        <v>12</v>
      </c>
      <c r="AF258">
        <v>6</v>
      </c>
      <c r="AG258">
        <v>134</v>
      </c>
      <c r="AH258">
        <f t="shared" ref="AH258" si="1065">Y258-AB258-AE258</f>
        <v>1103</v>
      </c>
      <c r="AI258">
        <f t="shared" ref="AI258" si="1066">Z258-AC258-AF258</f>
        <v>547</v>
      </c>
      <c r="AJ258">
        <f>AA258-AD258-AG258</f>
        <v>4282</v>
      </c>
      <c r="AK258">
        <f t="shared" si="1022"/>
        <v>44</v>
      </c>
      <c r="AU258">
        <v>4853</v>
      </c>
      <c r="AV258">
        <v>1171</v>
      </c>
      <c r="AW258">
        <f t="shared" si="684"/>
        <v>0.24129404492066764</v>
      </c>
      <c r="AX258">
        <v>35</v>
      </c>
      <c r="AY258">
        <v>7</v>
      </c>
      <c r="AZ258">
        <v>168</v>
      </c>
      <c r="BA258">
        <v>27</v>
      </c>
      <c r="BB258">
        <v>10</v>
      </c>
      <c r="BC258">
        <v>4</v>
      </c>
      <c r="BD258">
        <f t="shared" si="734"/>
        <v>0.2</v>
      </c>
      <c r="BE258">
        <f t="shared" si="778"/>
        <v>0.16071428571428573</v>
      </c>
      <c r="BF258">
        <f t="shared" si="779"/>
        <v>0.37037037037037035</v>
      </c>
      <c r="BG258">
        <f t="shared" ref="BG258" si="1067">SUM(AV252:AV258)/SUM(AU252:AU258)</f>
        <v>0.2183481056656239</v>
      </c>
      <c r="BH258">
        <f t="shared" ref="BH258" si="1068">SUM(AV245:AV258)/SUM(AU245:AU258)</f>
        <v>0.23197200607762788</v>
      </c>
      <c r="BI258">
        <f t="shared" ref="BI258" si="1069">SUM(AY252:AY258)/SUM(AX252:AX258)</f>
        <v>0.25806451612903225</v>
      </c>
      <c r="BJ258">
        <f t="shared" ref="BJ258" si="1070">SUM(BA252:BA258)/SUM(AZ252:AZ258)</f>
        <v>0.18377765173000568</v>
      </c>
      <c r="BK258">
        <f>SUM(BC252:BC258)/SUM(BB252:BB258)</f>
        <v>0.29629629629629628</v>
      </c>
      <c r="BL258">
        <v>0.246</v>
      </c>
      <c r="BM258">
        <v>0.17599999999999999</v>
      </c>
      <c r="BN258">
        <v>0.20200000000000001</v>
      </c>
    </row>
  </sheetData>
  <conditionalFormatting sqref="AG228">
    <cfRule type="cellIs" dxfId="22" priority="15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3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Q228:Q258</xm:sqref>
        </x14:conditionalFormatting>
        <x14:conditionalFormatting xmlns:xm="http://schemas.microsoft.com/office/excel/2006/main">
          <x14:cfRule type="cellIs" priority="22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X228:X258</xm:sqref>
        </x14:conditionalFormatting>
        <x14:conditionalFormatting xmlns:xm="http://schemas.microsoft.com/office/excel/2006/main">
          <x14:cfRule type="cellIs" priority="21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F228:F258</xm:sqref>
        </x14:conditionalFormatting>
        <x14:conditionalFormatting xmlns:xm="http://schemas.microsoft.com/office/excel/2006/main">
          <x14:cfRule type="cellIs" priority="20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19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J228:J258</xm:sqref>
        </x14:conditionalFormatting>
        <x14:conditionalFormatting xmlns:xm="http://schemas.microsoft.com/office/excel/2006/main">
          <x14:cfRule type="cellIs" priority="18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K228:K258</xm:sqref>
        </x14:conditionalFormatting>
        <x14:conditionalFormatting xmlns:xm="http://schemas.microsoft.com/office/excel/2006/main">
          <x14:cfRule type="cellIs" priority="17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AE228</xm:sqref>
        </x14:conditionalFormatting>
        <x14:conditionalFormatting xmlns:xm="http://schemas.microsoft.com/office/excel/2006/main">
          <x14:cfRule type="cellIs" priority="16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14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3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AH228:AH258</xm:sqref>
        </x14:conditionalFormatting>
        <x14:conditionalFormatting xmlns:xm="http://schemas.microsoft.com/office/excel/2006/main">
          <x14:cfRule type="cellIs" priority="12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AI228:AI258</xm:sqref>
        </x14:conditionalFormatting>
        <x14:conditionalFormatting xmlns:xm="http://schemas.microsoft.com/office/excel/2006/main">
          <x14:cfRule type="cellIs" priority="11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AE1:AE1048576</xm:sqref>
        </x14:conditionalFormatting>
        <x14:conditionalFormatting xmlns:xm="http://schemas.microsoft.com/office/excel/2006/main">
          <x14:cfRule type="cellIs" priority="10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9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8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7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6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5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4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3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2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I229:I258</xm:sqref>
        </x14:conditionalFormatting>
        <x14:conditionalFormatting xmlns:xm="http://schemas.microsoft.com/office/excel/2006/main">
          <x14:cfRule type="cellIs" priority="1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V229:V258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401</v>
      </c>
      <c r="F1" t="s">
        <v>402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167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168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169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170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171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172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173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174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175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176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177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178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179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180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181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182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183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184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185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186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187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188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189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190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191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192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193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194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195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196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197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198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199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200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201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202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203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204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205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206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207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208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357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358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359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360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361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362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363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364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365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366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367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368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369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370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371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372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373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374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375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376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377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378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379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380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381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382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383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384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385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386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387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388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389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390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391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392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403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404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405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406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407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408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409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410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411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412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413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414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415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416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417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418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419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420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421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422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423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424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425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426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427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428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429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430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431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432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433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434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435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436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432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437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438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439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436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434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433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438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435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432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431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440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441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442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443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X1" sqref="X1:X1048576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covid19!Q1</f>
        <v>New Positive</v>
      </c>
      <c r="C1" t="str">
        <f>covid19!U1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covid19!Q1</f>
        <v>New Positive</v>
      </c>
      <c r="L1" t="str">
        <f>covid19!S1</f>
        <v>New Percent Positive</v>
      </c>
      <c r="M1" t="str">
        <f>covid19!T1</f>
        <v>Week Positivity Rate</v>
      </c>
      <c r="N1" t="str">
        <f>covid19!U1</f>
        <v>Total Daily Tests</v>
      </c>
      <c r="O1" t="str">
        <f>covid19!V1</f>
        <v>Still Sick</v>
      </c>
      <c r="P1" t="str">
        <f>covid19!W1</f>
        <v>Percent Hospitalized</v>
      </c>
      <c r="Q1" t="str">
        <f>covid19!X1</f>
        <v>New Deaths</v>
      </c>
      <c r="R1" t="str">
        <f>covid19!AE1</f>
        <v>Bremer Death</v>
      </c>
      <c r="S1" t="str">
        <f>covid19!AF1</f>
        <v>Butler D</v>
      </c>
      <c r="T1" t="str">
        <f>covid19!AG1</f>
        <v>BlackHawk D</v>
      </c>
      <c r="U1" t="str">
        <f>covid19!AH1</f>
        <v>Bremer SS</v>
      </c>
      <c r="V1" t="str">
        <f>covid19!AI1</f>
        <v>Butler SS</v>
      </c>
      <c r="W1" t="str">
        <f>covid19!AJ1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covid19!Q13</f>
        <v>63</v>
      </c>
      <c r="C2">
        <f>covid19!U13</f>
        <v>698</v>
      </c>
      <c r="E2" t="s">
        <v>209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MAX(covid19!Q:Q)</f>
        <v>5087</v>
      </c>
      <c r="L2">
        <f>MAX(covid19!S:S)</f>
        <v>0.89321739130434785</v>
      </c>
      <c r="M2">
        <f>MAX(covid19!T:T)</f>
        <v>0.47394894894894896</v>
      </c>
      <c r="N2">
        <f>MAX(covid19!U:U)</f>
        <v>11443</v>
      </c>
      <c r="O2">
        <f>MAX(covid19!V:V)</f>
        <v>95445</v>
      </c>
      <c r="P2">
        <f>MAX(covid19!W:W)</f>
        <v>0.16</v>
      </c>
      <c r="Q2">
        <f>MAX(covid19!X:X)</f>
        <v>49</v>
      </c>
      <c r="R2">
        <f>MAX(covid19!AE:AE)</f>
        <v>12</v>
      </c>
      <c r="S2">
        <f>MAX(covid19!AF:AF)</f>
        <v>6</v>
      </c>
      <c r="T2">
        <f>MAX(covid19!AG:AG)</f>
        <v>134</v>
      </c>
      <c r="U2">
        <f>MAX(covid19!AH:AH)</f>
        <v>1153</v>
      </c>
      <c r="V2">
        <f>MAX(covid19!AI:AI)</f>
        <v>547</v>
      </c>
      <c r="W2">
        <f>MAX(covid19!AJ:AJ)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covid19!Q14</f>
        <v>38</v>
      </c>
      <c r="C3">
        <f>covid19!U14</f>
        <v>676</v>
      </c>
    </row>
    <row r="4" spans="1:28" x14ac:dyDescent="0.35">
      <c r="A4" s="1">
        <f>covid19!A15</f>
        <v>43920</v>
      </c>
      <c r="B4">
        <f>covid19!Q15</f>
        <v>88</v>
      </c>
      <c r="C4">
        <f>covid19!U15</f>
        <v>1237</v>
      </c>
    </row>
    <row r="5" spans="1:28" x14ac:dyDescent="0.35">
      <c r="A5" s="1">
        <f>covid19!A16</f>
        <v>43921</v>
      </c>
      <c r="B5">
        <f>covid19!Q16</f>
        <v>73</v>
      </c>
      <c r="C5">
        <f>covid19!U16</f>
        <v>799</v>
      </c>
    </row>
    <row r="6" spans="1:28" x14ac:dyDescent="0.35">
      <c r="A6" s="1">
        <f>covid19!A17</f>
        <v>43922</v>
      </c>
      <c r="B6">
        <f>covid19!Q17</f>
        <v>52</v>
      </c>
      <c r="C6">
        <f>covid19!U17</f>
        <v>468</v>
      </c>
    </row>
    <row r="7" spans="1:28" x14ac:dyDescent="0.35">
      <c r="A7" s="1">
        <f>covid19!A18</f>
        <v>43923</v>
      </c>
      <c r="B7">
        <f>covid19!Q18</f>
        <v>65</v>
      </c>
      <c r="C7">
        <f>covid19!U18</f>
        <v>815</v>
      </c>
    </row>
    <row r="8" spans="1:28" x14ac:dyDescent="0.35">
      <c r="A8" s="1">
        <f>covid19!A19</f>
        <v>43924</v>
      </c>
      <c r="B8">
        <f>covid19!Q19</f>
        <v>85</v>
      </c>
      <c r="C8" t="str">
        <f>covid19!U19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covid19!Q20</f>
        <v>172</v>
      </c>
      <c r="C9">
        <f>covid19!U20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covid19!Q21</f>
        <v>82</v>
      </c>
      <c r="C10">
        <f>covid19!U21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covid19!Q22</f>
        <v>78</v>
      </c>
      <c r="C11">
        <f>covid19!U22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covid19!Q23</f>
        <v>102</v>
      </c>
      <c r="C12">
        <f>covid19!U23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covid19!Q24</f>
        <v>97</v>
      </c>
      <c r="C13">
        <f>covid19!U24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covid19!Q25</f>
        <v>125</v>
      </c>
      <c r="C14">
        <f>covid19!U25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covid19!Q26</f>
        <v>118</v>
      </c>
      <c r="C15">
        <f>covid19!U26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covid19!Q27</f>
        <v>122</v>
      </c>
      <c r="C16">
        <f>covid19!U27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covid19!Q28</f>
        <v>77</v>
      </c>
      <c r="C17">
        <f>covid19!U28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covid19!Q29</f>
        <v>123</v>
      </c>
      <c r="C18">
        <f>covid19!U29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covid19!Q30</f>
        <v>189</v>
      </c>
      <c r="C19">
        <f>covid19!U30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covid19!Q31</f>
        <v>96</v>
      </c>
      <c r="C20">
        <f>covid19!U31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covid19!Q32</f>
        <v>146</v>
      </c>
      <c r="C21">
        <f>covid19!U32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covid19!Q33</f>
        <v>191</v>
      </c>
      <c r="C22">
        <f>covid19!U33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covid19!Q34</f>
        <v>181</v>
      </c>
      <c r="C23">
        <f>covid19!U34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covid19!Q35</f>
        <v>389</v>
      </c>
      <c r="C24">
        <f>covid19!U35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covid19!Q36</f>
        <v>257</v>
      </c>
      <c r="C25">
        <f>covid19!U36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covid19!Q37</f>
        <v>482</v>
      </c>
      <c r="C26">
        <f>covid19!U37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covid19!Q38</f>
        <v>107</v>
      </c>
      <c r="C27">
        <f>covid19!U38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covid19!Q39</f>
        <v>176</v>
      </c>
      <c r="C28">
        <f>covid19!U39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covid19!Q40</f>
        <v>521</v>
      </c>
      <c r="C29">
        <f>covid19!U40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covid19!Q41</f>
        <v>647</v>
      </c>
      <c r="C30">
        <f>covid19!U41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covid19!Q42</f>
        <v>384</v>
      </c>
      <c r="C31">
        <f>covid19!U42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covid19!Q43</f>
        <v>392</v>
      </c>
      <c r="C32">
        <f>covid19!U43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covid19!Q44</f>
        <v>508</v>
      </c>
      <c r="C33">
        <f>covid19!U44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covid19!Q45</f>
        <v>467</v>
      </c>
      <c r="C34">
        <f>covid19!U45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covid19!Q46</f>
        <v>302</v>
      </c>
      <c r="C35">
        <f>covid19!U46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covid19!Q47</f>
        <v>739</v>
      </c>
      <c r="C36">
        <f>covid19!U47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covid19!Q48</f>
        <v>757</v>
      </c>
      <c r="C37">
        <f>covid19!U48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covid19!Q49</f>
        <v>528</v>
      </c>
      <c r="C38">
        <f>covid19!U49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covid19!Q50</f>
        <v>534</v>
      </c>
      <c r="C39">
        <f>covid19!U50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covid19!Q51</f>
        <v>408</v>
      </c>
      <c r="C40">
        <f>covid19!U51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covid19!Q52</f>
        <v>293</v>
      </c>
      <c r="C41">
        <f>covid19!U52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covid19!Q53</f>
        <v>655</v>
      </c>
      <c r="C42">
        <f>covid19!U53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covid19!Q54</f>
        <v>398</v>
      </c>
      <c r="C43">
        <f>covid19!U54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covid19!Q55</f>
        <v>214</v>
      </c>
      <c r="C44">
        <f>covid19!U55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covid19!Q56</f>
        <v>288</v>
      </c>
      <c r="C45">
        <f>covid19!U56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covid19!Q57</f>
        <v>414</v>
      </c>
      <c r="C46">
        <f>covid19!U57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covid19!Q58</f>
        <v>539</v>
      </c>
      <c r="C47">
        <f>covid19!U58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covid19!Q59</f>
        <v>377</v>
      </c>
      <c r="C48">
        <f>covid19!U59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covid19!Q60</f>
        <v>386</v>
      </c>
      <c r="C49">
        <f>covid19!U60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covid19!Q61</f>
        <v>374</v>
      </c>
      <c r="C50">
        <f>covid19!U61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covid19!Q62</f>
        <v>279</v>
      </c>
      <c r="C51">
        <f>covid19!U62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covid19!Q63</f>
        <v>323</v>
      </c>
      <c r="C52">
        <f>covid19!U63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covid19!Q64</f>
        <v>304</v>
      </c>
      <c r="C53">
        <f>covid19!U64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covid19!Q65</f>
        <v>341</v>
      </c>
      <c r="C54">
        <f>covid19!U65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covid19!Q66</f>
        <v>238</v>
      </c>
      <c r="C55">
        <f>covid19!U66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covid19!Q67</f>
        <v>420</v>
      </c>
      <c r="C56">
        <f>covid19!U67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covid19!Q68</f>
        <v>461</v>
      </c>
      <c r="C57">
        <f>covid19!U68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covid19!Q69</f>
        <v>352</v>
      </c>
      <c r="C58">
        <f>covid19!U69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covid19!Q70</f>
        <v>352</v>
      </c>
      <c r="C59">
        <f>covid19!U70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covid19!Q71</f>
        <v>102</v>
      </c>
      <c r="C60">
        <f>covid19!U71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covid19!Q72</f>
        <v>614</v>
      </c>
      <c r="C61">
        <f>covid19!U72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covid19!Q73</f>
        <v>229</v>
      </c>
      <c r="C62">
        <f>covid19!U73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covid19!Q74</f>
        <v>290</v>
      </c>
      <c r="C63">
        <f>covid19!U74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covid19!Q75</f>
        <v>343</v>
      </c>
      <c r="C64">
        <f>covid19!U75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covid19!Q76</f>
        <v>416</v>
      </c>
      <c r="C65">
        <f>covid19!U76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covid19!Q77</f>
        <v>137</v>
      </c>
      <c r="C66">
        <f>covid19!U77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covid19!Q78</f>
        <v>268</v>
      </c>
      <c r="C67">
        <f>covid19!U78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covid19!Q79</f>
        <v>201</v>
      </c>
      <c r="C68">
        <f>covid19!U79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covid19!Q80</f>
        <v>549</v>
      </c>
      <c r="C69">
        <f>covid19!U80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covid19!Q81</f>
        <v>390</v>
      </c>
      <c r="C70">
        <f>covid19!U81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covid19!Q82</f>
        <v>342</v>
      </c>
      <c r="C71">
        <f>covid19!U82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covid19!Q83</f>
        <v>197</v>
      </c>
      <c r="C72">
        <f>covid19!U83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covid19!Q84</f>
        <v>284</v>
      </c>
      <c r="C73">
        <f>covid19!U84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covid19!Q85</f>
        <v>260</v>
      </c>
      <c r="C74">
        <f>covid19!U85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covid19!Q86</f>
        <v>275</v>
      </c>
      <c r="C75">
        <f>covid19!U86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covid19!Q87</f>
        <v>331</v>
      </c>
      <c r="C76">
        <f>covid19!U87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covid19!Q88</f>
        <v>381</v>
      </c>
      <c r="C77">
        <f>covid19!U88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covid19!Q89</f>
        <v>385</v>
      </c>
      <c r="C78">
        <f>covid19!U89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covid19!Q90</f>
        <v>328</v>
      </c>
      <c r="C79">
        <f>covid19!U90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covid19!Q91</f>
        <v>162</v>
      </c>
      <c r="C80">
        <f>covid19!U91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covid19!Q92</f>
        <v>120</v>
      </c>
      <c r="C81">
        <f>covid19!U92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covid19!Q93</f>
        <v>218</v>
      </c>
      <c r="C82">
        <f>covid19!U93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covid19!Q94</f>
        <v>356</v>
      </c>
      <c r="C83">
        <f>covid19!U94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covid19!Q95</f>
        <v>392</v>
      </c>
      <c r="C84">
        <f>covid19!U95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covid19!Q96</f>
        <v>297</v>
      </c>
      <c r="C85">
        <f>covid19!U96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covid19!Q97</f>
        <v>441</v>
      </c>
      <c r="C86">
        <f>covid19!U97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covid19!Q98</f>
        <v>183</v>
      </c>
      <c r="C87">
        <f>covid19!U98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covid19!Q99</f>
        <v>295</v>
      </c>
      <c r="C88">
        <f>covid19!U99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covid19!Q100</f>
        <v>258</v>
      </c>
      <c r="C89">
        <f>covid19!U100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covid19!Q101</f>
        <v>461</v>
      </c>
      <c r="C90">
        <f>covid19!U101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covid19!Q102</f>
        <v>531</v>
      </c>
      <c r="C91">
        <f>covid19!U102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covid19!Q103</f>
        <v>341</v>
      </c>
      <c r="C92">
        <f>covid19!U103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covid19!Q104</f>
        <v>544</v>
      </c>
      <c r="C93">
        <f>covid19!U104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covid19!Q105</f>
        <v>257</v>
      </c>
      <c r="C94">
        <f>covid19!U105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covid19!Q106</f>
        <v>209</v>
      </c>
      <c r="C95">
        <f>covid19!U106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covid19!Q107</f>
        <v>403</v>
      </c>
      <c r="C96">
        <f>covid19!U107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covid19!Q108</f>
        <v>713</v>
      </c>
      <c r="C97">
        <f>covid19!U108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covid19!Q109</f>
        <v>295</v>
      </c>
      <c r="C98">
        <f>covid19!U109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covid19!Q110</f>
        <v>567</v>
      </c>
      <c r="C99">
        <f>covid19!U110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covid19!Q111</f>
        <v>321</v>
      </c>
      <c r="C100">
        <f>covid19!U111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covid19!Q112</f>
        <v>413</v>
      </c>
      <c r="C101">
        <f>covid19!U112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covid19!Q113</f>
        <v>273</v>
      </c>
      <c r="C102">
        <f>covid19!U113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covid19!Q114</f>
        <v>414</v>
      </c>
      <c r="C103">
        <f>covid19!U114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covid19!Q115</f>
        <v>669</v>
      </c>
      <c r="C104">
        <f>covid19!U115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covid19!Q116</f>
        <v>744</v>
      </c>
      <c r="C105">
        <f>covid19!U116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covid19!Q117</f>
        <v>743</v>
      </c>
      <c r="C106">
        <f>covid19!U117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covid19!Q118</f>
        <v>503</v>
      </c>
      <c r="C107">
        <f>covid19!U118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covid19!Q119</f>
        <v>500</v>
      </c>
      <c r="C108">
        <f>covid19!U119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covid19!Q120</f>
        <v>328</v>
      </c>
      <c r="C109">
        <f>covid19!U120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covid19!Q121</f>
        <v>206</v>
      </c>
      <c r="C110">
        <f>covid19!U121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covid19!Q122</f>
        <v>701</v>
      </c>
      <c r="C111">
        <f>covid19!U122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covid19!Q123</f>
        <v>879</v>
      </c>
      <c r="C112">
        <f>covid19!U123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covid19!Q124</f>
        <v>287</v>
      </c>
      <c r="C113">
        <f>covid19!U124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covid19!Q125</f>
        <v>661</v>
      </c>
      <c r="C114">
        <f>covid19!U125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covid19!Q126</f>
        <v>343</v>
      </c>
      <c r="C115">
        <f>covid19!U126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221</v>
      </c>
    </row>
    <row r="3" spans="1:1" x14ac:dyDescent="0.35">
      <c r="A3" t="s">
        <v>222</v>
      </c>
    </row>
    <row r="4" spans="1:1" x14ac:dyDescent="0.35">
      <c r="A4" t="s">
        <v>223</v>
      </c>
    </row>
    <row r="5" spans="1:1" x14ac:dyDescent="0.35">
      <c r="A5" t="s">
        <v>224</v>
      </c>
    </row>
    <row r="6" spans="1:1" x14ac:dyDescent="0.35">
      <c r="A6" t="s">
        <v>225</v>
      </c>
    </row>
    <row r="7" spans="1:1" x14ac:dyDescent="0.35">
      <c r="A7" t="s">
        <v>226</v>
      </c>
    </row>
    <row r="8" spans="1:1" x14ac:dyDescent="0.35">
      <c r="A8" t="s">
        <v>227</v>
      </c>
    </row>
    <row r="11" spans="1:1" x14ac:dyDescent="0.35">
      <c r="A11" t="s">
        <v>228</v>
      </c>
    </row>
    <row r="12" spans="1:1" x14ac:dyDescent="0.35">
      <c r="A12" t="s">
        <v>229</v>
      </c>
    </row>
    <row r="14" spans="1:1" x14ac:dyDescent="0.35">
      <c r="A14" t="s">
        <v>230</v>
      </c>
    </row>
    <row r="16" spans="1:1" x14ac:dyDescent="0.35">
      <c r="A16" t="s">
        <v>231</v>
      </c>
    </row>
    <row r="17" spans="1:1" x14ac:dyDescent="0.35">
      <c r="A17" s="1">
        <v>44141</v>
      </c>
    </row>
    <row r="18" spans="1:1" x14ac:dyDescent="0.35">
      <c r="A18" t="s">
        <v>232</v>
      </c>
    </row>
    <row r="19" spans="1:1" x14ac:dyDescent="0.35">
      <c r="A19" s="15">
        <v>144142</v>
      </c>
    </row>
    <row r="20" spans="1:1" x14ac:dyDescent="0.35">
      <c r="A20" t="s">
        <v>233</v>
      </c>
    </row>
    <row r="21" spans="1:1" x14ac:dyDescent="0.35">
      <c r="A21" s="15">
        <v>1815</v>
      </c>
    </row>
    <row r="22" spans="1:1" x14ac:dyDescent="0.35">
      <c r="A22" t="s">
        <v>234</v>
      </c>
    </row>
    <row r="23" spans="1:1" x14ac:dyDescent="0.35">
      <c r="A23">
        <v>912</v>
      </c>
    </row>
    <row r="24" spans="1:1" x14ac:dyDescent="0.35">
      <c r="A24" t="s">
        <v>235</v>
      </c>
    </row>
    <row r="25" spans="1:1" x14ac:dyDescent="0.35">
      <c r="A25" s="15">
        <v>99195</v>
      </c>
    </row>
    <row r="26" spans="1:1" x14ac:dyDescent="0.35">
      <c r="A26" t="s">
        <v>236</v>
      </c>
    </row>
    <row r="27" spans="1:1" x14ac:dyDescent="0.35">
      <c r="A27" s="15">
        <v>13031</v>
      </c>
    </row>
    <row r="28" spans="1:1" x14ac:dyDescent="0.35">
      <c r="A28" t="s">
        <v>237</v>
      </c>
    </row>
    <row r="29" spans="1:1" x14ac:dyDescent="0.35">
      <c r="A29" s="15">
        <v>63377</v>
      </c>
    </row>
    <row r="30" spans="1:1" x14ac:dyDescent="0.35">
      <c r="A30" t="s">
        <v>238</v>
      </c>
    </row>
    <row r="31" spans="1:1" x14ac:dyDescent="0.35">
      <c r="A31" s="15">
        <v>40587</v>
      </c>
    </row>
    <row r="32" spans="1:1" x14ac:dyDescent="0.35">
      <c r="A32" t="s">
        <v>239</v>
      </c>
    </row>
    <row r="33" spans="1:1" x14ac:dyDescent="0.35">
      <c r="A33" s="15">
        <v>21079</v>
      </c>
    </row>
    <row r="34" spans="1:1" x14ac:dyDescent="0.35">
      <c r="A34" t="s">
        <v>240</v>
      </c>
    </row>
    <row r="35" spans="1:1" x14ac:dyDescent="0.35">
      <c r="A35" s="15">
        <v>6032</v>
      </c>
    </row>
    <row r="36" spans="1:1" x14ac:dyDescent="0.35">
      <c r="A36" t="s">
        <v>241</v>
      </c>
    </row>
    <row r="37" spans="1:1" x14ac:dyDescent="0.35">
      <c r="A37" s="15">
        <v>68438</v>
      </c>
    </row>
    <row r="38" spans="1:1" x14ac:dyDescent="0.35">
      <c r="A38" t="s">
        <v>242</v>
      </c>
    </row>
    <row r="39" spans="1:1" x14ac:dyDescent="0.35">
      <c r="A39" s="15">
        <v>73614</v>
      </c>
    </row>
    <row r="40" spans="1:1" x14ac:dyDescent="0.35">
      <c r="A40" t="s">
        <v>243</v>
      </c>
    </row>
    <row r="41" spans="1:1" x14ac:dyDescent="0.35">
      <c r="A41" s="15">
        <v>1013209</v>
      </c>
    </row>
    <row r="42" spans="1:1" x14ac:dyDescent="0.35">
      <c r="A42" t="s">
        <v>244</v>
      </c>
    </row>
    <row r="43" spans="1:1" x14ac:dyDescent="0.35">
      <c r="A43">
        <v>164</v>
      </c>
    </row>
    <row r="44" spans="1:1" x14ac:dyDescent="0.35">
      <c r="A44" t="s">
        <v>245</v>
      </c>
    </row>
    <row r="45" spans="1:1" x14ac:dyDescent="0.35">
      <c r="A45">
        <v>188</v>
      </c>
    </row>
    <row r="46" spans="1:1" x14ac:dyDescent="0.35">
      <c r="A46" t="s">
        <v>246</v>
      </c>
    </row>
    <row r="47" spans="1:1" x14ac:dyDescent="0.35">
      <c r="A47">
        <v>739</v>
      </c>
    </row>
    <row r="48" spans="1:1" x14ac:dyDescent="0.35">
      <c r="A48" t="s">
        <v>247</v>
      </c>
    </row>
    <row r="49" spans="1:5" x14ac:dyDescent="0.35">
      <c r="A49">
        <v>67</v>
      </c>
    </row>
    <row r="50" spans="1:5" x14ac:dyDescent="0.35">
      <c r="A50" t="s">
        <v>248</v>
      </c>
      <c r="B50" t="s">
        <v>243</v>
      </c>
      <c r="C50" t="s">
        <v>211</v>
      </c>
      <c r="D50" t="s">
        <v>249</v>
      </c>
      <c r="E50" t="s">
        <v>38</v>
      </c>
    </row>
    <row r="51" spans="1:5" x14ac:dyDescent="0.35">
      <c r="A51" t="s">
        <v>250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251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252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253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254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255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256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257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258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259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260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261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262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263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264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265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266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267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268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269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270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271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272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273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274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275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276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277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278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279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280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281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282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283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284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285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286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287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288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289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290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291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292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293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294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295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296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297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298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299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300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301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302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303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304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305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306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307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308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309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310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311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312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313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314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315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316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317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318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319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320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321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322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323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324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325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326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327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328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329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330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331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332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333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334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335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336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337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338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339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340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341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342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343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344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345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346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347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348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349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350</v>
      </c>
    </row>
    <row r="154" spans="1:5" x14ac:dyDescent="0.35">
      <c r="A154" t="s">
        <v>351</v>
      </c>
    </row>
    <row r="156" spans="1:5" x14ac:dyDescent="0.35">
      <c r="A156" t="s">
        <v>352</v>
      </c>
    </row>
    <row r="158" spans="1:5" x14ac:dyDescent="0.35">
      <c r="A158" t="s">
        <v>353</v>
      </c>
    </row>
    <row r="160" spans="1:5" x14ac:dyDescent="0.35">
      <c r="A160" t="s">
        <v>354</v>
      </c>
    </row>
    <row r="162" spans="1:1" x14ac:dyDescent="0.35">
      <c r="A162" t="s">
        <v>355</v>
      </c>
    </row>
    <row r="164" spans="1:1" x14ac:dyDescent="0.35">
      <c r="A164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dcterms:created xsi:type="dcterms:W3CDTF">2020-06-13T14:53:00Z</dcterms:created>
  <dcterms:modified xsi:type="dcterms:W3CDTF">2020-11-29T18:20:01Z</dcterms:modified>
</cp:coreProperties>
</file>