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8_{2973A5C8-01F2-4994-B6BB-071D2C1627F3}" xr6:coauthVersionLast="47" xr6:coauthVersionMax="47" xr10:uidLastSave="{00000000-0000-0000-0000-000000000000}"/>
  <bookViews>
    <workbookView xWindow="-110" yWindow="-110" windowWidth="19420" windowHeight="10560" firstSheet="2" activeTab="2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59" i="1" l="1"/>
  <c r="W852" i="1"/>
  <c r="W846" i="1"/>
  <c r="AK840" i="1"/>
  <c r="AJ840" i="1"/>
  <c r="AI840" i="1"/>
  <c r="AK827" i="1"/>
  <c r="AJ827" i="1"/>
  <c r="AI827" i="1"/>
  <c r="AK833" i="1"/>
  <c r="AJ833" i="1"/>
  <c r="AI833" i="1"/>
  <c r="AK820" i="1"/>
  <c r="AJ820" i="1"/>
  <c r="AI820" i="1"/>
  <c r="AK813" i="1"/>
  <c r="AJ813" i="1"/>
  <c r="AI813" i="1"/>
  <c r="AK806" i="1"/>
  <c r="AJ806" i="1"/>
  <c r="AI806" i="1"/>
  <c r="AK799" i="1"/>
  <c r="AJ799" i="1"/>
  <c r="AI799" i="1"/>
  <c r="AK792" i="1"/>
  <c r="AJ792" i="1"/>
  <c r="AI792" i="1"/>
  <c r="AK785" i="1"/>
  <c r="AJ785" i="1"/>
  <c r="AI785" i="1"/>
  <c r="AK773" i="1"/>
  <c r="AJ773" i="1"/>
  <c r="AI773" i="1"/>
  <c r="AK766" i="1"/>
  <c r="AJ766" i="1"/>
  <c r="AI766" i="1"/>
  <c r="W840" i="1"/>
  <c r="W833" i="1"/>
  <c r="W827" i="1"/>
  <c r="W820" i="1"/>
  <c r="W813" i="1"/>
  <c r="W806" i="1"/>
  <c r="W799" i="1"/>
  <c r="W792" i="1" l="1"/>
  <c r="W785" i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<sst xmlns="http://schemas.openxmlformats.org/spreadsheetml/2006/main" count="480" uniqueCount="461">
  <si>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</si>
  <si>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</si>
  <si>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</si>
  <si>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</si>
  <si>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</si>
  <si>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</si>
  <si>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</si>
  <si>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</si>
  <si>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Admit</t>
  </si>
  <si>
    <t>RMCC6-Hospitalized</t>
  </si>
  <si>
    <t>RMCC6-ICU</t>
  </si>
  <si>
    <t>RMCC6-Admit</t>
  </si>
  <si>
    <t>RMCC6-Leave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</si>
  <si>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</si>
  <si>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</si>
  <si>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</si>
  <si>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</si>
  <si>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</si>
  <si>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</si>
  <si>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</si>
  <si>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Week Positivity Rate</t>
  </si>
  <si>
    <t>Total Daily Tests</t>
  </si>
  <si>
    <t>Still Sick</t>
  </si>
  <si>
    <t>Percent Hospitalized</t>
  </si>
  <si>
    <t>New Deaths</t>
  </si>
  <si>
    <t>Bremer Positive</t>
  </si>
  <si>
    <t>Butler P</t>
  </si>
  <si>
    <t>BlackHawk P</t>
  </si>
  <si>
    <t>Bremer Recovered</t>
  </si>
  <si>
    <t>Butler R</t>
  </si>
  <si>
    <t>BlackHawk R</t>
  </si>
  <si>
    <t>Bremer Death</t>
  </si>
  <si>
    <t>Butler D</t>
  </si>
  <si>
    <t>BlackHawk D</t>
  </si>
  <si>
    <t>Bremer SS</t>
  </si>
  <si>
    <t>Butler SS</t>
  </si>
  <si>
    <t>BlackHawk SS</t>
  </si>
  <si>
    <t>Knights Positive</t>
  </si>
  <si>
    <t>Knights Isolation</t>
  </si>
  <si>
    <t>Kights Quarantine</t>
  </si>
  <si>
    <t>TotalTested2</t>
  </si>
  <si>
    <t>TotalPositive2</t>
  </si>
  <si>
    <t>TotalRecovered2</t>
  </si>
  <si>
    <t>TotalDeaths2</t>
  </si>
  <si>
    <t>New Positive Tests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</si>
  <si>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</si>
  <si>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</si>
  <si>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</si>
  <si>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</si>
  <si>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</si>
  <si>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</si>
  <si>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</si>
  <si>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</si>
  <si>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</si>
  <si>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</si>
  <si>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</si>
  <si>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State 7Day</t>
  </si>
  <si>
    <t>State 14Day</t>
  </si>
  <si>
    <t>Bremer 7Day</t>
  </si>
  <si>
    <t>Black Hawk 7Day</t>
  </si>
  <si>
    <t>Butler 7Day</t>
  </si>
  <si>
    <t>Bremer School</t>
  </si>
  <si>
    <t>Black Hawk School</t>
  </si>
  <si>
    <t>Butler School</t>
  </si>
  <si>
    <t>Total Tests</t>
  </si>
  <si>
    <t>Positive Tests</t>
  </si>
  <si>
    <t>PCR Individuals</t>
  </si>
  <si>
    <t>Antigen Individuals</t>
  </si>
  <si>
    <t>Individuals Tested</t>
  </si>
  <si>
    <t>Individuals Postive</t>
  </si>
  <si>
    <t>Butler PCR Individuals</t>
  </si>
  <si>
    <t>ButlerAntigen Individuals</t>
  </si>
  <si>
    <t>BH PCR Individuals</t>
  </si>
  <si>
    <t>BH Antigen Individuals</t>
  </si>
  <si>
    <t>Bremer</t>
  </si>
  <si>
    <t>Butler</t>
  </si>
  <si>
    <t>Black Hawk</t>
  </si>
  <si>
    <t>Reported Positive</t>
  </si>
  <si>
    <t>Calculated Positive</t>
  </si>
  <si>
    <t>0-17</t>
  </si>
  <si>
    <t>18-29</t>
  </si>
  <si>
    <t>30-39</t>
  </si>
  <si>
    <t>40-49</t>
  </si>
  <si>
    <t>50-59</t>
  </si>
  <si>
    <t>60-69</t>
  </si>
  <si>
    <t>70-79</t>
  </si>
  <si>
    <t>80+</t>
  </si>
  <si>
    <t xml:space="preserve">ID </t>
  </si>
  <si>
    <t xml:space="preserve">Name </t>
  </si>
  <si>
    <t xml:space="preserve">Positive Test Date </t>
  </si>
  <si>
    <t xml:space="preserve">End of Clear Period </t>
  </si>
  <si>
    <t>Marked Recovered</t>
  </si>
  <si>
    <t>Out of Isolation</t>
  </si>
  <si>
    <t>End Isolation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</si>
  <si>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</si>
  <si>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</si>
  <si>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</si>
  <si>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</si>
  <si>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</si>
  <si>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</si>
  <si>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</si>
  <si>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</si>
  <si>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</si>
  <si>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</si>
  <si>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</si>
  <si>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</si>
  <si>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</si>
  <si>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</si>
  <si>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</si>
  <si>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</si>
  <si>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</si>
  <si>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</si>
  <si>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</si>
  <si>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</si>
  <si>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</si>
  <si>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</si>
  <si>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</si>
  <si>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</si>
  <si>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</si>
  <si>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</si>
  <si>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</si>
  <si>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</si>
  <si>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</si>
  <si>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</si>
  <si>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</si>
  <si>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</si>
  <si>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</si>
  <si>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</si>
  <si>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</si>
  <si>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</si>
  <si>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</si>
  <si>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</si>
  <si>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</si>
  <si>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</si>
  <si>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</si>
  <si>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</si>
  <si>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</si>
  <si>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</si>
  <si>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</si>
  <si>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</si>
  <si>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</si>
  <si>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</si>
  <si>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</si>
  <si>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</si>
  <si>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</si>
  <si>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</si>
  <si>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</si>
  <si>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</si>
  <si>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</si>
  <si>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</si>
  <si>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</si>
  <si>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</si>
  <si>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</si>
  <si>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</si>
  <si>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</si>
  <si>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</si>
  <si>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</si>
  <si>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</si>
  <si>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</si>
  <si>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</si>
  <si>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</si>
  <si>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</si>
  <si>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</si>
  <si>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</si>
  <si>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</si>
  <si>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</si>
  <si>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</si>
  <si>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</si>
  <si>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</si>
  <si>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</si>
  <si>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</si>
  <si>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</si>
  <si>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</si>
  <si>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</si>
  <si>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</si>
  <si>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</si>
  <si>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</si>
  <si>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</si>
  <si>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</si>
  <si>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</si>
  <si>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</si>
  <si>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</si>
  <si>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</si>
  <si>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</si>
  <si>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</si>
  <si>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</si>
  <si>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</si>
  <si>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</si>
  <si>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</si>
  <si>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</si>
  <si>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</si>
  <si>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</si>
  <si>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</si>
  <si>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</si>
  <si>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</si>
  <si>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</si>
  <si>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</si>
  <si>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</si>
  <si>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</si>
  <si>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</si>
  <si>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</si>
  <si>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</si>
  <si>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</si>
  <si>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</si>
  <si>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</si>
  <si>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</si>
  <si>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</si>
  <si>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</si>
  <si>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</si>
  <si>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</si>
  <si>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</si>
  <si>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</si>
  <si>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</si>
  <si>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</si>
  <si>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</si>
  <si>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</si>
  <si>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</si>
  <si>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</si>
  <si>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</si>
  <si>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</si>
  <si>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</si>
  <si>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</si>
  <si>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</si>
  <si>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</si>
  <si>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</si>
  <si>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</si>
  <si>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</si>
  <si>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</si>
  <si>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</si>
  <si>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</si>
  <si>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</si>
  <si>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</si>
  <si>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</si>
  <si>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</si>
  <si>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</si>
  <si>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</si>
  <si>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</si>
  <si>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</si>
  <si>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</si>
  <si>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</si>
  <si>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</si>
  <si>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</si>
  <si>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</si>
  <si>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</si>
  <si>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</si>
  <si>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</si>
  <si>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</si>
  <si>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</si>
  <si>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</si>
  <si>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</si>
  <si>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</si>
  <si>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</si>
  <si>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</si>
  <si>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</si>
  <si>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</si>
  <si>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</si>
  <si>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</si>
  <si>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</si>
  <si>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</si>
  <si>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</si>
  <si>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</si>
  <si>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</si>
  <si>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</si>
  <si>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</si>
  <si>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</si>
  <si>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</si>
  <si>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</si>
  <si>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</si>
  <si>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</si>
  <si>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</si>
  <si>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</si>
  <si>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</si>
  <si>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</si>
  <si>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</si>
  <si>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</si>
  <si>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</si>
  <si>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</si>
  <si>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</si>
  <si>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</si>
  <si>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</si>
  <si>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</si>
  <si>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</si>
  <si>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</si>
  <si>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</si>
  <si>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</si>
  <si>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</si>
  <si>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</si>
  <si>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</si>
  <si>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</si>
  <si>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</si>
  <si>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</si>
  <si>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</si>
  <si>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</si>
  <si>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</si>
  <si>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</si>
  <si>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</si>
  <si>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</si>
  <si>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</si>
  <si>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</si>
  <si>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</si>
  <si>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</si>
  <si>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</si>
  <si>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</si>
  <si>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</si>
  <si>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</si>
  <si>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</si>
  <si>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</si>
  <si>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</si>
  <si>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</si>
  <si>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</si>
  <si>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</si>
  <si>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</si>
  <si>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</si>
  <si>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</si>
  <si>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</si>
  <si>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Max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</si>
  <si>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</si>
  <si>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</si>
  <si>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</si>
  <si>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</si>
  <si>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</si>
  <si>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</si>
  <si>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</si>
  <si>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</si>
  <si>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Total Deaths - Rolling 14 Day Total</t>
  </si>
  <si>
    <t>Total Deaths</t>
  </si>
  <si>
    <t>Recoverd</t>
  </si>
  <si>
    <t>Tested</t>
  </si>
  <si>
    <t>Positive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</si>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</sst>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863"/>
  <sheetViews>
    <sheetView zoomScale="112" zoomScaleNormal="112" workbookViewId="0">
      <pane xSplit="1" ySplit="1" topLeftCell="C852" activePane="bottomRight" state="frozen"/>
      <selection pane="bottomRight" activeCell="D858" sqref="D853:D858"/>
      <selection pane="bottomLeft" activeCell="A2" sqref="A2"/>
      <selection pane="topRight" activeCell="B1" sqref="B1"/>
    </sheetView>
  </sheetViews>
  <sheetFormatPr defaultRowHeight="14.45"/>
  <cols>
    <col min="1" max="1" width="12.28515625" style="1" customWidth="1"/>
    <col min="2" max="2" width="11" hidden="1" customWidth="1"/>
    <col min="5" max="5" width="9.42578125" bestFit="1" customWidth="1"/>
    <col min="7" max="7" width="8.7109375" customWidth="1"/>
    <col min="9" max="9" width="8.7109375" customWidth="1"/>
    <col min="10" max="13" width="8.7109375" hidden="1" customWidth="1"/>
    <col min="14" max="22" width="0" hidden="1" customWidth="1"/>
    <col min="25" max="26" width="8.7109375" customWidth="1"/>
    <col min="34" max="34" width="8.85546875" customWidth="1"/>
    <col min="35" max="40" width="8.7109375" customWidth="1"/>
    <col min="41" max="43" width="8.7109375" hidden="1" customWidth="1"/>
    <col min="44" max="62" width="8.7109375" customWidth="1"/>
    <col min="63" max="65" width="0" style="15" hidden="1" customWidth="1"/>
  </cols>
  <sheetData>
    <row r="1" spans="1:9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s="15" t="s">
        <v>61</v>
      </c>
      <c r="BL1" s="15" t="s">
        <v>62</v>
      </c>
      <c r="BM1" s="15" t="s">
        <v>63</v>
      </c>
      <c r="BN1" t="s">
        <v>64</v>
      </c>
      <c r="BO1" t="s">
        <v>65</v>
      </c>
      <c r="BP1" t="s">
        <v>66</v>
      </c>
      <c r="BQ1" t="s">
        <v>67</v>
      </c>
      <c r="BR1" t="str">
        <f>"Positive "&amp;BP1</f>
        <v>Positive PCR Individuals</v>
      </c>
      <c r="BS1" t="str">
        <f>"Positive "&amp;BQ1</f>
        <v>Positive Antigen Individuals</v>
      </c>
      <c r="BT1" t="s">
        <v>68</v>
      </c>
      <c r="BU1" t="s">
        <v>69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70</v>
      </c>
      <c r="CG1" t="s">
        <v>71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72</v>
      </c>
      <c r="CO1" t="s">
        <v>73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f>Z766-AC766-AF766</f>
        <v>92</v>
      </c>
      <c r="AJ766">
        <f t="shared" ref="AJ766" si="6877">AA766-AD766-AG766</f>
        <v>83</v>
      </c>
      <c r="AK766">
        <f t="shared" ref="AK766" si="6878">AB766-AE766-AH766</f>
        <v>607</v>
      </c>
      <c r="BK766"/>
      <c r="BL766"/>
      <c r="BM766"/>
    </row>
    <row r="767" spans="1:6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f>Z773-AC773-AF773</f>
        <v>83</v>
      </c>
      <c r="AJ773">
        <f t="shared" ref="AJ773" si="6879">AA773-AD773-AG773</f>
        <v>68</v>
      </c>
      <c r="AK773">
        <f t="shared" ref="AK773" si="6880">AB773-AE773-AH773</f>
        <v>468</v>
      </c>
      <c r="BK773"/>
      <c r="BL773"/>
      <c r="BM773"/>
    </row>
    <row r="774" spans="1:6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BK779"/>
      <c r="BL779"/>
      <c r="BM779"/>
    </row>
    <row r="780" spans="1:6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f>Z785-AC785-AF785</f>
        <v>52</v>
      </c>
      <c r="AJ785">
        <f t="shared" ref="AJ785" si="6881">AA785-AD785-AG785</f>
        <v>37</v>
      </c>
      <c r="AK785">
        <f t="shared" ref="AK785" si="6882">AB785-AE785-AH785</f>
        <v>276</v>
      </c>
      <c r="BK785"/>
      <c r="BL785"/>
      <c r="BM785"/>
    </row>
    <row r="786" spans="1:65">
      <c r="A786" s="1">
        <v>44847</v>
      </c>
      <c r="F786">
        <v>163</v>
      </c>
      <c r="G786">
        <v>27</v>
      </c>
      <c r="H786">
        <v>23</v>
      </c>
      <c r="I786">
        <v>45</v>
      </c>
      <c r="BK786"/>
      <c r="BL786"/>
      <c r="BM786"/>
    </row>
    <row r="787" spans="1:65">
      <c r="A787" s="1">
        <v>44848</v>
      </c>
      <c r="F787">
        <v>158</v>
      </c>
      <c r="G787">
        <v>24</v>
      </c>
      <c r="H787">
        <v>21</v>
      </c>
      <c r="I787">
        <v>74</v>
      </c>
      <c r="BK787"/>
      <c r="BL787"/>
      <c r="BM787"/>
    </row>
    <row r="788" spans="1:65">
      <c r="A788" s="1">
        <v>44849</v>
      </c>
      <c r="F788">
        <v>153</v>
      </c>
      <c r="G788">
        <v>37</v>
      </c>
      <c r="H788">
        <v>18</v>
      </c>
      <c r="I788">
        <v>54</v>
      </c>
      <c r="BK788"/>
      <c r="BL788"/>
      <c r="BM788"/>
    </row>
    <row r="789" spans="1:65">
      <c r="A789" s="1">
        <v>44850</v>
      </c>
      <c r="F789">
        <v>157</v>
      </c>
      <c r="G789">
        <v>37</v>
      </c>
      <c r="H789">
        <v>16</v>
      </c>
      <c r="I789">
        <v>55</v>
      </c>
      <c r="BK789"/>
      <c r="BL789"/>
      <c r="BM789"/>
    </row>
    <row r="790" spans="1:65">
      <c r="A790" s="1">
        <v>44851</v>
      </c>
      <c r="F790">
        <v>159</v>
      </c>
      <c r="G790">
        <v>32</v>
      </c>
      <c r="H790">
        <v>16</v>
      </c>
      <c r="I790">
        <v>50</v>
      </c>
      <c r="BK790"/>
      <c r="BL790"/>
      <c r="BM790"/>
    </row>
    <row r="791" spans="1:65">
      <c r="A791" s="1">
        <v>44852</v>
      </c>
      <c r="F791">
        <v>148</v>
      </c>
      <c r="G791">
        <v>20</v>
      </c>
      <c r="H791">
        <v>13</v>
      </c>
      <c r="I791">
        <v>27</v>
      </c>
      <c r="BK791"/>
      <c r="BL791"/>
      <c r="BM791"/>
    </row>
    <row r="792" spans="1:65">
      <c r="A792" s="1">
        <v>44853</v>
      </c>
      <c r="C792">
        <v>861010</v>
      </c>
      <c r="D792">
        <v>843789</v>
      </c>
      <c r="E792">
        <v>10152</v>
      </c>
      <c r="F792">
        <v>144</v>
      </c>
      <c r="G792">
        <v>24</v>
      </c>
      <c r="H792">
        <v>12</v>
      </c>
      <c r="I792">
        <v>34</v>
      </c>
      <c r="W792">
        <f>C792-D792-E792</f>
        <v>7069</v>
      </c>
      <c r="Y792">
        <v>27</v>
      </c>
      <c r="Z792">
        <v>6119</v>
      </c>
      <c r="AA792">
        <v>3616</v>
      </c>
      <c r="AB792">
        <v>37049</v>
      </c>
      <c r="AC792">
        <v>5999</v>
      </c>
      <c r="AD792">
        <v>3538</v>
      </c>
      <c r="AE792">
        <v>36298</v>
      </c>
      <c r="AF792">
        <v>85</v>
      </c>
      <c r="AG792">
        <v>56</v>
      </c>
      <c r="AH792">
        <v>505</v>
      </c>
      <c r="AI792">
        <f>Z792-AC792-AF792</f>
        <v>35</v>
      </c>
      <c r="AJ792">
        <f t="shared" ref="AJ792" si="6883">AA792-AD792-AG792</f>
        <v>22</v>
      </c>
      <c r="AK792">
        <f t="shared" ref="AK792" si="6884">AB792-AE792-AH792</f>
        <v>246</v>
      </c>
      <c r="BK792"/>
      <c r="BL792"/>
      <c r="BM792"/>
    </row>
    <row r="793" spans="1:65">
      <c r="A793" s="1">
        <v>44854</v>
      </c>
      <c r="F793">
        <v>146</v>
      </c>
      <c r="G793">
        <v>33</v>
      </c>
      <c r="H793">
        <v>8</v>
      </c>
      <c r="I793">
        <v>50</v>
      </c>
      <c r="BK793"/>
      <c r="BL793"/>
      <c r="BM793"/>
    </row>
    <row r="794" spans="1:65">
      <c r="A794" s="1">
        <v>44855</v>
      </c>
      <c r="F794">
        <v>123</v>
      </c>
      <c r="G794">
        <v>22</v>
      </c>
      <c r="H794">
        <v>12</v>
      </c>
      <c r="I794">
        <v>35</v>
      </c>
      <c r="BK794"/>
      <c r="BL794"/>
      <c r="BM794"/>
    </row>
    <row r="795" spans="1:65">
      <c r="A795" s="1">
        <v>44856</v>
      </c>
      <c r="F795">
        <v>128</v>
      </c>
      <c r="G795">
        <v>28</v>
      </c>
      <c r="H795">
        <v>12</v>
      </c>
      <c r="I795">
        <v>40</v>
      </c>
      <c r="BK795"/>
      <c r="BL795"/>
      <c r="BM795"/>
    </row>
    <row r="796" spans="1:65">
      <c r="A796" s="1">
        <v>44857</v>
      </c>
      <c r="F796">
        <v>129</v>
      </c>
      <c r="G796">
        <v>29</v>
      </c>
      <c r="H796">
        <v>12</v>
      </c>
      <c r="I796">
        <v>39</v>
      </c>
      <c r="BK796"/>
      <c r="BL796"/>
      <c r="BM796"/>
    </row>
    <row r="797" spans="1:65">
      <c r="A797" s="1">
        <v>44858</v>
      </c>
      <c r="F797">
        <v>132</v>
      </c>
      <c r="G797">
        <v>35</v>
      </c>
      <c r="H797">
        <v>13</v>
      </c>
      <c r="I797">
        <v>45</v>
      </c>
      <c r="BK797"/>
      <c r="BL797"/>
      <c r="BM797"/>
    </row>
    <row r="798" spans="1:65">
      <c r="A798" s="1">
        <v>44859</v>
      </c>
      <c r="F798">
        <v>148</v>
      </c>
      <c r="G798">
        <v>34</v>
      </c>
      <c r="H798">
        <v>19</v>
      </c>
      <c r="I798">
        <v>50</v>
      </c>
      <c r="BK798"/>
      <c r="BL798"/>
      <c r="BM798"/>
    </row>
    <row r="799" spans="1:65">
      <c r="A799" s="1">
        <v>44860</v>
      </c>
      <c r="C799">
        <v>862925</v>
      </c>
      <c r="D799">
        <v>845854</v>
      </c>
      <c r="E799">
        <v>10177</v>
      </c>
      <c r="F799">
        <v>153</v>
      </c>
      <c r="G799">
        <v>29</v>
      </c>
      <c r="H799">
        <v>18</v>
      </c>
      <c r="I799">
        <v>47</v>
      </c>
      <c r="W799">
        <f>C799-D799-E799</f>
        <v>6894</v>
      </c>
      <c r="Y799">
        <v>25</v>
      </c>
      <c r="Z799">
        <v>6127</v>
      </c>
      <c r="AA799">
        <v>3624</v>
      </c>
      <c r="AB799">
        <v>37119</v>
      </c>
      <c r="AC799">
        <v>6013</v>
      </c>
      <c r="AD799">
        <v>3544</v>
      </c>
      <c r="AE799">
        <v>36355</v>
      </c>
      <c r="AF799">
        <v>85</v>
      </c>
      <c r="AG799">
        <v>56</v>
      </c>
      <c r="AH799">
        <v>507</v>
      </c>
      <c r="AI799">
        <f>Z799-AC799-AF799</f>
        <v>29</v>
      </c>
      <c r="AJ799">
        <f t="shared" ref="AJ799" si="6885">AA799-AD799-AG799</f>
        <v>24</v>
      </c>
      <c r="AK799">
        <f t="shared" ref="AK799" si="6886">AB799-AE799-AH799</f>
        <v>257</v>
      </c>
      <c r="BK799"/>
      <c r="BL799"/>
      <c r="BM799"/>
    </row>
    <row r="800" spans="1:65">
      <c r="A800" s="1">
        <v>44862</v>
      </c>
      <c r="F800">
        <v>143</v>
      </c>
      <c r="G800">
        <v>38</v>
      </c>
      <c r="H800">
        <v>11</v>
      </c>
      <c r="I800">
        <v>42</v>
      </c>
      <c r="BK800"/>
      <c r="BL800"/>
      <c r="BM800"/>
    </row>
    <row r="801" spans="1:65">
      <c r="A801" s="1">
        <v>44863</v>
      </c>
      <c r="F801">
        <v>153</v>
      </c>
      <c r="G801">
        <v>23</v>
      </c>
      <c r="H801">
        <v>10</v>
      </c>
      <c r="I801">
        <v>30</v>
      </c>
      <c r="BK801"/>
      <c r="BL801"/>
      <c r="BM801"/>
    </row>
    <row r="802" spans="1:65">
      <c r="A802" s="1">
        <v>44864</v>
      </c>
      <c r="F802">
        <v>147</v>
      </c>
      <c r="G802">
        <v>23</v>
      </c>
      <c r="H802">
        <v>9</v>
      </c>
      <c r="I802">
        <v>32</v>
      </c>
      <c r="BK802"/>
      <c r="BL802"/>
      <c r="BM802"/>
    </row>
    <row r="803" spans="1:65">
      <c r="A803" s="1">
        <v>44865</v>
      </c>
      <c r="F803">
        <v>148</v>
      </c>
      <c r="G803">
        <v>27</v>
      </c>
      <c r="H803">
        <v>10</v>
      </c>
      <c r="I803">
        <v>34</v>
      </c>
      <c r="BK803"/>
      <c r="BL803"/>
      <c r="BM803"/>
    </row>
    <row r="804" spans="1:65">
      <c r="A804" s="1">
        <v>44866</v>
      </c>
      <c r="F804">
        <v>140</v>
      </c>
      <c r="G804">
        <v>52</v>
      </c>
      <c r="H804">
        <v>10</v>
      </c>
      <c r="I804">
        <v>59</v>
      </c>
      <c r="BK804"/>
      <c r="BL804"/>
      <c r="BM804"/>
    </row>
    <row r="805" spans="1:65">
      <c r="A805" s="1">
        <v>44867</v>
      </c>
      <c r="F805">
        <v>161</v>
      </c>
      <c r="G805">
        <v>31</v>
      </c>
      <c r="H805">
        <v>8</v>
      </c>
      <c r="I805">
        <v>36</v>
      </c>
      <c r="BK805"/>
      <c r="BL805"/>
      <c r="BM805"/>
    </row>
    <row r="806" spans="1:65">
      <c r="A806" s="1">
        <v>44867</v>
      </c>
      <c r="C806">
        <v>864752</v>
      </c>
      <c r="D806">
        <v>847687</v>
      </c>
      <c r="E806">
        <v>10207</v>
      </c>
      <c r="F806">
        <v>161</v>
      </c>
      <c r="G806">
        <v>31</v>
      </c>
      <c r="H806">
        <v>8</v>
      </c>
      <c r="I806">
        <v>36</v>
      </c>
      <c r="W806">
        <f>C806-D806-E806</f>
        <v>6858</v>
      </c>
      <c r="Y806">
        <v>30</v>
      </c>
      <c r="Z806">
        <v>6135</v>
      </c>
      <c r="AA806">
        <v>3640</v>
      </c>
      <c r="AB806">
        <v>37211</v>
      </c>
      <c r="AC806">
        <v>6019</v>
      </c>
      <c r="AD806">
        <v>3553</v>
      </c>
      <c r="AE806">
        <v>36417</v>
      </c>
      <c r="AF806">
        <v>85</v>
      </c>
      <c r="AG806">
        <v>56</v>
      </c>
      <c r="AH806">
        <v>507</v>
      </c>
      <c r="AI806">
        <f>Z806-AC806-AF806</f>
        <v>31</v>
      </c>
      <c r="AJ806">
        <f t="shared" ref="AJ806" si="6887">AA806-AD806-AG806</f>
        <v>31</v>
      </c>
      <c r="AK806">
        <f t="shared" ref="AK806" si="6888">AB806-AE806-AH806</f>
        <v>287</v>
      </c>
      <c r="BK806"/>
      <c r="BL806"/>
      <c r="BM806"/>
    </row>
    <row r="807" spans="1:65">
      <c r="A807" s="1">
        <v>44868</v>
      </c>
      <c r="F807">
        <v>157</v>
      </c>
      <c r="G807">
        <v>30</v>
      </c>
      <c r="H807">
        <v>12</v>
      </c>
      <c r="I807">
        <v>42</v>
      </c>
      <c r="BK807"/>
      <c r="BL807"/>
      <c r="BM807"/>
    </row>
    <row r="808" spans="1:65">
      <c r="A808" s="1">
        <v>44869</v>
      </c>
      <c r="F808">
        <v>161</v>
      </c>
      <c r="G808">
        <v>39</v>
      </c>
      <c r="H808">
        <v>12</v>
      </c>
      <c r="I808">
        <v>50</v>
      </c>
      <c r="BK808"/>
      <c r="BL808"/>
      <c r="BM808"/>
    </row>
    <row r="809" spans="1:65">
      <c r="A809" s="1">
        <v>44870</v>
      </c>
      <c r="F809">
        <v>173</v>
      </c>
      <c r="G809">
        <v>34</v>
      </c>
      <c r="H809">
        <v>10</v>
      </c>
      <c r="I809">
        <v>54</v>
      </c>
      <c r="BK809"/>
      <c r="BL809"/>
      <c r="BM809"/>
    </row>
    <row r="810" spans="1:65">
      <c r="A810" s="1">
        <v>44871</v>
      </c>
      <c r="F810">
        <v>174</v>
      </c>
      <c r="G810">
        <v>34</v>
      </c>
      <c r="H810">
        <v>12</v>
      </c>
      <c r="I810">
        <v>56</v>
      </c>
      <c r="BK810"/>
      <c r="BL810"/>
      <c r="BM810"/>
    </row>
    <row r="811" spans="1:65">
      <c r="A811" s="1">
        <v>44872</v>
      </c>
      <c r="F811">
        <v>179</v>
      </c>
      <c r="G811">
        <v>31</v>
      </c>
      <c r="H811">
        <v>13</v>
      </c>
      <c r="I811">
        <v>51</v>
      </c>
      <c r="BK811"/>
      <c r="BL811"/>
      <c r="BM811"/>
    </row>
    <row r="812" spans="1:65">
      <c r="A812" s="1">
        <v>44873</v>
      </c>
      <c r="F812">
        <v>183</v>
      </c>
      <c r="G812">
        <v>21</v>
      </c>
      <c r="H812">
        <v>11</v>
      </c>
      <c r="I812">
        <v>34</v>
      </c>
      <c r="BK812"/>
      <c r="BL812"/>
      <c r="BM812"/>
    </row>
    <row r="813" spans="1:65">
      <c r="A813" s="1">
        <v>44874</v>
      </c>
      <c r="C813">
        <v>866615</v>
      </c>
      <c r="D813">
        <v>849377</v>
      </c>
      <c r="E813">
        <v>10229</v>
      </c>
      <c r="F813">
        <v>180</v>
      </c>
      <c r="G813">
        <v>30</v>
      </c>
      <c r="H813">
        <v>19</v>
      </c>
      <c r="I813">
        <v>39</v>
      </c>
      <c r="W813">
        <f>C813-D813-E813</f>
        <v>7009</v>
      </c>
      <c r="Y813">
        <v>22</v>
      </c>
      <c r="Z813">
        <v>6147</v>
      </c>
      <c r="AA813">
        <v>3653</v>
      </c>
      <c r="AB813">
        <v>37299</v>
      </c>
      <c r="AC813">
        <v>6028</v>
      </c>
      <c r="AD813">
        <v>3558</v>
      </c>
      <c r="AE813">
        <v>36475</v>
      </c>
      <c r="AF813">
        <v>85</v>
      </c>
      <c r="AG813">
        <v>56</v>
      </c>
      <c r="AH813">
        <v>509</v>
      </c>
      <c r="AI813">
        <f>Z813-AC813-AF813</f>
        <v>34</v>
      </c>
      <c r="AJ813">
        <f t="shared" ref="AJ813" si="6889">AA813-AD813-AG813</f>
        <v>39</v>
      </c>
      <c r="AK813">
        <f t="shared" ref="AK813" si="6890">AB813-AE813-AH813</f>
        <v>315</v>
      </c>
      <c r="BK813"/>
      <c r="BL813"/>
      <c r="BM813"/>
    </row>
    <row r="814" spans="1:65">
      <c r="A814" s="1">
        <v>44875</v>
      </c>
      <c r="F814">
        <v>181</v>
      </c>
      <c r="G814">
        <v>25</v>
      </c>
      <c r="H814">
        <v>16</v>
      </c>
      <c r="I814">
        <v>36</v>
      </c>
      <c r="BK814"/>
      <c r="BL814"/>
      <c r="BM814"/>
    </row>
    <row r="815" spans="1:65">
      <c r="A815" s="1">
        <v>44876</v>
      </c>
      <c r="F815">
        <v>167</v>
      </c>
      <c r="G815">
        <v>29</v>
      </c>
      <c r="H815">
        <v>12</v>
      </c>
      <c r="I815">
        <v>40</v>
      </c>
      <c r="BK815"/>
      <c r="BL815"/>
      <c r="BM815"/>
    </row>
    <row r="816" spans="1:65">
      <c r="A816" s="1">
        <v>44877</v>
      </c>
      <c r="F816">
        <v>175</v>
      </c>
      <c r="G816">
        <v>25</v>
      </c>
      <c r="H816">
        <v>12</v>
      </c>
      <c r="I816">
        <v>36</v>
      </c>
      <c r="BK816"/>
      <c r="BL816"/>
      <c r="BM816"/>
    </row>
    <row r="817" spans="1:65">
      <c r="A817" s="1">
        <v>44878</v>
      </c>
      <c r="F817">
        <v>173</v>
      </c>
      <c r="G817">
        <v>22</v>
      </c>
      <c r="H817">
        <v>13</v>
      </c>
      <c r="I817">
        <v>32</v>
      </c>
      <c r="BK817"/>
      <c r="BL817"/>
      <c r="BM817"/>
    </row>
    <row r="818" spans="1:65">
      <c r="A818" s="1">
        <v>44879</v>
      </c>
      <c r="F818">
        <v>166</v>
      </c>
      <c r="G818">
        <v>20</v>
      </c>
      <c r="H818">
        <v>12</v>
      </c>
      <c r="I818">
        <v>29</v>
      </c>
      <c r="BK818"/>
      <c r="BL818"/>
      <c r="BM818"/>
    </row>
    <row r="819" spans="1:65">
      <c r="A819" s="1">
        <v>44880</v>
      </c>
      <c r="F819">
        <v>159</v>
      </c>
      <c r="G819">
        <v>24</v>
      </c>
      <c r="H819">
        <v>12</v>
      </c>
      <c r="I819">
        <v>31</v>
      </c>
      <c r="BK819"/>
      <c r="BL819"/>
      <c r="BM819"/>
    </row>
    <row r="820" spans="1:65">
      <c r="A820" s="1">
        <v>44881</v>
      </c>
      <c r="C820">
        <v>868595</v>
      </c>
      <c r="D820">
        <v>850858</v>
      </c>
      <c r="E820">
        <v>10253</v>
      </c>
      <c r="F820">
        <v>137</v>
      </c>
      <c r="G820">
        <v>22</v>
      </c>
      <c r="H820">
        <v>16</v>
      </c>
      <c r="I820">
        <v>31</v>
      </c>
      <c r="W820">
        <f>C820-D820-E820</f>
        <v>7484</v>
      </c>
      <c r="Y820">
        <v>24</v>
      </c>
      <c r="Z820">
        <v>6162</v>
      </c>
      <c r="AA820">
        <v>3663</v>
      </c>
      <c r="AB820">
        <v>37375</v>
      </c>
      <c r="AC820">
        <v>6034</v>
      </c>
      <c r="AD820">
        <v>3560</v>
      </c>
      <c r="AE820">
        <v>36539</v>
      </c>
      <c r="AF820">
        <v>85</v>
      </c>
      <c r="AG820">
        <v>56</v>
      </c>
      <c r="AH820">
        <v>510</v>
      </c>
      <c r="AI820">
        <f>Z820-AC820-AF820</f>
        <v>43</v>
      </c>
      <c r="AJ820">
        <f t="shared" ref="AJ820" si="6891">AA820-AD820-AG820</f>
        <v>47</v>
      </c>
      <c r="AK820">
        <f t="shared" ref="AK820" si="6892">AB820-AE820-AH820</f>
        <v>326</v>
      </c>
      <c r="BK820"/>
      <c r="BL820"/>
      <c r="BM820"/>
    </row>
    <row r="821" spans="1:65">
      <c r="A821" s="1">
        <v>44882</v>
      </c>
      <c r="F821">
        <v>150</v>
      </c>
      <c r="G821">
        <v>25</v>
      </c>
      <c r="H821">
        <v>18</v>
      </c>
      <c r="I821">
        <v>37</v>
      </c>
      <c r="BK821"/>
      <c r="BL821"/>
      <c r="BM821"/>
    </row>
    <row r="822" spans="1:65">
      <c r="A822" s="1">
        <v>44883</v>
      </c>
      <c r="F822">
        <v>140</v>
      </c>
      <c r="G822">
        <v>24</v>
      </c>
      <c r="H822">
        <v>17</v>
      </c>
      <c r="I822">
        <v>30</v>
      </c>
      <c r="BK822"/>
      <c r="BL822"/>
      <c r="BM822"/>
    </row>
    <row r="823" spans="1:65">
      <c r="A823" s="1">
        <v>44884</v>
      </c>
      <c r="F823">
        <v>161</v>
      </c>
      <c r="G823">
        <v>38</v>
      </c>
      <c r="H823">
        <v>17</v>
      </c>
      <c r="I823">
        <v>50</v>
      </c>
      <c r="BK823"/>
      <c r="BL823"/>
      <c r="BM823"/>
    </row>
    <row r="824" spans="1:65">
      <c r="A824" s="1">
        <v>44885</v>
      </c>
      <c r="F824">
        <v>155</v>
      </c>
      <c r="G824">
        <v>39</v>
      </c>
      <c r="H824">
        <v>19</v>
      </c>
      <c r="I824">
        <v>46</v>
      </c>
      <c r="BK824"/>
      <c r="BL824"/>
      <c r="BM824"/>
    </row>
    <row r="825" spans="1:65">
      <c r="A825" s="1">
        <v>44886</v>
      </c>
      <c r="F825">
        <v>162</v>
      </c>
      <c r="G825">
        <v>39</v>
      </c>
      <c r="H825">
        <v>19</v>
      </c>
      <c r="I825">
        <v>48</v>
      </c>
      <c r="BK825"/>
      <c r="BL825"/>
      <c r="BM825"/>
    </row>
    <row r="826" spans="1:65">
      <c r="A826" s="1">
        <v>44887</v>
      </c>
      <c r="F826">
        <v>167</v>
      </c>
      <c r="G826">
        <v>33</v>
      </c>
      <c r="H826">
        <v>22</v>
      </c>
      <c r="I826">
        <v>44</v>
      </c>
      <c r="BK826"/>
      <c r="BL826"/>
      <c r="BM826"/>
    </row>
    <row r="827" spans="1:65">
      <c r="A827" s="1">
        <v>44888</v>
      </c>
      <c r="C827">
        <v>870897</v>
      </c>
      <c r="D827">
        <v>852748</v>
      </c>
      <c r="E827">
        <v>10276</v>
      </c>
      <c r="F827">
        <v>172</v>
      </c>
      <c r="G827">
        <v>38</v>
      </c>
      <c r="H827">
        <v>18</v>
      </c>
      <c r="I827">
        <v>49</v>
      </c>
      <c r="W827">
        <f>C827-D827-E827</f>
        <v>7873</v>
      </c>
      <c r="Y827">
        <v>23</v>
      </c>
      <c r="Z827">
        <v>6175</v>
      </c>
      <c r="AA827">
        <v>3674</v>
      </c>
      <c r="AB827">
        <v>37470</v>
      </c>
      <c r="AC827">
        <v>6041</v>
      </c>
      <c r="AD827">
        <v>3568</v>
      </c>
      <c r="AE827">
        <v>36609</v>
      </c>
      <c r="AF827">
        <v>86</v>
      </c>
      <c r="AG827">
        <v>56</v>
      </c>
      <c r="AH827">
        <v>510</v>
      </c>
      <c r="AI827">
        <f>Z827-AC827-AF827</f>
        <v>48</v>
      </c>
      <c r="AJ827">
        <f t="shared" ref="AJ827" si="6893">AA827-AD827-AG827</f>
        <v>50</v>
      </c>
      <c r="AK827">
        <f t="shared" ref="AK827" si="6894">AB827-AE827-AH827</f>
        <v>351</v>
      </c>
      <c r="BK827"/>
      <c r="BL827"/>
      <c r="BM827"/>
    </row>
    <row r="828" spans="1:65">
      <c r="A828" s="1">
        <v>44889</v>
      </c>
      <c r="F828">
        <v>154</v>
      </c>
      <c r="G828">
        <v>28</v>
      </c>
      <c r="H828">
        <v>15</v>
      </c>
      <c r="I828">
        <v>32</v>
      </c>
    </row>
    <row r="829" spans="1:65">
      <c r="A829" s="1">
        <v>44890</v>
      </c>
      <c r="F829">
        <v>147</v>
      </c>
      <c r="G829">
        <v>27</v>
      </c>
      <c r="H829">
        <v>16</v>
      </c>
      <c r="I829">
        <v>30</v>
      </c>
    </row>
    <row r="830" spans="1:65">
      <c r="A830" s="1">
        <v>44892</v>
      </c>
      <c r="F830">
        <v>158</v>
      </c>
      <c r="G830">
        <v>23</v>
      </c>
      <c r="H830">
        <v>18</v>
      </c>
      <c r="I830">
        <v>34</v>
      </c>
    </row>
    <row r="831" spans="1:65">
      <c r="A831" s="1">
        <v>44893</v>
      </c>
      <c r="F831">
        <v>163</v>
      </c>
      <c r="G831">
        <v>27</v>
      </c>
      <c r="H831">
        <v>18</v>
      </c>
      <c r="I831">
        <v>37</v>
      </c>
    </row>
    <row r="832" spans="1:65">
      <c r="A832" s="1">
        <v>44894</v>
      </c>
      <c r="F832">
        <v>234</v>
      </c>
      <c r="G832">
        <v>39</v>
      </c>
      <c r="H832">
        <v>21</v>
      </c>
      <c r="I832">
        <v>49</v>
      </c>
    </row>
    <row r="833" spans="1:65">
      <c r="A833" s="1">
        <v>44895</v>
      </c>
      <c r="C833">
        <v>873597</v>
      </c>
      <c r="D833">
        <v>854545</v>
      </c>
      <c r="E833">
        <v>10294</v>
      </c>
      <c r="F833">
        <v>233</v>
      </c>
      <c r="G833">
        <v>41</v>
      </c>
      <c r="H833">
        <v>24</v>
      </c>
      <c r="I833">
        <v>52</v>
      </c>
      <c r="W833">
        <f>C833-D833-E833</f>
        <v>8758</v>
      </c>
      <c r="Y833">
        <v>18</v>
      </c>
      <c r="Z833">
        <v>6199</v>
      </c>
      <c r="AA833">
        <v>3687</v>
      </c>
      <c r="AB833">
        <v>37589</v>
      </c>
      <c r="AC833">
        <v>6049</v>
      </c>
      <c r="AD833">
        <v>3583</v>
      </c>
      <c r="AE833">
        <v>36701</v>
      </c>
      <c r="AF833">
        <v>86</v>
      </c>
      <c r="AG833">
        <v>57</v>
      </c>
      <c r="AH833">
        <v>510</v>
      </c>
      <c r="AI833">
        <f>Z833-AC833-AF833</f>
        <v>64</v>
      </c>
      <c r="AJ833">
        <f t="shared" ref="AJ833" si="6895">AA833-AD833-AG833</f>
        <v>47</v>
      </c>
      <c r="AK833">
        <f t="shared" ref="AK833" si="6896">AB833-AE833-AH833</f>
        <v>378</v>
      </c>
    </row>
    <row r="834" spans="1:65">
      <c r="A834" s="1">
        <v>44896</v>
      </c>
      <c r="F834">
        <v>229</v>
      </c>
      <c r="G834">
        <v>41</v>
      </c>
      <c r="H834">
        <v>25</v>
      </c>
      <c r="I834">
        <v>58</v>
      </c>
      <c r="BK834"/>
      <c r="BL834"/>
      <c r="BM834"/>
    </row>
    <row r="835" spans="1:65">
      <c r="A835" s="1">
        <v>44897</v>
      </c>
      <c r="F835">
        <v>231</v>
      </c>
      <c r="G835">
        <v>33</v>
      </c>
      <c r="H835">
        <v>29</v>
      </c>
      <c r="I835">
        <v>42</v>
      </c>
      <c r="BK835"/>
      <c r="BL835"/>
      <c r="BM835"/>
    </row>
    <row r="836" spans="1:65">
      <c r="A836" s="1">
        <v>44898</v>
      </c>
      <c r="F836">
        <v>221</v>
      </c>
      <c r="G836">
        <v>36</v>
      </c>
      <c r="H836">
        <v>17</v>
      </c>
      <c r="I836">
        <v>50</v>
      </c>
      <c r="BK836"/>
      <c r="BL836"/>
      <c r="BM836"/>
    </row>
    <row r="837" spans="1:65">
      <c r="A837" s="1">
        <v>44899</v>
      </c>
      <c r="F837">
        <v>218</v>
      </c>
      <c r="G837">
        <v>33</v>
      </c>
      <c r="H837">
        <v>16</v>
      </c>
      <c r="I837">
        <v>47</v>
      </c>
      <c r="BK837"/>
      <c r="BL837"/>
      <c r="BM837"/>
    </row>
    <row r="838" spans="1:65">
      <c r="A838" s="1">
        <v>44900</v>
      </c>
      <c r="F838">
        <v>223</v>
      </c>
      <c r="G838">
        <v>31</v>
      </c>
      <c r="H838">
        <v>15</v>
      </c>
      <c r="I838">
        <v>43</v>
      </c>
      <c r="BK838"/>
      <c r="BL838"/>
      <c r="BM838"/>
    </row>
    <row r="839" spans="1:65">
      <c r="A839" s="1">
        <v>44901</v>
      </c>
      <c r="F839">
        <v>239</v>
      </c>
      <c r="G839">
        <v>44</v>
      </c>
      <c r="H839">
        <v>15</v>
      </c>
      <c r="I839">
        <v>56</v>
      </c>
      <c r="BK839"/>
      <c r="BL839"/>
      <c r="BM839"/>
    </row>
    <row r="840" spans="1:65">
      <c r="A840" s="1">
        <v>44902</v>
      </c>
      <c r="C840">
        <v>877066</v>
      </c>
      <c r="D840">
        <v>856386</v>
      </c>
      <c r="E840">
        <v>10316</v>
      </c>
      <c r="F840">
        <v>255</v>
      </c>
      <c r="G840">
        <v>49</v>
      </c>
      <c r="H840">
        <v>16</v>
      </c>
      <c r="I840">
        <v>64</v>
      </c>
      <c r="W840">
        <f>C840-D840-E840</f>
        <v>10364</v>
      </c>
      <c r="Y840">
        <v>22</v>
      </c>
      <c r="Z840">
        <v>6216</v>
      </c>
      <c r="AA840">
        <v>3707</v>
      </c>
      <c r="AB840">
        <v>37737</v>
      </c>
      <c r="AC840">
        <v>6061</v>
      </c>
      <c r="AD840">
        <v>3596</v>
      </c>
      <c r="AE840">
        <v>36788</v>
      </c>
      <c r="AF840">
        <v>86</v>
      </c>
      <c r="AG840">
        <v>57</v>
      </c>
      <c r="AH840">
        <v>511</v>
      </c>
      <c r="AI840">
        <f>Z840-AC840-AF840</f>
        <v>69</v>
      </c>
      <c r="AJ840">
        <f t="shared" ref="AJ840" si="6897">AA840-AD840-AG840</f>
        <v>54</v>
      </c>
      <c r="AK840">
        <f t="shared" ref="AK840" si="6898">AB840-AE840-AH840</f>
        <v>438</v>
      </c>
      <c r="BK840"/>
      <c r="BL840"/>
      <c r="BM840"/>
    </row>
    <row r="841" spans="1:65">
      <c r="A841" s="1">
        <v>44903</v>
      </c>
      <c r="F841">
        <v>257</v>
      </c>
      <c r="G841">
        <v>39</v>
      </c>
      <c r="H841">
        <v>20</v>
      </c>
      <c r="I841">
        <v>48</v>
      </c>
      <c r="BK841"/>
      <c r="BL841"/>
      <c r="BM841"/>
    </row>
    <row r="842" spans="1:65">
      <c r="A842" s="1">
        <v>44904</v>
      </c>
      <c r="F842">
        <v>247</v>
      </c>
      <c r="G842">
        <v>34</v>
      </c>
      <c r="H842">
        <v>15</v>
      </c>
      <c r="I842">
        <v>44</v>
      </c>
      <c r="BK842"/>
      <c r="BL842"/>
      <c r="BM842"/>
    </row>
    <row r="843" spans="1:65">
      <c r="A843" s="1">
        <v>44905</v>
      </c>
      <c r="F843">
        <v>252</v>
      </c>
      <c r="G843">
        <v>46</v>
      </c>
      <c r="H843">
        <v>17</v>
      </c>
      <c r="I843">
        <v>57</v>
      </c>
      <c r="BK843"/>
      <c r="BL843"/>
      <c r="BM843"/>
    </row>
    <row r="844" spans="1:65">
      <c r="A844" s="1">
        <v>44907</v>
      </c>
      <c r="F844">
        <v>252</v>
      </c>
      <c r="G844">
        <v>41</v>
      </c>
      <c r="H844">
        <v>13</v>
      </c>
      <c r="I844">
        <v>52</v>
      </c>
      <c r="BK844"/>
      <c r="BL844"/>
      <c r="BM844"/>
    </row>
    <row r="845" spans="1:65">
      <c r="A845" s="1">
        <v>44908</v>
      </c>
      <c r="F845">
        <v>249</v>
      </c>
      <c r="G845">
        <v>37</v>
      </c>
      <c r="H845">
        <v>18</v>
      </c>
      <c r="I845">
        <v>48</v>
      </c>
      <c r="BK845"/>
      <c r="BL845"/>
      <c r="BM845"/>
    </row>
    <row r="846" spans="1:65">
      <c r="A846" s="1">
        <v>44909</v>
      </c>
      <c r="C846">
        <v>880770</v>
      </c>
      <c r="D846">
        <v>858342</v>
      </c>
      <c r="E846">
        <v>10343</v>
      </c>
      <c r="F846">
        <v>256</v>
      </c>
      <c r="G846">
        <v>45</v>
      </c>
      <c r="H846">
        <v>15</v>
      </c>
      <c r="I846">
        <v>74</v>
      </c>
      <c r="W846">
        <f>C846-D846-E846</f>
        <v>12085</v>
      </c>
      <c r="Y846">
        <v>27</v>
      </c>
      <c r="Z846">
        <v>6240</v>
      </c>
      <c r="AA846">
        <v>3728</v>
      </c>
      <c r="AB846">
        <v>37935</v>
      </c>
      <c r="AC846">
        <v>6076</v>
      </c>
      <c r="AD846">
        <v>3606</v>
      </c>
      <c r="AE846">
        <v>36864</v>
      </c>
      <c r="AF846">
        <v>86</v>
      </c>
      <c r="AG846">
        <v>57</v>
      </c>
      <c r="AH846">
        <v>511</v>
      </c>
      <c r="AI846">
        <v>78</v>
      </c>
      <c r="AJ846">
        <v>122</v>
      </c>
      <c r="AK846">
        <v>560</v>
      </c>
      <c r="BK846"/>
      <c r="BL846"/>
      <c r="BM846"/>
    </row>
    <row r="847" spans="1:65" ht="15">
      <c r="A847" s="1">
        <v>44910</v>
      </c>
      <c r="F847">
        <v>253</v>
      </c>
      <c r="G847">
        <v>55</v>
      </c>
      <c r="H847">
        <v>23</v>
      </c>
      <c r="I847">
        <v>75</v>
      </c>
      <c r="BK847"/>
      <c r="BL847"/>
      <c r="BM847"/>
    </row>
    <row r="848" spans="1:65" ht="15">
      <c r="A848" s="1">
        <v>44911</v>
      </c>
      <c r="F848">
        <v>297</v>
      </c>
      <c r="G848">
        <v>38</v>
      </c>
      <c r="H848">
        <v>20</v>
      </c>
      <c r="I848">
        <v>47</v>
      </c>
      <c r="BK848"/>
      <c r="BL848"/>
      <c r="BM848"/>
    </row>
    <row r="849" spans="1:65" ht="15">
      <c r="A849" s="1">
        <v>44912</v>
      </c>
      <c r="F849">
        <v>291</v>
      </c>
      <c r="G849">
        <v>76</v>
      </c>
      <c r="H849">
        <v>22</v>
      </c>
      <c r="I849">
        <v>92</v>
      </c>
      <c r="BK849"/>
      <c r="BL849"/>
      <c r="BM849"/>
    </row>
    <row r="850" spans="1:65" ht="15">
      <c r="A850" s="1">
        <v>44913</v>
      </c>
      <c r="F850">
        <v>275</v>
      </c>
      <c r="G850">
        <v>74</v>
      </c>
      <c r="H850">
        <v>21</v>
      </c>
      <c r="I850">
        <v>87</v>
      </c>
      <c r="BK850"/>
      <c r="BL850"/>
      <c r="BM850"/>
    </row>
    <row r="851" spans="1:65" ht="15">
      <c r="A851" s="1">
        <v>44915</v>
      </c>
      <c r="F851">
        <v>277</v>
      </c>
      <c r="G851">
        <v>43</v>
      </c>
      <c r="H851">
        <v>28</v>
      </c>
      <c r="I851">
        <v>54</v>
      </c>
      <c r="BK851"/>
      <c r="BL851"/>
      <c r="BM851"/>
    </row>
    <row r="852" spans="1:65" ht="15">
      <c r="A852" s="1">
        <v>44916</v>
      </c>
      <c r="C852">
        <v>884263</v>
      </c>
      <c r="D852">
        <v>860621</v>
      </c>
      <c r="E852">
        <v>10387</v>
      </c>
      <c r="F852">
        <v>272</v>
      </c>
      <c r="G852">
        <v>47</v>
      </c>
      <c r="H852">
        <v>32</v>
      </c>
      <c r="I852">
        <v>57</v>
      </c>
      <c r="W852">
        <f>C852-D852-E852</f>
        <v>13255</v>
      </c>
      <c r="Y852">
        <v>44</v>
      </c>
      <c r="Z852">
        <v>6265</v>
      </c>
      <c r="AA852">
        <v>3747</v>
      </c>
      <c r="AB852">
        <v>38138</v>
      </c>
      <c r="AC852">
        <v>6089</v>
      </c>
      <c r="AD852">
        <v>3615</v>
      </c>
      <c r="AE852">
        <v>36956</v>
      </c>
      <c r="AF852">
        <v>86</v>
      </c>
      <c r="AG852">
        <v>59</v>
      </c>
      <c r="AH852">
        <v>514</v>
      </c>
      <c r="AI852">
        <v>90</v>
      </c>
      <c r="AJ852">
        <v>132</v>
      </c>
      <c r="AK852">
        <v>668</v>
      </c>
      <c r="BK852"/>
      <c r="BL852"/>
      <c r="BM852"/>
    </row>
    <row r="853" spans="1:65" ht="15">
      <c r="A853" s="1">
        <v>44917</v>
      </c>
      <c r="F853">
        <v>268</v>
      </c>
      <c r="G853">
        <v>40</v>
      </c>
      <c r="H853">
        <v>29</v>
      </c>
      <c r="I853">
        <v>56</v>
      </c>
      <c r="BK853"/>
      <c r="BL853"/>
      <c r="BM853"/>
    </row>
    <row r="854" spans="1:65" ht="15">
      <c r="A854" s="1">
        <v>44918</v>
      </c>
      <c r="F854">
        <v>256</v>
      </c>
      <c r="G854">
        <v>44</v>
      </c>
      <c r="H854">
        <v>26</v>
      </c>
      <c r="I854">
        <v>52</v>
      </c>
      <c r="BK854"/>
      <c r="BL854"/>
      <c r="BM854"/>
    </row>
    <row r="855" spans="1:65" ht="15">
      <c r="A855" s="1">
        <v>44919</v>
      </c>
      <c r="F855">
        <v>241</v>
      </c>
      <c r="G855">
        <v>33</v>
      </c>
      <c r="H855">
        <v>15</v>
      </c>
      <c r="I855">
        <v>41</v>
      </c>
      <c r="BK855"/>
      <c r="BL855"/>
      <c r="BM855"/>
    </row>
    <row r="856" spans="1:65" ht="15">
      <c r="A856" s="1">
        <v>44920</v>
      </c>
      <c r="F856">
        <v>246</v>
      </c>
      <c r="G856">
        <v>37</v>
      </c>
      <c r="H856">
        <v>15</v>
      </c>
      <c r="I856">
        <v>47</v>
      </c>
      <c r="BK856"/>
      <c r="BL856"/>
      <c r="BM856"/>
    </row>
    <row r="857" spans="1:65" ht="15">
      <c r="A857" s="1">
        <v>44921</v>
      </c>
      <c r="F857">
        <v>241</v>
      </c>
      <c r="G857">
        <v>35</v>
      </c>
      <c r="H857">
        <v>17</v>
      </c>
      <c r="I857">
        <v>41</v>
      </c>
      <c r="BK857"/>
      <c r="BL857"/>
      <c r="BM857"/>
    </row>
    <row r="858" spans="1:65" ht="15">
      <c r="A858" s="1">
        <v>44922</v>
      </c>
      <c r="F858">
        <v>239</v>
      </c>
      <c r="G858">
        <v>52</v>
      </c>
      <c r="H858">
        <v>19</v>
      </c>
      <c r="I858">
        <v>59</v>
      </c>
      <c r="BK858"/>
      <c r="BL858"/>
      <c r="BM858"/>
    </row>
    <row r="859" spans="1:65" ht="15">
      <c r="A859" s="1">
        <v>44923</v>
      </c>
      <c r="C859">
        <v>886411</v>
      </c>
      <c r="D859">
        <v>863303</v>
      </c>
      <c r="E859">
        <v>10423</v>
      </c>
      <c r="F859">
        <v>243</v>
      </c>
      <c r="G859">
        <v>35</v>
      </c>
      <c r="H859">
        <v>20</v>
      </c>
      <c r="I859">
        <v>42</v>
      </c>
      <c r="W859">
        <f>C859-D859-E859</f>
        <v>12685</v>
      </c>
      <c r="Y859">
        <v>36</v>
      </c>
      <c r="Z859">
        <v>6280</v>
      </c>
      <c r="AA859">
        <v>3753</v>
      </c>
      <c r="AB859">
        <v>38251</v>
      </c>
      <c r="AC859">
        <v>6113</v>
      </c>
      <c r="AD859">
        <v>3627</v>
      </c>
      <c r="AE859">
        <v>37073</v>
      </c>
      <c r="AF859">
        <v>86</v>
      </c>
      <c r="AG859">
        <v>60</v>
      </c>
      <c r="AH859">
        <v>516</v>
      </c>
      <c r="AI859">
        <v>81</v>
      </c>
      <c r="AJ859">
        <v>126</v>
      </c>
      <c r="AK859">
        <v>662</v>
      </c>
      <c r="BK859"/>
      <c r="BL859"/>
      <c r="BM859"/>
    </row>
    <row r="860" spans="1:65" ht="15">
      <c r="A860" s="1">
        <v>44925</v>
      </c>
      <c r="F860">
        <v>274</v>
      </c>
      <c r="G860">
        <v>60</v>
      </c>
      <c r="H860">
        <v>23</v>
      </c>
      <c r="I860">
        <v>65</v>
      </c>
      <c r="BK860"/>
      <c r="BL860"/>
      <c r="BM860"/>
    </row>
    <row r="861" spans="1:65" ht="15">
      <c r="A861" s="1">
        <v>44927</v>
      </c>
      <c r="F861">
        <v>259</v>
      </c>
      <c r="G861">
        <v>48</v>
      </c>
      <c r="H861">
        <v>17</v>
      </c>
      <c r="I861">
        <v>52</v>
      </c>
      <c r="BK861"/>
      <c r="BL861"/>
      <c r="BM861"/>
    </row>
    <row r="862" spans="1:65" ht="15">
      <c r="A862" s="1">
        <v>44928</v>
      </c>
      <c r="F862">
        <v>254</v>
      </c>
      <c r="G862">
        <v>46</v>
      </c>
      <c r="H862">
        <v>17</v>
      </c>
      <c r="I862">
        <v>50</v>
      </c>
      <c r="BK862"/>
      <c r="BL862"/>
      <c r="BM862"/>
    </row>
    <row r="863" spans="1:65" ht="15">
      <c r="A863" s="1">
        <v>44929</v>
      </c>
      <c r="F863">
        <v>226</v>
      </c>
      <c r="G863">
        <v>35</v>
      </c>
      <c r="H863">
        <v>18</v>
      </c>
      <c r="I863">
        <v>43</v>
      </c>
      <c r="BK863"/>
      <c r="BL863"/>
      <c r="BM863"/>
    </row>
  </sheetData>
  <conditionalFormatting sqref="AH228">
    <cfRule type="cellIs" dxfId="199" priority="20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20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20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0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20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0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0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20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20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9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AI760:AI765 AI767:AI772 AI774:AI784 AI786:AI791 AI793:AI798 AI800:AI805 AI807:AI812 AI814:AI819 AI821:AI826 AI834:AI839 AI828:AI832 AI841:AI1048576</xm:sqref>
        </x14:conditionalFormatting>
        <x14:conditionalFormatting xmlns:xm="http://schemas.microsoft.com/office/excel/2006/main">
          <x14:cfRule type="cellIs" priority="19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AJ760:AJ765 AJ767:AJ772 AJ774:AJ784 AJ786:AJ791 AJ793:AJ798 AJ800:AJ805 AJ807:AJ812 AJ814:AJ819 AJ821:AJ826 AJ834:AJ839 AJ828:AJ832 AJ841:AJ1048576</xm:sqref>
        </x14:conditionalFormatting>
        <x14:conditionalFormatting xmlns:xm="http://schemas.microsoft.com/office/excel/2006/main">
          <x14:cfRule type="cellIs" priority="19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9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9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9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9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9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AK760:AK765 AK767:AK772 AK774:AK784 AK786:AK791 AK793:AK798 AK800:AK805 AK807:AK812 AK814:AK819 AK821:AK826 AK834:AK839 AK828:AK832 AK841:AK1048576</xm:sqref>
        </x14:conditionalFormatting>
        <x14:conditionalFormatting xmlns:xm="http://schemas.microsoft.com/office/excel/2006/main">
          <x14:cfRule type="cellIs" priority="19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9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8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8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8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8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8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8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8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8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8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7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7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7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7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7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7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7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7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7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7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6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6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6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6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6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6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6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6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6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6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5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5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5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5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5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5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5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5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5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5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4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4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4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4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4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4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4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4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4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4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3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3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3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3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3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3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3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3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3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30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29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28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27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26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25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24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23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22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21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20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19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18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17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16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15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14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13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12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11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110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109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108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107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106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105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104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103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102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101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100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99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98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97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96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95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94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93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92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91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90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89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88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86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85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84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83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82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81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80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79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78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77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76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75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74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73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72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71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70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69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68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67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66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65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64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63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62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60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59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58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57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56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54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53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52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51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50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48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47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43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42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41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40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39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38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37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36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34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33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32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31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30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29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28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27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26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25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24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23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22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21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20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19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18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17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16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15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14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13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2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  <x14:conditionalFormatting xmlns:xm="http://schemas.microsoft.com/office/excel/2006/main">
          <x14:cfRule type="cellIs" priority="11" operator="equal" id="{B8BA024B-4394-4DFA-94C4-803A383A530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AI766:AK766</xm:sqref>
        </x14:conditionalFormatting>
        <x14:conditionalFormatting xmlns:xm="http://schemas.microsoft.com/office/excel/2006/main">
          <x14:cfRule type="cellIs" priority="10" operator="equal" id="{684BCD56-3C77-45FE-8800-73D8D1F7CFA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AI773:AK773</xm:sqref>
        </x14:conditionalFormatting>
        <x14:conditionalFormatting xmlns:xm="http://schemas.microsoft.com/office/excel/2006/main">
          <x14:cfRule type="cellIs" priority="9" operator="equal" id="{1989C06E-C008-44CF-A5D7-4D7379E8177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AI785:AK785</xm:sqref>
        </x14:conditionalFormatting>
        <x14:conditionalFormatting xmlns:xm="http://schemas.microsoft.com/office/excel/2006/main">
          <x14:cfRule type="cellIs" priority="8" operator="equal" id="{4506F9F9-7122-4050-885B-7858FF7D6A7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AI792:AK792</xm:sqref>
        </x14:conditionalFormatting>
        <x14:conditionalFormatting xmlns:xm="http://schemas.microsoft.com/office/excel/2006/main">
          <x14:cfRule type="cellIs" priority="7" operator="equal" id="{1A25F020-7594-460C-88AF-3A78ABA245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AI799:AK799</xm:sqref>
        </x14:conditionalFormatting>
        <x14:conditionalFormatting xmlns:xm="http://schemas.microsoft.com/office/excel/2006/main">
          <x14:cfRule type="cellIs" priority="6" operator="equal" id="{CEC23406-16FE-452C-A322-9CA34E762CC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AI806:AK806</xm:sqref>
        </x14:conditionalFormatting>
        <x14:conditionalFormatting xmlns:xm="http://schemas.microsoft.com/office/excel/2006/main">
          <x14:cfRule type="cellIs" priority="5" operator="equal" id="{0D50B80F-8DDA-4035-AA81-E701123851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AI813:AK813</xm:sqref>
        </x14:conditionalFormatting>
        <x14:conditionalFormatting xmlns:xm="http://schemas.microsoft.com/office/excel/2006/main">
          <x14:cfRule type="cellIs" priority="4" operator="equal" id="{918981D2-2074-4394-A93F-503EB4EBDC0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AI820:AK820</xm:sqref>
        </x14:conditionalFormatting>
        <x14:conditionalFormatting xmlns:xm="http://schemas.microsoft.com/office/excel/2006/main">
          <x14:cfRule type="cellIs" priority="3" operator="equal" id="{59273DF9-18DC-4270-A63B-04F5F7BCDAE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AI833:AK833</xm:sqref>
        </x14:conditionalFormatting>
        <x14:conditionalFormatting xmlns:xm="http://schemas.microsoft.com/office/excel/2006/main">
          <x14:cfRule type="cellIs" priority="2" operator="equal" id="{34722E36-C8D5-4206-BBEB-821B2664512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AI827:AK827</xm:sqref>
        </x14:conditionalFormatting>
        <x14:conditionalFormatting xmlns:xm="http://schemas.microsoft.com/office/excel/2006/main">
          <x14:cfRule type="cellIs" priority="1" operator="equal" id="{EB075FA6-4747-481F-8131-E09A2F6647E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AI840:AK840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12" sqref="D12"/>
    </sheetView>
  </sheetViews>
  <sheetFormatPr defaultRowHeight="14.45"/>
  <cols>
    <col min="14" max="14" width="9.42578125" bestFit="1" customWidth="1"/>
  </cols>
  <sheetData>
    <row r="1" spans="1:12">
      <c r="B1" t="s">
        <v>74</v>
      </c>
      <c r="C1" t="s">
        <v>75</v>
      </c>
      <c r="D1" t="s">
        <v>76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>
      <c r="A2" t="s">
        <v>77</v>
      </c>
      <c r="B2">
        <v>14</v>
      </c>
      <c r="C2">
        <v>10</v>
      </c>
      <c r="D2">
        <v>160</v>
      </c>
    </row>
    <row r="3" spans="1:12">
      <c r="A3" t="s">
        <v>78</v>
      </c>
      <c r="B3">
        <f>LARGE(covid19!Z:Z,1)-LARGE(covid19!Z:Z,2)</f>
        <v>15</v>
      </c>
      <c r="C3">
        <f>LARGE(covid19!AA:AA,1)-LARGE(covid19!AA:AA,2)</f>
        <v>6</v>
      </c>
      <c r="D3">
        <f>LARGE(covid19!AB:AB,1)-LARGE(covid19!AB:AB,2)</f>
        <v>113</v>
      </c>
    </row>
    <row r="4" spans="1:12">
      <c r="A4" t="s">
        <v>79</v>
      </c>
      <c r="B4">
        <v>0.13</v>
      </c>
      <c r="C4">
        <v>0.13</v>
      </c>
      <c r="D4">
        <v>0.13</v>
      </c>
      <c r="F4">
        <f t="shared" ref="F4" si="0">ROUND(B$2*B4,0)</f>
        <v>2</v>
      </c>
      <c r="G4">
        <f t="shared" ref="G4" si="1">ROUND(C$2*C4,0)</f>
        <v>1</v>
      </c>
      <c r="H4">
        <f t="shared" ref="H4" si="2">ROUND(D$2*D4,0)</f>
        <v>21</v>
      </c>
      <c r="J4">
        <f t="shared" ref="J4" si="3">ROUND(B$3*B4,0)</f>
        <v>2</v>
      </c>
      <c r="K4">
        <f t="shared" ref="K4" si="4">ROUND(C$3*C4,0)</f>
        <v>1</v>
      </c>
      <c r="L4">
        <f t="shared" ref="L4" si="5">ROUND(D$3*D4,0)</f>
        <v>15</v>
      </c>
    </row>
    <row r="5" spans="1:12">
      <c r="A5" t="s">
        <v>80</v>
      </c>
      <c r="B5">
        <v>0.2</v>
      </c>
      <c r="C5">
        <v>0.16</v>
      </c>
      <c r="D5">
        <v>0.25</v>
      </c>
      <c r="F5">
        <f t="shared" ref="F5:H11" si="6">ROUND(B$2*B5,0)</f>
        <v>3</v>
      </c>
      <c r="G5">
        <f t="shared" si="6"/>
        <v>2</v>
      </c>
      <c r="H5">
        <f t="shared" si="6"/>
        <v>40</v>
      </c>
      <c r="J5">
        <f t="shared" ref="J5:J11" si="7">ROUND(B$3*B5,0)</f>
        <v>3</v>
      </c>
      <c r="K5">
        <f t="shared" ref="K5:L11" si="8">ROUND(C$3*C5,0)</f>
        <v>1</v>
      </c>
      <c r="L5">
        <f t="shared" si="8"/>
        <v>28</v>
      </c>
    </row>
    <row r="6" spans="1:12">
      <c r="A6" t="s">
        <v>81</v>
      </c>
      <c r="B6">
        <v>0.17</v>
      </c>
      <c r="C6">
        <v>0.14000000000000001</v>
      </c>
      <c r="D6">
        <v>0.17</v>
      </c>
      <c r="F6">
        <f t="shared" si="6"/>
        <v>2</v>
      </c>
      <c r="G6">
        <f t="shared" si="6"/>
        <v>1</v>
      </c>
      <c r="H6">
        <f t="shared" si="6"/>
        <v>27</v>
      </c>
      <c r="J6">
        <f t="shared" si="7"/>
        <v>3</v>
      </c>
      <c r="K6">
        <f t="shared" si="8"/>
        <v>1</v>
      </c>
      <c r="L6">
        <f t="shared" si="8"/>
        <v>19</v>
      </c>
    </row>
    <row r="7" spans="1:12">
      <c r="A7" t="s">
        <v>82</v>
      </c>
      <c r="B7">
        <v>0.15</v>
      </c>
      <c r="C7">
        <v>0.14000000000000001</v>
      </c>
      <c r="D7">
        <v>0.13</v>
      </c>
      <c r="F7">
        <f t="shared" si="6"/>
        <v>2</v>
      </c>
      <c r="G7">
        <f t="shared" si="6"/>
        <v>1</v>
      </c>
      <c r="H7">
        <f t="shared" si="6"/>
        <v>21</v>
      </c>
      <c r="J7">
        <f t="shared" si="7"/>
        <v>2</v>
      </c>
      <c r="K7">
        <f t="shared" si="8"/>
        <v>1</v>
      </c>
      <c r="L7">
        <f t="shared" si="8"/>
        <v>15</v>
      </c>
    </row>
    <row r="8" spans="1:12">
      <c r="A8" t="s">
        <v>83</v>
      </c>
      <c r="B8">
        <v>0.12</v>
      </c>
      <c r="C8">
        <v>0.15</v>
      </c>
      <c r="D8">
        <v>0.12</v>
      </c>
      <c r="F8">
        <f t="shared" si="6"/>
        <v>2</v>
      </c>
      <c r="G8">
        <f t="shared" si="6"/>
        <v>2</v>
      </c>
      <c r="H8">
        <f t="shared" si="6"/>
        <v>19</v>
      </c>
      <c r="J8">
        <f t="shared" si="7"/>
        <v>2</v>
      </c>
      <c r="K8">
        <f t="shared" si="8"/>
        <v>1</v>
      </c>
      <c r="L8">
        <f t="shared" si="8"/>
        <v>14</v>
      </c>
    </row>
    <row r="9" spans="1:12">
      <c r="A9" t="s">
        <v>84</v>
      </c>
      <c r="B9">
        <v>0.1</v>
      </c>
      <c r="C9">
        <v>0.12</v>
      </c>
      <c r="D9">
        <v>0.09</v>
      </c>
      <c r="F9">
        <f t="shared" si="6"/>
        <v>1</v>
      </c>
      <c r="G9">
        <f t="shared" si="6"/>
        <v>1</v>
      </c>
      <c r="H9">
        <f t="shared" si="6"/>
        <v>14</v>
      </c>
      <c r="J9">
        <f t="shared" si="7"/>
        <v>2</v>
      </c>
      <c r="K9">
        <f t="shared" si="8"/>
        <v>1</v>
      </c>
      <c r="L9">
        <f t="shared" si="8"/>
        <v>10</v>
      </c>
    </row>
    <row r="10" spans="1:12">
      <c r="A10" t="s">
        <v>85</v>
      </c>
      <c r="B10">
        <v>7.0000000000000007E-2</v>
      </c>
      <c r="C10">
        <v>0.08</v>
      </c>
      <c r="D10">
        <v>0.06</v>
      </c>
      <c r="F10">
        <f t="shared" si="6"/>
        <v>1</v>
      </c>
      <c r="G10">
        <f t="shared" si="6"/>
        <v>1</v>
      </c>
      <c r="H10">
        <f t="shared" si="6"/>
        <v>10</v>
      </c>
      <c r="J10">
        <f t="shared" si="7"/>
        <v>1</v>
      </c>
      <c r="K10">
        <f t="shared" si="8"/>
        <v>0</v>
      </c>
      <c r="L10">
        <f t="shared" si="8"/>
        <v>7</v>
      </c>
    </row>
    <row r="11" spans="1:12">
      <c r="A11" t="s">
        <v>86</v>
      </c>
      <c r="B11">
        <v>0.05</v>
      </c>
      <c r="C11">
        <v>7.0000000000000007E-2</v>
      </c>
      <c r="D11">
        <v>0.04</v>
      </c>
      <c r="F11">
        <f t="shared" si="6"/>
        <v>1</v>
      </c>
      <c r="G11">
        <f t="shared" si="6"/>
        <v>1</v>
      </c>
      <c r="H11">
        <f t="shared" si="6"/>
        <v>6</v>
      </c>
      <c r="J11">
        <f t="shared" si="7"/>
        <v>1</v>
      </c>
      <c r="K11">
        <f t="shared" si="8"/>
        <v>0</v>
      </c>
      <c r="L11">
        <f t="shared" si="8"/>
        <v>5</v>
      </c>
    </row>
    <row r="13" spans="1:12">
      <c r="B13">
        <f>SUM(B4:B12)</f>
        <v>0.99</v>
      </c>
      <c r="C13">
        <f>SUM(C4:C12)</f>
        <v>0.99</v>
      </c>
      <c r="D13">
        <f t="shared" ref="D13" si="9">SUM(D4:D11)</f>
        <v>0.99</v>
      </c>
      <c r="F13">
        <f>SUM(F4:F12)</f>
        <v>14</v>
      </c>
      <c r="G13">
        <f>SUM(G4:G12)</f>
        <v>10</v>
      </c>
      <c r="H13">
        <f>SUM(H4:H11)</f>
        <v>158</v>
      </c>
      <c r="J13">
        <f>SUM(J4:J12)</f>
        <v>16</v>
      </c>
      <c r="K13">
        <f>SUM(K4:K12)</f>
        <v>6</v>
      </c>
      <c r="L13">
        <f>SUM(L4:L11)</f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M53"/>
  <sheetViews>
    <sheetView tabSelected="1" workbookViewId="0">
      <pane xSplit="2" ySplit="1" topLeftCell="BL2" activePane="bottomRight" state="frozen"/>
      <selection pane="bottomRight" activeCell="BM2" sqref="BM2"/>
      <selection pane="bottomLeft" activeCell="A2" sqref="A2"/>
      <selection pane="topRight" activeCell="C1" sqref="C1"/>
    </sheetView>
  </sheetViews>
  <sheetFormatPr defaultRowHeight="14.45"/>
  <cols>
    <col min="1" max="1" width="19.42578125" bestFit="1" customWidth="1"/>
    <col min="2" max="2" width="12.85546875" customWidth="1"/>
    <col min="3" max="3" width="9.5703125" bestFit="1" customWidth="1"/>
    <col min="4" max="4" width="9.42578125" bestFit="1" customWidth="1"/>
    <col min="5" max="5" width="13.28515625" customWidth="1"/>
    <col min="6" max="7" width="10.42578125" bestFit="1" customWidth="1"/>
    <col min="8" max="8" width="9.42578125" bestFit="1" customWidth="1"/>
    <col min="9" max="12" width="10.42578125" bestFit="1" customWidth="1"/>
    <col min="13" max="13" width="9.42578125" bestFit="1" customWidth="1"/>
    <col min="14" max="16" width="10.42578125" bestFit="1" customWidth="1"/>
    <col min="18" max="20" width="9.42578125" bestFit="1" customWidth="1"/>
    <col min="23" max="28" width="9.42578125" bestFit="1" customWidth="1"/>
    <col min="30" max="32" width="9.42578125" bestFit="1" customWidth="1"/>
    <col min="34" max="36" width="9.42578125" bestFit="1" customWidth="1"/>
    <col min="39" max="41" width="9.42578125" bestFit="1" customWidth="1"/>
    <col min="43" max="48" width="9.42578125" bestFit="1" customWidth="1"/>
    <col min="51" max="53" width="9.42578125" bestFit="1" customWidth="1"/>
    <col min="54" max="56" width="10.42578125" bestFit="1" customWidth="1"/>
    <col min="57" max="58" width="9.42578125" bestFit="1" customWidth="1"/>
    <col min="59" max="61" width="10.42578125" bestFit="1" customWidth="1"/>
    <col min="62" max="62" width="11.5703125" customWidth="1"/>
    <col min="63" max="63" width="10.42578125" bestFit="1" customWidth="1"/>
    <col min="64" max="65" width="11.42578125" bestFit="1" customWidth="1"/>
  </cols>
  <sheetData>
    <row r="1" spans="1:65" s="1" customFormat="1">
      <c r="B1" s="1">
        <f>MAX(covid19!A:A)</f>
        <v>44929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  <c r="BC1" s="1">
        <v>44853</v>
      </c>
      <c r="BD1" s="1">
        <v>44860</v>
      </c>
      <c r="BE1" s="1">
        <v>44867</v>
      </c>
      <c r="BF1" s="1">
        <v>44874</v>
      </c>
      <c r="BG1" s="1">
        <v>44881</v>
      </c>
      <c r="BH1" s="1">
        <v>44888</v>
      </c>
      <c r="BI1" s="1">
        <v>44895</v>
      </c>
      <c r="BJ1" s="1">
        <v>44903</v>
      </c>
      <c r="BK1" s="1">
        <v>44909</v>
      </c>
      <c r="BL1" s="1">
        <v>44916</v>
      </c>
      <c r="BM1" s="1">
        <v>45288</v>
      </c>
    </row>
    <row r="2" spans="1:65">
      <c r="A2" s="16" t="str">
        <f>"Bremer "&amp;'Age Range Break Down'!A4&amp;" min"</f>
        <v>Bremer 0-17 min</v>
      </c>
      <c r="B2">
        <f>'Age Range Break Down'!F4</f>
        <v>2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  <c r="BC2">
        <v>1</v>
      </c>
      <c r="BD2">
        <v>1</v>
      </c>
      <c r="BE2">
        <v>1</v>
      </c>
      <c r="BF2">
        <v>2</v>
      </c>
      <c r="BG2">
        <v>3</v>
      </c>
      <c r="BH2">
        <v>2</v>
      </c>
      <c r="BI2">
        <v>3</v>
      </c>
      <c r="BJ2">
        <v>3</v>
      </c>
      <c r="BK2">
        <v>4</v>
      </c>
      <c r="BL2">
        <v>5</v>
      </c>
      <c r="BM2">
        <v>2</v>
      </c>
    </row>
    <row r="3" spans="1:65">
      <c r="A3" s="16" t="str">
        <f>"Bremer "&amp;'Age Range Break Down'!A5&amp;" min"</f>
        <v>Bremer 18-29 min</v>
      </c>
      <c r="B3">
        <f>'Age Range Break Down'!F5</f>
        <v>3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  <c r="BC3">
        <v>2</v>
      </c>
      <c r="BD3">
        <v>2</v>
      </c>
      <c r="BE3">
        <v>2</v>
      </c>
      <c r="BF3">
        <v>3</v>
      </c>
      <c r="BG3">
        <v>5</v>
      </c>
      <c r="BH3">
        <v>3</v>
      </c>
      <c r="BI3">
        <v>5</v>
      </c>
      <c r="BJ3">
        <v>4</v>
      </c>
      <c r="BK3">
        <v>7</v>
      </c>
      <c r="BL3">
        <v>8</v>
      </c>
      <c r="BM3">
        <v>3</v>
      </c>
    </row>
    <row r="4" spans="1:65">
      <c r="A4" s="16" t="str">
        <f>"Bremer "&amp;'Age Range Break Down'!A6&amp;" min"</f>
        <v>Bremer 30-39 min</v>
      </c>
      <c r="B4">
        <f>'Age Range Break Down'!F6</f>
        <v>2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  <c r="BC4">
        <v>1</v>
      </c>
      <c r="BD4">
        <v>2</v>
      </c>
      <c r="BE4">
        <v>2</v>
      </c>
      <c r="BF4">
        <v>3</v>
      </c>
      <c r="BG4">
        <v>4</v>
      </c>
      <c r="BH4">
        <v>3</v>
      </c>
      <c r="BI4">
        <v>4</v>
      </c>
      <c r="BJ4">
        <v>4</v>
      </c>
      <c r="BK4">
        <v>6</v>
      </c>
      <c r="BL4">
        <v>7</v>
      </c>
      <c r="BM4">
        <v>2</v>
      </c>
    </row>
    <row r="5" spans="1:65">
      <c r="A5" s="16" t="str">
        <f>"Bremer "&amp;'Age Range Break Down'!A7&amp;" min"</f>
        <v>Bremer 40-49 min</v>
      </c>
      <c r="B5">
        <f>'Age Range Break Down'!F7</f>
        <v>2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  <c r="BC5">
        <v>1</v>
      </c>
      <c r="BD5">
        <v>2</v>
      </c>
      <c r="BE5">
        <v>2</v>
      </c>
      <c r="BF5">
        <v>2</v>
      </c>
      <c r="BG5">
        <v>4</v>
      </c>
      <c r="BH5">
        <v>2</v>
      </c>
      <c r="BI5">
        <v>3</v>
      </c>
      <c r="BJ5">
        <v>3</v>
      </c>
      <c r="BK5">
        <v>5</v>
      </c>
      <c r="BL5">
        <v>6</v>
      </c>
      <c r="BM5">
        <v>2</v>
      </c>
    </row>
    <row r="6" spans="1:65">
      <c r="A6" s="16" t="str">
        <f>"Bremer "&amp;'Age Range Break Down'!A8&amp;" min"</f>
        <v>Bremer 50-59 min</v>
      </c>
      <c r="B6">
        <f>'Age Range Break Down'!F8</f>
        <v>2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3</v>
      </c>
      <c r="BH6">
        <v>2</v>
      </c>
      <c r="BI6">
        <v>3</v>
      </c>
      <c r="BJ6">
        <v>3</v>
      </c>
      <c r="BK6">
        <v>4</v>
      </c>
      <c r="BL6">
        <v>5</v>
      </c>
      <c r="BM6">
        <v>2</v>
      </c>
    </row>
    <row r="7" spans="1:65">
      <c r="A7" s="16" t="str">
        <f>"Bremer "&amp;'Age Range Break Down'!A9&amp;" min"</f>
        <v>Bremer 60-69 min</v>
      </c>
      <c r="B7">
        <f>'Age Range Break Down'!F9</f>
        <v>1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3</v>
      </c>
      <c r="BH7">
        <v>2</v>
      </c>
      <c r="BI7">
        <v>2</v>
      </c>
      <c r="BJ7">
        <v>2</v>
      </c>
      <c r="BK7">
        <v>3</v>
      </c>
      <c r="BL7">
        <v>4</v>
      </c>
      <c r="BM7">
        <v>1</v>
      </c>
    </row>
    <row r="8" spans="1:65">
      <c r="A8" s="16" t="str">
        <f>"Bremer "&amp;'Age Range Break Down'!A10&amp;" min"</f>
        <v>Bremer 70-79 min</v>
      </c>
      <c r="B8">
        <f>'Age Range Break Down'!F10</f>
        <v>1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1</v>
      </c>
      <c r="BI8">
        <v>2</v>
      </c>
      <c r="BJ8">
        <v>2</v>
      </c>
      <c r="BK8">
        <v>2</v>
      </c>
      <c r="BL8">
        <v>3</v>
      </c>
      <c r="BM8">
        <v>1</v>
      </c>
    </row>
    <row r="9" spans="1:65">
      <c r="A9" s="16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2</v>
      </c>
      <c r="BL9">
        <v>2</v>
      </c>
      <c r="BM9">
        <v>1</v>
      </c>
    </row>
    <row r="10" spans="1:65">
      <c r="A10" s="16" t="str">
        <f>"Bremer "&amp;'Age Range Break Down'!A4&amp;" max"</f>
        <v>Bremer 0-17 max</v>
      </c>
      <c r="B10">
        <f>'Age Range Break Down'!J4</f>
        <v>2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2</v>
      </c>
      <c r="BI10">
        <v>3</v>
      </c>
      <c r="BJ10">
        <v>2</v>
      </c>
      <c r="BK10">
        <v>3</v>
      </c>
      <c r="BL10">
        <v>3</v>
      </c>
      <c r="BM10">
        <v>2</v>
      </c>
    </row>
    <row r="11" spans="1:65">
      <c r="A11" s="16" t="str">
        <f>"Bremer "&amp;'Age Range Break Down'!A5&amp;" max"</f>
        <v>Bremer 18-29 max</v>
      </c>
      <c r="B11">
        <f>'Age Range Break Down'!J5</f>
        <v>3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5</v>
      </c>
      <c r="BJ11">
        <v>3</v>
      </c>
      <c r="BK11">
        <v>5</v>
      </c>
      <c r="BL11">
        <v>5</v>
      </c>
      <c r="BM11">
        <v>3</v>
      </c>
    </row>
    <row r="12" spans="1:65">
      <c r="A12" s="16" t="str">
        <f>"Bremer "&amp;'Age Range Break Down'!A6&amp;" max"</f>
        <v>Bremer 30-39 max</v>
      </c>
      <c r="B12">
        <f>'Age Range Break Down'!J6</f>
        <v>3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1</v>
      </c>
      <c r="BF12">
        <v>2</v>
      </c>
      <c r="BG12">
        <v>3</v>
      </c>
      <c r="BH12">
        <v>2</v>
      </c>
      <c r="BI12">
        <v>4</v>
      </c>
      <c r="BJ12">
        <v>3</v>
      </c>
      <c r="BK12">
        <v>4</v>
      </c>
      <c r="BL12">
        <v>4</v>
      </c>
      <c r="BM12">
        <v>3</v>
      </c>
    </row>
    <row r="13" spans="1:65">
      <c r="A13" s="16" t="str">
        <f>"Bremer "&amp;'Age Range Break Down'!A7&amp;" max"</f>
        <v>Bremer 40-49 max</v>
      </c>
      <c r="B13">
        <f>'Age Range Break Down'!J7</f>
        <v>2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2</v>
      </c>
      <c r="BI13">
        <v>4</v>
      </c>
      <c r="BJ13">
        <v>3</v>
      </c>
      <c r="BK13">
        <v>4</v>
      </c>
      <c r="BL13">
        <v>4</v>
      </c>
      <c r="BM13">
        <v>2</v>
      </c>
    </row>
    <row r="14" spans="1:65">
      <c r="A14" s="16" t="str">
        <f>"Bremer "&amp;'Age Range Break Down'!A8&amp;" max"</f>
        <v>Bremer 50-59 max</v>
      </c>
      <c r="B14">
        <f>'Age Range Break Down'!J8</f>
        <v>2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2</v>
      </c>
      <c r="BH14">
        <v>2</v>
      </c>
      <c r="BI14">
        <v>3</v>
      </c>
      <c r="BJ14">
        <v>2</v>
      </c>
      <c r="BK14">
        <v>3</v>
      </c>
      <c r="BL14">
        <v>3</v>
      </c>
      <c r="BM14">
        <v>2</v>
      </c>
    </row>
    <row r="15" spans="1:65">
      <c r="A15" s="16" t="str">
        <f>"Bremer "&amp;'Age Range Break Down'!A9&amp;" max"</f>
        <v>Bremer 60-69 max</v>
      </c>
      <c r="B15">
        <f>'Age Range Break Down'!J9</f>
        <v>2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1</v>
      </c>
      <c r="BI15">
        <v>2</v>
      </c>
      <c r="BJ15">
        <v>2</v>
      </c>
      <c r="BK15">
        <v>2</v>
      </c>
      <c r="BL15">
        <v>3</v>
      </c>
      <c r="BM15">
        <v>2</v>
      </c>
    </row>
    <row r="16" spans="1:65">
      <c r="A16" s="16" t="str">
        <f>"Bremer "&amp;'Age Range Break Down'!A10&amp;" max"</f>
        <v>Bremer 70-79 max</v>
      </c>
      <c r="B16">
        <f>'Age Range Break Down'!J10</f>
        <v>1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2</v>
      </c>
      <c r="BJ16">
        <v>1</v>
      </c>
      <c r="BK16">
        <v>2</v>
      </c>
      <c r="BL16">
        <v>2</v>
      </c>
      <c r="BM16">
        <v>1</v>
      </c>
    </row>
    <row r="17" spans="1:65">
      <c r="A17" s="16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</row>
    <row r="18" spans="1:65">
      <c r="A18" s="16" t="str">
        <f>'Age Range Break Down'!G$1&amp;" "&amp;'Age Range Break Down'!A4&amp;" min"</f>
        <v>Butler 0-17 min</v>
      </c>
      <c r="B18">
        <f>'Age Range Break Down'!G4</f>
        <v>1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  <c r="BG18">
        <v>2</v>
      </c>
      <c r="BH18">
        <v>2</v>
      </c>
      <c r="BI18">
        <v>3</v>
      </c>
      <c r="BJ18">
        <v>3</v>
      </c>
      <c r="BK18">
        <v>4</v>
      </c>
      <c r="BL18">
        <v>4</v>
      </c>
      <c r="BM18">
        <v>1</v>
      </c>
    </row>
    <row r="19" spans="1:65">
      <c r="A19" s="16" t="str">
        <f>'Age Range Break Down'!G$1&amp;" "&amp;'Age Range Break Down'!A5&amp;" min"</f>
        <v>Butler 18-29 min</v>
      </c>
      <c r="B19">
        <f>'Age Range Break Down'!G5</f>
        <v>2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3</v>
      </c>
      <c r="BF19">
        <v>3</v>
      </c>
      <c r="BG19">
        <v>3</v>
      </c>
      <c r="BH19">
        <v>2</v>
      </c>
      <c r="BI19">
        <v>4</v>
      </c>
      <c r="BJ19">
        <v>4</v>
      </c>
      <c r="BK19">
        <v>5</v>
      </c>
      <c r="BL19">
        <v>5</v>
      </c>
      <c r="BM19">
        <v>2</v>
      </c>
    </row>
    <row r="20" spans="1:65">
      <c r="A20" s="16" t="str">
        <f>'Age Range Break Down'!G$1&amp;" "&amp;'Age Range Break Down'!A6&amp;" min"</f>
        <v>Butler 30-39 min</v>
      </c>
      <c r="B20">
        <f>'Age Range Break Down'!G6</f>
        <v>1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3</v>
      </c>
      <c r="BF20">
        <v>3</v>
      </c>
      <c r="BG20">
        <v>3</v>
      </c>
      <c r="BH20">
        <v>2</v>
      </c>
      <c r="BI20">
        <v>3</v>
      </c>
      <c r="BJ20">
        <v>3</v>
      </c>
      <c r="BK20">
        <v>4</v>
      </c>
      <c r="BL20">
        <v>5</v>
      </c>
      <c r="BM20">
        <v>1</v>
      </c>
    </row>
    <row r="21" spans="1:65">
      <c r="A21" s="16" t="str">
        <f>'Age Range Break Down'!G$1&amp;" "&amp;'Age Range Break Down'!A7&amp;" min"</f>
        <v>Butler 40-49 min</v>
      </c>
      <c r="B21">
        <f>'Age Range Break Down'!G7</f>
        <v>1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3</v>
      </c>
      <c r="BG21">
        <v>2</v>
      </c>
      <c r="BH21">
        <v>2</v>
      </c>
      <c r="BI21">
        <v>3</v>
      </c>
      <c r="BJ21">
        <v>3</v>
      </c>
      <c r="BK21">
        <v>4</v>
      </c>
      <c r="BL21">
        <v>4</v>
      </c>
      <c r="BM21">
        <v>1</v>
      </c>
    </row>
    <row r="22" spans="1:65">
      <c r="A22" s="16" t="str">
        <f>'Age Range Break Down'!G$1&amp;" "&amp;'Age Range Break Down'!A8&amp;" min"</f>
        <v>Butler 50-59 min</v>
      </c>
      <c r="B22">
        <f>'Age Range Break Down'!G8</f>
        <v>2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  <c r="BC22">
        <v>1</v>
      </c>
      <c r="BD22">
        <v>1</v>
      </c>
      <c r="BE22">
        <v>2</v>
      </c>
      <c r="BF22">
        <v>3</v>
      </c>
      <c r="BG22">
        <v>3</v>
      </c>
      <c r="BH22">
        <v>2</v>
      </c>
      <c r="BI22">
        <v>3</v>
      </c>
      <c r="BJ22">
        <v>3</v>
      </c>
      <c r="BK22">
        <v>4</v>
      </c>
      <c r="BL22">
        <v>5</v>
      </c>
      <c r="BM22">
        <v>2</v>
      </c>
    </row>
    <row r="23" spans="1:65">
      <c r="A23" s="16" t="str">
        <f>'Age Range Break Down'!G$1&amp;" "&amp;'Age Range Break Down'!A9&amp;" min"</f>
        <v>Butler 60-69 min</v>
      </c>
      <c r="B23">
        <f>'Age Range Break Down'!G9</f>
        <v>1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  <c r="BG23">
        <v>2</v>
      </c>
      <c r="BH23">
        <v>2</v>
      </c>
      <c r="BI23">
        <v>3</v>
      </c>
      <c r="BJ23">
        <v>3</v>
      </c>
      <c r="BK23">
        <v>3</v>
      </c>
      <c r="BL23">
        <v>4</v>
      </c>
      <c r="BM23">
        <v>1</v>
      </c>
    </row>
    <row r="24" spans="1:65">
      <c r="A24" s="16" t="str">
        <f>'Age Range Break Down'!G$1&amp;" "&amp;'Age Range Break Down'!A10&amp;" min"</f>
        <v>Butler 70-79 min</v>
      </c>
      <c r="B24">
        <f>'Age Range Break Down'!G10</f>
        <v>1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2</v>
      </c>
      <c r="BG24">
        <v>1</v>
      </c>
      <c r="BH24">
        <v>1</v>
      </c>
      <c r="BI24">
        <v>2</v>
      </c>
      <c r="BJ24">
        <v>2</v>
      </c>
      <c r="BK24">
        <v>2</v>
      </c>
      <c r="BL24">
        <v>2</v>
      </c>
      <c r="BM24">
        <v>1</v>
      </c>
    </row>
    <row r="25" spans="1:65">
      <c r="A25" s="16" t="str">
        <f>'Age Range Break Down'!G$1&amp;" "&amp;'Age Range Break Down'!A11&amp;" min"</f>
        <v>Butler 80+ min</v>
      </c>
      <c r="B25">
        <f>'Age Range Break Down'!G11</f>
        <v>1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2</v>
      </c>
      <c r="BJ25">
        <v>2</v>
      </c>
      <c r="BK25">
        <v>2</v>
      </c>
      <c r="BL25">
        <v>2</v>
      </c>
      <c r="BM25">
        <v>1</v>
      </c>
    </row>
    <row r="26" spans="1:65">
      <c r="A26" s="16" t="str">
        <f>'Age Range Break Down'!G$1&amp;" "&amp;'Age Range Break Down'!A4&amp;" max"</f>
        <v>Butler 0-17 max</v>
      </c>
      <c r="B26">
        <f>'Age Range Break Down'!K4</f>
        <v>1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1</v>
      </c>
      <c r="BH26">
        <v>1</v>
      </c>
      <c r="BI26">
        <v>2</v>
      </c>
      <c r="BJ26">
        <v>3</v>
      </c>
      <c r="BK26">
        <v>3</v>
      </c>
      <c r="BL26">
        <v>2</v>
      </c>
      <c r="BM26">
        <v>1</v>
      </c>
    </row>
    <row r="27" spans="1:65">
      <c r="A27" s="16" t="str">
        <f>'Age Range Break Down'!G$1&amp;" "&amp;'Age Range Break Down'!A5&amp;" max"</f>
        <v>Butler 18-29 max</v>
      </c>
      <c r="B27">
        <f>'Age Range Break Down'!K5</f>
        <v>1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3</v>
      </c>
      <c r="BF27">
        <v>2</v>
      </c>
      <c r="BG27">
        <v>2</v>
      </c>
      <c r="BH27">
        <v>2</v>
      </c>
      <c r="BI27">
        <v>2</v>
      </c>
      <c r="BJ27">
        <v>3</v>
      </c>
      <c r="BK27">
        <v>3</v>
      </c>
      <c r="BL27">
        <v>3</v>
      </c>
      <c r="BM27">
        <v>1</v>
      </c>
    </row>
    <row r="28" spans="1:65">
      <c r="A28" s="16" t="str">
        <f>'Age Range Break Down'!G$1&amp;" "&amp;'Age Range Break Down'!A6&amp;" max"</f>
        <v>Butler 30-39 max</v>
      </c>
      <c r="B28">
        <f>'Age Range Break Down'!K6</f>
        <v>1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3</v>
      </c>
      <c r="BF28">
        <v>2</v>
      </c>
      <c r="BG28">
        <v>2</v>
      </c>
      <c r="BH28">
        <v>2</v>
      </c>
      <c r="BI28">
        <v>2</v>
      </c>
      <c r="BJ28">
        <v>3</v>
      </c>
      <c r="BK28">
        <v>3</v>
      </c>
      <c r="BL28">
        <v>3</v>
      </c>
      <c r="BM28">
        <v>1</v>
      </c>
    </row>
    <row r="29" spans="1:65">
      <c r="A29" s="16" t="str">
        <f>'Age Range Break Down'!G$1&amp;" "&amp;'Age Range Break Down'!A7&amp;" max"</f>
        <v>Butler 40-49 max</v>
      </c>
      <c r="B29">
        <f>'Age Range Break Down'!K7</f>
        <v>1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2</v>
      </c>
      <c r="BF29">
        <v>2</v>
      </c>
      <c r="BG29">
        <v>1</v>
      </c>
      <c r="BH29">
        <v>2</v>
      </c>
      <c r="BI29">
        <v>2</v>
      </c>
      <c r="BJ29">
        <v>3</v>
      </c>
      <c r="BK29">
        <v>3</v>
      </c>
      <c r="BL29">
        <v>3</v>
      </c>
      <c r="BM29">
        <v>1</v>
      </c>
    </row>
    <row r="30" spans="1:65">
      <c r="A30" s="16" t="str">
        <f>'Age Range Break Down'!G$1&amp;" "&amp;'Age Range Break Down'!A8&amp;" max"</f>
        <v>Butler 50-59 max</v>
      </c>
      <c r="B30">
        <f>'Age Range Break Down'!K8</f>
        <v>1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3</v>
      </c>
      <c r="BK30">
        <v>3</v>
      </c>
      <c r="BL30">
        <v>3</v>
      </c>
      <c r="BM30">
        <v>1</v>
      </c>
    </row>
    <row r="31" spans="1:65">
      <c r="A31" s="16" t="str">
        <f>'Age Range Break Down'!G$1&amp;" "&amp;'Age Range Break Down'!A9&amp;" max"</f>
        <v>Butler 60-69 max</v>
      </c>
      <c r="B31">
        <f>'Age Range Break Down'!K9</f>
        <v>1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2</v>
      </c>
      <c r="BG31">
        <v>1</v>
      </c>
      <c r="BH31">
        <v>1</v>
      </c>
      <c r="BI31">
        <v>2</v>
      </c>
      <c r="BJ31">
        <v>2</v>
      </c>
      <c r="BK31">
        <v>3</v>
      </c>
      <c r="BL31">
        <v>2</v>
      </c>
      <c r="BM31">
        <v>1</v>
      </c>
    </row>
    <row r="32" spans="1:65">
      <c r="A32" s="16" t="str">
        <f>'Age Range Break Down'!G$1&amp;" "&amp;'Age Range Break Down'!A10&amp;" max"</f>
        <v>Butler 70-79 max</v>
      </c>
      <c r="B32">
        <f>'Age Range Break Down'!K10</f>
        <v>0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0</v>
      </c>
    </row>
    <row r="33" spans="1:65">
      <c r="A33" s="16" t="str">
        <f>'Age Range Break Down'!G$1&amp;" "&amp;'Age Range Break Down'!A11&amp;" max"</f>
        <v>Butler 80+ max</v>
      </c>
      <c r="B33">
        <f>'Age Range Break Down'!K11</f>
        <v>0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0</v>
      </c>
    </row>
    <row r="34" spans="1:65">
      <c r="A34" s="16" t="str">
        <f>'Age Range Break Down'!H$1&amp;" "&amp;'Age Range Break Down'!A4&amp;" min"</f>
        <v>Black Hawk 0-17 min</v>
      </c>
      <c r="B34">
        <f>'Age Range Break Down'!H4</f>
        <v>21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  <c r="BC34">
        <v>14</v>
      </c>
      <c r="BD34">
        <v>13</v>
      </c>
      <c r="BE34">
        <v>16</v>
      </c>
      <c r="BF34">
        <v>16</v>
      </c>
      <c r="BG34">
        <v>15</v>
      </c>
      <c r="BH34">
        <v>18</v>
      </c>
      <c r="BI34">
        <v>19</v>
      </c>
      <c r="BJ34">
        <v>26</v>
      </c>
      <c r="BK34">
        <v>33</v>
      </c>
      <c r="BL34">
        <v>36</v>
      </c>
      <c r="BM34">
        <v>21</v>
      </c>
    </row>
    <row r="35" spans="1:65">
      <c r="A35" s="16" t="str">
        <f>'Age Range Break Down'!H$1&amp;" "&amp;'Age Range Break Down'!A5&amp;" min"</f>
        <v>Black Hawk 18-29 min</v>
      </c>
      <c r="B35">
        <f>'Age Range Break Down'!H5</f>
        <v>40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  <c r="BC35">
        <v>28</v>
      </c>
      <c r="BD35">
        <v>27</v>
      </c>
      <c r="BE35">
        <v>32</v>
      </c>
      <c r="BF35">
        <v>33</v>
      </c>
      <c r="BG35">
        <v>30</v>
      </c>
      <c r="BH35">
        <v>36</v>
      </c>
      <c r="BI35">
        <v>37</v>
      </c>
      <c r="BJ35">
        <v>52</v>
      </c>
      <c r="BK35">
        <v>66</v>
      </c>
      <c r="BL35">
        <v>69</v>
      </c>
      <c r="BM35">
        <v>40</v>
      </c>
    </row>
    <row r="36" spans="1:65">
      <c r="A36" s="16" t="str">
        <f>'Age Range Break Down'!H$1&amp;" "&amp;'Age Range Break Down'!A6&amp;" min"</f>
        <v>Black Hawk 30-39 min</v>
      </c>
      <c r="B36">
        <f>'Age Range Break Down'!H6</f>
        <v>27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  <c r="BC36">
        <v>18</v>
      </c>
      <c r="BD36">
        <v>18</v>
      </c>
      <c r="BE36">
        <v>21</v>
      </c>
      <c r="BF36">
        <v>21</v>
      </c>
      <c r="BG36">
        <v>20</v>
      </c>
      <c r="BH36">
        <v>24</v>
      </c>
      <c r="BI36">
        <v>25</v>
      </c>
      <c r="BJ36">
        <v>34</v>
      </c>
      <c r="BK36">
        <v>43</v>
      </c>
      <c r="BL36">
        <v>47</v>
      </c>
      <c r="BM36">
        <v>27</v>
      </c>
    </row>
    <row r="37" spans="1:65">
      <c r="A37" s="16" t="str">
        <f>'Age Range Break Down'!H$1&amp;" "&amp;'Age Range Break Down'!A7&amp;" min"</f>
        <v>Black Hawk 40-49 min</v>
      </c>
      <c r="B37">
        <f>'Age Range Break Down'!H7</f>
        <v>21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  <c r="BC37">
        <v>14</v>
      </c>
      <c r="BD37">
        <v>13</v>
      </c>
      <c r="BE37">
        <v>18</v>
      </c>
      <c r="BF37">
        <v>16</v>
      </c>
      <c r="BG37">
        <v>15</v>
      </c>
      <c r="BH37">
        <v>18</v>
      </c>
      <c r="BI37">
        <v>19</v>
      </c>
      <c r="BJ37">
        <v>26</v>
      </c>
      <c r="BK37">
        <v>33</v>
      </c>
      <c r="BL37">
        <v>36</v>
      </c>
      <c r="BM37">
        <v>21</v>
      </c>
    </row>
    <row r="38" spans="1:65">
      <c r="A38" s="16" t="str">
        <f>'Age Range Break Down'!H$1&amp;" "&amp;'Age Range Break Down'!A8&amp;" min"</f>
        <v>Black Hawk 50-59 min</v>
      </c>
      <c r="B38">
        <f>'Age Range Break Down'!H8</f>
        <v>19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  <c r="BC38">
        <v>13</v>
      </c>
      <c r="BD38">
        <v>12</v>
      </c>
      <c r="BE38">
        <v>15</v>
      </c>
      <c r="BF38">
        <v>15</v>
      </c>
      <c r="BG38">
        <v>14</v>
      </c>
      <c r="BH38">
        <v>17</v>
      </c>
      <c r="BI38">
        <v>18</v>
      </c>
      <c r="BJ38">
        <v>24</v>
      </c>
      <c r="BK38">
        <v>30</v>
      </c>
      <c r="BL38">
        <v>33</v>
      </c>
      <c r="BM38">
        <v>19</v>
      </c>
    </row>
    <row r="39" spans="1:65">
      <c r="A39" s="16" t="str">
        <f>'Age Range Break Down'!H$1&amp;" "&amp;'Age Range Break Down'!A9&amp;" min"</f>
        <v>Black Hawk 60-69 min</v>
      </c>
      <c r="B39">
        <f>'Age Range Break Down'!H9</f>
        <v>14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  <c r="BC39">
        <v>10</v>
      </c>
      <c r="BD39">
        <v>9</v>
      </c>
      <c r="BE39">
        <v>11</v>
      </c>
      <c r="BF39">
        <v>11</v>
      </c>
      <c r="BG39">
        <v>10</v>
      </c>
      <c r="BH39">
        <v>13</v>
      </c>
      <c r="BI39">
        <v>15</v>
      </c>
      <c r="BJ39">
        <v>18</v>
      </c>
      <c r="BK39">
        <v>23</v>
      </c>
      <c r="BL39">
        <v>25</v>
      </c>
      <c r="BM39">
        <v>14</v>
      </c>
    </row>
    <row r="40" spans="1:65">
      <c r="A40" s="16" t="str">
        <f>'Age Range Break Down'!H$1&amp;" "&amp;'Age Range Break Down'!A10&amp;" min"</f>
        <v>Black Hawk 70-79 min</v>
      </c>
      <c r="B40">
        <f>'Age Range Break Down'!H10</f>
        <v>10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  <c r="BC40">
        <v>5</v>
      </c>
      <c r="BD40">
        <v>5</v>
      </c>
      <c r="BE40">
        <v>8</v>
      </c>
      <c r="BF40">
        <v>6</v>
      </c>
      <c r="BG40">
        <v>6</v>
      </c>
      <c r="BH40">
        <v>7</v>
      </c>
      <c r="BI40">
        <v>9</v>
      </c>
      <c r="BJ40">
        <v>12</v>
      </c>
      <c r="BK40">
        <v>15</v>
      </c>
      <c r="BL40">
        <v>16</v>
      </c>
      <c r="BM40">
        <v>10</v>
      </c>
    </row>
    <row r="41" spans="1:65">
      <c r="A41" s="16" t="str">
        <f>'Age Range Break Down'!H$1&amp;" "&amp;'Age Range Break Down'!A11&amp;" min"</f>
        <v>Black Hawk 80+ min</v>
      </c>
      <c r="B41">
        <f>'Age Range Break Down'!H11</f>
        <v>6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  <c r="BC41">
        <v>4</v>
      </c>
      <c r="BD41">
        <v>4</v>
      </c>
      <c r="BE41">
        <v>5</v>
      </c>
      <c r="BF41">
        <v>5</v>
      </c>
      <c r="BG41">
        <v>5</v>
      </c>
      <c r="BH41">
        <v>6</v>
      </c>
      <c r="BI41">
        <v>6</v>
      </c>
      <c r="BJ41">
        <v>8</v>
      </c>
      <c r="BK41">
        <v>10</v>
      </c>
      <c r="BL41">
        <v>11</v>
      </c>
      <c r="BM41">
        <v>6</v>
      </c>
    </row>
    <row r="42" spans="1:65">
      <c r="A42" s="16" t="str">
        <f>'Age Range Break Down'!H$1&amp;" "&amp;'Age Range Break Down'!A4&amp;" max"</f>
        <v>Black Hawk 0-17 max</v>
      </c>
      <c r="B42">
        <f>'Age Range Break Down'!L4</f>
        <v>15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  <c r="BC42">
        <v>8</v>
      </c>
      <c r="BD42">
        <v>9</v>
      </c>
      <c r="BE42">
        <v>12</v>
      </c>
      <c r="BF42">
        <v>11</v>
      </c>
      <c r="BG42">
        <v>10</v>
      </c>
      <c r="BH42">
        <v>12</v>
      </c>
      <c r="BI42">
        <v>15</v>
      </c>
      <c r="BJ42">
        <v>19</v>
      </c>
      <c r="BK42">
        <v>26</v>
      </c>
      <c r="BL42">
        <v>26</v>
      </c>
      <c r="BM42">
        <v>15</v>
      </c>
    </row>
    <row r="43" spans="1:65">
      <c r="A43" s="16" t="str">
        <f>'Age Range Break Down'!H$1&amp;" "&amp;'Age Range Break Down'!A5&amp;" max"</f>
        <v>Black Hawk 18-29 max</v>
      </c>
      <c r="B43">
        <f>'Age Range Break Down'!L5</f>
        <v>28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  <c r="BC43">
        <v>17</v>
      </c>
      <c r="BD43">
        <v>18</v>
      </c>
      <c r="BE43">
        <v>23</v>
      </c>
      <c r="BF43">
        <v>23</v>
      </c>
      <c r="BG43">
        <v>20</v>
      </c>
      <c r="BH43">
        <v>25</v>
      </c>
      <c r="BI43">
        <v>30</v>
      </c>
      <c r="BJ43">
        <v>38</v>
      </c>
      <c r="BK43">
        <v>51</v>
      </c>
      <c r="BL43">
        <v>51</v>
      </c>
      <c r="BM43">
        <v>28</v>
      </c>
    </row>
    <row r="44" spans="1:65">
      <c r="A44" s="16" t="str">
        <f>'Age Range Break Down'!H$1&amp;" "&amp;'Age Range Break Down'!A6&amp;" max"</f>
        <v>Black Hawk 30-39 max</v>
      </c>
      <c r="B44">
        <f>'Age Range Break Down'!L6</f>
        <v>19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  <c r="BC44">
        <v>11</v>
      </c>
      <c r="BD44">
        <v>12</v>
      </c>
      <c r="BE44">
        <v>16</v>
      </c>
      <c r="BF44">
        <v>15</v>
      </c>
      <c r="BG44">
        <v>13</v>
      </c>
      <c r="BH44">
        <v>16</v>
      </c>
      <c r="BI44">
        <v>20</v>
      </c>
      <c r="BJ44">
        <v>25</v>
      </c>
      <c r="BK44">
        <v>34</v>
      </c>
      <c r="BL44">
        <v>35</v>
      </c>
      <c r="BM44">
        <v>19</v>
      </c>
    </row>
    <row r="45" spans="1:65">
      <c r="A45" s="16" t="str">
        <f>'Age Range Break Down'!H$1&amp;" "&amp;'Age Range Break Down'!A7&amp;" max"</f>
        <v>Black Hawk 40-49 max</v>
      </c>
      <c r="B45">
        <f>'Age Range Break Down'!L7</f>
        <v>15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  <c r="BC45">
        <v>8</v>
      </c>
      <c r="BD45">
        <v>9</v>
      </c>
      <c r="BE45">
        <v>13</v>
      </c>
      <c r="BF45">
        <v>11</v>
      </c>
      <c r="BG45">
        <v>10</v>
      </c>
      <c r="BH45">
        <v>12</v>
      </c>
      <c r="BI45">
        <v>15</v>
      </c>
      <c r="BJ45">
        <v>19</v>
      </c>
      <c r="BK45">
        <v>26</v>
      </c>
      <c r="BL45">
        <v>26</v>
      </c>
      <c r="BM45">
        <v>15</v>
      </c>
    </row>
    <row r="46" spans="1:65">
      <c r="A46" s="16" t="str">
        <f>'Age Range Break Down'!H$1&amp;" "&amp;'Age Range Break Down'!A8&amp;" max"</f>
        <v>Black Hawk 50-59 max</v>
      </c>
      <c r="B46">
        <f>'Age Range Break Down'!L8</f>
        <v>14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  <c r="BC46">
        <v>8</v>
      </c>
      <c r="BD46">
        <v>8</v>
      </c>
      <c r="BE46">
        <v>11</v>
      </c>
      <c r="BF46">
        <v>11</v>
      </c>
      <c r="BG46">
        <v>9</v>
      </c>
      <c r="BH46">
        <v>11</v>
      </c>
      <c r="BI46">
        <v>14</v>
      </c>
      <c r="BJ46">
        <v>18</v>
      </c>
      <c r="BK46">
        <v>24</v>
      </c>
      <c r="BL46">
        <v>24</v>
      </c>
      <c r="BM46">
        <v>14</v>
      </c>
    </row>
    <row r="47" spans="1:65">
      <c r="A47" s="16" t="str">
        <f>'Age Range Break Down'!H$1&amp;" "&amp;'Age Range Break Down'!A9&amp;" max"</f>
        <v>Black Hawk 60-69 max</v>
      </c>
      <c r="B47">
        <f>'Age Range Break Down'!L9</f>
        <v>10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  <c r="BC47">
        <v>6</v>
      </c>
      <c r="BD47">
        <v>6</v>
      </c>
      <c r="BE47">
        <v>8</v>
      </c>
      <c r="BF47">
        <v>8</v>
      </c>
      <c r="BG47">
        <v>7</v>
      </c>
      <c r="BH47">
        <v>9</v>
      </c>
      <c r="BI47">
        <v>12</v>
      </c>
      <c r="BJ47">
        <v>13</v>
      </c>
      <c r="BK47">
        <v>18</v>
      </c>
      <c r="BL47">
        <v>18</v>
      </c>
      <c r="BM47">
        <v>10</v>
      </c>
    </row>
    <row r="48" spans="1:65">
      <c r="A48" s="16" t="str">
        <f>'Age Range Break Down'!H$1&amp;" "&amp;'Age Range Break Down'!A10&amp;" max"</f>
        <v>Black Hawk 70-79 max</v>
      </c>
      <c r="B48">
        <f>'Age Range Break Down'!L10</f>
        <v>7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  <c r="BC48">
        <v>3</v>
      </c>
      <c r="BD48">
        <v>4</v>
      </c>
      <c r="BE48">
        <v>6</v>
      </c>
      <c r="BF48">
        <v>4</v>
      </c>
      <c r="BG48">
        <v>4</v>
      </c>
      <c r="BH48">
        <v>5</v>
      </c>
      <c r="BI48">
        <v>7</v>
      </c>
      <c r="BJ48">
        <v>9</v>
      </c>
      <c r="BK48">
        <v>12</v>
      </c>
      <c r="BL48">
        <v>12</v>
      </c>
      <c r="BM48">
        <v>7</v>
      </c>
    </row>
    <row r="49" spans="1:65">
      <c r="A49" s="16" t="str">
        <f>'Age Range Break Down'!H$1&amp;" "&amp;'Age Range Break Down'!A11&amp;" max"</f>
        <v>Black Hawk 80+ max</v>
      </c>
      <c r="B49">
        <f>'Age Range Break Down'!L11</f>
        <v>5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  <c r="BC49">
        <v>3</v>
      </c>
      <c r="BD49">
        <v>3</v>
      </c>
      <c r="BE49">
        <v>4</v>
      </c>
      <c r="BF49">
        <v>4</v>
      </c>
      <c r="BG49">
        <v>3</v>
      </c>
      <c r="BH49">
        <v>4</v>
      </c>
      <c r="BI49">
        <v>5</v>
      </c>
      <c r="BJ49">
        <v>6</v>
      </c>
      <c r="BK49">
        <v>8</v>
      </c>
      <c r="BL49">
        <v>8</v>
      </c>
      <c r="BM49">
        <v>5</v>
      </c>
    </row>
    <row r="50" spans="1:65">
      <c r="A50" s="16"/>
    </row>
    <row r="51" spans="1:65">
      <c r="A51" s="16"/>
    </row>
    <row r="52" spans="1:65">
      <c r="A52" s="16"/>
    </row>
    <row r="53" spans="1:6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45"/>
  <cols>
    <col min="3" max="3" width="16" style="1" bestFit="1" customWidth="1"/>
    <col min="4" max="4" width="17.42578125" style="1" bestFit="1" customWidth="1"/>
    <col min="7" max="7" width="11.7109375" customWidth="1"/>
    <col min="8" max="8" width="13.85546875" customWidth="1"/>
  </cols>
  <sheetData>
    <row r="1" spans="1:8">
      <c r="A1" s="7" t="s">
        <v>87</v>
      </c>
      <c r="B1" s="7" t="s">
        <v>88</v>
      </c>
      <c r="C1" s="7" t="s">
        <v>89</v>
      </c>
      <c r="D1" s="7" t="s">
        <v>90</v>
      </c>
      <c r="E1" t="s">
        <v>91</v>
      </c>
      <c r="F1" t="s">
        <v>92</v>
      </c>
      <c r="G1" s="7" t="s">
        <v>93</v>
      </c>
      <c r="H1" s="7" t="s">
        <v>3</v>
      </c>
    </row>
    <row r="2" spans="1:8">
      <c r="A2" s="7"/>
      <c r="B2" s="7" t="s">
        <v>94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>
      <c r="A3" s="7"/>
      <c r="B3" s="7" t="s">
        <v>95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>
      <c r="A4" s="7"/>
      <c r="B4" s="7" t="s">
        <v>96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>
      <c r="A5" s="7"/>
      <c r="B5" s="7" t="s">
        <v>97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>
      <c r="A6" s="7"/>
      <c r="B6" s="7" t="s">
        <v>98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>
      <c r="A7" s="7"/>
      <c r="B7" s="7" t="s">
        <v>99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>
      <c r="A8" s="7"/>
      <c r="B8" s="7" t="s">
        <v>100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>
      <c r="A9" s="7"/>
      <c r="B9" s="7" t="s">
        <v>101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>
      <c r="A10" s="7"/>
      <c r="B10" s="7" t="s">
        <v>102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>
      <c r="A11" s="7"/>
      <c r="B11" s="7" t="s">
        <v>103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>
      <c r="A12" s="7"/>
      <c r="B12" s="7" t="s">
        <v>104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>
      <c r="A13" s="7"/>
      <c r="B13" s="7" t="s">
        <v>105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>
      <c r="A14" s="7"/>
      <c r="B14" s="7" t="s">
        <v>106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>
      <c r="A15" s="7"/>
      <c r="B15" s="7" t="s">
        <v>107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>
      <c r="A16" s="7"/>
      <c r="B16" s="7" t="s">
        <v>108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>
      <c r="A17" s="7"/>
      <c r="B17" s="7" t="s">
        <v>109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>
      <c r="A18" s="7"/>
      <c r="B18" s="7" t="s">
        <v>110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>
      <c r="A19" s="7"/>
      <c r="B19" s="7" t="s">
        <v>111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>
      <c r="A20" s="7"/>
      <c r="B20" s="7" t="s">
        <v>112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>
      <c r="A21" s="7"/>
      <c r="B21" s="7" t="s">
        <v>113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>
      <c r="A22" s="7"/>
      <c r="B22" s="7" t="s">
        <v>114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>
      <c r="A23" s="7">
        <v>1233496</v>
      </c>
      <c r="B23" s="7" t="s">
        <v>115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>
      <c r="A24" s="7">
        <v>1239767</v>
      </c>
      <c r="B24" s="7" t="s">
        <v>116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>
      <c r="A25" s="7">
        <v>1233431</v>
      </c>
      <c r="B25" s="7" t="s">
        <v>117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>
      <c r="A26" s="7">
        <v>1222083</v>
      </c>
      <c r="B26" s="7" t="s">
        <v>118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>
      <c r="A27" s="7"/>
      <c r="B27" s="7" t="s">
        <v>119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>
      <c r="A28" s="7"/>
      <c r="B28" s="7" t="s">
        <v>120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>
      <c r="A29" s="7"/>
      <c r="B29" s="7" t="s">
        <v>121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>
      <c r="A30" s="7"/>
      <c r="B30" s="7" t="s">
        <v>122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>
      <c r="A31" s="7"/>
      <c r="B31" s="7" t="s">
        <v>123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>
      <c r="A32" s="7"/>
      <c r="B32" s="7" t="s">
        <v>124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>
      <c r="A33" s="7"/>
      <c r="B33" s="7" t="s">
        <v>125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>
      <c r="A34" s="7"/>
      <c r="B34" s="7" t="s">
        <v>126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>
      <c r="A35" s="7"/>
      <c r="B35" s="7" t="s">
        <v>127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>
      <c r="A36" s="7"/>
      <c r="B36" s="7" t="s">
        <v>128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>
      <c r="A37" s="7"/>
      <c r="B37" s="7" t="s">
        <v>129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>
      <c r="A38" s="7"/>
      <c r="B38" s="7" t="s">
        <v>130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>
      <c r="A39" s="7"/>
      <c r="B39" s="7" t="s">
        <v>131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>
      <c r="A40" s="7"/>
      <c r="B40" s="7" t="s">
        <v>132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>
      <c r="A41" s="7"/>
      <c r="B41" s="7" t="s">
        <v>133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>
      <c r="A42" s="7">
        <v>1093584</v>
      </c>
      <c r="B42" s="7" t="s">
        <v>134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>
      <c r="A43" s="7">
        <v>1216062</v>
      </c>
      <c r="B43" s="7" t="s">
        <v>135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>
      <c r="A44" s="7">
        <v>1229259</v>
      </c>
      <c r="B44" s="7" t="s">
        <v>136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>
      <c r="A45" s="7">
        <v>1228823</v>
      </c>
      <c r="B45" s="7" t="s">
        <v>137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>
      <c r="A46" s="7">
        <v>1102336</v>
      </c>
      <c r="B46" s="7" t="s">
        <v>138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>
      <c r="A47" s="7">
        <v>1227710</v>
      </c>
      <c r="B47" s="7" t="s">
        <v>139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>
      <c r="A48" s="7">
        <v>983268</v>
      </c>
      <c r="B48" s="7" t="s">
        <v>140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>
      <c r="A49" s="7">
        <v>1227868</v>
      </c>
      <c r="B49" s="7" t="s">
        <v>141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>
      <c r="A50" s="7">
        <v>1227597</v>
      </c>
      <c r="B50" s="7" t="s">
        <v>142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>
      <c r="A51" s="7">
        <v>1093560</v>
      </c>
      <c r="B51" s="7" t="s">
        <v>143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>
      <c r="A52" s="7">
        <v>1224820</v>
      </c>
      <c r="B52" s="7" t="s">
        <v>144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>
      <c r="A53" s="7">
        <v>983841</v>
      </c>
      <c r="B53" s="7" t="s">
        <v>145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>
      <c r="A54" s="7">
        <v>877801</v>
      </c>
      <c r="B54" s="7" t="s">
        <v>146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>
      <c r="A55" s="7">
        <v>1229581</v>
      </c>
      <c r="B55" s="7" t="s">
        <v>147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>
      <c r="A56" s="7">
        <v>1230421</v>
      </c>
      <c r="B56" s="7" t="s">
        <v>148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>
      <c r="A57" s="7">
        <v>1235428</v>
      </c>
      <c r="B57" s="7" t="s">
        <v>149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>
      <c r="A58" s="7">
        <v>1229913</v>
      </c>
      <c r="B58" s="7" t="s">
        <v>150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>
      <c r="A59" s="7">
        <v>1227425</v>
      </c>
      <c r="B59" s="7" t="s">
        <v>151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>
      <c r="A60" s="7">
        <v>1227427</v>
      </c>
      <c r="B60" s="7" t="s">
        <v>152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>
      <c r="A61" s="7">
        <v>1234554</v>
      </c>
      <c r="B61" s="7" t="s">
        <v>153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>
      <c r="A62" s="7">
        <v>1232664</v>
      </c>
      <c r="B62" s="7" t="s">
        <v>154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>
      <c r="A63" s="7">
        <v>1237850</v>
      </c>
      <c r="B63" s="7" t="s">
        <v>155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>
      <c r="A64" s="7">
        <v>1244748</v>
      </c>
      <c r="B64" s="7" t="s">
        <v>156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>
      <c r="A65" s="7">
        <v>1224659</v>
      </c>
      <c r="B65" s="7" t="s">
        <v>157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>
      <c r="A66" s="7">
        <v>1223656</v>
      </c>
      <c r="B66" s="7" t="s">
        <v>158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>
      <c r="A67" s="7">
        <v>1241799</v>
      </c>
      <c r="B67" s="7" t="s">
        <v>159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>
      <c r="A68" s="7">
        <v>1239521</v>
      </c>
      <c r="B68" s="7" t="s">
        <v>160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>
      <c r="A69" s="7">
        <v>1227874</v>
      </c>
      <c r="B69" s="7" t="s">
        <v>161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>
      <c r="A70" s="7">
        <v>1221470</v>
      </c>
      <c r="B70" s="7" t="s">
        <v>162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>
      <c r="A71" s="7">
        <v>1240643</v>
      </c>
      <c r="B71" s="7" t="s">
        <v>163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>
      <c r="A72" s="7">
        <v>1238917</v>
      </c>
      <c r="B72" s="7" t="s">
        <v>164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>
      <c r="A73" s="7">
        <v>1224711</v>
      </c>
      <c r="B73" s="7" t="s">
        <v>165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>
      <c r="A74" s="7">
        <v>1224156</v>
      </c>
      <c r="B74" s="7" t="s">
        <v>166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>
      <c r="A75" s="7">
        <v>1225769</v>
      </c>
      <c r="B75" s="7" t="s">
        <v>167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>
      <c r="A76" s="7">
        <v>1239313</v>
      </c>
      <c r="B76" s="7" t="s">
        <v>168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>
      <c r="A77" s="7">
        <v>1234008</v>
      </c>
      <c r="B77" s="7" t="s">
        <v>169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>
      <c r="A78" s="7">
        <v>1234324</v>
      </c>
      <c r="B78" s="7" t="s">
        <v>170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>
      <c r="A79" s="7">
        <v>1239995</v>
      </c>
      <c r="B79" s="7" t="s">
        <v>171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>
      <c r="A80" s="7">
        <v>1224611</v>
      </c>
      <c r="B80" s="7" t="s">
        <v>172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>
      <c r="A81" s="7">
        <v>1223474</v>
      </c>
      <c r="B81" s="7" t="s">
        <v>173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>
      <c r="A82" s="7">
        <v>1233584</v>
      </c>
      <c r="B82" s="7" t="s">
        <v>174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>
      <c r="A83" s="7">
        <v>1233381</v>
      </c>
      <c r="B83" s="7" t="s">
        <v>175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>
      <c r="A84" s="7">
        <v>1244839</v>
      </c>
      <c r="B84" s="7" t="s">
        <v>176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>
      <c r="A85" s="7">
        <v>1239508</v>
      </c>
      <c r="B85" s="7" t="s">
        <v>177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>
      <c r="A86" s="7">
        <v>1223576</v>
      </c>
      <c r="B86" s="7" t="s">
        <v>178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>
      <c r="A87" s="7">
        <v>1222666</v>
      </c>
      <c r="B87" s="7" t="s">
        <v>179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>
      <c r="A88" s="7">
        <v>1233315</v>
      </c>
      <c r="B88" s="7" t="s">
        <v>180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>
      <c r="A89" s="7">
        <v>1239055</v>
      </c>
      <c r="B89" s="7" t="s">
        <v>181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>
      <c r="A90" s="7">
        <v>1223120</v>
      </c>
      <c r="B90" s="7" t="s">
        <v>182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>
      <c r="A91" s="7">
        <v>1230550</v>
      </c>
      <c r="B91" s="7" t="s">
        <v>183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>
      <c r="A92" s="7">
        <v>1228167</v>
      </c>
      <c r="B92" s="7" t="s">
        <v>184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>
      <c r="A93" s="7">
        <v>1234346</v>
      </c>
      <c r="B93" s="7" t="s">
        <v>185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>
      <c r="A94" s="7">
        <v>1239570</v>
      </c>
      <c r="B94" s="7" t="s">
        <v>186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>
      <c r="A95" s="7">
        <v>1241593</v>
      </c>
      <c r="B95" s="7" t="s">
        <v>187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>
      <c r="A96" s="7">
        <v>1240143</v>
      </c>
      <c r="B96" s="7" t="s">
        <v>188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>
      <c r="A97" s="7">
        <v>1221754</v>
      </c>
      <c r="B97" s="7" t="s">
        <v>189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>
      <c r="A98" s="7">
        <v>1225098</v>
      </c>
      <c r="B98" s="7" t="s">
        <v>190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>
      <c r="A99" s="7">
        <v>1102347</v>
      </c>
      <c r="B99" s="7" t="s">
        <v>191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>
      <c r="A100" s="7">
        <v>1224640</v>
      </c>
      <c r="B100" s="7" t="s">
        <v>192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>
      <c r="A101" s="7">
        <v>1222300</v>
      </c>
      <c r="B101" s="7" t="s">
        <v>193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>
      <c r="A102" s="7"/>
      <c r="B102" s="7" t="s">
        <v>194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>
      <c r="A103" s="7">
        <v>983759</v>
      </c>
      <c r="B103" s="7" t="s">
        <v>195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>
      <c r="A104" s="7">
        <v>1240207</v>
      </c>
      <c r="B104" s="7" t="s">
        <v>196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5.95">
      <c r="A105" s="11">
        <v>1241861</v>
      </c>
      <c r="B105" s="7" t="s">
        <v>197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>
      <c r="A106" s="7">
        <v>1244453</v>
      </c>
      <c r="B106" s="7" t="s">
        <v>198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>
      <c r="A107" s="7">
        <v>1244727</v>
      </c>
      <c r="B107" s="7" t="s">
        <v>199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>
      <c r="A108" s="7">
        <v>1244442</v>
      </c>
      <c r="B108" s="7" t="s">
        <v>200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>
      <c r="A109" s="7">
        <v>1242029</v>
      </c>
      <c r="B109" s="7" t="s">
        <v>201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5.95">
      <c r="A110" s="11">
        <v>1227238</v>
      </c>
      <c r="B110" s="7" t="s">
        <v>202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>
      <c r="A111" s="7">
        <v>1243966</v>
      </c>
      <c r="B111" s="7" t="s">
        <v>203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>
      <c r="A112" s="7">
        <v>1244603</v>
      </c>
      <c r="B112" s="7" t="s">
        <v>204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>
      <c r="A113" s="7">
        <v>1244705</v>
      </c>
      <c r="B113" s="7" t="s">
        <v>205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>
      <c r="A114" s="7">
        <v>1240803</v>
      </c>
      <c r="B114" s="7" t="s">
        <v>206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>
      <c r="A115" s="7">
        <v>1235180</v>
      </c>
      <c r="B115" s="7" t="s">
        <v>207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>
      <c r="A116" s="7">
        <v>1233667</v>
      </c>
      <c r="B116" s="7" t="s">
        <v>208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>
      <c r="A117" s="7">
        <v>1233385</v>
      </c>
      <c r="B117" s="7" t="s">
        <v>209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>
      <c r="A118" s="7">
        <v>1233380</v>
      </c>
      <c r="B118" s="7" t="s">
        <v>210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>
      <c r="A119" s="7">
        <v>1234200</v>
      </c>
      <c r="B119" s="7" t="s">
        <v>211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>
      <c r="A120" s="7">
        <v>1236149</v>
      </c>
      <c r="B120" s="7" t="s">
        <v>212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>
      <c r="A121" s="7">
        <v>1234979</v>
      </c>
      <c r="B121" s="7" t="s">
        <v>213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>
      <c r="A122" s="7">
        <v>1234055</v>
      </c>
      <c r="B122" s="7" t="s">
        <v>214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5.95">
      <c r="A123" s="11">
        <v>1242671</v>
      </c>
      <c r="B123" s="7" t="s">
        <v>215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5.95">
      <c r="A124" s="11">
        <v>1244546</v>
      </c>
      <c r="B124" s="7" t="s">
        <v>216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>
      <c r="A125" s="7">
        <v>1243657</v>
      </c>
      <c r="B125" s="7" t="s">
        <v>217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>
      <c r="A126" s="7">
        <v>1244466</v>
      </c>
      <c r="B126" s="7" t="s">
        <v>218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5.95">
      <c r="A127" s="11">
        <v>1235741</v>
      </c>
      <c r="B127" s="7" t="s">
        <v>219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5.95">
      <c r="A128" s="11">
        <v>1238885</v>
      </c>
      <c r="B128" s="7" t="s">
        <v>220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>
      <c r="A129" s="7">
        <v>1233558</v>
      </c>
      <c r="B129" s="7" t="s">
        <v>221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>
      <c r="A130" s="7">
        <v>1235480</v>
      </c>
      <c r="B130" s="7" t="s">
        <v>222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5.95">
      <c r="A131" s="11">
        <v>1243913</v>
      </c>
      <c r="B131" s="7" t="s">
        <v>223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>
      <c r="A132" s="7">
        <v>1236635</v>
      </c>
      <c r="B132" s="7" t="s">
        <v>224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>
      <c r="A133" s="7">
        <v>1241405</v>
      </c>
      <c r="B133" s="7" t="s">
        <v>225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>
      <c r="A134" s="7">
        <v>1233006</v>
      </c>
      <c r="B134" s="7" t="s">
        <v>226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>
      <c r="A135" s="7">
        <v>1243924</v>
      </c>
      <c r="B135" s="7" t="s">
        <v>227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5.95">
      <c r="A136" s="11">
        <v>1236755</v>
      </c>
      <c r="B136" s="7" t="s">
        <v>228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5.95">
      <c r="A137" s="11">
        <v>1235286</v>
      </c>
      <c r="B137" s="7" t="s">
        <v>229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>
      <c r="A138" s="7">
        <v>1239446</v>
      </c>
      <c r="B138" s="7" t="s">
        <v>230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>
      <c r="A139" s="7"/>
      <c r="B139" s="7" t="s">
        <v>231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5.95">
      <c r="A140" s="11">
        <v>1230738</v>
      </c>
      <c r="B140" s="7" t="s">
        <v>232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>
      <c r="A141" s="7">
        <v>129886</v>
      </c>
      <c r="B141" s="7" t="s">
        <v>233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>
      <c r="A142" s="12">
        <v>1232531</v>
      </c>
      <c r="B142" s="7" t="s">
        <v>234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>
      <c r="A143" s="7">
        <v>983622</v>
      </c>
      <c r="B143" s="7" t="s">
        <v>235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>
      <c r="A144" s="7">
        <v>1227911</v>
      </c>
      <c r="B144" s="7" t="s">
        <v>236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>
      <c r="A145" s="7"/>
      <c r="B145" s="7" t="s">
        <v>237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>
      <c r="A146">
        <v>1229446</v>
      </c>
      <c r="B146" t="s">
        <v>238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>
      <c r="A147">
        <v>1222805</v>
      </c>
      <c r="B147" t="s">
        <v>239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>
      <c r="A148">
        <v>1222082</v>
      </c>
      <c r="B148" t="s">
        <v>240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>
      <c r="A149">
        <v>1223479</v>
      </c>
      <c r="B149" t="s">
        <v>241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>
      <c r="A150">
        <v>1102304</v>
      </c>
      <c r="B150" t="s">
        <v>242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>
      <c r="A151">
        <v>1222081</v>
      </c>
      <c r="B151" t="s">
        <v>243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>
      <c r="A152">
        <v>1225489</v>
      </c>
      <c r="B152" t="s">
        <v>244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>
      <c r="A153">
        <v>1221522</v>
      </c>
      <c r="B153" t="s">
        <v>245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>
      <c r="A154">
        <v>1224379</v>
      </c>
      <c r="B154" t="s">
        <v>246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>
      <c r="A155">
        <v>1240856</v>
      </c>
      <c r="B155" t="s">
        <v>247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>
      <c r="A156">
        <v>1244604</v>
      </c>
      <c r="B156" t="s">
        <v>248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>
      <c r="A157">
        <v>1237157</v>
      </c>
      <c r="B157" t="s">
        <v>249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>
      <c r="A158">
        <v>1221448</v>
      </c>
      <c r="B158" t="s">
        <v>250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>
      <c r="A159">
        <v>1223242</v>
      </c>
      <c r="B159" t="s">
        <v>251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>
      <c r="A160">
        <v>1242700</v>
      </c>
      <c r="B160" t="s">
        <v>252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>
      <c r="A161">
        <v>1242244</v>
      </c>
      <c r="B161" t="s">
        <v>253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>
      <c r="A162">
        <v>1243568</v>
      </c>
      <c r="B162" t="s">
        <v>254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>
      <c r="A163">
        <v>1102524</v>
      </c>
      <c r="B163" t="s">
        <v>255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>
      <c r="A164">
        <v>1230152</v>
      </c>
      <c r="B164" t="s">
        <v>256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>
      <c r="A165">
        <v>1239264</v>
      </c>
      <c r="B165" t="s">
        <v>257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>
      <c r="A166">
        <v>1233238</v>
      </c>
      <c r="B166" t="s">
        <v>258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>
      <c r="A167">
        <v>1233722</v>
      </c>
      <c r="B167" t="s">
        <v>259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>
      <c r="A168">
        <v>1227803</v>
      </c>
      <c r="B168" t="s">
        <v>260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>
      <c r="A169">
        <v>1234192</v>
      </c>
      <c r="B169" t="s">
        <v>261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>
      <c r="A170">
        <v>1221905</v>
      </c>
      <c r="B170" t="s">
        <v>262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>
      <c r="A171">
        <v>1234627</v>
      </c>
      <c r="B171" t="s">
        <v>263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>
      <c r="A172">
        <v>1240846</v>
      </c>
      <c r="B172" t="s">
        <v>264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>
      <c r="A173">
        <v>1093922</v>
      </c>
      <c r="B173" t="s">
        <v>265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>
      <c r="A174">
        <v>1224940</v>
      </c>
      <c r="B174" t="s">
        <v>266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>
      <c r="A175">
        <v>0</v>
      </c>
      <c r="B175" t="s">
        <v>267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>
      <c r="A176">
        <v>1233860</v>
      </c>
      <c r="B176" t="s">
        <v>268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>
      <c r="A177">
        <v>1238899</v>
      </c>
      <c r="B177" t="s">
        <v>269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>
      <c r="A178">
        <v>1240655</v>
      </c>
      <c r="B178" t="s">
        <v>270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>
      <c r="A179">
        <v>983760</v>
      </c>
      <c r="B179" t="s">
        <v>271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>
      <c r="A180">
        <v>1225136</v>
      </c>
      <c r="B180" t="s">
        <v>272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>
      <c r="A181">
        <v>1093304</v>
      </c>
      <c r="B181" t="s">
        <v>273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>
      <c r="A182">
        <v>1229912</v>
      </c>
      <c r="B182" t="s">
        <v>274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>
      <c r="A183">
        <v>1229353</v>
      </c>
      <c r="B183" t="s">
        <v>275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>
      <c r="A184">
        <v>1238265</v>
      </c>
      <c r="B184" t="s">
        <v>276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>
      <c r="A185">
        <v>1227429</v>
      </c>
      <c r="B185" t="s">
        <v>277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>
      <c r="A186">
        <v>1093651</v>
      </c>
      <c r="B186" t="s">
        <v>278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>
      <c r="A187">
        <v>1223371</v>
      </c>
      <c r="B187" t="s">
        <v>279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>
      <c r="A188">
        <v>1212744</v>
      </c>
      <c r="B188" t="s">
        <v>280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>
      <c r="A189">
        <v>1239683</v>
      </c>
      <c r="B189" t="s">
        <v>281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>
      <c r="A190">
        <v>1240515</v>
      </c>
      <c r="B190" t="s">
        <v>282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>
      <c r="A191">
        <v>1227426</v>
      </c>
      <c r="B191" t="s">
        <v>283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>
      <c r="A192">
        <v>1229247</v>
      </c>
      <c r="B192" t="s">
        <v>284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>
      <c r="A193">
        <v>1239070</v>
      </c>
      <c r="B193" t="s">
        <v>285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>
      <c r="A194">
        <v>1219474</v>
      </c>
      <c r="B194" t="s">
        <v>286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>
      <c r="A195">
        <v>1224244</v>
      </c>
      <c r="B195" t="s">
        <v>287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>
      <c r="A196">
        <v>1235729</v>
      </c>
      <c r="B196" t="s">
        <v>288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>
      <c r="A197">
        <v>1094103</v>
      </c>
      <c r="B197" t="s">
        <v>289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>
      <c r="A198">
        <v>1236939</v>
      </c>
      <c r="B198" t="s">
        <v>290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>
      <c r="A199">
        <v>1228964</v>
      </c>
      <c r="B199" t="s">
        <v>291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>
      <c r="A200">
        <v>1234109</v>
      </c>
      <c r="B200" t="s">
        <v>292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>
      <c r="A201">
        <v>1227237</v>
      </c>
      <c r="B201" t="s">
        <v>293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>
      <c r="A202">
        <v>1231648</v>
      </c>
      <c r="B202" t="s">
        <v>294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>
      <c r="A203">
        <v>1239583</v>
      </c>
      <c r="B203" t="s">
        <v>295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>
      <c r="A204">
        <v>1225085</v>
      </c>
      <c r="B204" t="s">
        <v>296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>
      <c r="A205">
        <v>1230737</v>
      </c>
      <c r="B205" t="s">
        <v>297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>
      <c r="A206">
        <v>1237033</v>
      </c>
      <c r="B206" t="s">
        <v>298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>
      <c r="A207">
        <v>1228109</v>
      </c>
      <c r="B207" t="s">
        <v>299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>
      <c r="A208">
        <v>1227670</v>
      </c>
      <c r="B208" t="s">
        <v>300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>
      <c r="A209">
        <v>1227407</v>
      </c>
      <c r="B209" t="s">
        <v>301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>
      <c r="A210">
        <v>1226431</v>
      </c>
      <c r="B210" t="s">
        <v>302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>
      <c r="A211">
        <v>1232223</v>
      </c>
      <c r="B211" t="s">
        <v>303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>
      <c r="A212">
        <v>1223712</v>
      </c>
      <c r="B212" t="s">
        <v>304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>
      <c r="A213">
        <v>1223409</v>
      </c>
      <c r="B213" t="s">
        <v>305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>
      <c r="A214">
        <v>1237239</v>
      </c>
      <c r="B214" t="s">
        <v>306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>
      <c r="A215">
        <v>1224228</v>
      </c>
      <c r="B215" t="s">
        <v>307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>
      <c r="A216">
        <v>1232223</v>
      </c>
      <c r="B216" t="s">
        <v>303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>
      <c r="A217">
        <v>1232890</v>
      </c>
      <c r="B217" t="s">
        <v>308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>
      <c r="A218">
        <v>1224112</v>
      </c>
      <c r="B218" t="s">
        <v>309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>
      <c r="A219">
        <v>1240140</v>
      </c>
      <c r="B219" t="s">
        <v>310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>
      <c r="A220">
        <v>1224228</v>
      </c>
      <c r="B220" t="s">
        <v>307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>
      <c r="A221">
        <v>1223409</v>
      </c>
      <c r="B221" t="s">
        <v>305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>
      <c r="A222">
        <v>1223712</v>
      </c>
      <c r="B222" t="s">
        <v>304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>
      <c r="A223">
        <v>1224112</v>
      </c>
      <c r="B223" t="s">
        <v>309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>
      <c r="A224">
        <v>1237239</v>
      </c>
      <c r="B224" t="s">
        <v>306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>
      <c r="A225">
        <v>1232223</v>
      </c>
      <c r="B225" t="s">
        <v>303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>
      <c r="A226">
        <v>1226431</v>
      </c>
      <c r="B226" t="s">
        <v>302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>
      <c r="A227">
        <v>1225498</v>
      </c>
      <c r="B227" t="s">
        <v>311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>
      <c r="A228">
        <v>1221926</v>
      </c>
      <c r="B228" t="s">
        <v>312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>
      <c r="A229">
        <v>1241394</v>
      </c>
      <c r="B229" t="s">
        <v>313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>
      <c r="A230">
        <v>1222644</v>
      </c>
      <c r="B230" t="s">
        <v>314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45"/>
  <cols>
    <col min="1" max="1" width="9.42578125" style="1" bestFit="1" customWidth="1"/>
  </cols>
  <sheetData>
    <row r="1" spans="1:28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>
      <c r="A2" s="1">
        <f>covid19!A13</f>
        <v>43918</v>
      </c>
      <c r="B2">
        <f>covid19!R13</f>
        <v>63</v>
      </c>
      <c r="C2">
        <f>covid19!V13</f>
        <v>698</v>
      </c>
      <c r="E2" t="s">
        <v>315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86</v>
      </c>
      <c r="S2">
        <f>MAX(covid19!AG:AG)</f>
        <v>60</v>
      </c>
      <c r="T2">
        <f>MAX(covid19!AH:AH)</f>
        <v>516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>
      <c r="A3" s="1">
        <f>covid19!A14</f>
        <v>43919</v>
      </c>
      <c r="B3">
        <f>covid19!R14</f>
        <v>38</v>
      </c>
      <c r="C3">
        <f>covid19!V14</f>
        <v>676</v>
      </c>
    </row>
    <row r="4" spans="1:28">
      <c r="A4" s="1">
        <f>covid19!A15</f>
        <v>43920</v>
      </c>
      <c r="B4">
        <f>covid19!R15</f>
        <v>88</v>
      </c>
      <c r="C4">
        <f>covid19!V15</f>
        <v>1237</v>
      </c>
    </row>
    <row r="5" spans="1:28">
      <c r="A5" s="1">
        <f>covid19!A16</f>
        <v>43921</v>
      </c>
      <c r="B5">
        <f>covid19!R16</f>
        <v>73</v>
      </c>
      <c r="C5">
        <f>covid19!V16</f>
        <v>799</v>
      </c>
    </row>
    <row r="6" spans="1:28">
      <c r="A6" s="1">
        <f>covid19!A17</f>
        <v>43922</v>
      </c>
      <c r="B6">
        <f>covid19!R17</f>
        <v>52</v>
      </c>
      <c r="C6">
        <f>covid19!V17</f>
        <v>468</v>
      </c>
    </row>
    <row r="7" spans="1:28">
      <c r="A7" s="1">
        <f>covid19!A18</f>
        <v>43923</v>
      </c>
      <c r="B7">
        <f>covid19!R18</f>
        <v>65</v>
      </c>
      <c r="C7">
        <f>covid19!V18</f>
        <v>815</v>
      </c>
    </row>
    <row r="8" spans="1:28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RowHeight="14.45"/>
  <cols>
    <col min="1" max="1" width="9.42578125" style="1" bestFit="1" customWidth="1"/>
    <col min="10" max="11" width="14.42578125" customWidth="1"/>
    <col min="13" max="13" width="38.85546875" bestFit="1" customWidth="1"/>
    <col min="18" max="18" width="35.42578125" bestFit="1" customWidth="1"/>
    <col min="19" max="19" width="17.140625" bestFit="1" customWidth="1"/>
  </cols>
  <sheetData>
    <row r="1" spans="1:2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316</v>
      </c>
      <c r="G1" t="s">
        <v>317</v>
      </c>
      <c r="H1" t="s">
        <v>318</v>
      </c>
      <c r="I1" t="s">
        <v>319</v>
      </c>
      <c r="L1" t="s">
        <v>317</v>
      </c>
      <c r="M1" t="s">
        <v>320</v>
      </c>
      <c r="N1" t="s">
        <v>321</v>
      </c>
      <c r="Q1" t="s">
        <v>317</v>
      </c>
      <c r="R1" t="s">
        <v>322</v>
      </c>
      <c r="S1" t="s">
        <v>323</v>
      </c>
      <c r="V1" t="s">
        <v>317</v>
      </c>
      <c r="W1" t="s">
        <v>324</v>
      </c>
      <c r="X1" t="s">
        <v>325</v>
      </c>
    </row>
    <row r="2" spans="1:2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>
      <c r="G129" s="1">
        <v>44018</v>
      </c>
      <c r="H129">
        <v>4281</v>
      </c>
      <c r="I129">
        <v>416</v>
      </c>
      <c r="J129">
        <f>SUM(I$2:I129)</f>
        <v>24651</v>
      </c>
    </row>
    <row r="130" spans="7:10">
      <c r="G130" s="1">
        <v>44019</v>
      </c>
      <c r="H130">
        <v>4391</v>
      </c>
      <c r="I130">
        <v>400</v>
      </c>
      <c r="J130">
        <f>SUM(I$2:I130)</f>
        <v>25051</v>
      </c>
    </row>
    <row r="131" spans="7:10">
      <c r="G131" s="1">
        <v>44020</v>
      </c>
      <c r="H131">
        <v>4396</v>
      </c>
      <c r="I131">
        <v>320</v>
      </c>
      <c r="J131">
        <f>SUM(I$2:I131)</f>
        <v>25371</v>
      </c>
    </row>
    <row r="132" spans="7:10">
      <c r="G132" s="1">
        <v>44021</v>
      </c>
      <c r="H132">
        <v>4478</v>
      </c>
      <c r="I132">
        <v>341</v>
      </c>
      <c r="J132">
        <f>SUM(I$2:I132)</f>
        <v>25712</v>
      </c>
    </row>
    <row r="133" spans="7:10">
      <c r="G133" s="1">
        <v>44022</v>
      </c>
      <c r="H133">
        <v>4517</v>
      </c>
      <c r="I133">
        <v>311</v>
      </c>
      <c r="J133">
        <f>SUM(I$2:I133)</f>
        <v>26023</v>
      </c>
    </row>
    <row r="134" spans="7:10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45"/>
  <cols>
    <col min="1" max="1" width="9.42578125" style="1" bestFit="1" customWidth="1"/>
  </cols>
  <sheetData>
    <row r="1" spans="1:18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326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327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328</v>
      </c>
      <c r="R1">
        <f>NewRecovered!U1</f>
        <v>0</v>
      </c>
    </row>
    <row r="2" spans="1:18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45"/>
  <cols>
    <col min="1" max="1" width="9.42578125" style="1" bestFit="1" customWidth="1"/>
  </cols>
  <sheetData>
    <row r="1" spans="1:4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45"/>
  <sheetData>
    <row r="1" spans="1:1">
      <c r="A1" t="s">
        <v>329</v>
      </c>
    </row>
    <row r="3" spans="1:1">
      <c r="A3" t="s">
        <v>330</v>
      </c>
    </row>
    <row r="4" spans="1:1">
      <c r="A4" t="s">
        <v>331</v>
      </c>
    </row>
    <row r="5" spans="1:1">
      <c r="A5" t="s">
        <v>332</v>
      </c>
    </row>
    <row r="6" spans="1:1">
      <c r="A6" t="s">
        <v>333</v>
      </c>
    </row>
    <row r="7" spans="1:1">
      <c r="A7" t="s">
        <v>334</v>
      </c>
    </row>
    <row r="8" spans="1:1">
      <c r="A8" t="s">
        <v>335</v>
      </c>
    </row>
    <row r="11" spans="1:1">
      <c r="A11" t="s">
        <v>336</v>
      </c>
    </row>
    <row r="12" spans="1:1">
      <c r="A12" t="s">
        <v>337</v>
      </c>
    </row>
    <row r="14" spans="1:1">
      <c r="A14" t="s">
        <v>338</v>
      </c>
    </row>
    <row r="16" spans="1:1">
      <c r="A16" t="s">
        <v>339</v>
      </c>
    </row>
    <row r="17" spans="1:1">
      <c r="A17" s="1">
        <v>44141</v>
      </c>
    </row>
    <row r="18" spans="1:1">
      <c r="A18" t="s">
        <v>340</v>
      </c>
    </row>
    <row r="19" spans="1:1">
      <c r="A19" s="10">
        <v>144142</v>
      </c>
    </row>
    <row r="20" spans="1:1">
      <c r="A20" t="s">
        <v>341</v>
      </c>
    </row>
    <row r="21" spans="1:1">
      <c r="A21" s="10">
        <v>1815</v>
      </c>
    </row>
    <row r="22" spans="1:1">
      <c r="A22" t="s">
        <v>342</v>
      </c>
    </row>
    <row r="23" spans="1:1">
      <c r="A23">
        <v>912</v>
      </c>
    </row>
    <row r="24" spans="1:1">
      <c r="A24" t="s">
        <v>343</v>
      </c>
    </row>
    <row r="25" spans="1:1">
      <c r="A25" s="10">
        <v>99195</v>
      </c>
    </row>
    <row r="26" spans="1:1">
      <c r="A26" t="s">
        <v>344</v>
      </c>
    </row>
    <row r="27" spans="1:1">
      <c r="A27" s="10">
        <v>13031</v>
      </c>
    </row>
    <row r="28" spans="1:1">
      <c r="A28" t="s">
        <v>345</v>
      </c>
    </row>
    <row r="29" spans="1:1">
      <c r="A29" s="10">
        <v>63377</v>
      </c>
    </row>
    <row r="30" spans="1:1">
      <c r="A30" t="s">
        <v>346</v>
      </c>
    </row>
    <row r="31" spans="1:1">
      <c r="A31" s="10">
        <v>40587</v>
      </c>
    </row>
    <row r="32" spans="1:1">
      <c r="A32" t="s">
        <v>347</v>
      </c>
    </row>
    <row r="33" spans="1:1">
      <c r="A33" s="10">
        <v>21079</v>
      </c>
    </row>
    <row r="34" spans="1:1">
      <c r="A34" t="s">
        <v>348</v>
      </c>
    </row>
    <row r="35" spans="1:1">
      <c r="A35" s="10">
        <v>6032</v>
      </c>
    </row>
    <row r="36" spans="1:1">
      <c r="A36" t="s">
        <v>349</v>
      </c>
    </row>
    <row r="37" spans="1:1">
      <c r="A37" s="10">
        <v>68438</v>
      </c>
    </row>
    <row r="38" spans="1:1">
      <c r="A38" t="s">
        <v>350</v>
      </c>
    </row>
    <row r="39" spans="1:1">
      <c r="A39" s="10">
        <v>73614</v>
      </c>
    </row>
    <row r="40" spans="1:1">
      <c r="A40" t="s">
        <v>68</v>
      </c>
    </row>
    <row r="41" spans="1:1">
      <c r="A41" s="10">
        <v>1013209</v>
      </c>
    </row>
    <row r="42" spans="1:1">
      <c r="A42" t="s">
        <v>351</v>
      </c>
    </row>
    <row r="43" spans="1:1">
      <c r="A43">
        <v>164</v>
      </c>
    </row>
    <row r="44" spans="1:1">
      <c r="A44" t="s">
        <v>352</v>
      </c>
    </row>
    <row r="45" spans="1:1">
      <c r="A45">
        <v>188</v>
      </c>
    </row>
    <row r="46" spans="1:1">
      <c r="A46" t="s">
        <v>353</v>
      </c>
    </row>
    <row r="47" spans="1:1">
      <c r="A47">
        <v>739</v>
      </c>
    </row>
    <row r="48" spans="1:1">
      <c r="A48" t="s">
        <v>354</v>
      </c>
    </row>
    <row r="49" spans="1:5">
      <c r="A49">
        <v>67</v>
      </c>
    </row>
    <row r="50" spans="1:5">
      <c r="A50" t="s">
        <v>355</v>
      </c>
      <c r="B50" t="s">
        <v>68</v>
      </c>
      <c r="C50" t="s">
        <v>46</v>
      </c>
      <c r="D50" t="s">
        <v>356</v>
      </c>
      <c r="E50" t="s">
        <v>325</v>
      </c>
    </row>
    <row r="51" spans="1:5">
      <c r="A51" t="s">
        <v>357</v>
      </c>
      <c r="B51">
        <v>166035</v>
      </c>
      <c r="C51">
        <v>22605</v>
      </c>
      <c r="D51">
        <v>16902</v>
      </c>
      <c r="E51">
        <v>297</v>
      </c>
    </row>
    <row r="52" spans="1:5">
      <c r="A52" t="s">
        <v>358</v>
      </c>
      <c r="B52">
        <v>39906</v>
      </c>
      <c r="C52">
        <v>8246</v>
      </c>
      <c r="D52">
        <v>6325</v>
      </c>
      <c r="E52">
        <v>102</v>
      </c>
    </row>
    <row r="53" spans="1:5">
      <c r="A53" t="s">
        <v>359</v>
      </c>
      <c r="B53">
        <v>70110</v>
      </c>
      <c r="C53">
        <v>8227</v>
      </c>
      <c r="D53">
        <v>4543</v>
      </c>
      <c r="E53">
        <v>139</v>
      </c>
    </row>
    <row r="54" spans="1:5">
      <c r="A54" t="s">
        <v>76</v>
      </c>
      <c r="B54">
        <v>44343</v>
      </c>
      <c r="C54">
        <v>7324</v>
      </c>
      <c r="D54">
        <v>4817</v>
      </c>
      <c r="E54">
        <v>107</v>
      </c>
    </row>
    <row r="55" spans="1:5">
      <c r="A55" t="s">
        <v>360</v>
      </c>
      <c r="B55">
        <v>49436</v>
      </c>
      <c r="C55">
        <v>6800</v>
      </c>
      <c r="D55">
        <v>5417</v>
      </c>
      <c r="E55">
        <v>33</v>
      </c>
    </row>
    <row r="56" spans="1:5">
      <c r="A56" t="s">
        <v>361</v>
      </c>
      <c r="B56">
        <v>38461</v>
      </c>
      <c r="C56">
        <v>6572</v>
      </c>
      <c r="D56">
        <v>4170</v>
      </c>
      <c r="E56">
        <v>67</v>
      </c>
    </row>
    <row r="57" spans="1:5">
      <c r="A57" t="s">
        <v>362</v>
      </c>
      <c r="B57">
        <v>50502</v>
      </c>
      <c r="C57">
        <v>6174</v>
      </c>
      <c r="D57">
        <v>3675</v>
      </c>
      <c r="E57">
        <v>51</v>
      </c>
    </row>
    <row r="58" spans="1:5">
      <c r="A58" t="s">
        <v>363</v>
      </c>
      <c r="B58">
        <v>35486</v>
      </c>
      <c r="C58">
        <v>4720</v>
      </c>
      <c r="D58">
        <v>3694</v>
      </c>
      <c r="E58">
        <v>18</v>
      </c>
    </row>
    <row r="59" spans="1:5">
      <c r="A59" t="s">
        <v>364</v>
      </c>
      <c r="B59">
        <v>32511</v>
      </c>
      <c r="C59">
        <v>4230</v>
      </c>
      <c r="D59">
        <v>3065</v>
      </c>
      <c r="E59">
        <v>51</v>
      </c>
    </row>
    <row r="60" spans="1:5">
      <c r="A60" t="s">
        <v>365</v>
      </c>
      <c r="B60">
        <v>28649</v>
      </c>
      <c r="C60">
        <v>3928</v>
      </c>
      <c r="D60">
        <v>2811</v>
      </c>
      <c r="E60">
        <v>49</v>
      </c>
    </row>
    <row r="61" spans="1:5">
      <c r="A61" t="s">
        <v>366</v>
      </c>
      <c r="B61">
        <v>10298</v>
      </c>
      <c r="C61">
        <v>2849</v>
      </c>
      <c r="D61">
        <v>2096</v>
      </c>
      <c r="E61">
        <v>20</v>
      </c>
    </row>
    <row r="62" spans="1:5">
      <c r="A62" t="s">
        <v>367</v>
      </c>
      <c r="B62">
        <v>13681</v>
      </c>
      <c r="C62">
        <v>2495</v>
      </c>
      <c r="D62">
        <v>1834</v>
      </c>
      <c r="E62">
        <v>37</v>
      </c>
    </row>
    <row r="63" spans="1:5">
      <c r="A63" t="s">
        <v>368</v>
      </c>
      <c r="B63">
        <v>10712</v>
      </c>
      <c r="C63">
        <v>2475</v>
      </c>
      <c r="D63">
        <v>2128</v>
      </c>
      <c r="E63">
        <v>13</v>
      </c>
    </row>
    <row r="64" spans="1:5">
      <c r="A64" t="s">
        <v>369</v>
      </c>
      <c r="B64">
        <v>14948</v>
      </c>
      <c r="C64">
        <v>2368</v>
      </c>
      <c r="D64">
        <v>1544</v>
      </c>
      <c r="E64">
        <v>18</v>
      </c>
    </row>
    <row r="65" spans="1:5">
      <c r="A65" t="s">
        <v>370</v>
      </c>
      <c r="B65">
        <v>8740</v>
      </c>
      <c r="C65">
        <v>2036</v>
      </c>
      <c r="D65">
        <v>1349</v>
      </c>
      <c r="E65">
        <v>33</v>
      </c>
    </row>
    <row r="66" spans="1:5">
      <c r="A66" t="s">
        <v>371</v>
      </c>
      <c r="B66">
        <v>14609</v>
      </c>
      <c r="C66">
        <v>1961</v>
      </c>
      <c r="D66">
        <v>1156</v>
      </c>
      <c r="E66">
        <v>29</v>
      </c>
    </row>
    <row r="67" spans="1:5">
      <c r="A67" t="s">
        <v>372</v>
      </c>
      <c r="B67">
        <v>13047</v>
      </c>
      <c r="C67">
        <v>1925</v>
      </c>
      <c r="D67">
        <v>1010</v>
      </c>
      <c r="E67">
        <v>13</v>
      </c>
    </row>
    <row r="68" spans="1:5">
      <c r="A68" t="s">
        <v>373</v>
      </c>
      <c r="B68">
        <v>12859</v>
      </c>
      <c r="C68">
        <v>1889</v>
      </c>
      <c r="D68">
        <v>1259</v>
      </c>
      <c r="E68">
        <v>30</v>
      </c>
    </row>
    <row r="69" spans="1:5">
      <c r="A69" t="s">
        <v>374</v>
      </c>
      <c r="B69">
        <v>10185</v>
      </c>
      <c r="C69">
        <v>1810</v>
      </c>
      <c r="D69">
        <v>1455</v>
      </c>
      <c r="E69">
        <v>64</v>
      </c>
    </row>
    <row r="70" spans="1:5">
      <c r="A70" t="s">
        <v>375</v>
      </c>
      <c r="B70">
        <v>12641</v>
      </c>
      <c r="C70">
        <v>1793</v>
      </c>
      <c r="D70">
        <v>1168</v>
      </c>
      <c r="E70">
        <v>59</v>
      </c>
    </row>
    <row r="71" spans="1:5">
      <c r="A71" t="s">
        <v>376</v>
      </c>
      <c r="B71">
        <v>16343</v>
      </c>
      <c r="C71">
        <v>1611</v>
      </c>
      <c r="D71">
        <v>1056</v>
      </c>
      <c r="E71">
        <v>9</v>
      </c>
    </row>
    <row r="72" spans="1:5">
      <c r="A72" t="s">
        <v>377</v>
      </c>
      <c r="B72">
        <v>10589</v>
      </c>
      <c r="C72">
        <v>1488</v>
      </c>
      <c r="D72">
        <v>930</v>
      </c>
      <c r="E72">
        <v>34</v>
      </c>
    </row>
    <row r="73" spans="1:5">
      <c r="A73" t="s">
        <v>378</v>
      </c>
      <c r="B73">
        <v>6286</v>
      </c>
      <c r="C73">
        <v>1488</v>
      </c>
      <c r="D73">
        <v>1217</v>
      </c>
      <c r="E73">
        <v>15</v>
      </c>
    </row>
    <row r="74" spans="1:5">
      <c r="A74" t="s">
        <v>379</v>
      </c>
      <c r="B74">
        <v>7564</v>
      </c>
      <c r="C74">
        <v>1412</v>
      </c>
      <c r="D74">
        <v>907</v>
      </c>
      <c r="E74">
        <v>13</v>
      </c>
    </row>
    <row r="75" spans="1:5">
      <c r="A75" t="s">
        <v>380</v>
      </c>
      <c r="B75">
        <v>9030</v>
      </c>
      <c r="C75">
        <v>1312</v>
      </c>
      <c r="D75">
        <v>997</v>
      </c>
      <c r="E75">
        <v>13</v>
      </c>
    </row>
    <row r="76" spans="1:5">
      <c r="A76" t="s">
        <v>381</v>
      </c>
      <c r="B76">
        <v>6734</v>
      </c>
      <c r="C76">
        <v>1290</v>
      </c>
      <c r="D76">
        <v>914</v>
      </c>
      <c r="E76">
        <v>6</v>
      </c>
    </row>
    <row r="77" spans="1:5">
      <c r="A77" t="s">
        <v>382</v>
      </c>
      <c r="B77">
        <v>6161</v>
      </c>
      <c r="C77">
        <v>1285</v>
      </c>
      <c r="D77">
        <v>352</v>
      </c>
      <c r="E77">
        <v>4</v>
      </c>
    </row>
    <row r="78" spans="1:5">
      <c r="A78" t="s">
        <v>383</v>
      </c>
      <c r="B78">
        <v>9275</v>
      </c>
      <c r="C78">
        <v>1264</v>
      </c>
      <c r="D78">
        <v>761</v>
      </c>
      <c r="E78">
        <v>13</v>
      </c>
    </row>
    <row r="79" spans="1:5">
      <c r="A79" t="s">
        <v>384</v>
      </c>
      <c r="B79">
        <v>5572</v>
      </c>
      <c r="C79">
        <v>1138</v>
      </c>
      <c r="D79">
        <v>812</v>
      </c>
      <c r="E79">
        <v>38</v>
      </c>
    </row>
    <row r="80" spans="1:5">
      <c r="A80" t="s">
        <v>74</v>
      </c>
      <c r="B80">
        <v>6924</v>
      </c>
      <c r="C80">
        <v>1022</v>
      </c>
      <c r="D80">
        <v>568</v>
      </c>
      <c r="E80">
        <v>10</v>
      </c>
    </row>
    <row r="81" spans="1:5">
      <c r="A81" t="s">
        <v>385</v>
      </c>
      <c r="B81">
        <v>5094</v>
      </c>
      <c r="C81">
        <v>988</v>
      </c>
      <c r="D81">
        <v>571</v>
      </c>
      <c r="E81">
        <v>16</v>
      </c>
    </row>
    <row r="82" spans="1:5">
      <c r="A82" t="s">
        <v>386</v>
      </c>
      <c r="B82">
        <v>5507</v>
      </c>
      <c r="C82">
        <v>940</v>
      </c>
      <c r="D82">
        <v>451</v>
      </c>
      <c r="E82">
        <v>5</v>
      </c>
    </row>
    <row r="83" spans="1:5">
      <c r="A83" t="s">
        <v>387</v>
      </c>
      <c r="B83">
        <v>6654</v>
      </c>
      <c r="C83">
        <v>929</v>
      </c>
      <c r="D83">
        <v>625</v>
      </c>
      <c r="E83">
        <v>9</v>
      </c>
    </row>
    <row r="84" spans="1:5">
      <c r="A84" t="s">
        <v>388</v>
      </c>
      <c r="B84">
        <v>4158</v>
      </c>
      <c r="C84">
        <v>922</v>
      </c>
      <c r="D84">
        <v>506</v>
      </c>
      <c r="E84">
        <v>18</v>
      </c>
    </row>
    <row r="85" spans="1:5">
      <c r="A85" t="s">
        <v>389</v>
      </c>
      <c r="B85">
        <v>7584</v>
      </c>
      <c r="C85">
        <v>906</v>
      </c>
      <c r="D85">
        <v>404</v>
      </c>
      <c r="E85">
        <v>6</v>
      </c>
    </row>
    <row r="86" spans="1:5">
      <c r="A86" t="s">
        <v>390</v>
      </c>
      <c r="B86">
        <v>5434</v>
      </c>
      <c r="C86">
        <v>899</v>
      </c>
      <c r="D86">
        <v>660</v>
      </c>
      <c r="E86">
        <v>1</v>
      </c>
    </row>
    <row r="87" spans="1:5">
      <c r="A87" t="s">
        <v>391</v>
      </c>
      <c r="B87">
        <v>8054</v>
      </c>
      <c r="C87">
        <v>887</v>
      </c>
      <c r="D87">
        <v>609</v>
      </c>
      <c r="E87">
        <v>10</v>
      </c>
    </row>
    <row r="88" spans="1:5">
      <c r="A88" t="s">
        <v>392</v>
      </c>
      <c r="B88">
        <v>6418</v>
      </c>
      <c r="C88">
        <v>879</v>
      </c>
      <c r="D88">
        <v>511</v>
      </c>
      <c r="E88">
        <v>25</v>
      </c>
    </row>
    <row r="89" spans="1:5">
      <c r="A89" t="s">
        <v>393</v>
      </c>
      <c r="B89">
        <v>7067</v>
      </c>
      <c r="C89">
        <v>843</v>
      </c>
      <c r="D89">
        <v>550</v>
      </c>
      <c r="E89">
        <v>12</v>
      </c>
    </row>
    <row r="90" spans="1:5">
      <c r="A90" t="s">
        <v>394</v>
      </c>
      <c r="B90">
        <v>4013</v>
      </c>
      <c r="C90">
        <v>799</v>
      </c>
      <c r="D90">
        <v>474</v>
      </c>
      <c r="E90">
        <v>21</v>
      </c>
    </row>
    <row r="91" spans="1:5">
      <c r="A91" t="s">
        <v>395</v>
      </c>
      <c r="B91">
        <v>4993</v>
      </c>
      <c r="C91">
        <v>687</v>
      </c>
      <c r="D91">
        <v>427</v>
      </c>
      <c r="E91">
        <v>4</v>
      </c>
    </row>
    <row r="92" spans="1:5">
      <c r="A92" t="s">
        <v>396</v>
      </c>
      <c r="B92">
        <v>4280</v>
      </c>
      <c r="C92">
        <v>664</v>
      </c>
      <c r="D92">
        <v>367</v>
      </c>
      <c r="E92">
        <v>4</v>
      </c>
    </row>
    <row r="93" spans="1:5">
      <c r="A93" t="s">
        <v>397</v>
      </c>
      <c r="B93">
        <v>5793</v>
      </c>
      <c r="C93">
        <v>659</v>
      </c>
      <c r="D93">
        <v>347</v>
      </c>
      <c r="E93">
        <v>5</v>
      </c>
    </row>
    <row r="94" spans="1:5">
      <c r="A94" t="s">
        <v>398</v>
      </c>
      <c r="B94">
        <v>5001</v>
      </c>
      <c r="C94">
        <v>654</v>
      </c>
      <c r="D94">
        <v>368</v>
      </c>
      <c r="E94">
        <v>7</v>
      </c>
    </row>
    <row r="95" spans="1:5">
      <c r="A95" t="s">
        <v>399</v>
      </c>
      <c r="B95">
        <v>3809</v>
      </c>
      <c r="C95">
        <v>632</v>
      </c>
      <c r="D95">
        <v>409</v>
      </c>
      <c r="E95">
        <v>0</v>
      </c>
    </row>
    <row r="96" spans="1:5">
      <c r="A96" t="s">
        <v>400</v>
      </c>
      <c r="B96">
        <v>5381</v>
      </c>
      <c r="C96">
        <v>631</v>
      </c>
      <c r="D96">
        <v>300</v>
      </c>
      <c r="E96">
        <v>8</v>
      </c>
    </row>
    <row r="97" spans="1:5">
      <c r="A97" t="s">
        <v>401</v>
      </c>
      <c r="B97">
        <v>2665</v>
      </c>
      <c r="C97">
        <v>629</v>
      </c>
      <c r="D97">
        <v>464</v>
      </c>
      <c r="E97">
        <v>8</v>
      </c>
    </row>
    <row r="98" spans="1:5">
      <c r="A98" t="s">
        <v>402</v>
      </c>
      <c r="B98">
        <v>3415</v>
      </c>
      <c r="C98">
        <v>615</v>
      </c>
      <c r="D98">
        <v>448</v>
      </c>
      <c r="E98">
        <v>15</v>
      </c>
    </row>
    <row r="99" spans="1:5">
      <c r="A99" t="s">
        <v>403</v>
      </c>
      <c r="B99">
        <v>3587</v>
      </c>
      <c r="C99">
        <v>613</v>
      </c>
      <c r="D99">
        <v>311</v>
      </c>
      <c r="E99">
        <v>5</v>
      </c>
    </row>
    <row r="100" spans="1:5">
      <c r="A100" t="s">
        <v>404</v>
      </c>
      <c r="B100">
        <v>5141</v>
      </c>
      <c r="C100">
        <v>612</v>
      </c>
      <c r="D100">
        <v>424</v>
      </c>
      <c r="E100">
        <v>11</v>
      </c>
    </row>
    <row r="101" spans="1:5">
      <c r="A101" t="s">
        <v>405</v>
      </c>
      <c r="B101">
        <v>3907</v>
      </c>
      <c r="C101">
        <v>612</v>
      </c>
      <c r="D101">
        <v>351</v>
      </c>
      <c r="E101">
        <v>20</v>
      </c>
    </row>
    <row r="102" spans="1:5">
      <c r="A102" t="s">
        <v>406</v>
      </c>
      <c r="B102">
        <v>5777</v>
      </c>
      <c r="C102">
        <v>602</v>
      </c>
      <c r="D102">
        <v>426</v>
      </c>
      <c r="E102">
        <v>9</v>
      </c>
    </row>
    <row r="103" spans="1:5">
      <c r="A103" t="s">
        <v>407</v>
      </c>
      <c r="B103">
        <v>4609</v>
      </c>
      <c r="C103">
        <v>586</v>
      </c>
      <c r="D103">
        <v>377</v>
      </c>
      <c r="E103">
        <v>1</v>
      </c>
    </row>
    <row r="104" spans="1:5">
      <c r="A104" t="s">
        <v>408</v>
      </c>
      <c r="B104">
        <v>4846</v>
      </c>
      <c r="C104">
        <v>578</v>
      </c>
      <c r="D104">
        <v>285</v>
      </c>
      <c r="E104">
        <v>3</v>
      </c>
    </row>
    <row r="105" spans="1:5">
      <c r="A105" t="s">
        <v>409</v>
      </c>
      <c r="B105">
        <v>5098</v>
      </c>
      <c r="C105">
        <v>571</v>
      </c>
      <c r="D105">
        <v>307</v>
      </c>
      <c r="E105">
        <v>11</v>
      </c>
    </row>
    <row r="106" spans="1:5">
      <c r="A106" t="s">
        <v>410</v>
      </c>
      <c r="B106">
        <v>4578</v>
      </c>
      <c r="C106">
        <v>569</v>
      </c>
      <c r="D106">
        <v>472</v>
      </c>
      <c r="E106">
        <v>6</v>
      </c>
    </row>
    <row r="107" spans="1:5">
      <c r="A107" t="s">
        <v>411</v>
      </c>
      <c r="B107">
        <v>3911</v>
      </c>
      <c r="C107">
        <v>563</v>
      </c>
      <c r="D107">
        <v>364</v>
      </c>
      <c r="E107">
        <v>10</v>
      </c>
    </row>
    <row r="108" spans="1:5">
      <c r="A108" t="s">
        <v>412</v>
      </c>
      <c r="B108">
        <v>4750</v>
      </c>
      <c r="C108">
        <v>556</v>
      </c>
      <c r="D108">
        <v>454</v>
      </c>
      <c r="E108">
        <v>11</v>
      </c>
    </row>
    <row r="109" spans="1:5">
      <c r="A109" t="s">
        <v>413</v>
      </c>
      <c r="B109">
        <v>5362</v>
      </c>
      <c r="C109">
        <v>555</v>
      </c>
      <c r="D109">
        <v>288</v>
      </c>
      <c r="E109">
        <v>6</v>
      </c>
    </row>
    <row r="110" spans="1:5">
      <c r="A110" t="s">
        <v>75</v>
      </c>
      <c r="B110">
        <v>4261</v>
      </c>
      <c r="C110">
        <v>539</v>
      </c>
      <c r="D110">
        <v>405</v>
      </c>
      <c r="E110">
        <v>3</v>
      </c>
    </row>
    <row r="111" spans="1:5">
      <c r="A111" t="s">
        <v>414</v>
      </c>
      <c r="B111">
        <v>3436</v>
      </c>
      <c r="C111">
        <v>514</v>
      </c>
      <c r="D111">
        <v>294</v>
      </c>
      <c r="E111">
        <v>6</v>
      </c>
    </row>
    <row r="112" spans="1:5">
      <c r="A112" t="s">
        <v>415</v>
      </c>
      <c r="B112">
        <v>3600</v>
      </c>
      <c r="C112">
        <v>509</v>
      </c>
      <c r="D112">
        <v>331</v>
      </c>
      <c r="E112">
        <v>3</v>
      </c>
    </row>
    <row r="113" spans="1:5">
      <c r="A113" t="s">
        <v>416</v>
      </c>
      <c r="B113">
        <v>3473</v>
      </c>
      <c r="C113">
        <v>506</v>
      </c>
      <c r="D113">
        <v>330</v>
      </c>
      <c r="E113">
        <v>5</v>
      </c>
    </row>
    <row r="114" spans="1:5">
      <c r="A114" t="s">
        <v>417</v>
      </c>
      <c r="B114">
        <v>3004</v>
      </c>
      <c r="C114">
        <v>501</v>
      </c>
      <c r="D114">
        <v>344</v>
      </c>
      <c r="E114">
        <v>21</v>
      </c>
    </row>
    <row r="115" spans="1:5">
      <c r="A115" t="s">
        <v>418</v>
      </c>
      <c r="B115">
        <v>3465</v>
      </c>
      <c r="C115">
        <v>495</v>
      </c>
      <c r="D115">
        <v>322</v>
      </c>
      <c r="E115">
        <v>15</v>
      </c>
    </row>
    <row r="116" spans="1:5">
      <c r="A116" t="s">
        <v>419</v>
      </c>
      <c r="B116">
        <v>3170</v>
      </c>
      <c r="C116">
        <v>483</v>
      </c>
      <c r="D116">
        <v>429</v>
      </c>
      <c r="E116">
        <v>2</v>
      </c>
    </row>
    <row r="117" spans="1:5">
      <c r="A117" t="s">
        <v>420</v>
      </c>
      <c r="B117">
        <v>3601</v>
      </c>
      <c r="C117">
        <v>482</v>
      </c>
      <c r="D117">
        <v>287</v>
      </c>
      <c r="E117">
        <v>9</v>
      </c>
    </row>
    <row r="118" spans="1:5">
      <c r="A118" t="s">
        <v>421</v>
      </c>
      <c r="B118">
        <v>3497</v>
      </c>
      <c r="C118">
        <v>456</v>
      </c>
      <c r="D118">
        <v>250</v>
      </c>
      <c r="E118">
        <v>6</v>
      </c>
    </row>
    <row r="119" spans="1:5">
      <c r="A119" t="s">
        <v>422</v>
      </c>
      <c r="B119">
        <v>3217</v>
      </c>
      <c r="C119">
        <v>456</v>
      </c>
      <c r="D119">
        <v>396</v>
      </c>
      <c r="E119">
        <v>1</v>
      </c>
    </row>
    <row r="120" spans="1:5">
      <c r="A120" t="s">
        <v>423</v>
      </c>
      <c r="B120">
        <v>3057</v>
      </c>
      <c r="C120">
        <v>455</v>
      </c>
      <c r="D120">
        <v>365</v>
      </c>
      <c r="E120">
        <v>19</v>
      </c>
    </row>
    <row r="121" spans="1:5">
      <c r="A121" t="s">
        <v>424</v>
      </c>
      <c r="B121">
        <v>3044</v>
      </c>
      <c r="C121">
        <v>453</v>
      </c>
      <c r="D121">
        <v>280</v>
      </c>
      <c r="E121">
        <v>3</v>
      </c>
    </row>
    <row r="122" spans="1:5">
      <c r="A122" t="s">
        <v>425</v>
      </c>
      <c r="B122">
        <v>4453</v>
      </c>
      <c r="C122">
        <v>443</v>
      </c>
      <c r="D122">
        <v>312</v>
      </c>
      <c r="E122">
        <v>4</v>
      </c>
    </row>
    <row r="123" spans="1:5">
      <c r="A123" t="s">
        <v>426</v>
      </c>
      <c r="B123">
        <v>3447</v>
      </c>
      <c r="C123">
        <v>403</v>
      </c>
      <c r="D123">
        <v>211</v>
      </c>
      <c r="E123">
        <v>2</v>
      </c>
    </row>
    <row r="124" spans="1:5">
      <c r="A124" t="s">
        <v>427</v>
      </c>
      <c r="B124">
        <v>2779</v>
      </c>
      <c r="C124">
        <v>395</v>
      </c>
      <c r="D124">
        <v>260</v>
      </c>
      <c r="E124">
        <v>2</v>
      </c>
    </row>
    <row r="125" spans="1:5">
      <c r="A125" t="s">
        <v>428</v>
      </c>
      <c r="B125">
        <v>2912</v>
      </c>
      <c r="C125">
        <v>391</v>
      </c>
      <c r="D125">
        <v>286</v>
      </c>
      <c r="E125">
        <v>3</v>
      </c>
    </row>
    <row r="126" spans="1:5">
      <c r="A126" t="s">
        <v>429</v>
      </c>
      <c r="B126">
        <v>3471</v>
      </c>
      <c r="C126">
        <v>368</v>
      </c>
      <c r="D126">
        <v>185</v>
      </c>
      <c r="E126">
        <v>3</v>
      </c>
    </row>
    <row r="127" spans="1:5">
      <c r="A127" t="s">
        <v>430</v>
      </c>
      <c r="B127">
        <v>1489</v>
      </c>
      <c r="C127">
        <v>347</v>
      </c>
      <c r="D127">
        <v>220</v>
      </c>
      <c r="E127">
        <v>0</v>
      </c>
    </row>
    <row r="128" spans="1:5">
      <c r="A128" t="s">
        <v>431</v>
      </c>
      <c r="B128">
        <v>4105</v>
      </c>
      <c r="C128">
        <v>342</v>
      </c>
      <c r="D128">
        <v>254</v>
      </c>
      <c r="E128">
        <v>6</v>
      </c>
    </row>
    <row r="129" spans="1:5">
      <c r="A129" t="s">
        <v>432</v>
      </c>
      <c r="B129">
        <v>3946</v>
      </c>
      <c r="C129">
        <v>342</v>
      </c>
      <c r="D129">
        <v>167</v>
      </c>
      <c r="E129">
        <v>1</v>
      </c>
    </row>
    <row r="130" spans="1:5">
      <c r="A130" t="s">
        <v>433</v>
      </c>
      <c r="B130">
        <v>2286</v>
      </c>
      <c r="C130">
        <v>328</v>
      </c>
      <c r="D130">
        <v>190</v>
      </c>
      <c r="E130">
        <v>2</v>
      </c>
    </row>
    <row r="131" spans="1:5">
      <c r="A131" t="s">
        <v>434</v>
      </c>
      <c r="B131">
        <v>2586</v>
      </c>
      <c r="C131">
        <v>322</v>
      </c>
      <c r="D131">
        <v>209</v>
      </c>
      <c r="E131">
        <v>9</v>
      </c>
    </row>
    <row r="132" spans="1:5">
      <c r="A132" t="s">
        <v>435</v>
      </c>
      <c r="B132">
        <v>1877</v>
      </c>
      <c r="C132">
        <v>309</v>
      </c>
      <c r="D132">
        <v>180</v>
      </c>
      <c r="E132">
        <v>12</v>
      </c>
    </row>
    <row r="133" spans="1:5">
      <c r="A133" t="s">
        <v>436</v>
      </c>
      <c r="B133">
        <v>1649</v>
      </c>
      <c r="C133">
        <v>308</v>
      </c>
      <c r="D133">
        <v>206</v>
      </c>
      <c r="E133">
        <v>2</v>
      </c>
    </row>
    <row r="134" spans="1:5">
      <c r="A134" t="s">
        <v>437</v>
      </c>
      <c r="B134">
        <v>1967</v>
      </c>
      <c r="C134">
        <v>303</v>
      </c>
      <c r="D134">
        <v>163</v>
      </c>
      <c r="E134">
        <v>3</v>
      </c>
    </row>
    <row r="135" spans="1:5">
      <c r="A135" t="s">
        <v>438</v>
      </c>
      <c r="B135">
        <v>2386</v>
      </c>
      <c r="C135">
        <v>289</v>
      </c>
      <c r="D135">
        <v>210</v>
      </c>
      <c r="E135">
        <v>2</v>
      </c>
    </row>
    <row r="136" spans="1:5">
      <c r="A136" t="s">
        <v>439</v>
      </c>
      <c r="B136">
        <v>2306</v>
      </c>
      <c r="C136">
        <v>284</v>
      </c>
      <c r="D136">
        <v>132</v>
      </c>
      <c r="E136">
        <v>1</v>
      </c>
    </row>
    <row r="137" spans="1:5">
      <c r="A137" t="s">
        <v>440</v>
      </c>
      <c r="B137">
        <v>2200</v>
      </c>
      <c r="C137">
        <v>265</v>
      </c>
      <c r="D137">
        <v>98</v>
      </c>
      <c r="E137">
        <v>3</v>
      </c>
    </row>
    <row r="138" spans="1:5">
      <c r="A138" t="s">
        <v>441</v>
      </c>
      <c r="B138">
        <v>2656</v>
      </c>
      <c r="C138">
        <v>258</v>
      </c>
      <c r="D138">
        <v>151</v>
      </c>
      <c r="E138">
        <v>0</v>
      </c>
    </row>
    <row r="139" spans="1:5">
      <c r="A139" t="s">
        <v>442</v>
      </c>
      <c r="B139">
        <v>2522</v>
      </c>
      <c r="C139">
        <v>255</v>
      </c>
      <c r="D139">
        <v>200</v>
      </c>
      <c r="E139">
        <v>7</v>
      </c>
    </row>
    <row r="140" spans="1:5">
      <c r="A140" t="s">
        <v>443</v>
      </c>
      <c r="B140">
        <v>1785</v>
      </c>
      <c r="C140">
        <v>254</v>
      </c>
      <c r="D140">
        <v>141</v>
      </c>
      <c r="E140">
        <v>4</v>
      </c>
    </row>
    <row r="141" spans="1:5">
      <c r="A141" t="s">
        <v>444</v>
      </c>
      <c r="B141">
        <v>1653</v>
      </c>
      <c r="C141">
        <v>247</v>
      </c>
      <c r="D141">
        <v>166</v>
      </c>
      <c r="E141">
        <v>2</v>
      </c>
    </row>
    <row r="142" spans="1:5">
      <c r="A142" t="s">
        <v>445</v>
      </c>
      <c r="B142">
        <v>2174</v>
      </c>
      <c r="C142">
        <v>244</v>
      </c>
      <c r="D142">
        <v>161</v>
      </c>
      <c r="E142">
        <v>6</v>
      </c>
    </row>
    <row r="143" spans="1:5">
      <c r="A143" t="s">
        <v>446</v>
      </c>
      <c r="B143">
        <v>1608</v>
      </c>
      <c r="C143">
        <v>233</v>
      </c>
      <c r="D143">
        <v>136</v>
      </c>
      <c r="E143">
        <v>2</v>
      </c>
    </row>
    <row r="144" spans="1:5">
      <c r="A144" t="s">
        <v>447</v>
      </c>
      <c r="B144">
        <v>6561</v>
      </c>
      <c r="C144">
        <v>225</v>
      </c>
      <c r="D144">
        <v>0</v>
      </c>
      <c r="E144">
        <v>0</v>
      </c>
    </row>
    <row r="145" spans="1:5">
      <c r="A145" t="s">
        <v>448</v>
      </c>
      <c r="B145">
        <v>1568</v>
      </c>
      <c r="C145">
        <v>221</v>
      </c>
      <c r="D145">
        <v>115</v>
      </c>
      <c r="E145">
        <v>1</v>
      </c>
    </row>
    <row r="146" spans="1:5">
      <c r="A146" t="s">
        <v>449</v>
      </c>
      <c r="B146">
        <v>1430</v>
      </c>
      <c r="C146">
        <v>219</v>
      </c>
      <c r="D146">
        <v>112</v>
      </c>
      <c r="E146">
        <v>4</v>
      </c>
    </row>
    <row r="147" spans="1:5">
      <c r="A147" t="s">
        <v>450</v>
      </c>
      <c r="B147">
        <v>2088</v>
      </c>
      <c r="C147">
        <v>216</v>
      </c>
      <c r="D147">
        <v>101</v>
      </c>
      <c r="E147">
        <v>0</v>
      </c>
    </row>
    <row r="148" spans="1:5">
      <c r="A148" t="s">
        <v>451</v>
      </c>
      <c r="B148">
        <v>2169</v>
      </c>
      <c r="C148">
        <v>200</v>
      </c>
      <c r="D148">
        <v>118</v>
      </c>
      <c r="E148">
        <v>0</v>
      </c>
    </row>
    <row r="149" spans="1:5">
      <c r="A149" t="s">
        <v>452</v>
      </c>
      <c r="B149">
        <v>1533</v>
      </c>
      <c r="C149">
        <v>121</v>
      </c>
      <c r="D149">
        <v>88</v>
      </c>
      <c r="E149">
        <v>2</v>
      </c>
    </row>
    <row r="150" spans="1:5">
      <c r="A150" t="s">
        <v>453</v>
      </c>
      <c r="B150">
        <v>904</v>
      </c>
      <c r="C150">
        <v>93</v>
      </c>
      <c r="D150">
        <v>59</v>
      </c>
      <c r="E150">
        <v>1</v>
      </c>
    </row>
    <row r="152" spans="1:5">
      <c r="A152" t="s">
        <v>454</v>
      </c>
    </row>
    <row r="154" spans="1:5">
      <c r="A154" t="s">
        <v>455</v>
      </c>
    </row>
    <row r="156" spans="1:5">
      <c r="A156" t="s">
        <v>456</v>
      </c>
    </row>
    <row r="158" spans="1:5">
      <c r="A158" t="s">
        <v>457</v>
      </c>
    </row>
    <row r="160" spans="1:5">
      <c r="A160" t="s">
        <v>458</v>
      </c>
    </row>
    <row r="162" spans="1:1">
      <c r="A162" t="s">
        <v>459</v>
      </c>
    </row>
    <row r="164" spans="1:1">
      <c r="A164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Mariah Birgen</dc:creator>
  <cp:keywords/>
  <dc:description/>
  <cp:lastModifiedBy/>
  <cp:revision/>
  <dcterms:created xsi:type="dcterms:W3CDTF">2020-06-13T14:53:00Z</dcterms:created>
  <dcterms:modified xsi:type="dcterms:W3CDTF">2023-01-03T14:59:01Z</dcterms:modified>
  <cp:category/>
  <cp:contentStatus/>
</cp:coreProperties>
</file>