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1AE1D75D-99CF-447A-BE7E-1781029420D2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08" i="1" l="1"/>
  <c r="W902" i="1"/>
  <c r="W895" i="1"/>
  <c r="W888" i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<sst xmlns="http://schemas.openxmlformats.org/spreadsheetml/2006/main" count="480" uniqueCount="461">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</sst>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08"/>
  <sheetViews>
    <sheetView zoomScale="112" zoomScaleNormal="112" workbookViewId="0">
      <pane xSplit="1" ySplit="1" topLeftCell="C896" activePane="bottomRight" state="frozen"/>
      <selection pane="topRight" activeCell="B1" sqref="B1"/>
      <selection pane="bottomLeft" activeCell="A2" sqref="A2"/>
      <selection pane="bottomRight" activeCell="W908" sqref="W908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  <row r="889" spans="1:65" x14ac:dyDescent="0.35">
      <c r="A889" s="1">
        <v>44959</v>
      </c>
      <c r="F889">
        <v>131</v>
      </c>
      <c r="G889">
        <v>24</v>
      </c>
      <c r="H889">
        <v>14</v>
      </c>
      <c r="I889">
        <v>29</v>
      </c>
      <c r="BK889"/>
      <c r="BL889"/>
      <c r="BM889"/>
    </row>
    <row r="890" spans="1:65" x14ac:dyDescent="0.35">
      <c r="A890" s="1">
        <v>44960</v>
      </c>
      <c r="F890">
        <v>138</v>
      </c>
      <c r="G890">
        <v>31</v>
      </c>
      <c r="H890">
        <v>22</v>
      </c>
      <c r="I890">
        <v>40</v>
      </c>
      <c r="BK890"/>
      <c r="BL890"/>
      <c r="BM890"/>
    </row>
    <row r="891" spans="1:65" x14ac:dyDescent="0.35">
      <c r="A891" s="1">
        <v>44961</v>
      </c>
      <c r="F891">
        <v>124</v>
      </c>
      <c r="G891">
        <v>22</v>
      </c>
      <c r="H891">
        <v>20</v>
      </c>
      <c r="I891">
        <v>23</v>
      </c>
      <c r="BK891"/>
      <c r="BL891"/>
      <c r="BM891"/>
    </row>
    <row r="892" spans="1:65" x14ac:dyDescent="0.35">
      <c r="A892" s="1">
        <v>44962</v>
      </c>
      <c r="F892">
        <v>127</v>
      </c>
      <c r="G892">
        <v>16</v>
      </c>
      <c r="H892">
        <v>19</v>
      </c>
      <c r="I892">
        <v>16</v>
      </c>
      <c r="BK892"/>
      <c r="BL892"/>
      <c r="BM892"/>
    </row>
    <row r="893" spans="1:65" x14ac:dyDescent="0.35">
      <c r="A893" s="1">
        <v>44963</v>
      </c>
      <c r="F893">
        <v>122</v>
      </c>
      <c r="G893">
        <v>16</v>
      </c>
      <c r="H893">
        <v>20</v>
      </c>
      <c r="I893">
        <v>18</v>
      </c>
      <c r="BK893"/>
      <c r="BL893"/>
      <c r="BM893"/>
    </row>
    <row r="894" spans="1:65" x14ac:dyDescent="0.35">
      <c r="A894" s="1">
        <v>44964</v>
      </c>
      <c r="F894">
        <v>128</v>
      </c>
      <c r="G894">
        <v>14</v>
      </c>
      <c r="H894">
        <v>16</v>
      </c>
      <c r="I894">
        <v>23</v>
      </c>
      <c r="BK894"/>
      <c r="BL894"/>
      <c r="BM894"/>
    </row>
    <row r="895" spans="1:65" x14ac:dyDescent="0.35">
      <c r="A895" s="1">
        <v>44965</v>
      </c>
      <c r="C895">
        <v>897136</v>
      </c>
      <c r="D895">
        <v>880360</v>
      </c>
      <c r="E895">
        <v>10625</v>
      </c>
      <c r="F895">
        <v>122</v>
      </c>
      <c r="G895">
        <v>24</v>
      </c>
      <c r="H895">
        <v>15</v>
      </c>
      <c r="I895">
        <v>30</v>
      </c>
      <c r="W895">
        <f>C895-D895-E895</f>
        <v>6151</v>
      </c>
      <c r="Y895">
        <v>28</v>
      </c>
      <c r="Z895">
        <v>6337</v>
      </c>
      <c r="AA895">
        <v>3788</v>
      </c>
      <c r="AB895">
        <v>38660</v>
      </c>
      <c r="AC895">
        <v>6224</v>
      </c>
      <c r="AD895">
        <v>3712</v>
      </c>
      <c r="AE895">
        <v>37910</v>
      </c>
      <c r="AF895">
        <v>88</v>
      </c>
      <c r="AG895">
        <v>62</v>
      </c>
      <c r="AH895">
        <v>523</v>
      </c>
      <c r="AI895">
        <v>25</v>
      </c>
      <c r="AJ895">
        <v>76</v>
      </c>
      <c r="AK895">
        <v>227</v>
      </c>
      <c r="BK895"/>
      <c r="BL895"/>
      <c r="BM895"/>
    </row>
    <row r="896" spans="1:65" x14ac:dyDescent="0.35">
      <c r="A896" s="1">
        <v>44966</v>
      </c>
      <c r="F896">
        <v>120</v>
      </c>
      <c r="G896">
        <v>25</v>
      </c>
      <c r="H896">
        <v>13</v>
      </c>
      <c r="I896">
        <v>31</v>
      </c>
      <c r="BK896"/>
      <c r="BL896"/>
      <c r="BM896"/>
    </row>
    <row r="897" spans="1:65" x14ac:dyDescent="0.35">
      <c r="A897" s="1">
        <v>44967</v>
      </c>
      <c r="F897">
        <v>116</v>
      </c>
      <c r="G897">
        <v>29</v>
      </c>
      <c r="H897">
        <v>14</v>
      </c>
      <c r="I897">
        <v>33</v>
      </c>
      <c r="BK897"/>
      <c r="BL897"/>
      <c r="BM897"/>
    </row>
    <row r="898" spans="1:65" x14ac:dyDescent="0.35">
      <c r="A898" s="1">
        <v>44968</v>
      </c>
      <c r="F898">
        <v>116</v>
      </c>
      <c r="G898">
        <v>29</v>
      </c>
      <c r="H898">
        <v>14</v>
      </c>
      <c r="I898">
        <v>33</v>
      </c>
      <c r="BK898"/>
      <c r="BL898"/>
      <c r="BM898"/>
    </row>
    <row r="899" spans="1:65" x14ac:dyDescent="0.35">
      <c r="A899" s="1">
        <v>44969</v>
      </c>
      <c r="F899">
        <v>118</v>
      </c>
      <c r="G899">
        <v>28</v>
      </c>
      <c r="H899">
        <v>10</v>
      </c>
      <c r="I899">
        <v>38</v>
      </c>
      <c r="BK899"/>
      <c r="BL899"/>
      <c r="BM899"/>
    </row>
    <row r="900" spans="1:65" x14ac:dyDescent="0.35">
      <c r="A900" s="1">
        <v>44970</v>
      </c>
      <c r="F900">
        <v>117</v>
      </c>
      <c r="G900">
        <v>26</v>
      </c>
      <c r="H900">
        <v>11</v>
      </c>
      <c r="I900">
        <v>30</v>
      </c>
      <c r="BK900"/>
      <c r="BL900"/>
      <c r="BM900"/>
    </row>
    <row r="901" spans="1:65" x14ac:dyDescent="0.35">
      <c r="A901" s="1">
        <v>44971</v>
      </c>
      <c r="F901">
        <v>132</v>
      </c>
      <c r="G901">
        <v>26</v>
      </c>
      <c r="H901">
        <v>13</v>
      </c>
      <c r="I901">
        <v>29</v>
      </c>
      <c r="BK901"/>
      <c r="BL901"/>
      <c r="BM901"/>
    </row>
    <row r="902" spans="1:65" x14ac:dyDescent="0.35">
      <c r="A902" s="1">
        <v>44972</v>
      </c>
      <c r="C902">
        <v>898762</v>
      </c>
      <c r="D902">
        <v>882020</v>
      </c>
      <c r="E902">
        <v>10653</v>
      </c>
      <c r="F902">
        <v>135</v>
      </c>
      <c r="G902">
        <v>20</v>
      </c>
      <c r="H902">
        <v>16</v>
      </c>
      <c r="I902">
        <v>32</v>
      </c>
      <c r="W902">
        <f>C902-D902-E902</f>
        <v>6089</v>
      </c>
      <c r="Y902">
        <v>28</v>
      </c>
      <c r="Z902">
        <v>6346</v>
      </c>
      <c r="AA902">
        <v>3793</v>
      </c>
      <c r="AB902">
        <v>38724</v>
      </c>
      <c r="AC902">
        <v>6235</v>
      </c>
      <c r="AD902">
        <v>3712</v>
      </c>
      <c r="AE902">
        <v>37975</v>
      </c>
      <c r="AF902">
        <v>88</v>
      </c>
      <c r="AG902">
        <v>62</v>
      </c>
      <c r="AH902">
        <v>525</v>
      </c>
      <c r="AI902">
        <v>23</v>
      </c>
      <c r="AJ902">
        <v>81</v>
      </c>
      <c r="AK902">
        <v>224</v>
      </c>
      <c r="BK902"/>
      <c r="BL902"/>
      <c r="BM902"/>
    </row>
    <row r="903" spans="1:65" x14ac:dyDescent="0.35">
      <c r="A903" s="1">
        <v>44973</v>
      </c>
      <c r="F903">
        <v>142</v>
      </c>
      <c r="G903">
        <v>37</v>
      </c>
      <c r="H903">
        <v>14</v>
      </c>
      <c r="I903">
        <v>64</v>
      </c>
      <c r="BK903"/>
      <c r="BL903"/>
      <c r="BM903"/>
    </row>
    <row r="904" spans="1:65" x14ac:dyDescent="0.35">
      <c r="A904" s="1">
        <v>44974</v>
      </c>
      <c r="F904">
        <v>140</v>
      </c>
      <c r="G904">
        <v>30</v>
      </c>
      <c r="H904">
        <v>13</v>
      </c>
      <c r="I904">
        <v>48</v>
      </c>
      <c r="BK904"/>
      <c r="BL904"/>
      <c r="BM904"/>
    </row>
    <row r="905" spans="1:65" x14ac:dyDescent="0.35">
      <c r="A905" s="1">
        <v>44975</v>
      </c>
      <c r="F905">
        <v>140</v>
      </c>
      <c r="G905">
        <v>31</v>
      </c>
      <c r="H905">
        <v>15</v>
      </c>
      <c r="I905">
        <v>44</v>
      </c>
      <c r="BK905"/>
      <c r="BL905"/>
      <c r="BM905"/>
    </row>
    <row r="906" spans="1:65" x14ac:dyDescent="0.35">
      <c r="A906" s="1">
        <v>44977</v>
      </c>
      <c r="F906">
        <v>133</v>
      </c>
      <c r="G906">
        <v>28</v>
      </c>
      <c r="H906">
        <v>16</v>
      </c>
      <c r="I906">
        <v>41</v>
      </c>
      <c r="BK906"/>
      <c r="BL906"/>
      <c r="BM906"/>
    </row>
    <row r="907" spans="1:65" x14ac:dyDescent="0.35">
      <c r="A907" s="1">
        <v>44978</v>
      </c>
      <c r="F907">
        <v>138</v>
      </c>
      <c r="G907">
        <v>29</v>
      </c>
      <c r="H907">
        <v>12</v>
      </c>
      <c r="I907">
        <v>43</v>
      </c>
      <c r="BK907"/>
      <c r="BL907"/>
      <c r="BM907"/>
    </row>
    <row r="908" spans="1:65" x14ac:dyDescent="0.35">
      <c r="A908" s="1">
        <v>44979</v>
      </c>
      <c r="C908">
        <v>900343</v>
      </c>
      <c r="D908">
        <v>883558</v>
      </c>
      <c r="E908">
        <v>10671</v>
      </c>
      <c r="F908">
        <v>159</v>
      </c>
      <c r="G908">
        <v>36</v>
      </c>
      <c r="H908">
        <v>10</v>
      </c>
      <c r="I908">
        <v>56</v>
      </c>
      <c r="W908">
        <f>C908-D908-E908</f>
        <v>6114</v>
      </c>
      <c r="Y908">
        <v>18</v>
      </c>
      <c r="Z908">
        <v>6351</v>
      </c>
      <c r="AA908">
        <v>3800</v>
      </c>
      <c r="AB908">
        <v>38803</v>
      </c>
      <c r="AC908">
        <v>6239</v>
      </c>
      <c r="AD908">
        <v>3716</v>
      </c>
      <c r="AE908">
        <v>38040</v>
      </c>
      <c r="AF908">
        <v>88</v>
      </c>
      <c r="AG908">
        <v>62</v>
      </c>
      <c r="AH908">
        <v>525</v>
      </c>
      <c r="AI908">
        <v>24</v>
      </c>
      <c r="AJ908">
        <v>84</v>
      </c>
      <c r="AK908">
        <v>238</v>
      </c>
      <c r="BK908"/>
      <c r="BL908"/>
      <c r="BM908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7</v>
      </c>
      <c r="C2">
        <v>17</v>
      </c>
      <c r="D2">
        <v>134</v>
      </c>
    </row>
    <row r="3" spans="1:12" x14ac:dyDescent="0.35">
      <c r="A3" t="s">
        <v>78</v>
      </c>
      <c r="B3">
        <f>LARGE(covid19!Z:Z,1)-LARGE(covid19!Z:Z,2)</f>
        <v>5</v>
      </c>
      <c r="C3">
        <f>LARGE(covid19!AA:AA,1)-LARGE(covid19!AA:AA,2)</f>
        <v>7</v>
      </c>
      <c r="D3">
        <f>LARGE(covid19!AB:AB,1)-LARGE(covid19!AB:AB,2)</f>
        <v>79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2</v>
      </c>
      <c r="H4">
        <f t="shared" ref="H4" si="2">ROUND(D$2*D4,0)</f>
        <v>17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10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1</v>
      </c>
      <c r="G5">
        <f t="shared" si="6"/>
        <v>3</v>
      </c>
      <c r="H5">
        <f t="shared" si="6"/>
        <v>34</v>
      </c>
      <c r="J5">
        <f t="shared" ref="J5:J11" si="7">ROUND(B$3*B5,0)</f>
        <v>1</v>
      </c>
      <c r="K5">
        <f t="shared" ref="K5:L11" si="8">ROUND(C$3*C5,0)</f>
        <v>1</v>
      </c>
      <c r="L5">
        <f t="shared" si="8"/>
        <v>20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1</v>
      </c>
      <c r="G6">
        <f t="shared" si="6"/>
        <v>2</v>
      </c>
      <c r="H6">
        <f t="shared" si="6"/>
        <v>23</v>
      </c>
      <c r="J6">
        <f t="shared" si="7"/>
        <v>1</v>
      </c>
      <c r="K6">
        <f t="shared" si="8"/>
        <v>1</v>
      </c>
      <c r="L6">
        <f t="shared" si="8"/>
        <v>13</v>
      </c>
    </row>
    <row r="7" spans="1:12" x14ac:dyDescent="0.35">
      <c r="A7" t="s">
        <v>82</v>
      </c>
      <c r="B7">
        <v>0.16</v>
      </c>
      <c r="C7">
        <v>0.14000000000000001</v>
      </c>
      <c r="D7">
        <v>0.13</v>
      </c>
      <c r="F7">
        <f t="shared" si="6"/>
        <v>1</v>
      </c>
      <c r="G7">
        <f t="shared" si="6"/>
        <v>2</v>
      </c>
      <c r="H7">
        <f t="shared" si="6"/>
        <v>17</v>
      </c>
      <c r="J7">
        <f t="shared" si="7"/>
        <v>1</v>
      </c>
      <c r="K7">
        <f t="shared" si="8"/>
        <v>1</v>
      </c>
      <c r="L7">
        <f t="shared" si="8"/>
        <v>10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3</v>
      </c>
      <c r="H8">
        <f t="shared" si="6"/>
        <v>16</v>
      </c>
      <c r="J8">
        <f t="shared" si="7"/>
        <v>1</v>
      </c>
      <c r="K8">
        <f t="shared" si="8"/>
        <v>1</v>
      </c>
      <c r="L8">
        <f t="shared" si="8"/>
        <v>9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1</v>
      </c>
      <c r="G9">
        <f t="shared" si="6"/>
        <v>2</v>
      </c>
      <c r="H9">
        <f t="shared" si="6"/>
        <v>13</v>
      </c>
      <c r="J9">
        <f t="shared" si="7"/>
        <v>1</v>
      </c>
      <c r="K9">
        <f t="shared" si="8"/>
        <v>1</v>
      </c>
      <c r="L9">
        <f t="shared" si="8"/>
        <v>8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0</v>
      </c>
      <c r="G10">
        <f t="shared" si="6"/>
        <v>1</v>
      </c>
      <c r="H10">
        <f t="shared" si="6"/>
        <v>8</v>
      </c>
      <c r="J10">
        <f t="shared" si="7"/>
        <v>0</v>
      </c>
      <c r="K10">
        <f t="shared" si="8"/>
        <v>1</v>
      </c>
      <c r="L10">
        <f t="shared" si="8"/>
        <v>5</v>
      </c>
    </row>
    <row r="11" spans="1:12" x14ac:dyDescent="0.35">
      <c r="A11" t="s">
        <v>86</v>
      </c>
      <c r="B11">
        <v>0.06</v>
      </c>
      <c r="C11">
        <v>7.0000000000000007E-2</v>
      </c>
      <c r="D11">
        <v>0.04</v>
      </c>
      <c r="F11">
        <f t="shared" si="6"/>
        <v>0</v>
      </c>
      <c r="G11">
        <f t="shared" si="6"/>
        <v>1</v>
      </c>
      <c r="H11">
        <f t="shared" si="6"/>
        <v>5</v>
      </c>
      <c r="J11">
        <f t="shared" si="7"/>
        <v>0</v>
      </c>
      <c r="K11">
        <f t="shared" si="8"/>
        <v>0</v>
      </c>
      <c r="L11">
        <f t="shared" si="8"/>
        <v>3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6</v>
      </c>
      <c r="G13">
        <f>SUM(G4:G12)</f>
        <v>16</v>
      </c>
      <c r="H13">
        <f>SUM(H4:H11)</f>
        <v>133</v>
      </c>
      <c r="J13">
        <f>SUM(J4:J12)</f>
        <v>6</v>
      </c>
      <c r="K13">
        <f>SUM(K4:K12)</f>
        <v>7</v>
      </c>
      <c r="L13">
        <f>SUM(L4:L11)</f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U53"/>
  <sheetViews>
    <sheetView tabSelected="1" workbookViewId="0">
      <pane xSplit="2" ySplit="1" topLeftCell="BL18" activePane="bottomRight" state="frozen"/>
      <selection pane="topRight" activeCell="C1" sqref="C1"/>
      <selection pane="bottomLeft" activeCell="A2" sqref="A2"/>
      <selection pane="bottomRight" activeCell="BU1" sqref="BU1:BU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  <col min="72" max="72" width="9.453125" bestFit="1" customWidth="1"/>
  </cols>
  <sheetData>
    <row r="1" spans="1:73" s="1" customFormat="1" x14ac:dyDescent="0.35">
      <c r="B1" s="1">
        <f>MAX(covid19!A:A)</f>
        <v>44979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  <c r="BS1" s="1">
        <v>44965</v>
      </c>
      <c r="BT1" s="1">
        <v>44972</v>
      </c>
      <c r="BU1" s="1">
        <v>44979</v>
      </c>
    </row>
    <row r="2" spans="1:73" x14ac:dyDescent="0.35">
      <c r="A2" s="16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  <c r="BS2">
        <v>1</v>
      </c>
      <c r="BT2">
        <v>2</v>
      </c>
      <c r="BU2">
        <v>1</v>
      </c>
    </row>
    <row r="3" spans="1:73" x14ac:dyDescent="0.35">
      <c r="A3" s="16" t="str">
        <f>"Bremer "&amp;'Age Range Break Down'!A5&amp;" min"</f>
        <v>Bremer 18-29 min</v>
      </c>
      <c r="B3">
        <f>'Age Range Break Down'!F5</f>
        <v>1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  <c r="BS3">
        <v>1</v>
      </c>
      <c r="BT3">
        <v>3</v>
      </c>
      <c r="BU3">
        <v>1</v>
      </c>
    </row>
    <row r="4" spans="1:73" x14ac:dyDescent="0.35">
      <c r="A4" s="16" t="str">
        <f>"Bremer "&amp;'Age Range Break Down'!A6&amp;" min"</f>
        <v>Bremer 30-39 min</v>
      </c>
      <c r="B4">
        <f>'Age Range Break Down'!F6</f>
        <v>1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  <c r="BS4">
        <v>1</v>
      </c>
      <c r="BT4">
        <v>2</v>
      </c>
      <c r="BU4">
        <v>1</v>
      </c>
    </row>
    <row r="5" spans="1:73" x14ac:dyDescent="0.35">
      <c r="A5" s="16" t="str">
        <f>"Bremer "&amp;'Age Range Break Down'!A7&amp;" min"</f>
        <v>Bremer 40-49 min</v>
      </c>
      <c r="B5">
        <f>'Age Range Break Down'!F7</f>
        <v>1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  <c r="BS5">
        <v>1</v>
      </c>
      <c r="BT5">
        <v>2</v>
      </c>
      <c r="BU5">
        <v>1</v>
      </c>
    </row>
    <row r="6" spans="1:73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2</v>
      </c>
      <c r="BU6">
        <v>1</v>
      </c>
    </row>
    <row r="7" spans="1:73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</row>
    <row r="8" spans="1:73" x14ac:dyDescent="0.35">
      <c r="A8" s="16" t="str">
        <f>"Bremer "&amp;'Age Range Break Down'!A10&amp;" min"</f>
        <v>Bremer 70-79 min</v>
      </c>
      <c r="B8">
        <f>'Age Range Break Down'!F10</f>
        <v>0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</row>
    <row r="9" spans="1:73" x14ac:dyDescent="0.35">
      <c r="A9" s="16" t="str">
        <f>"Bremer "&amp;'Age Range Break Down'!A11&amp;" min"</f>
        <v>Bremer 80+ min</v>
      </c>
      <c r="B9">
        <f>'Age Range Break Down'!F11</f>
        <v>0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  <c r="BT9">
        <v>1</v>
      </c>
      <c r="BU9">
        <v>0</v>
      </c>
    </row>
    <row r="10" spans="1:73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</row>
    <row r="11" spans="1:73" x14ac:dyDescent="0.35">
      <c r="A11" s="16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  <c r="BS11">
        <v>1</v>
      </c>
      <c r="BT11">
        <v>2</v>
      </c>
      <c r="BU11">
        <v>1</v>
      </c>
    </row>
    <row r="12" spans="1:73" x14ac:dyDescent="0.35">
      <c r="A12" s="16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</row>
    <row r="13" spans="1:73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</row>
    <row r="14" spans="1:73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</row>
    <row r="15" spans="1:73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1</v>
      </c>
      <c r="BU15">
        <v>1</v>
      </c>
    </row>
    <row r="16" spans="1:73" x14ac:dyDescent="0.35">
      <c r="A16" s="16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0</v>
      </c>
    </row>
    <row r="17" spans="1:73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</row>
    <row r="18" spans="1:73" x14ac:dyDescent="0.35">
      <c r="A18" s="16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2</v>
      </c>
    </row>
    <row r="19" spans="1:73" x14ac:dyDescent="0.35">
      <c r="A19" s="16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3</v>
      </c>
    </row>
    <row r="20" spans="1:73" x14ac:dyDescent="0.35">
      <c r="A20" s="16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2</v>
      </c>
    </row>
    <row r="21" spans="1:73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2</v>
      </c>
    </row>
    <row r="22" spans="1:73" x14ac:dyDescent="0.35">
      <c r="A22" s="16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3</v>
      </c>
    </row>
    <row r="23" spans="1:73" x14ac:dyDescent="0.35">
      <c r="A23" s="16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2</v>
      </c>
    </row>
    <row r="24" spans="1:73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</row>
    <row r="25" spans="1:73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</row>
    <row r="26" spans="1:73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</row>
    <row r="27" spans="1:73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</row>
    <row r="28" spans="1:73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</row>
    <row r="29" spans="1:73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</row>
    <row r="30" spans="1:73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</row>
    <row r="31" spans="1:73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</row>
    <row r="32" spans="1:73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</row>
    <row r="33" spans="1:73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35">
      <c r="A34" s="16" t="str">
        <f>'Age Range Break Down'!H$1&amp;" "&amp;'Age Range Break Down'!A4&amp;" min"</f>
        <v>Black Hawk 0-17 min</v>
      </c>
      <c r="B34">
        <f>'Age Range Break Down'!H4</f>
        <v>17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  <c r="BS34">
        <v>10</v>
      </c>
      <c r="BT34">
        <v>12</v>
      </c>
      <c r="BU34">
        <v>17</v>
      </c>
    </row>
    <row r="35" spans="1:73" x14ac:dyDescent="0.35">
      <c r="A35" s="16" t="str">
        <f>'Age Range Break Down'!H$1&amp;" "&amp;'Age Range Break Down'!A5&amp;" min"</f>
        <v>Black Hawk 18-29 min</v>
      </c>
      <c r="B35">
        <f>'Age Range Break Down'!H5</f>
        <v>34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  <c r="BS35">
        <v>20</v>
      </c>
      <c r="BT35">
        <v>24</v>
      </c>
      <c r="BU35">
        <v>34</v>
      </c>
    </row>
    <row r="36" spans="1:73" x14ac:dyDescent="0.35">
      <c r="A36" s="16" t="str">
        <f>'Age Range Break Down'!H$1&amp;" "&amp;'Age Range Break Down'!A6&amp;" min"</f>
        <v>Black Hawk 30-39 min</v>
      </c>
      <c r="B36">
        <f>'Age Range Break Down'!H6</f>
        <v>23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  <c r="BS36">
        <v>14</v>
      </c>
      <c r="BT36">
        <v>16</v>
      </c>
      <c r="BU36">
        <v>23</v>
      </c>
    </row>
    <row r="37" spans="1:73" x14ac:dyDescent="0.35">
      <c r="A37" s="16" t="str">
        <f>'Age Range Break Down'!H$1&amp;" "&amp;'Age Range Break Down'!A7&amp;" min"</f>
        <v>Black Hawk 40-49 min</v>
      </c>
      <c r="B37">
        <f>'Age Range Break Down'!H7</f>
        <v>17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  <c r="BS37">
        <v>10</v>
      </c>
      <c r="BT37">
        <v>12</v>
      </c>
      <c r="BU37">
        <v>17</v>
      </c>
    </row>
    <row r="38" spans="1:73" x14ac:dyDescent="0.35">
      <c r="A38" s="16" t="str">
        <f>'Age Range Break Down'!H$1&amp;" "&amp;'Age Range Break Down'!A8&amp;" min"</f>
        <v>Black Hawk 50-59 min</v>
      </c>
      <c r="B38">
        <f>'Age Range Break Down'!H8</f>
        <v>16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  <c r="BS38">
        <v>10</v>
      </c>
      <c r="BT38">
        <v>11</v>
      </c>
      <c r="BU38">
        <v>16</v>
      </c>
    </row>
    <row r="39" spans="1:73" x14ac:dyDescent="0.35">
      <c r="A39" s="16" t="str">
        <f>'Age Range Break Down'!H$1&amp;" "&amp;'Age Range Break Down'!A9&amp;" min"</f>
        <v>Black Hawk 60-69 min</v>
      </c>
      <c r="B39">
        <f>'Age Range Break Down'!H9</f>
        <v>13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  <c r="BS39">
        <v>8</v>
      </c>
      <c r="BT39">
        <v>10</v>
      </c>
      <c r="BU39">
        <v>13</v>
      </c>
    </row>
    <row r="40" spans="1:73" x14ac:dyDescent="0.35">
      <c r="A40" s="16" t="str">
        <f>'Age Range Break Down'!H$1&amp;" "&amp;'Age Range Break Down'!A10&amp;" min"</f>
        <v>Black Hawk 70-79 min</v>
      </c>
      <c r="B40">
        <f>'Age Range Break Down'!H10</f>
        <v>8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  <c r="BS40">
        <v>5</v>
      </c>
      <c r="BT40">
        <v>6</v>
      </c>
      <c r="BU40">
        <v>8</v>
      </c>
    </row>
    <row r="41" spans="1:73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5</v>
      </c>
    </row>
    <row r="42" spans="1:73" x14ac:dyDescent="0.35">
      <c r="A42" s="16" t="str">
        <f>'Age Range Break Down'!H$1&amp;" "&amp;'Age Range Break Down'!A4&amp;" max"</f>
        <v>Black Hawk 0-17 max</v>
      </c>
      <c r="B42">
        <f>'Age Range Break Down'!L4</f>
        <v>10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  <c r="BS42">
        <v>8</v>
      </c>
      <c r="BT42">
        <v>8</v>
      </c>
      <c r="BU42">
        <v>10</v>
      </c>
    </row>
    <row r="43" spans="1:73" x14ac:dyDescent="0.35">
      <c r="A43" s="16" t="str">
        <f>'Age Range Break Down'!H$1&amp;" "&amp;'Age Range Break Down'!A5&amp;" max"</f>
        <v>Black Hawk 18-29 max</v>
      </c>
      <c r="B43">
        <f>'Age Range Break Down'!L5</f>
        <v>20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  <c r="BS43">
        <v>15</v>
      </c>
      <c r="BT43">
        <v>16</v>
      </c>
      <c r="BU43">
        <v>20</v>
      </c>
    </row>
    <row r="44" spans="1:73" x14ac:dyDescent="0.35">
      <c r="A44" s="16" t="str">
        <f>'Age Range Break Down'!H$1&amp;" "&amp;'Age Range Break Down'!A6&amp;" max"</f>
        <v>Black Hawk 30-39 max</v>
      </c>
      <c r="B44">
        <f>'Age Range Break Down'!L6</f>
        <v>13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  <c r="BS44">
        <v>10</v>
      </c>
      <c r="BT44">
        <v>11</v>
      </c>
      <c r="BU44">
        <v>13</v>
      </c>
    </row>
    <row r="45" spans="1:73" x14ac:dyDescent="0.35">
      <c r="A45" s="16" t="str">
        <f>'Age Range Break Down'!H$1&amp;" "&amp;'Age Range Break Down'!A7&amp;" max"</f>
        <v>Black Hawk 40-49 max</v>
      </c>
      <c r="B45">
        <f>'Age Range Break Down'!L7</f>
        <v>10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  <c r="BS45">
        <v>8</v>
      </c>
      <c r="BT45">
        <v>8</v>
      </c>
      <c r="BU45">
        <v>10</v>
      </c>
    </row>
    <row r="46" spans="1:73" x14ac:dyDescent="0.35">
      <c r="A46" s="16" t="str">
        <f>'Age Range Break Down'!H$1&amp;" "&amp;'Age Range Break Down'!A8&amp;" max"</f>
        <v>Black Hawk 50-59 max</v>
      </c>
      <c r="B46">
        <f>'Age Range Break Down'!L8</f>
        <v>9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  <c r="BS46">
        <v>7</v>
      </c>
      <c r="BT46">
        <v>8</v>
      </c>
      <c r="BU46">
        <v>9</v>
      </c>
    </row>
    <row r="47" spans="1:73" x14ac:dyDescent="0.35">
      <c r="A47" s="16" t="str">
        <f>'Age Range Break Down'!H$1&amp;" "&amp;'Age Range Break Down'!A9&amp;" max"</f>
        <v>Black Hawk 60-69 max</v>
      </c>
      <c r="B47">
        <f>'Age Range Break Down'!L9</f>
        <v>8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  <c r="BS47">
        <v>6</v>
      </c>
      <c r="BT47">
        <v>6</v>
      </c>
      <c r="BU47">
        <v>8</v>
      </c>
    </row>
    <row r="48" spans="1:73" x14ac:dyDescent="0.35">
      <c r="A48" s="16" t="str">
        <f>'Age Range Break Down'!H$1&amp;" "&amp;'Age Range Break Down'!A10&amp;" max"</f>
        <v>Black Hawk 70-79 max</v>
      </c>
      <c r="B48">
        <f>'Age Range Break Down'!L10</f>
        <v>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  <c r="BS48">
        <v>4</v>
      </c>
      <c r="BT48">
        <v>4</v>
      </c>
      <c r="BU48">
        <v>5</v>
      </c>
    </row>
    <row r="49" spans="1:73" x14ac:dyDescent="0.35">
      <c r="A49" s="16" t="str">
        <f>'Age Range Break Down'!H$1&amp;" "&amp;'Age Range Break Down'!A11&amp;" max"</f>
        <v>Black Hawk 80+ max</v>
      </c>
      <c r="B49">
        <f>'Age Range Break Down'!L11</f>
        <v>3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  <c r="BS49">
        <v>2</v>
      </c>
      <c r="BT49">
        <v>3</v>
      </c>
      <c r="BU49">
        <v>3</v>
      </c>
    </row>
    <row r="50" spans="1:73" x14ac:dyDescent="0.35">
      <c r="A50" s="16"/>
    </row>
    <row r="51" spans="1:73" x14ac:dyDescent="0.35">
      <c r="A51" s="16"/>
    </row>
    <row r="52" spans="1:73" x14ac:dyDescent="0.35">
      <c r="A52" s="16"/>
    </row>
    <row r="53" spans="1:73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88</v>
      </c>
      <c r="S2">
        <f>MAX(covid19!AG:AG)</f>
        <v>62</v>
      </c>
      <c r="T2">
        <f>MAX(covid19!AH:AH)</f>
        <v>525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2023-02-22T15:52:38Z</dcterms:modified>
  <cp:category/>
  <cp:contentStatus/>
</cp:coreProperties>
</file>