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856DF05F-4785-4681-95CE-EF65E1CB4B7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55" i="1" l="1"/>
  <c r="AJ655" i="1"/>
  <c r="AI655" i="1"/>
  <c r="AJ1" i="9"/>
  <c r="A655" i="1"/>
  <c r="AK635" i="1"/>
  <c r="AJ635" i="1"/>
  <c r="AI635" i="1"/>
  <c r="AC648" i="1"/>
  <c r="AI648" i="1" s="1"/>
  <c r="AD648" i="1"/>
  <c r="AJ648" i="1" s="1"/>
  <c r="AE648" i="1"/>
  <c r="AK648" i="1" s="1"/>
  <c r="Y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W598" i="1" s="1"/>
  <c r="X598" i="1" s="1"/>
  <c r="S598" i="1"/>
  <c r="T598" i="1" s="1"/>
  <c r="R599" i="1"/>
  <c r="S599" i="1" s="1"/>
  <c r="T599" i="1" s="1"/>
  <c r="R600" i="1"/>
  <c r="S600" i="1"/>
  <c r="T600" i="1" s="1"/>
  <c r="V600" i="1"/>
  <c r="W600" i="1" s="1"/>
  <c r="X600" i="1" s="1"/>
  <c r="R601" i="1"/>
  <c r="V601" i="1" s="1"/>
  <c r="W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W602" i="1" s="1"/>
  <c r="X602" i="1" s="1"/>
  <c r="V599" i="1"/>
  <c r="W599" i="1" s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W597" i="1" s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C13" i="8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B22" i="9" s="1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5" i="9" l="1"/>
  <c r="F13" i="8"/>
  <c r="O525" i="1"/>
  <c r="N525" i="1"/>
  <c r="W525" i="1"/>
  <c r="X525" i="1" s="1"/>
  <c r="G13" i="8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B30" i="9" s="1"/>
  <c r="U274" i="1"/>
  <c r="T268" i="1"/>
  <c r="BU266" i="1"/>
  <c r="B26" i="9" l="1"/>
  <c r="K13" i="8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<sst xmlns="http://schemas.openxmlformats.org/spreadsheetml/2006/main" count="480" uniqueCount="461">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</sst>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657"/>
  <sheetViews>
    <sheetView tabSelected="1" zoomScale="112" zoomScaleNormal="112" workbookViewId="0">
      <pane xSplit="1" ySplit="1" topLeftCell="B644" activePane="bottomRight" state="frozen"/>
      <selection pane="topRight" activeCell="B1" sqref="B1"/>
      <selection pane="bottomLeft" activeCell="A2" sqref="A2"/>
      <selection pane="bottomRight" activeCell="A658" sqref="A658"/>
    </sheetView>
  </sheetViews>
  <sheetFormatPr defaultRowHeight="14.5" x14ac:dyDescent="0.35"/>
  <cols>
    <col min="1" max="1" width="12.26953125" style="1" customWidth="1"/>
    <col min="2" max="2" width="11" bestFit="1" customWidth="1"/>
    <col min="5" max="5" width="9.453125" bestFit="1" customWidth="1"/>
    <col min="7" max="7" width="0" hidden="1" customWidth="1"/>
    <col min="9" max="13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7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 t="shared" si="6781"/>
        <v>119131</v>
      </c>
      <c r="X597" s="3">
        <f t="shared" si="6782"/>
        <v>5.1791725075756943E-3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02" si="6802">IF(V598="","",C598-D598-E596)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751846</v>
      </c>
      <c r="E635">
        <v>9554</v>
      </c>
      <c r="F635">
        <v>124</v>
      </c>
      <c r="G635">
        <v>31</v>
      </c>
      <c r="H635">
        <v>13</v>
      </c>
      <c r="I635">
        <v>42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F636">
        <v>131</v>
      </c>
      <c r="G636">
        <v>31</v>
      </c>
      <c r="H636">
        <v>18</v>
      </c>
      <c r="I636">
        <v>48</v>
      </c>
    </row>
    <row r="637" spans="1:37" x14ac:dyDescent="0.35">
      <c r="A637" s="1">
        <v>44694</v>
      </c>
      <c r="F637">
        <v>139</v>
      </c>
      <c r="G637">
        <v>30</v>
      </c>
      <c r="H637">
        <v>14</v>
      </c>
      <c r="I637">
        <v>39</v>
      </c>
    </row>
    <row r="638" spans="1:37" x14ac:dyDescent="0.35">
      <c r="A638" s="1">
        <v>44695</v>
      </c>
      <c r="F638">
        <v>137</v>
      </c>
      <c r="G638">
        <v>27</v>
      </c>
      <c r="H638">
        <v>12</v>
      </c>
      <c r="I638">
        <v>43</v>
      </c>
    </row>
    <row r="639" spans="1:37" x14ac:dyDescent="0.35">
      <c r="A639" s="1">
        <v>44697</v>
      </c>
      <c r="F639">
        <v>132</v>
      </c>
      <c r="G639">
        <v>26</v>
      </c>
      <c r="H639">
        <v>13</v>
      </c>
      <c r="I639">
        <v>33</v>
      </c>
    </row>
    <row r="640" spans="1:37" x14ac:dyDescent="0.35">
      <c r="A640" s="1">
        <v>44698</v>
      </c>
      <c r="F640">
        <v>152</v>
      </c>
      <c r="G640">
        <v>25</v>
      </c>
      <c r="H640">
        <v>22</v>
      </c>
      <c r="I640">
        <v>38</v>
      </c>
    </row>
    <row r="641" spans="1:37" x14ac:dyDescent="0.35">
      <c r="A641" s="1">
        <v>44699</v>
      </c>
      <c r="C641">
        <v>772207</v>
      </c>
      <c r="E641">
        <v>9572</v>
      </c>
      <c r="F641">
        <v>145</v>
      </c>
      <c r="G641">
        <v>24</v>
      </c>
      <c r="H641">
        <v>20</v>
      </c>
      <c r="I641">
        <v>45</v>
      </c>
    </row>
    <row r="642" spans="1:37" x14ac:dyDescent="0.35">
      <c r="A642" s="1">
        <v>44700</v>
      </c>
      <c r="F642">
        <v>151</v>
      </c>
      <c r="G642">
        <v>34</v>
      </c>
      <c r="H642">
        <v>17</v>
      </c>
      <c r="I642">
        <v>43</v>
      </c>
    </row>
    <row r="643" spans="1:37" x14ac:dyDescent="0.35">
      <c r="A643" s="1">
        <v>44701</v>
      </c>
      <c r="F643">
        <v>146</v>
      </c>
      <c r="G643">
        <v>26</v>
      </c>
      <c r="H643">
        <v>18</v>
      </c>
      <c r="I643">
        <v>41</v>
      </c>
    </row>
    <row r="644" spans="1:37" x14ac:dyDescent="0.35">
      <c r="A644" s="1">
        <v>44702</v>
      </c>
      <c r="F644">
        <v>138</v>
      </c>
      <c r="G644">
        <v>34</v>
      </c>
      <c r="H644">
        <v>13</v>
      </c>
      <c r="I644">
        <v>46</v>
      </c>
    </row>
    <row r="645" spans="1:37" x14ac:dyDescent="0.35">
      <c r="A645" s="1">
        <v>44703</v>
      </c>
      <c r="F645">
        <v>140</v>
      </c>
      <c r="G645">
        <v>30</v>
      </c>
      <c r="H645">
        <v>14</v>
      </c>
      <c r="I645">
        <v>41</v>
      </c>
    </row>
    <row r="646" spans="1:37" x14ac:dyDescent="0.35">
      <c r="A646" s="1">
        <v>44704</v>
      </c>
      <c r="F646">
        <v>140</v>
      </c>
      <c r="G646">
        <v>30</v>
      </c>
      <c r="H646">
        <v>14</v>
      </c>
      <c r="I646">
        <v>41</v>
      </c>
    </row>
    <row r="647" spans="1:37" x14ac:dyDescent="0.35">
      <c r="A647" s="1">
        <v>44705</v>
      </c>
      <c r="F647">
        <v>146</v>
      </c>
      <c r="G647">
        <v>25</v>
      </c>
      <c r="H647">
        <v>16</v>
      </c>
      <c r="I647">
        <v>32</v>
      </c>
    </row>
    <row r="648" spans="1:37" x14ac:dyDescent="0.35">
      <c r="A648" s="1">
        <v>44706</v>
      </c>
      <c r="C648">
        <v>776165</v>
      </c>
      <c r="D648">
        <v>753543</v>
      </c>
      <c r="E648">
        <v>9588</v>
      </c>
      <c r="F648">
        <v>139</v>
      </c>
      <c r="G648">
        <v>36</v>
      </c>
      <c r="H648">
        <v>13</v>
      </c>
      <c r="I648">
        <v>41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f>LARGE(Z:Z,4)-AF623</f>
        <v>5459</v>
      </c>
      <c r="AD648">
        <f t="shared" ref="AD648:AE648" si="6844">LARGE(AA:AA,4)-AG623</f>
        <v>3190</v>
      </c>
      <c r="AE648">
        <f t="shared" si="6844"/>
        <v>32533</v>
      </c>
      <c r="AF648">
        <v>82</v>
      </c>
      <c r="AG648">
        <v>53</v>
      </c>
      <c r="AH648">
        <v>483</v>
      </c>
      <c r="AI648">
        <f>Z648-AC648-AF648</f>
        <v>75</v>
      </c>
      <c r="AJ648">
        <f t="shared" ref="AJ648:AK648" si="6845">AA648-AD648-AG648</f>
        <v>35</v>
      </c>
      <c r="AK648">
        <f t="shared" si="6845"/>
        <v>430</v>
      </c>
    </row>
    <row r="649" spans="1:37" x14ac:dyDescent="0.35">
      <c r="A649" s="1">
        <v>44707</v>
      </c>
      <c r="F649">
        <v>140</v>
      </c>
      <c r="G649">
        <v>25</v>
      </c>
      <c r="H649">
        <v>12</v>
      </c>
      <c r="I649">
        <v>26</v>
      </c>
    </row>
    <row r="650" spans="1:37" x14ac:dyDescent="0.35">
      <c r="A650" s="1">
        <v>44708</v>
      </c>
      <c r="F650">
        <v>138</v>
      </c>
      <c r="G650">
        <v>22</v>
      </c>
      <c r="H650">
        <v>22</v>
      </c>
      <c r="I650">
        <v>25</v>
      </c>
    </row>
    <row r="651" spans="1:37" x14ac:dyDescent="0.35">
      <c r="A651" s="1">
        <v>44709</v>
      </c>
      <c r="F651">
        <v>147</v>
      </c>
      <c r="G651">
        <v>40</v>
      </c>
      <c r="H651">
        <v>17</v>
      </c>
      <c r="I651">
        <v>45</v>
      </c>
    </row>
    <row r="652" spans="1:37" x14ac:dyDescent="0.35">
      <c r="A652" s="1">
        <v>44710</v>
      </c>
      <c r="F652">
        <v>135</v>
      </c>
      <c r="G652">
        <v>41</v>
      </c>
      <c r="H652">
        <v>17</v>
      </c>
      <c r="I652">
        <v>44</v>
      </c>
    </row>
    <row r="653" spans="1:37" x14ac:dyDescent="0.35">
      <c r="A653" s="1">
        <v>44711</v>
      </c>
      <c r="F653">
        <v>146</v>
      </c>
      <c r="G653">
        <v>42</v>
      </c>
      <c r="H653">
        <v>21</v>
      </c>
      <c r="I653">
        <v>46</v>
      </c>
    </row>
    <row r="654" spans="1:37" x14ac:dyDescent="0.35">
      <c r="A654" s="1">
        <v>44712</v>
      </c>
      <c r="F654">
        <v>147</v>
      </c>
      <c r="G654">
        <v>46</v>
      </c>
      <c r="H654">
        <v>18</v>
      </c>
      <c r="I654">
        <v>55</v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6">AA655-AD655-AG655</f>
        <v>53</v>
      </c>
      <c r="AK655">
        <f t="shared" ref="AK655" si="6847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</row>
    <row r="657" spans="1:9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</row>
  </sheetData>
  <conditionalFormatting sqref="AH228">
    <cfRule type="cellIs" dxfId="168" priority="16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7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7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7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</xm:sqref>
        </x14:conditionalFormatting>
        <x14:conditionalFormatting xmlns:xm="http://schemas.microsoft.com/office/excel/2006/main">
          <x14:cfRule type="cellIs" priority="17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7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7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7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6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6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AJ648:AK648 AI636:AI654 AI656:AI1048576</xm:sqref>
        </x14:conditionalFormatting>
        <x14:conditionalFormatting xmlns:xm="http://schemas.microsoft.com/office/excel/2006/main">
          <x14:cfRule type="cellIs" priority="16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AJ636:AJ647 AJ656:AJ1048576</xm:sqref>
        </x14:conditionalFormatting>
        <x14:conditionalFormatting xmlns:xm="http://schemas.microsoft.com/office/excel/2006/main">
          <x14:cfRule type="cellIs" priority="16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6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6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6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6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6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AK636:AK647 AK656:AK1048576</xm:sqref>
        </x14:conditionalFormatting>
        <x14:conditionalFormatting xmlns:xm="http://schemas.microsoft.com/office/excel/2006/main">
          <x14:cfRule type="cellIs" priority="15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5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5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5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5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5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5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5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5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49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48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47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46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45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44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43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42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41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40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39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38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37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36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35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34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33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32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31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30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29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28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27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26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25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24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23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22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21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20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19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18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17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16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15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14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13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12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11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10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09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08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07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06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05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04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03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02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01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00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99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98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97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96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95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94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93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92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91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90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89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88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87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86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85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84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3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82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81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80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79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78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77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76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5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74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73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72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71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70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69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68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67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66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65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64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63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62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61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60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59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58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57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56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54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53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52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51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50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49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48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47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46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45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44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43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42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41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40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39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38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37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36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35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34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33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32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31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30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28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27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26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25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24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22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21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20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19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18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Y544:Y635</xm:sqref>
        </x14:conditionalFormatting>
        <x14:conditionalFormatting xmlns:xm="http://schemas.microsoft.com/office/excel/2006/main">
          <x14:cfRule type="cellIs" priority="16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W544:W602</xm:sqref>
        </x14:conditionalFormatting>
        <x14:conditionalFormatting xmlns:xm="http://schemas.microsoft.com/office/excel/2006/main">
          <x14:cfRule type="cellIs" priority="15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11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10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9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8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7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6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5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4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" operator="equal" id="{380F36F6-1AE5-4300-A040-30DA4830265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Y648</xm:sqref>
        </x14:conditionalFormatting>
        <x14:conditionalFormatting xmlns:xm="http://schemas.microsoft.com/office/excel/2006/main">
          <x14:cfRule type="cellIs" priority="2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AI635:AK635</xm:sqref>
        </x14:conditionalFormatting>
        <x14:conditionalFormatting xmlns:xm="http://schemas.microsoft.com/office/excel/2006/main">
          <x14:cfRule type="cellIs" priority="1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30</v>
      </c>
      <c r="C2">
        <v>18</v>
      </c>
      <c r="D2">
        <v>177</v>
      </c>
    </row>
    <row r="3" spans="1:14" x14ac:dyDescent="0.35">
      <c r="A3" t="s">
        <v>451</v>
      </c>
      <c r="B3">
        <f>LARGE(covid19!Z:Z,1)-LARGE(covid19!Z:Z,2)</f>
        <v>28</v>
      </c>
      <c r="C3">
        <f>LARGE(covid19!AA:AA,1)-LARGE(covid19!AA:AA,2)</f>
        <v>18</v>
      </c>
      <c r="D3">
        <f>LARGE(covid19!AB:AB,1)-LARGE(covid19!AB:AB,2)</f>
        <v>186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4</v>
      </c>
      <c r="G4">
        <f t="shared" ref="G4" si="1">ROUND(C$2*C4,0)</f>
        <v>2</v>
      </c>
      <c r="H4">
        <f t="shared" ref="H4" si="2">ROUND(D$2*D4,0)</f>
        <v>23</v>
      </c>
      <c r="J4">
        <f t="shared" ref="J4" si="3">ROUND(B$3*B4,0)</f>
        <v>4</v>
      </c>
      <c r="K4">
        <f t="shared" ref="K4" si="4">ROUND(C$3*C4,0)</f>
        <v>2</v>
      </c>
      <c r="L4">
        <f t="shared" ref="L4" si="5">ROUND(D$3*D4,0)</f>
        <v>24</v>
      </c>
    </row>
    <row r="5" spans="1:14" x14ac:dyDescent="0.35">
      <c r="A5" t="s">
        <v>453</v>
      </c>
      <c r="B5">
        <v>0.21</v>
      </c>
      <c r="C5">
        <v>0.16</v>
      </c>
      <c r="D5">
        <v>0.26</v>
      </c>
      <c r="F5">
        <f t="shared" ref="F5:H11" si="6">ROUND(B$2*B5,0)</f>
        <v>6</v>
      </c>
      <c r="G5">
        <f t="shared" si="6"/>
        <v>3</v>
      </c>
      <c r="H5">
        <f t="shared" si="6"/>
        <v>46</v>
      </c>
      <c r="J5">
        <f t="shared" ref="J5:J11" si="7">ROUND(B$3*B5,0)</f>
        <v>6</v>
      </c>
      <c r="K5">
        <f t="shared" ref="K5:L11" si="8">ROUND(C$3*C5,0)</f>
        <v>3</v>
      </c>
      <c r="L5">
        <f t="shared" si="8"/>
        <v>48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5</v>
      </c>
      <c r="G6">
        <f t="shared" si="6"/>
        <v>3</v>
      </c>
      <c r="H6">
        <f t="shared" si="6"/>
        <v>30</v>
      </c>
      <c r="J6">
        <f t="shared" si="7"/>
        <v>5</v>
      </c>
      <c r="K6">
        <f t="shared" si="8"/>
        <v>3</v>
      </c>
      <c r="L6">
        <f t="shared" si="8"/>
        <v>32</v>
      </c>
    </row>
    <row r="7" spans="1:14" x14ac:dyDescent="0.35">
      <c r="A7" t="s">
        <v>455</v>
      </c>
      <c r="B7">
        <v>0.16</v>
      </c>
      <c r="C7">
        <v>0.14000000000000001</v>
      </c>
      <c r="D7">
        <v>0.14000000000000001</v>
      </c>
      <c r="F7">
        <f t="shared" si="6"/>
        <v>5</v>
      </c>
      <c r="G7">
        <f t="shared" si="6"/>
        <v>3</v>
      </c>
      <c r="H7">
        <f t="shared" si="6"/>
        <v>25</v>
      </c>
      <c r="J7">
        <f t="shared" si="7"/>
        <v>4</v>
      </c>
      <c r="K7">
        <f t="shared" si="8"/>
        <v>3</v>
      </c>
      <c r="L7">
        <f t="shared" si="8"/>
        <v>26</v>
      </c>
    </row>
    <row r="8" spans="1:14" x14ac:dyDescent="0.35">
      <c r="A8" t="s">
        <v>459</v>
      </c>
      <c r="B8">
        <v>0.13</v>
      </c>
      <c r="C8">
        <v>0.15</v>
      </c>
      <c r="D8">
        <v>0.12</v>
      </c>
      <c r="F8">
        <f t="shared" si="6"/>
        <v>4</v>
      </c>
      <c r="G8">
        <f t="shared" si="6"/>
        <v>3</v>
      </c>
      <c r="H8">
        <f t="shared" si="6"/>
        <v>21</v>
      </c>
      <c r="J8">
        <f t="shared" si="7"/>
        <v>4</v>
      </c>
      <c r="K8">
        <f t="shared" si="8"/>
        <v>3</v>
      </c>
      <c r="L8">
        <f t="shared" si="8"/>
        <v>22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2</v>
      </c>
      <c r="H9">
        <f t="shared" si="6"/>
        <v>16</v>
      </c>
      <c r="J9">
        <f t="shared" si="7"/>
        <v>3</v>
      </c>
      <c r="K9">
        <f t="shared" si="8"/>
        <v>2</v>
      </c>
      <c r="L9">
        <f t="shared" si="8"/>
        <v>17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2</v>
      </c>
      <c r="G10">
        <f t="shared" si="6"/>
        <v>1</v>
      </c>
      <c r="H10">
        <f t="shared" si="6"/>
        <v>9</v>
      </c>
      <c r="J10">
        <f t="shared" si="7"/>
        <v>2</v>
      </c>
      <c r="K10">
        <f t="shared" si="8"/>
        <v>1</v>
      </c>
      <c r="L10">
        <f t="shared" si="8"/>
        <v>9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0.03</v>
      </c>
      <c r="F11">
        <f t="shared" si="6"/>
        <v>2</v>
      </c>
      <c r="G11">
        <f t="shared" si="6"/>
        <v>1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6</v>
      </c>
    </row>
    <row r="13" spans="1:14" x14ac:dyDescent="0.35">
      <c r="B13">
        <f>SUM(B4:B12)</f>
        <v>1.01</v>
      </c>
      <c r="C13">
        <f t="shared" ref="C13:D13" si="9">SUM(C4:C11)</f>
        <v>1</v>
      </c>
      <c r="D13">
        <f t="shared" si="9"/>
        <v>0.9900000000000001</v>
      </c>
      <c r="F13">
        <f>SUM(F4:F12)</f>
        <v>31</v>
      </c>
      <c r="G13">
        <f>SUM(G4:G11)</f>
        <v>18</v>
      </c>
      <c r="H13">
        <f>SUM(H4:H11)</f>
        <v>175</v>
      </c>
      <c r="J13">
        <f>SUM(J4:J12)</f>
        <v>29</v>
      </c>
      <c r="K13">
        <f>SUM(K4:K11)</f>
        <v>18</v>
      </c>
      <c r="L13">
        <f>SUM(L4:L11)</f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K53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K1" sqref="AK1:AK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</cols>
  <sheetData>
    <row r="1" spans="1:37" s="1" customFormat="1" x14ac:dyDescent="0.35">
      <c r="B1" s="1">
        <f>MAX(covid19!A:A)</f>
        <v>44715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</row>
    <row r="2" spans="1:37" x14ac:dyDescent="0.35">
      <c r="A2" s="22" t="str">
        <f>"Bremer "&amp;'Age Range Break Down'!A4&amp;" min"</f>
        <v>Bremer 0-17 min</v>
      </c>
      <c r="B2">
        <f>'Age Range Break Down'!F4</f>
        <v>4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</row>
    <row r="3" spans="1:37" x14ac:dyDescent="0.35">
      <c r="A3" s="22" t="str">
        <f>"Bremer "&amp;'Age Range Break Down'!A5&amp;" min"</f>
        <v>Bremer 18-29 min</v>
      </c>
      <c r="B3">
        <f>'Age Range Break Down'!F5</f>
        <v>6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</row>
    <row r="4" spans="1:37" x14ac:dyDescent="0.35">
      <c r="A4" s="22" t="str">
        <f>"Bremer "&amp;'Age Range Break Down'!A6&amp;" min"</f>
        <v>Bremer 30-39 min</v>
      </c>
      <c r="B4">
        <f>'Age Range Break Down'!F6</f>
        <v>5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</row>
    <row r="5" spans="1:37" x14ac:dyDescent="0.35">
      <c r="A5" s="22" t="str">
        <f>"Bremer "&amp;'Age Range Break Down'!A7&amp;" min"</f>
        <v>Bremer 40-49 min</v>
      </c>
      <c r="B5">
        <f>'Age Range Break Down'!F7</f>
        <v>5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</row>
    <row r="6" spans="1:37" x14ac:dyDescent="0.35">
      <c r="A6" s="22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</row>
    <row r="7" spans="1:37" x14ac:dyDescent="0.35">
      <c r="A7" s="22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</row>
    <row r="8" spans="1:37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</row>
    <row r="9" spans="1:37" x14ac:dyDescent="0.35">
      <c r="A9" s="22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</row>
    <row r="10" spans="1:37" x14ac:dyDescent="0.35">
      <c r="A10" s="22" t="str">
        <f>"Bremer "&amp;'Age Range Break Down'!A4&amp;" max"</f>
        <v>Bremer 0-17 max</v>
      </c>
      <c r="B10">
        <f>'Age Range Break Down'!J4</f>
        <v>4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</row>
    <row r="11" spans="1:37" x14ac:dyDescent="0.35">
      <c r="A11" s="22" t="str">
        <f>"Bremer "&amp;'Age Range Break Down'!A5&amp;" max"</f>
        <v>Bremer 18-29 max</v>
      </c>
      <c r="B11">
        <f>'Age Range Break Down'!J5</f>
        <v>6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</row>
    <row r="12" spans="1:37" x14ac:dyDescent="0.35">
      <c r="A12" s="22" t="str">
        <f>"Bremer "&amp;'Age Range Break Down'!A6&amp;" max"</f>
        <v>Bremer 30-39 max</v>
      </c>
      <c r="B12">
        <f>'Age Range Break Down'!J6</f>
        <v>5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</row>
    <row r="13" spans="1:37" x14ac:dyDescent="0.35">
      <c r="A13" s="22" t="str">
        <f>"Bremer "&amp;'Age Range Break Down'!A7&amp;" max"</f>
        <v>Bremer 40-49 max</v>
      </c>
      <c r="B13">
        <f>'Age Range Break Down'!J7</f>
        <v>4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</row>
    <row r="14" spans="1:37" x14ac:dyDescent="0.35">
      <c r="A14" s="22" t="str">
        <f>"Bremer "&amp;'Age Range Break Down'!A8&amp;" max"</f>
        <v>Bremer 50-59 max</v>
      </c>
      <c r="B14">
        <f>'Age Range Break Down'!J8</f>
        <v>4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</row>
    <row r="15" spans="1:37" x14ac:dyDescent="0.35">
      <c r="A15" s="22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</row>
    <row r="16" spans="1:37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</row>
    <row r="17" spans="1:37" x14ac:dyDescent="0.35">
      <c r="A17" s="22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</row>
    <row r="18" spans="1:37" x14ac:dyDescent="0.35">
      <c r="A18" s="22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</row>
    <row r="19" spans="1:37" x14ac:dyDescent="0.35">
      <c r="A19" s="22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</row>
    <row r="20" spans="1:37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</row>
    <row r="21" spans="1:37" x14ac:dyDescent="0.35">
      <c r="A21" s="22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</row>
    <row r="22" spans="1:37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</row>
    <row r="23" spans="1:37" x14ac:dyDescent="0.35">
      <c r="A23" s="22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</row>
    <row r="24" spans="1:37" x14ac:dyDescent="0.35">
      <c r="A24" s="22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1:37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</row>
    <row r="27" spans="1:37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</row>
    <row r="28" spans="1:37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</row>
    <row r="29" spans="1:37" x14ac:dyDescent="0.35">
      <c r="A29" s="22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</row>
    <row r="30" spans="1:37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</row>
    <row r="31" spans="1:37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</row>
    <row r="32" spans="1:37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</row>
    <row r="33" spans="1:37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</row>
    <row r="34" spans="1:37" x14ac:dyDescent="0.35">
      <c r="A34" s="22" t="str">
        <f>'Age Range Break Down'!H$1&amp;" "&amp;'Age Range Break Down'!A4&amp;" min"</f>
        <v>Black Hawk 0-17 min</v>
      </c>
      <c r="B34">
        <f>'Age Range Break Down'!H4</f>
        <v>23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</row>
    <row r="35" spans="1:37" x14ac:dyDescent="0.35">
      <c r="A35" s="22" t="str">
        <f>'Age Range Break Down'!H$1&amp;" "&amp;'Age Range Break Down'!A5&amp;" min"</f>
        <v>Black Hawk 18-29 min</v>
      </c>
      <c r="B35">
        <f>'Age Range Break Down'!H5</f>
        <v>46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</row>
    <row r="36" spans="1:37" x14ac:dyDescent="0.35">
      <c r="A36" s="22" t="str">
        <f>'Age Range Break Down'!H$1&amp;" "&amp;'Age Range Break Down'!A6&amp;" min"</f>
        <v>Black Hawk 30-39 min</v>
      </c>
      <c r="B36">
        <f>'Age Range Break Down'!H6</f>
        <v>30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</row>
    <row r="37" spans="1:37" x14ac:dyDescent="0.35">
      <c r="A37" s="22" t="str">
        <f>'Age Range Break Down'!H$1&amp;" "&amp;'Age Range Break Down'!A7&amp;" min"</f>
        <v>Black Hawk 40-49 min</v>
      </c>
      <c r="B37">
        <f>'Age Range Break Down'!H7</f>
        <v>25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</row>
    <row r="38" spans="1:37" x14ac:dyDescent="0.35">
      <c r="A38" s="22" t="str">
        <f>'Age Range Break Down'!H$1&amp;" "&amp;'Age Range Break Down'!A8&amp;" min"</f>
        <v>Black Hawk 50-59 min</v>
      </c>
      <c r="B38">
        <f>'Age Range Break Down'!H8</f>
        <v>21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</row>
    <row r="39" spans="1:37" x14ac:dyDescent="0.35">
      <c r="A39" s="22" t="str">
        <f>'Age Range Break Down'!H$1&amp;" "&amp;'Age Range Break Down'!A9&amp;" min"</f>
        <v>Black Hawk 60-69 min</v>
      </c>
      <c r="B39">
        <f>'Age Range Break Down'!H9</f>
        <v>16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</row>
    <row r="40" spans="1:37" x14ac:dyDescent="0.35">
      <c r="A40" s="22" t="str">
        <f>'Age Range Break Down'!H$1&amp;" "&amp;'Age Range Break Down'!A10&amp;" min"</f>
        <v>Black Hawk 70-79 min</v>
      </c>
      <c r="B40">
        <f>'Age Range Break Down'!H10</f>
        <v>9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</row>
    <row r="41" spans="1:37" x14ac:dyDescent="0.35">
      <c r="A41" s="22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</row>
    <row r="42" spans="1:37" x14ac:dyDescent="0.35">
      <c r="A42" s="22" t="str">
        <f>'Age Range Break Down'!H$1&amp;" "&amp;'Age Range Break Down'!A4&amp;" max"</f>
        <v>Black Hawk 0-17 max</v>
      </c>
      <c r="B42">
        <f>'Age Range Break Down'!L4</f>
        <v>24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</row>
    <row r="43" spans="1:37" x14ac:dyDescent="0.35">
      <c r="A43" s="22" t="str">
        <f>'Age Range Break Down'!H$1&amp;" "&amp;'Age Range Break Down'!A5&amp;" max"</f>
        <v>Black Hawk 18-29 max</v>
      </c>
      <c r="B43">
        <f>'Age Range Break Down'!L5</f>
        <v>48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</row>
    <row r="44" spans="1:37" x14ac:dyDescent="0.35">
      <c r="A44" s="22" t="str">
        <f>'Age Range Break Down'!H$1&amp;" "&amp;'Age Range Break Down'!A6&amp;" max"</f>
        <v>Black Hawk 30-39 max</v>
      </c>
      <c r="B44">
        <f>'Age Range Break Down'!L6</f>
        <v>32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</row>
    <row r="45" spans="1:37" x14ac:dyDescent="0.35">
      <c r="A45" s="22" t="str">
        <f>'Age Range Break Down'!H$1&amp;" "&amp;'Age Range Break Down'!A7&amp;" max"</f>
        <v>Black Hawk 40-49 max</v>
      </c>
      <c r="B45">
        <f>'Age Range Break Down'!L7</f>
        <v>26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</row>
    <row r="46" spans="1:37" x14ac:dyDescent="0.35">
      <c r="A46" s="22" t="str">
        <f>'Age Range Break Down'!H$1&amp;" "&amp;'Age Range Break Down'!A8&amp;" max"</f>
        <v>Black Hawk 50-59 max</v>
      </c>
      <c r="B46">
        <f>'Age Range Break Down'!L8</f>
        <v>22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</row>
    <row r="47" spans="1:37" x14ac:dyDescent="0.35">
      <c r="A47" s="22" t="str">
        <f>'Age Range Break Down'!H$1&amp;" "&amp;'Age Range Break Down'!A9&amp;" max"</f>
        <v>Black Hawk 60-69 max</v>
      </c>
      <c r="B47">
        <f>'Age Range Break Down'!L9</f>
        <v>17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</row>
    <row r="48" spans="1:37" x14ac:dyDescent="0.35">
      <c r="A48" s="22" t="str">
        <f>'Age Range Break Down'!H$1&amp;" "&amp;'Age Range Break Down'!A10&amp;" max"</f>
        <v>Black Hawk 70-79 max</v>
      </c>
      <c r="B48">
        <f>'Age Range Break Down'!L10</f>
        <v>9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</row>
    <row r="49" spans="1:37" x14ac:dyDescent="0.35">
      <c r="A49" s="22" t="str">
        <f>'Age Range Break Down'!H$1&amp;" "&amp;'Age Range Break Down'!A11&amp;" max"</f>
        <v>Black Hawk 80+ max</v>
      </c>
      <c r="B49">
        <f>'Age Range Break Down'!L11</f>
        <v>6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</row>
    <row r="50" spans="1:37" x14ac:dyDescent="0.35">
      <c r="A50" s="22"/>
    </row>
    <row r="51" spans="1:37" x14ac:dyDescent="0.35">
      <c r="A51" s="22"/>
    </row>
    <row r="52" spans="1:37" x14ac:dyDescent="0.35">
      <c r="A52" s="22"/>
    </row>
    <row r="53" spans="1:37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82</v>
      </c>
      <c r="S2">
        <f>MAX(covid19!AG:AG)</f>
        <v>53</v>
      </c>
      <c r="T2">
        <f>MAX(covid19!AH:AH)</f>
        <v>484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2022-06-03T15:36:52Z</dcterms:modified>
</cp:coreProperties>
</file>